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\YandexDisk\DATA\CASES\EcoPsy\Task2\"/>
    </mc:Choice>
  </mc:AlternateContent>
  <xr:revisionPtr revIDLastSave="0" documentId="13_ncr:1_{4C724B00-08A3-4E31-AA9C-D68D38D417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_2" sheetId="1" r:id="rId1"/>
    <sheet name="GradientBoostingRegressor" sheetId="2" r:id="rId2"/>
    <sheet name="LinearRegression" sheetId="4" r:id="rId3"/>
    <sheet name="GBR_importance" sheetId="3" r:id="rId4"/>
  </sheets>
  <definedNames>
    <definedName name="MROT">Task_2!$T$1</definedName>
    <definedName name="PLAN">Task_2!$U$1</definedName>
    <definedName name="solver_adj" localSheetId="0" hidden="1">Task_2!$P$2402:$S$2402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Task_2!$M$2404</definedName>
    <definedName name="solver_lhs2" localSheetId="0" hidden="1">Task_2!$M$2405</definedName>
    <definedName name="solver_lhs3" localSheetId="0" hidden="1">Task_2!$M$2405</definedName>
    <definedName name="solver_lhs4" localSheetId="0" hidden="1">Task_2!$M$2405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Task_2!$N$2402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8500</definedName>
    <definedName name="solver_rhs2" localSheetId="0" hidden="1">76550</definedName>
    <definedName name="solver_rhs3" localSheetId="0" hidden="1">76500</definedName>
    <definedName name="solver_rhs4" localSheetId="0" hidden="1">76500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T1" i="1"/>
  <c r="T351" i="1" s="1"/>
  <c r="T63" i="1" l="1"/>
  <c r="T69" i="1"/>
  <c r="T6" i="1"/>
  <c r="T47" i="1"/>
  <c r="T7" i="1"/>
  <c r="T30" i="1"/>
  <c r="T53" i="1"/>
  <c r="T71" i="1"/>
  <c r="T101" i="1"/>
  <c r="T46" i="1"/>
  <c r="T29" i="1"/>
  <c r="T70" i="1"/>
  <c r="T13" i="1"/>
  <c r="T31" i="1"/>
  <c r="T54" i="1"/>
  <c r="T77" i="1"/>
  <c r="T45" i="1"/>
  <c r="T23" i="1"/>
  <c r="T37" i="1"/>
  <c r="T85" i="1"/>
  <c r="T15" i="1"/>
  <c r="T38" i="1"/>
  <c r="T61" i="1"/>
  <c r="T87" i="1"/>
  <c r="T22" i="1"/>
  <c r="T5" i="1"/>
  <c r="T14" i="1"/>
  <c r="T55" i="1"/>
  <c r="T21" i="1"/>
  <c r="T39" i="1"/>
  <c r="T62" i="1"/>
  <c r="T93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5" i="1"/>
  <c r="T225" i="1"/>
  <c r="T239" i="1"/>
  <c r="T250" i="1"/>
  <c r="T266" i="1"/>
  <c r="T282" i="1"/>
  <c r="T306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6" i="1"/>
  <c r="T226" i="1"/>
  <c r="T240" i="1"/>
  <c r="T251" i="1"/>
  <c r="T267" i="1"/>
  <c r="T283" i="1"/>
  <c r="T311" i="1"/>
  <c r="T79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7" i="1"/>
  <c r="T227" i="1"/>
  <c r="T241" i="1"/>
  <c r="T255" i="1"/>
  <c r="T271" i="1"/>
  <c r="T287" i="1"/>
  <c r="T319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2" i="1"/>
  <c r="T200" i="1"/>
  <c r="T208" i="1"/>
  <c r="T218" i="1"/>
  <c r="T231" i="1"/>
  <c r="T242" i="1"/>
  <c r="T256" i="1"/>
  <c r="T272" i="1"/>
  <c r="T288" i="1"/>
  <c r="T327" i="1"/>
  <c r="T16" i="1"/>
  <c r="T25" i="1"/>
  <c r="T49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9" i="1"/>
  <c r="T232" i="1"/>
  <c r="T243" i="1"/>
  <c r="T258" i="1"/>
  <c r="T274" i="1"/>
  <c r="T290" i="1"/>
  <c r="T335" i="1"/>
  <c r="T8" i="1"/>
  <c r="T9" i="1"/>
  <c r="T41" i="1"/>
  <c r="T10" i="1"/>
  <c r="T34" i="1"/>
  <c r="T50" i="1"/>
  <c r="T58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20" i="1"/>
  <c r="T233" i="1"/>
  <c r="T247" i="1"/>
  <c r="T259" i="1"/>
  <c r="T275" i="1"/>
  <c r="T295" i="1"/>
  <c r="T343" i="1"/>
  <c r="T17" i="1"/>
  <c r="T57" i="1"/>
  <c r="T18" i="1"/>
  <c r="T42" i="1"/>
  <c r="T66" i="1"/>
  <c r="T3" i="1"/>
  <c r="T11" i="1"/>
  <c r="T19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23" i="1"/>
  <c r="T234" i="1"/>
  <c r="T248" i="1"/>
  <c r="T263" i="1"/>
  <c r="T279" i="1"/>
  <c r="T298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2241" i="1"/>
  <c r="T2233" i="1"/>
  <c r="T2225" i="1"/>
  <c r="T2217" i="1"/>
  <c r="T2209" i="1"/>
  <c r="T2201" i="1"/>
  <c r="T2193" i="1"/>
  <c r="T2185" i="1"/>
  <c r="T2177" i="1"/>
  <c r="T2169" i="1"/>
  <c r="T2161" i="1"/>
  <c r="T2153" i="1"/>
  <c r="T2145" i="1"/>
  <c r="T2137" i="1"/>
  <c r="T2129" i="1"/>
  <c r="T2121" i="1"/>
  <c r="T2113" i="1"/>
  <c r="T2105" i="1"/>
  <c r="T2097" i="1"/>
  <c r="T2089" i="1"/>
  <c r="T2081" i="1"/>
  <c r="T2073" i="1"/>
  <c r="T2065" i="1"/>
  <c r="T2057" i="1"/>
  <c r="T2049" i="1"/>
  <c r="T2041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9" i="1"/>
  <c r="T1841" i="1"/>
  <c r="T1833" i="1"/>
  <c r="T1825" i="1"/>
  <c r="T1817" i="1"/>
  <c r="T1809" i="1"/>
  <c r="T1801" i="1"/>
  <c r="T1793" i="1"/>
  <c r="T1785" i="1"/>
  <c r="T1777" i="1"/>
  <c r="T1769" i="1"/>
  <c r="T1761" i="1"/>
  <c r="T1753" i="1"/>
  <c r="T1745" i="1"/>
  <c r="T1737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32" i="1"/>
  <c r="T2224" i="1"/>
  <c r="T2216" i="1"/>
  <c r="T2208" i="1"/>
  <c r="T2200" i="1"/>
  <c r="T2192" i="1"/>
  <c r="T2184" i="1"/>
  <c r="T2176" i="1"/>
  <c r="T2168" i="1"/>
  <c r="T2160" i="1"/>
  <c r="T2152" i="1"/>
  <c r="T2144" i="1"/>
  <c r="T2136" i="1"/>
  <c r="T2128" i="1"/>
  <c r="T2120" i="1"/>
  <c r="T2112" i="1"/>
  <c r="T2104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1928" i="1"/>
  <c r="T1920" i="1"/>
  <c r="T1912" i="1"/>
  <c r="T1904" i="1"/>
  <c r="T1896" i="1"/>
  <c r="T1888" i="1"/>
  <c r="T1880" i="1"/>
  <c r="T1872" i="1"/>
  <c r="T1864" i="1"/>
  <c r="T1856" i="1"/>
  <c r="T1848" i="1"/>
  <c r="T1840" i="1"/>
  <c r="T1832" i="1"/>
  <c r="T1824" i="1"/>
  <c r="T1816" i="1"/>
  <c r="T1808" i="1"/>
  <c r="T1800" i="1"/>
  <c r="T1792" i="1"/>
  <c r="T1784" i="1"/>
  <c r="T1776" i="1"/>
  <c r="T1768" i="1"/>
  <c r="T1760" i="1"/>
  <c r="T1752" i="1"/>
  <c r="T1744" i="1"/>
  <c r="T1736" i="1"/>
  <c r="T1728" i="1"/>
  <c r="T2399" i="1"/>
  <c r="T2391" i="1"/>
  <c r="T2383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397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141" i="1"/>
  <c r="T2133" i="1"/>
  <c r="T2125" i="1"/>
  <c r="T2117" i="1"/>
  <c r="T2109" i="1"/>
  <c r="T2101" i="1"/>
  <c r="T2093" i="1"/>
  <c r="T2085" i="1"/>
  <c r="T2077" i="1"/>
  <c r="T2069" i="1"/>
  <c r="T2061" i="1"/>
  <c r="T2053" i="1"/>
  <c r="T2045" i="1"/>
  <c r="T2037" i="1"/>
  <c r="T2029" i="1"/>
  <c r="T2021" i="1"/>
  <c r="T2013" i="1"/>
  <c r="T2005" i="1"/>
  <c r="T1997" i="1"/>
  <c r="T1989" i="1"/>
  <c r="T1981" i="1"/>
  <c r="T1973" i="1"/>
  <c r="T1965" i="1"/>
  <c r="T1957" i="1"/>
  <c r="T1949" i="1"/>
  <c r="T1941" i="1"/>
  <c r="T1933" i="1"/>
  <c r="T1925" i="1"/>
  <c r="T1917" i="1"/>
  <c r="T1909" i="1"/>
  <c r="T1901" i="1"/>
  <c r="T1893" i="1"/>
  <c r="T1885" i="1"/>
  <c r="T1877" i="1"/>
  <c r="T1869" i="1"/>
  <c r="T1861" i="1"/>
  <c r="T1853" i="1"/>
  <c r="T1845" i="1"/>
  <c r="T1837" i="1"/>
  <c r="T1829" i="1"/>
  <c r="T1821" i="1"/>
  <c r="T2396" i="1"/>
  <c r="T2388" i="1"/>
  <c r="T2380" i="1"/>
  <c r="T2372" i="1"/>
  <c r="T2364" i="1"/>
  <c r="T2356" i="1"/>
  <c r="T2348" i="1"/>
  <c r="T2340" i="1"/>
  <c r="T2332" i="1"/>
  <c r="T2324" i="1"/>
  <c r="T2316" i="1"/>
  <c r="T2308" i="1"/>
  <c r="T2300" i="1"/>
  <c r="T2292" i="1"/>
  <c r="T2284" i="1"/>
  <c r="T2276" i="1"/>
  <c r="T2268" i="1"/>
  <c r="T2260" i="1"/>
  <c r="T2252" i="1"/>
  <c r="T2244" i="1"/>
  <c r="T2236" i="1"/>
  <c r="T2228" i="1"/>
  <c r="T2220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1988" i="1"/>
  <c r="T1980" i="1"/>
  <c r="T1972" i="1"/>
  <c r="T1964" i="1"/>
  <c r="T1956" i="1"/>
  <c r="T1948" i="1"/>
  <c r="T1940" i="1"/>
  <c r="T1932" i="1"/>
  <c r="T1924" i="1"/>
  <c r="T1916" i="1"/>
  <c r="T1908" i="1"/>
  <c r="T1900" i="1"/>
  <c r="T1892" i="1"/>
  <c r="T1884" i="1"/>
  <c r="T1876" i="1"/>
  <c r="T1868" i="1"/>
  <c r="T1860" i="1"/>
  <c r="T1852" i="1"/>
  <c r="T1844" i="1"/>
  <c r="T1836" i="1"/>
  <c r="T2398" i="1"/>
  <c r="T2378" i="1"/>
  <c r="T2355" i="1"/>
  <c r="T2334" i="1"/>
  <c r="T2314" i="1"/>
  <c r="T2291" i="1"/>
  <c r="T2274" i="1"/>
  <c r="T2258" i="1"/>
  <c r="T2242" i="1"/>
  <c r="T2226" i="1"/>
  <c r="T2210" i="1"/>
  <c r="T2194" i="1"/>
  <c r="T2178" i="1"/>
  <c r="T2162" i="1"/>
  <c r="T2146" i="1"/>
  <c r="T2130" i="1"/>
  <c r="T2114" i="1"/>
  <c r="T2098" i="1"/>
  <c r="T2082" i="1"/>
  <c r="T2066" i="1"/>
  <c r="T2050" i="1"/>
  <c r="T2034" i="1"/>
  <c r="T2018" i="1"/>
  <c r="T2002" i="1"/>
  <c r="T1986" i="1"/>
  <c r="T1970" i="1"/>
  <c r="T1954" i="1"/>
  <c r="T1938" i="1"/>
  <c r="T1922" i="1"/>
  <c r="T1906" i="1"/>
  <c r="T1890" i="1"/>
  <c r="T1874" i="1"/>
  <c r="T1858" i="1"/>
  <c r="T1842" i="1"/>
  <c r="T1827" i="1"/>
  <c r="T1814" i="1"/>
  <c r="T1804" i="1"/>
  <c r="T1794" i="1"/>
  <c r="T1782" i="1"/>
  <c r="T1772" i="1"/>
  <c r="T1762" i="1"/>
  <c r="T1750" i="1"/>
  <c r="T1740" i="1"/>
  <c r="T1730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1553" i="1"/>
  <c r="T1545" i="1"/>
  <c r="T1537" i="1"/>
  <c r="T1529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2395" i="1"/>
  <c r="T2374" i="1"/>
  <c r="T2354" i="1"/>
  <c r="T2331" i="1"/>
  <c r="T2310" i="1"/>
  <c r="T2290" i="1"/>
  <c r="T2271" i="1"/>
  <c r="T2255" i="1"/>
  <c r="T2239" i="1"/>
  <c r="T2223" i="1"/>
  <c r="T2207" i="1"/>
  <c r="T2191" i="1"/>
  <c r="T2175" i="1"/>
  <c r="T2159" i="1"/>
  <c r="T2143" i="1"/>
  <c r="T2127" i="1"/>
  <c r="T2111" i="1"/>
  <c r="T2095" i="1"/>
  <c r="T2079" i="1"/>
  <c r="T2063" i="1"/>
  <c r="T2047" i="1"/>
  <c r="T2031" i="1"/>
  <c r="T2015" i="1"/>
  <c r="T1999" i="1"/>
  <c r="T1983" i="1"/>
  <c r="T1967" i="1"/>
  <c r="T1951" i="1"/>
  <c r="T1935" i="1"/>
  <c r="T1919" i="1"/>
  <c r="T1903" i="1"/>
  <c r="T1887" i="1"/>
  <c r="T1871" i="1"/>
  <c r="T1855" i="1"/>
  <c r="T1839" i="1"/>
  <c r="T1826" i="1"/>
  <c r="T1813" i="1"/>
  <c r="T1803" i="1"/>
  <c r="T1791" i="1"/>
  <c r="T1781" i="1"/>
  <c r="T1771" i="1"/>
  <c r="T1759" i="1"/>
  <c r="T1749" i="1"/>
  <c r="T1739" i="1"/>
  <c r="T1729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2394" i="1"/>
  <c r="T2371" i="1"/>
  <c r="T2350" i="1"/>
  <c r="T2330" i="1"/>
  <c r="T2307" i="1"/>
  <c r="T2286" i="1"/>
  <c r="T2270" i="1"/>
  <c r="T2254" i="1"/>
  <c r="T2238" i="1"/>
  <c r="T2222" i="1"/>
  <c r="T2206" i="1"/>
  <c r="T2190" i="1"/>
  <c r="T2174" i="1"/>
  <c r="T2158" i="1"/>
  <c r="T2142" i="1"/>
  <c r="T2126" i="1"/>
  <c r="T2110" i="1"/>
  <c r="T2094" i="1"/>
  <c r="T2078" i="1"/>
  <c r="T2062" i="1"/>
  <c r="T2046" i="1"/>
  <c r="T2030" i="1"/>
  <c r="T2014" i="1"/>
  <c r="T1998" i="1"/>
  <c r="T1982" i="1"/>
  <c r="T1966" i="1"/>
  <c r="T1950" i="1"/>
  <c r="T1934" i="1"/>
  <c r="T1918" i="1"/>
  <c r="T1902" i="1"/>
  <c r="T1886" i="1"/>
  <c r="T1870" i="1"/>
  <c r="T1854" i="1"/>
  <c r="T1838" i="1"/>
  <c r="T1823" i="1"/>
  <c r="T1812" i="1"/>
  <c r="T1802" i="1"/>
  <c r="T1790" i="1"/>
  <c r="T1780" i="1"/>
  <c r="T1770" i="1"/>
  <c r="T1758" i="1"/>
  <c r="T1748" i="1"/>
  <c r="T1738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2390" i="1"/>
  <c r="T2370" i="1"/>
  <c r="T2347" i="1"/>
  <c r="T2326" i="1"/>
  <c r="T2306" i="1"/>
  <c r="T2283" i="1"/>
  <c r="T2267" i="1"/>
  <c r="T2251" i="1"/>
  <c r="T2235" i="1"/>
  <c r="T2219" i="1"/>
  <c r="T2203" i="1"/>
  <c r="T2187" i="1"/>
  <c r="T2171" i="1"/>
  <c r="T2155" i="1"/>
  <c r="T2139" i="1"/>
  <c r="T2123" i="1"/>
  <c r="T2107" i="1"/>
  <c r="T2091" i="1"/>
  <c r="T2075" i="1"/>
  <c r="T2059" i="1"/>
  <c r="T2043" i="1"/>
  <c r="T2027" i="1"/>
  <c r="T2011" i="1"/>
  <c r="T1995" i="1"/>
  <c r="T1979" i="1"/>
  <c r="T1963" i="1"/>
  <c r="T1947" i="1"/>
  <c r="T1931" i="1"/>
  <c r="T1915" i="1"/>
  <c r="T1899" i="1"/>
  <c r="T1883" i="1"/>
  <c r="T1867" i="1"/>
  <c r="T1851" i="1"/>
  <c r="T1835" i="1"/>
  <c r="T1822" i="1"/>
  <c r="T1811" i="1"/>
  <c r="T1799" i="1"/>
  <c r="T1789" i="1"/>
  <c r="T1779" i="1"/>
  <c r="T1767" i="1"/>
  <c r="T1757" i="1"/>
  <c r="T1747" i="1"/>
  <c r="T1735" i="1"/>
  <c r="T1726" i="1"/>
  <c r="T1718" i="1"/>
  <c r="T1710" i="1"/>
  <c r="T1702" i="1"/>
  <c r="T1694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26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2387" i="1"/>
  <c r="T2366" i="1"/>
  <c r="T2346" i="1"/>
  <c r="T2323" i="1"/>
  <c r="T2302" i="1"/>
  <c r="T2282" i="1"/>
  <c r="T2266" i="1"/>
  <c r="T2250" i="1"/>
  <c r="T2234" i="1"/>
  <c r="T2218" i="1"/>
  <c r="T2202" i="1"/>
  <c r="T2186" i="1"/>
  <c r="T2170" i="1"/>
  <c r="T2154" i="1"/>
  <c r="T2138" i="1"/>
  <c r="T2122" i="1"/>
  <c r="T2106" i="1"/>
  <c r="T2090" i="1"/>
  <c r="T2074" i="1"/>
  <c r="T2058" i="1"/>
  <c r="T2042" i="1"/>
  <c r="T2026" i="1"/>
  <c r="T2010" i="1"/>
  <c r="T1994" i="1"/>
  <c r="T1978" i="1"/>
  <c r="T1962" i="1"/>
  <c r="T1946" i="1"/>
  <c r="T1930" i="1"/>
  <c r="T1914" i="1"/>
  <c r="T1898" i="1"/>
  <c r="T1882" i="1"/>
  <c r="T1866" i="1"/>
  <c r="T1850" i="1"/>
  <c r="T1834" i="1"/>
  <c r="T1820" i="1"/>
  <c r="T1810" i="1"/>
  <c r="T1798" i="1"/>
  <c r="T1788" i="1"/>
  <c r="T1778" i="1"/>
  <c r="T1766" i="1"/>
  <c r="T1756" i="1"/>
  <c r="T1746" i="1"/>
  <c r="T1734" i="1"/>
  <c r="T1725" i="1"/>
  <c r="T1717" i="1"/>
  <c r="T1709" i="1"/>
  <c r="T1701" i="1"/>
  <c r="T1693" i="1"/>
  <c r="T1685" i="1"/>
  <c r="T1677" i="1"/>
  <c r="T1669" i="1"/>
  <c r="T1661" i="1"/>
  <c r="T1653" i="1"/>
  <c r="T1645" i="1"/>
  <c r="T1637" i="1"/>
  <c r="T1629" i="1"/>
  <c r="T1621" i="1"/>
  <c r="T1613" i="1"/>
  <c r="T1605" i="1"/>
  <c r="T1597" i="1"/>
  <c r="T1589" i="1"/>
  <c r="T1581" i="1"/>
  <c r="T1573" i="1"/>
  <c r="T1565" i="1"/>
  <c r="T1557" i="1"/>
  <c r="T1549" i="1"/>
  <c r="T1541" i="1"/>
  <c r="T1533" i="1"/>
  <c r="T1525" i="1"/>
  <c r="T1517" i="1"/>
  <c r="T1509" i="1"/>
  <c r="T1501" i="1"/>
  <c r="T1493" i="1"/>
  <c r="T1485" i="1"/>
  <c r="T1477" i="1"/>
  <c r="T1469" i="1"/>
  <c r="T1461" i="1"/>
  <c r="T1453" i="1"/>
  <c r="T1445" i="1"/>
  <c r="T1437" i="1"/>
  <c r="T1429" i="1"/>
  <c r="T1421" i="1"/>
  <c r="T1413" i="1"/>
  <c r="T1405" i="1"/>
  <c r="T2382" i="1"/>
  <c r="T2362" i="1"/>
  <c r="T2339" i="1"/>
  <c r="T2318" i="1"/>
  <c r="T2298" i="1"/>
  <c r="T2278" i="1"/>
  <c r="T2262" i="1"/>
  <c r="T2246" i="1"/>
  <c r="T2230" i="1"/>
  <c r="T2214" i="1"/>
  <c r="T2198" i="1"/>
  <c r="T2182" i="1"/>
  <c r="T2166" i="1"/>
  <c r="T2150" i="1"/>
  <c r="T2134" i="1"/>
  <c r="T2118" i="1"/>
  <c r="T2102" i="1"/>
  <c r="T2086" i="1"/>
  <c r="T2070" i="1"/>
  <c r="T2054" i="1"/>
  <c r="T2038" i="1"/>
  <c r="T2022" i="1"/>
  <c r="T2006" i="1"/>
  <c r="T1990" i="1"/>
  <c r="T1974" i="1"/>
  <c r="T1958" i="1"/>
  <c r="T1942" i="1"/>
  <c r="T1926" i="1"/>
  <c r="T1910" i="1"/>
  <c r="T1894" i="1"/>
  <c r="T1878" i="1"/>
  <c r="T1862" i="1"/>
  <c r="T1846" i="1"/>
  <c r="T1830" i="1"/>
  <c r="T1818" i="1"/>
  <c r="T1806" i="1"/>
  <c r="T1796" i="1"/>
  <c r="T1786" i="1"/>
  <c r="T1774" i="1"/>
  <c r="T1764" i="1"/>
  <c r="T1754" i="1"/>
  <c r="T1742" i="1"/>
  <c r="T1732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2379" i="1"/>
  <c r="T2358" i="1"/>
  <c r="T2338" i="1"/>
  <c r="T2315" i="1"/>
  <c r="T2294" i="1"/>
  <c r="T2275" i="1"/>
  <c r="T2259" i="1"/>
  <c r="T2243" i="1"/>
  <c r="T2227" i="1"/>
  <c r="T2211" i="1"/>
  <c r="T2195" i="1"/>
  <c r="T2179" i="1"/>
  <c r="T2163" i="1"/>
  <c r="T2147" i="1"/>
  <c r="T2131" i="1"/>
  <c r="T2115" i="1"/>
  <c r="T2099" i="1"/>
  <c r="T2083" i="1"/>
  <c r="T2067" i="1"/>
  <c r="T2051" i="1"/>
  <c r="T2035" i="1"/>
  <c r="T2019" i="1"/>
  <c r="T2003" i="1"/>
  <c r="T1987" i="1"/>
  <c r="T1971" i="1"/>
  <c r="T1955" i="1"/>
  <c r="T1939" i="1"/>
  <c r="T1923" i="1"/>
  <c r="T1907" i="1"/>
  <c r="T1891" i="1"/>
  <c r="T1875" i="1"/>
  <c r="T1859" i="1"/>
  <c r="T1843" i="1"/>
  <c r="T1828" i="1"/>
  <c r="T1815" i="1"/>
  <c r="T1805" i="1"/>
  <c r="T1795" i="1"/>
  <c r="T1783" i="1"/>
  <c r="T1773" i="1"/>
  <c r="T1763" i="1"/>
  <c r="T1751" i="1"/>
  <c r="T1741" i="1"/>
  <c r="T1731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2386" i="1"/>
  <c r="T2231" i="1"/>
  <c r="T2103" i="1"/>
  <c r="T1975" i="1"/>
  <c r="T1847" i="1"/>
  <c r="T1755" i="1"/>
  <c r="T1684" i="1"/>
  <c r="T1620" i="1"/>
  <c r="T1586" i="1"/>
  <c r="T1563" i="1"/>
  <c r="T1540" i="1"/>
  <c r="T1522" i="1"/>
  <c r="T1499" i="1"/>
  <c r="T1476" i="1"/>
  <c r="T1458" i="1"/>
  <c r="T1439" i="1"/>
  <c r="T1423" i="1"/>
  <c r="T1410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2363" i="1"/>
  <c r="T2215" i="1"/>
  <c r="T2087" i="1"/>
  <c r="T1959" i="1"/>
  <c r="T1831" i="1"/>
  <c r="T1743" i="1"/>
  <c r="T1676" i="1"/>
  <c r="T1612" i="1"/>
  <c r="T1580" i="1"/>
  <c r="T1562" i="1"/>
  <c r="T1539" i="1"/>
  <c r="T1516" i="1"/>
  <c r="T1498" i="1"/>
  <c r="T1475" i="1"/>
  <c r="T1452" i="1"/>
  <c r="T1436" i="1"/>
  <c r="T1420" i="1"/>
  <c r="T1408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50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2342" i="1"/>
  <c r="T2199" i="1"/>
  <c r="T2071" i="1"/>
  <c r="T1943" i="1"/>
  <c r="T1819" i="1"/>
  <c r="T1733" i="1"/>
  <c r="T1668" i="1"/>
  <c r="T1604" i="1"/>
  <c r="T1579" i="1"/>
  <c r="T1556" i="1"/>
  <c r="T1538" i="1"/>
  <c r="T1515" i="1"/>
  <c r="T1492" i="1"/>
  <c r="T1474" i="1"/>
  <c r="T1451" i="1"/>
  <c r="T1435" i="1"/>
  <c r="T1419" i="1"/>
  <c r="T1407" i="1"/>
  <c r="T1397" i="1"/>
  <c r="T1389" i="1"/>
  <c r="T1381" i="1"/>
  <c r="T1373" i="1"/>
  <c r="T1365" i="1"/>
  <c r="T1357" i="1"/>
  <c r="T1349" i="1"/>
  <c r="T1341" i="1"/>
  <c r="T1333" i="1"/>
  <c r="T1325" i="1"/>
  <c r="T1317" i="1"/>
  <c r="T1309" i="1"/>
  <c r="T1301" i="1"/>
  <c r="T1293" i="1"/>
  <c r="T1285" i="1"/>
  <c r="T1277" i="1"/>
  <c r="T1269" i="1"/>
  <c r="T1261" i="1"/>
  <c r="T1253" i="1"/>
  <c r="T1245" i="1"/>
  <c r="T1237" i="1"/>
  <c r="T1229" i="1"/>
  <c r="T1221" i="1"/>
  <c r="T1213" i="1"/>
  <c r="T1205" i="1"/>
  <c r="T1197" i="1"/>
  <c r="T1189" i="1"/>
  <c r="T1181" i="1"/>
  <c r="T1173" i="1"/>
  <c r="T1165" i="1"/>
  <c r="T1157" i="1"/>
  <c r="T1149" i="1"/>
  <c r="T1141" i="1"/>
  <c r="T1133" i="1"/>
  <c r="T1125" i="1"/>
  <c r="T1117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2322" i="1"/>
  <c r="T2183" i="1"/>
  <c r="T2055" i="1"/>
  <c r="T1927" i="1"/>
  <c r="T1807" i="1"/>
  <c r="T1724" i="1"/>
  <c r="T1660" i="1"/>
  <c r="T1596" i="1"/>
  <c r="T1578" i="1"/>
  <c r="T1555" i="1"/>
  <c r="T1532" i="1"/>
  <c r="T1514" i="1"/>
  <c r="T1491" i="1"/>
  <c r="T1468" i="1"/>
  <c r="T1450" i="1"/>
  <c r="T1434" i="1"/>
  <c r="T1418" i="1"/>
  <c r="T1406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24" i="1"/>
  <c r="T2299" i="1"/>
  <c r="T2167" i="1"/>
  <c r="T2039" i="1"/>
  <c r="T1911" i="1"/>
  <c r="T1797" i="1"/>
  <c r="T1716" i="1"/>
  <c r="T1652" i="1"/>
  <c r="T1595" i="1"/>
  <c r="T1572" i="1"/>
  <c r="T1554" i="1"/>
  <c r="T1531" i="1"/>
  <c r="T1508" i="1"/>
  <c r="T1490" i="1"/>
  <c r="T1467" i="1"/>
  <c r="T1447" i="1"/>
  <c r="T1431" i="1"/>
  <c r="T1415" i="1"/>
  <c r="T1404" i="1"/>
  <c r="T1395" i="1"/>
  <c r="T1387" i="1"/>
  <c r="T1379" i="1"/>
  <c r="T1371" i="1"/>
  <c r="T1363" i="1"/>
  <c r="T1355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099" i="1"/>
  <c r="T1091" i="1"/>
  <c r="T1083" i="1"/>
  <c r="T1075" i="1"/>
  <c r="T1067" i="1"/>
  <c r="T1059" i="1"/>
  <c r="T1051" i="1"/>
  <c r="T1043" i="1"/>
  <c r="T1035" i="1"/>
  <c r="T1027" i="1"/>
  <c r="T1019" i="1"/>
  <c r="T1011" i="1"/>
  <c r="T1003" i="1"/>
  <c r="T995" i="1"/>
  <c r="T987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2279" i="1"/>
  <c r="T2151" i="1"/>
  <c r="T2023" i="1"/>
  <c r="T1895" i="1"/>
  <c r="T1787" i="1"/>
  <c r="T1708" i="1"/>
  <c r="T1644" i="1"/>
  <c r="T1594" i="1"/>
  <c r="T1571" i="1"/>
  <c r="T1548" i="1"/>
  <c r="T1530" i="1"/>
  <c r="T1507" i="1"/>
  <c r="T1484" i="1"/>
  <c r="T1466" i="1"/>
  <c r="T1444" i="1"/>
  <c r="T1428" i="1"/>
  <c r="T1414" i="1"/>
  <c r="T1403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1178" i="1"/>
  <c r="T1170" i="1"/>
  <c r="T1162" i="1"/>
  <c r="T1154" i="1"/>
  <c r="T1146" i="1"/>
  <c r="T1138" i="1"/>
  <c r="T1130" i="1"/>
  <c r="T1122" i="1"/>
  <c r="T1114" i="1"/>
  <c r="T1106" i="1"/>
  <c r="T1098" i="1"/>
  <c r="T1090" i="1"/>
  <c r="T1082" i="1"/>
  <c r="T1074" i="1"/>
  <c r="T1066" i="1"/>
  <c r="T1058" i="1"/>
  <c r="T1050" i="1"/>
  <c r="T1042" i="1"/>
  <c r="T1034" i="1"/>
  <c r="T1026" i="1"/>
  <c r="T1018" i="1"/>
  <c r="T1010" i="1"/>
  <c r="T1002" i="1"/>
  <c r="T994" i="1"/>
  <c r="T986" i="1"/>
  <c r="T978" i="1"/>
  <c r="T2263" i="1"/>
  <c r="T2135" i="1"/>
  <c r="T2007" i="1"/>
  <c r="T1879" i="1"/>
  <c r="T1775" i="1"/>
  <c r="T1700" i="1"/>
  <c r="T1636" i="1"/>
  <c r="T1588" i="1"/>
  <c r="T1570" i="1"/>
  <c r="T1547" i="1"/>
  <c r="T1524" i="1"/>
  <c r="T1506" i="1"/>
  <c r="T1483" i="1"/>
  <c r="T1460" i="1"/>
  <c r="T1443" i="1"/>
  <c r="T1427" i="1"/>
  <c r="T1412" i="1"/>
  <c r="T1402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137" i="1"/>
  <c r="T1129" i="1"/>
  <c r="T1121" i="1"/>
  <c r="T1113" i="1"/>
  <c r="T1105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2247" i="1"/>
  <c r="T2119" i="1"/>
  <c r="T1991" i="1"/>
  <c r="T1863" i="1"/>
  <c r="T1765" i="1"/>
  <c r="T1692" i="1"/>
  <c r="T1628" i="1"/>
  <c r="T1587" i="1"/>
  <c r="T1564" i="1"/>
  <c r="T1546" i="1"/>
  <c r="T1523" i="1"/>
  <c r="T1500" i="1"/>
  <c r="T1482" i="1"/>
  <c r="T1459" i="1"/>
  <c r="T1442" i="1"/>
  <c r="T1426" i="1"/>
  <c r="T1411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70" i="1"/>
  <c r="T916" i="1"/>
  <c r="T896" i="1"/>
  <c r="T882" i="1"/>
  <c r="T869" i="1"/>
  <c r="T858" i="1"/>
  <c r="T848" i="1"/>
  <c r="T837" i="1"/>
  <c r="T828" i="1"/>
  <c r="T819" i="1"/>
  <c r="T810" i="1"/>
  <c r="T801" i="1"/>
  <c r="T792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962" i="1"/>
  <c r="T914" i="1"/>
  <c r="T893" i="1"/>
  <c r="T881" i="1"/>
  <c r="T868" i="1"/>
  <c r="T857" i="1"/>
  <c r="T845" i="1"/>
  <c r="T836" i="1"/>
  <c r="T827" i="1"/>
  <c r="T818" i="1"/>
  <c r="T809" i="1"/>
  <c r="T800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954" i="1"/>
  <c r="T912" i="1"/>
  <c r="T892" i="1"/>
  <c r="T880" i="1"/>
  <c r="T866" i="1"/>
  <c r="T856" i="1"/>
  <c r="T844" i="1"/>
  <c r="T835" i="1"/>
  <c r="T826" i="1"/>
  <c r="T817" i="1"/>
  <c r="T808" i="1"/>
  <c r="T798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946" i="1"/>
  <c r="T908" i="1"/>
  <c r="T890" i="1"/>
  <c r="T877" i="1"/>
  <c r="T865" i="1"/>
  <c r="T853" i="1"/>
  <c r="T843" i="1"/>
  <c r="T834" i="1"/>
  <c r="T825" i="1"/>
  <c r="T816" i="1"/>
  <c r="T806" i="1"/>
  <c r="T797" i="1"/>
  <c r="T788" i="1"/>
  <c r="T780" i="1"/>
  <c r="T772" i="1"/>
  <c r="T764" i="1"/>
  <c r="T756" i="1"/>
  <c r="T748" i="1"/>
  <c r="T740" i="1"/>
  <c r="T732" i="1"/>
  <c r="T724" i="1"/>
  <c r="T716" i="1"/>
  <c r="T708" i="1"/>
  <c r="T700" i="1"/>
  <c r="T692" i="1"/>
  <c r="T684" i="1"/>
  <c r="T676" i="1"/>
  <c r="T668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938" i="1"/>
  <c r="T906" i="1"/>
  <c r="T889" i="1"/>
  <c r="T876" i="1"/>
  <c r="T864" i="1"/>
  <c r="T852" i="1"/>
  <c r="T842" i="1"/>
  <c r="T833" i="1"/>
  <c r="T824" i="1"/>
  <c r="T814" i="1"/>
  <c r="T805" i="1"/>
  <c r="T796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930" i="1"/>
  <c r="T904" i="1"/>
  <c r="T888" i="1"/>
  <c r="T874" i="1"/>
  <c r="T861" i="1"/>
  <c r="T851" i="1"/>
  <c r="T841" i="1"/>
  <c r="T832" i="1"/>
  <c r="T822" i="1"/>
  <c r="T813" i="1"/>
  <c r="T804" i="1"/>
  <c r="T795" i="1"/>
  <c r="T786" i="1"/>
  <c r="T778" i="1"/>
  <c r="T770" i="1"/>
  <c r="T762" i="1"/>
  <c r="T754" i="1"/>
  <c r="T746" i="1"/>
  <c r="T738" i="1"/>
  <c r="T730" i="1"/>
  <c r="T722" i="1"/>
  <c r="T714" i="1"/>
  <c r="T706" i="1"/>
  <c r="T698" i="1"/>
  <c r="T690" i="1"/>
  <c r="T682" i="1"/>
  <c r="T674" i="1"/>
  <c r="T666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546" i="1"/>
  <c r="T538" i="1"/>
  <c r="T530" i="1"/>
  <c r="T522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922" i="1"/>
  <c r="T900" i="1"/>
  <c r="T885" i="1"/>
  <c r="T873" i="1"/>
  <c r="T860" i="1"/>
  <c r="T850" i="1"/>
  <c r="T840" i="1"/>
  <c r="T830" i="1"/>
  <c r="T821" i="1"/>
  <c r="T812" i="1"/>
  <c r="T803" i="1"/>
  <c r="T794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920" i="1"/>
  <c r="T898" i="1"/>
  <c r="T884" i="1"/>
  <c r="T872" i="1"/>
  <c r="T859" i="1"/>
  <c r="T849" i="1"/>
  <c r="T838" i="1"/>
  <c r="T829" i="1"/>
  <c r="T820" i="1"/>
  <c r="T811" i="1"/>
  <c r="T802" i="1"/>
  <c r="T793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33" i="1"/>
  <c r="T2" i="1"/>
  <c r="T26" i="1"/>
  <c r="T4" i="1"/>
  <c r="T12" i="1"/>
  <c r="T20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4" i="1"/>
  <c r="T235" i="1"/>
  <c r="T249" i="1"/>
  <c r="T264" i="1"/>
  <c r="T280" i="1"/>
  <c r="T303" i="1"/>
  <c r="T359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J2404" i="1"/>
  <c r="J2405" i="1"/>
  <c r="S2401" i="1"/>
  <c r="R2401" i="1"/>
  <c r="Q2401" i="1"/>
  <c r="S2400" i="1"/>
  <c r="R2400" i="1"/>
  <c r="Q2400" i="1"/>
  <c r="S2399" i="1"/>
  <c r="R2399" i="1"/>
  <c r="Q2399" i="1"/>
  <c r="S2398" i="1"/>
  <c r="R2398" i="1"/>
  <c r="Q2398" i="1"/>
  <c r="S2397" i="1"/>
  <c r="R2397" i="1"/>
  <c r="Q2397" i="1"/>
  <c r="S2396" i="1"/>
  <c r="R2396" i="1"/>
  <c r="Q2396" i="1"/>
  <c r="S2395" i="1"/>
  <c r="R2395" i="1"/>
  <c r="Q2395" i="1"/>
  <c r="S2394" i="1"/>
  <c r="R2394" i="1"/>
  <c r="Q2394" i="1"/>
  <c r="S2393" i="1"/>
  <c r="R2393" i="1"/>
  <c r="Q2393" i="1"/>
  <c r="S2392" i="1"/>
  <c r="R2392" i="1"/>
  <c r="Q2392" i="1"/>
  <c r="S2391" i="1"/>
  <c r="R2391" i="1"/>
  <c r="Q2391" i="1"/>
  <c r="S2390" i="1"/>
  <c r="R2390" i="1"/>
  <c r="Q2390" i="1"/>
  <c r="S2389" i="1"/>
  <c r="R2389" i="1"/>
  <c r="Q2389" i="1"/>
  <c r="S2388" i="1"/>
  <c r="R2388" i="1"/>
  <c r="Q2388" i="1"/>
  <c r="S2387" i="1"/>
  <c r="R2387" i="1"/>
  <c r="Q2387" i="1"/>
  <c r="S2386" i="1"/>
  <c r="R2386" i="1"/>
  <c r="Q2386" i="1"/>
  <c r="S2385" i="1"/>
  <c r="R2385" i="1"/>
  <c r="Q2385" i="1"/>
  <c r="S2384" i="1"/>
  <c r="R2384" i="1"/>
  <c r="Q2384" i="1"/>
  <c r="S2383" i="1"/>
  <c r="R2383" i="1"/>
  <c r="Q2383" i="1"/>
  <c r="S2382" i="1"/>
  <c r="R2382" i="1"/>
  <c r="Q2382" i="1"/>
  <c r="S2381" i="1"/>
  <c r="R2381" i="1"/>
  <c r="Q2381" i="1"/>
  <c r="S2380" i="1"/>
  <c r="R2380" i="1"/>
  <c r="Q2380" i="1"/>
  <c r="S2379" i="1"/>
  <c r="R2379" i="1"/>
  <c r="Q2379" i="1"/>
  <c r="S2378" i="1"/>
  <c r="R2378" i="1"/>
  <c r="Q2378" i="1"/>
  <c r="S2377" i="1"/>
  <c r="R2377" i="1"/>
  <c r="Q2377" i="1"/>
  <c r="S2376" i="1"/>
  <c r="R2376" i="1"/>
  <c r="Q2376" i="1"/>
  <c r="S2375" i="1"/>
  <c r="R2375" i="1"/>
  <c r="Q2375" i="1"/>
  <c r="S2374" i="1"/>
  <c r="R2374" i="1"/>
  <c r="Q2374" i="1"/>
  <c r="S2373" i="1"/>
  <c r="R2373" i="1"/>
  <c r="Q2373" i="1"/>
  <c r="S2372" i="1"/>
  <c r="R2372" i="1"/>
  <c r="Q2372" i="1"/>
  <c r="S2371" i="1"/>
  <c r="R2371" i="1"/>
  <c r="Q2371" i="1"/>
  <c r="S2370" i="1"/>
  <c r="R2370" i="1"/>
  <c r="Q2370" i="1"/>
  <c r="S2369" i="1"/>
  <c r="R2369" i="1"/>
  <c r="Q2369" i="1"/>
  <c r="S2368" i="1"/>
  <c r="R2368" i="1"/>
  <c r="Q2368" i="1"/>
  <c r="S2367" i="1"/>
  <c r="R2367" i="1"/>
  <c r="Q2367" i="1"/>
  <c r="S2366" i="1"/>
  <c r="R2366" i="1"/>
  <c r="Q2366" i="1"/>
  <c r="S2365" i="1"/>
  <c r="R2365" i="1"/>
  <c r="Q2365" i="1"/>
  <c r="S2364" i="1"/>
  <c r="R2364" i="1"/>
  <c r="Q2364" i="1"/>
  <c r="S2363" i="1"/>
  <c r="R2363" i="1"/>
  <c r="Q2363" i="1"/>
  <c r="S2362" i="1"/>
  <c r="R2362" i="1"/>
  <c r="Q2362" i="1"/>
  <c r="S2361" i="1"/>
  <c r="R2361" i="1"/>
  <c r="Q2361" i="1"/>
  <c r="S2360" i="1"/>
  <c r="R2360" i="1"/>
  <c r="Q2360" i="1"/>
  <c r="S2359" i="1"/>
  <c r="R2359" i="1"/>
  <c r="Q2359" i="1"/>
  <c r="S2358" i="1"/>
  <c r="R2358" i="1"/>
  <c r="Q2358" i="1"/>
  <c r="S2357" i="1"/>
  <c r="R2357" i="1"/>
  <c r="Q2357" i="1"/>
  <c r="S2356" i="1"/>
  <c r="R2356" i="1"/>
  <c r="Q2356" i="1"/>
  <c r="S2355" i="1"/>
  <c r="R2355" i="1"/>
  <c r="Q2355" i="1"/>
  <c r="S2354" i="1"/>
  <c r="R2354" i="1"/>
  <c r="Q2354" i="1"/>
  <c r="S2353" i="1"/>
  <c r="R2353" i="1"/>
  <c r="Q2353" i="1"/>
  <c r="S2352" i="1"/>
  <c r="R2352" i="1"/>
  <c r="Q2352" i="1"/>
  <c r="S2351" i="1"/>
  <c r="R2351" i="1"/>
  <c r="Q2351" i="1"/>
  <c r="S2350" i="1"/>
  <c r="R2350" i="1"/>
  <c r="Q2350" i="1"/>
  <c r="S2349" i="1"/>
  <c r="R2349" i="1"/>
  <c r="Q2349" i="1"/>
  <c r="S2348" i="1"/>
  <c r="R2348" i="1"/>
  <c r="Q2348" i="1"/>
  <c r="S2347" i="1"/>
  <c r="R2347" i="1"/>
  <c r="Q2347" i="1"/>
  <c r="S2346" i="1"/>
  <c r="R2346" i="1"/>
  <c r="Q2346" i="1"/>
  <c r="S2345" i="1"/>
  <c r="R2345" i="1"/>
  <c r="Q2345" i="1"/>
  <c r="S2344" i="1"/>
  <c r="R2344" i="1"/>
  <c r="Q2344" i="1"/>
  <c r="S2343" i="1"/>
  <c r="R2343" i="1"/>
  <c r="Q2343" i="1"/>
  <c r="S2342" i="1"/>
  <c r="R2342" i="1"/>
  <c r="Q2342" i="1"/>
  <c r="S2341" i="1"/>
  <c r="R2341" i="1"/>
  <c r="Q2341" i="1"/>
  <c r="S2340" i="1"/>
  <c r="R2340" i="1"/>
  <c r="Q2340" i="1"/>
  <c r="S2339" i="1"/>
  <c r="R2339" i="1"/>
  <c r="Q2339" i="1"/>
  <c r="S2338" i="1"/>
  <c r="R2338" i="1"/>
  <c r="Q2338" i="1"/>
  <c r="S2337" i="1"/>
  <c r="R2337" i="1"/>
  <c r="Q2337" i="1"/>
  <c r="S2336" i="1"/>
  <c r="R2336" i="1"/>
  <c r="Q2336" i="1"/>
  <c r="S2335" i="1"/>
  <c r="R2335" i="1"/>
  <c r="Q2335" i="1"/>
  <c r="S2334" i="1"/>
  <c r="R2334" i="1"/>
  <c r="Q2334" i="1"/>
  <c r="S2333" i="1"/>
  <c r="R2333" i="1"/>
  <c r="Q2333" i="1"/>
  <c r="S2332" i="1"/>
  <c r="R2332" i="1"/>
  <c r="Q2332" i="1"/>
  <c r="S2331" i="1"/>
  <c r="R2331" i="1"/>
  <c r="Q2331" i="1"/>
  <c r="S2330" i="1"/>
  <c r="R2330" i="1"/>
  <c r="Q2330" i="1"/>
  <c r="S2329" i="1"/>
  <c r="R2329" i="1"/>
  <c r="Q2329" i="1"/>
  <c r="S2328" i="1"/>
  <c r="R2328" i="1"/>
  <c r="Q2328" i="1"/>
  <c r="S2327" i="1"/>
  <c r="R2327" i="1"/>
  <c r="Q2327" i="1"/>
  <c r="S2326" i="1"/>
  <c r="R2326" i="1"/>
  <c r="Q2326" i="1"/>
  <c r="S2325" i="1"/>
  <c r="R2325" i="1"/>
  <c r="Q2325" i="1"/>
  <c r="S2324" i="1"/>
  <c r="R2324" i="1"/>
  <c r="Q2324" i="1"/>
  <c r="S2323" i="1"/>
  <c r="R2323" i="1"/>
  <c r="Q2323" i="1"/>
  <c r="S2322" i="1"/>
  <c r="R2322" i="1"/>
  <c r="Q2322" i="1"/>
  <c r="S2321" i="1"/>
  <c r="R2321" i="1"/>
  <c r="Q2321" i="1"/>
  <c r="S2320" i="1"/>
  <c r="R2320" i="1"/>
  <c r="Q2320" i="1"/>
  <c r="S2319" i="1"/>
  <c r="R2319" i="1"/>
  <c r="Q2319" i="1"/>
  <c r="S2318" i="1"/>
  <c r="R2318" i="1"/>
  <c r="Q2318" i="1"/>
  <c r="S2317" i="1"/>
  <c r="R2317" i="1"/>
  <c r="Q2317" i="1"/>
  <c r="S2316" i="1"/>
  <c r="R2316" i="1"/>
  <c r="Q2316" i="1"/>
  <c r="S2315" i="1"/>
  <c r="R2315" i="1"/>
  <c r="Q2315" i="1"/>
  <c r="S2314" i="1"/>
  <c r="R2314" i="1"/>
  <c r="Q2314" i="1"/>
  <c r="S2313" i="1"/>
  <c r="R2313" i="1"/>
  <c r="Q2313" i="1"/>
  <c r="S2312" i="1"/>
  <c r="R2312" i="1"/>
  <c r="Q2312" i="1"/>
  <c r="S2311" i="1"/>
  <c r="R2311" i="1"/>
  <c r="Q2311" i="1"/>
  <c r="S2310" i="1"/>
  <c r="R2310" i="1"/>
  <c r="Q2310" i="1"/>
  <c r="S2309" i="1"/>
  <c r="R2309" i="1"/>
  <c r="Q2309" i="1"/>
  <c r="S2308" i="1"/>
  <c r="R2308" i="1"/>
  <c r="Q2308" i="1"/>
  <c r="S2307" i="1"/>
  <c r="R2307" i="1"/>
  <c r="Q2307" i="1"/>
  <c r="S2306" i="1"/>
  <c r="R2306" i="1"/>
  <c r="Q2306" i="1"/>
  <c r="S2305" i="1"/>
  <c r="R2305" i="1"/>
  <c r="Q2305" i="1"/>
  <c r="S2304" i="1"/>
  <c r="R2304" i="1"/>
  <c r="Q2304" i="1"/>
  <c r="S2303" i="1"/>
  <c r="R2303" i="1"/>
  <c r="Q2303" i="1"/>
  <c r="S2302" i="1"/>
  <c r="R2302" i="1"/>
  <c r="Q2302" i="1"/>
  <c r="S2301" i="1"/>
  <c r="R2301" i="1"/>
  <c r="Q2301" i="1"/>
  <c r="S2300" i="1"/>
  <c r="R2300" i="1"/>
  <c r="Q2300" i="1"/>
  <c r="S2299" i="1"/>
  <c r="R2299" i="1"/>
  <c r="Q2299" i="1"/>
  <c r="S2298" i="1"/>
  <c r="R2298" i="1"/>
  <c r="Q2298" i="1"/>
  <c r="S2297" i="1"/>
  <c r="R2297" i="1"/>
  <c r="Q2297" i="1"/>
  <c r="S2296" i="1"/>
  <c r="R2296" i="1"/>
  <c r="Q2296" i="1"/>
  <c r="S2295" i="1"/>
  <c r="R2295" i="1"/>
  <c r="Q2295" i="1"/>
  <c r="S2294" i="1"/>
  <c r="R2294" i="1"/>
  <c r="Q2294" i="1"/>
  <c r="S2293" i="1"/>
  <c r="R2293" i="1"/>
  <c r="Q2293" i="1"/>
  <c r="S2292" i="1"/>
  <c r="R2292" i="1"/>
  <c r="Q2292" i="1"/>
  <c r="S2291" i="1"/>
  <c r="R2291" i="1"/>
  <c r="Q2291" i="1"/>
  <c r="S2290" i="1"/>
  <c r="R2290" i="1"/>
  <c r="Q2290" i="1"/>
  <c r="S2289" i="1"/>
  <c r="R2289" i="1"/>
  <c r="Q2289" i="1"/>
  <c r="S2288" i="1"/>
  <c r="R2288" i="1"/>
  <c r="Q2288" i="1"/>
  <c r="S2287" i="1"/>
  <c r="R2287" i="1"/>
  <c r="Q2287" i="1"/>
  <c r="S2286" i="1"/>
  <c r="R2286" i="1"/>
  <c r="Q2286" i="1"/>
  <c r="S2285" i="1"/>
  <c r="R2285" i="1"/>
  <c r="Q2285" i="1"/>
  <c r="S2284" i="1"/>
  <c r="R2284" i="1"/>
  <c r="Q2284" i="1"/>
  <c r="S2283" i="1"/>
  <c r="R2283" i="1"/>
  <c r="Q2283" i="1"/>
  <c r="S2282" i="1"/>
  <c r="R2282" i="1"/>
  <c r="Q2282" i="1"/>
  <c r="S2281" i="1"/>
  <c r="R2281" i="1"/>
  <c r="Q2281" i="1"/>
  <c r="S2280" i="1"/>
  <c r="R2280" i="1"/>
  <c r="Q2280" i="1"/>
  <c r="S2279" i="1"/>
  <c r="R2279" i="1"/>
  <c r="Q2279" i="1"/>
  <c r="S2278" i="1"/>
  <c r="R2278" i="1"/>
  <c r="Q2278" i="1"/>
  <c r="S2277" i="1"/>
  <c r="R2277" i="1"/>
  <c r="Q2277" i="1"/>
  <c r="S2276" i="1"/>
  <c r="R2276" i="1"/>
  <c r="Q2276" i="1"/>
  <c r="S2275" i="1"/>
  <c r="R2275" i="1"/>
  <c r="Q2275" i="1"/>
  <c r="S2274" i="1"/>
  <c r="R2274" i="1"/>
  <c r="Q2274" i="1"/>
  <c r="S2273" i="1"/>
  <c r="R2273" i="1"/>
  <c r="Q2273" i="1"/>
  <c r="S2272" i="1"/>
  <c r="R2272" i="1"/>
  <c r="Q2272" i="1"/>
  <c r="S2271" i="1"/>
  <c r="R2271" i="1"/>
  <c r="Q2271" i="1"/>
  <c r="S2270" i="1"/>
  <c r="R2270" i="1"/>
  <c r="Q2270" i="1"/>
  <c r="S2269" i="1"/>
  <c r="R2269" i="1"/>
  <c r="Q2269" i="1"/>
  <c r="S2268" i="1"/>
  <c r="R2268" i="1"/>
  <c r="Q2268" i="1"/>
  <c r="S2267" i="1"/>
  <c r="R2267" i="1"/>
  <c r="Q2267" i="1"/>
  <c r="S2266" i="1"/>
  <c r="R2266" i="1"/>
  <c r="Q2266" i="1"/>
  <c r="S2265" i="1"/>
  <c r="R2265" i="1"/>
  <c r="Q2265" i="1"/>
  <c r="S2264" i="1"/>
  <c r="R2264" i="1"/>
  <c r="Q2264" i="1"/>
  <c r="S2263" i="1"/>
  <c r="R2263" i="1"/>
  <c r="Q2263" i="1"/>
  <c r="S2262" i="1"/>
  <c r="R2262" i="1"/>
  <c r="Q2262" i="1"/>
  <c r="S2261" i="1"/>
  <c r="R2261" i="1"/>
  <c r="Q2261" i="1"/>
  <c r="S2260" i="1"/>
  <c r="R2260" i="1"/>
  <c r="Q2260" i="1"/>
  <c r="S2259" i="1"/>
  <c r="R2259" i="1"/>
  <c r="Q2259" i="1"/>
  <c r="S2258" i="1"/>
  <c r="R2258" i="1"/>
  <c r="Q2258" i="1"/>
  <c r="S2257" i="1"/>
  <c r="R2257" i="1"/>
  <c r="Q2257" i="1"/>
  <c r="S2256" i="1"/>
  <c r="R2256" i="1"/>
  <c r="Q2256" i="1"/>
  <c r="S2255" i="1"/>
  <c r="R2255" i="1"/>
  <c r="Q2255" i="1"/>
  <c r="S2254" i="1"/>
  <c r="R2254" i="1"/>
  <c r="Q2254" i="1"/>
  <c r="S2253" i="1"/>
  <c r="R2253" i="1"/>
  <c r="Q2253" i="1"/>
  <c r="S2252" i="1"/>
  <c r="R2252" i="1"/>
  <c r="Q2252" i="1"/>
  <c r="S2251" i="1"/>
  <c r="R2251" i="1"/>
  <c r="Q2251" i="1"/>
  <c r="S2250" i="1"/>
  <c r="R2250" i="1"/>
  <c r="Q2250" i="1"/>
  <c r="S2249" i="1"/>
  <c r="R2249" i="1"/>
  <c r="Q2249" i="1"/>
  <c r="S2248" i="1"/>
  <c r="R2248" i="1"/>
  <c r="Q2248" i="1"/>
  <c r="S2247" i="1"/>
  <c r="R2247" i="1"/>
  <c r="Q2247" i="1"/>
  <c r="S2246" i="1"/>
  <c r="R2246" i="1"/>
  <c r="Q2246" i="1"/>
  <c r="S2245" i="1"/>
  <c r="R2245" i="1"/>
  <c r="Q2245" i="1"/>
  <c r="S2244" i="1"/>
  <c r="R2244" i="1"/>
  <c r="Q2244" i="1"/>
  <c r="S2243" i="1"/>
  <c r="R2243" i="1"/>
  <c r="Q2243" i="1"/>
  <c r="S2242" i="1"/>
  <c r="R2242" i="1"/>
  <c r="Q2242" i="1"/>
  <c r="S2241" i="1"/>
  <c r="R2241" i="1"/>
  <c r="Q2241" i="1"/>
  <c r="S2240" i="1"/>
  <c r="R2240" i="1"/>
  <c r="Q2240" i="1"/>
  <c r="S2239" i="1"/>
  <c r="R2239" i="1"/>
  <c r="Q2239" i="1"/>
  <c r="S2238" i="1"/>
  <c r="R2238" i="1"/>
  <c r="Q2238" i="1"/>
  <c r="S2237" i="1"/>
  <c r="R2237" i="1"/>
  <c r="Q2237" i="1"/>
  <c r="S2236" i="1"/>
  <c r="R2236" i="1"/>
  <c r="Q2236" i="1"/>
  <c r="S2235" i="1"/>
  <c r="R2235" i="1"/>
  <c r="Q2235" i="1"/>
  <c r="S2234" i="1"/>
  <c r="R2234" i="1"/>
  <c r="Q2234" i="1"/>
  <c r="S2233" i="1"/>
  <c r="R2233" i="1"/>
  <c r="Q2233" i="1"/>
  <c r="S2232" i="1"/>
  <c r="R2232" i="1"/>
  <c r="Q2232" i="1"/>
  <c r="S2231" i="1"/>
  <c r="R2231" i="1"/>
  <c r="Q2231" i="1"/>
  <c r="S2230" i="1"/>
  <c r="R2230" i="1"/>
  <c r="Q2230" i="1"/>
  <c r="S2229" i="1"/>
  <c r="R2229" i="1"/>
  <c r="Q2229" i="1"/>
  <c r="S2228" i="1"/>
  <c r="R2228" i="1"/>
  <c r="Q2228" i="1"/>
  <c r="S2227" i="1"/>
  <c r="R2227" i="1"/>
  <c r="Q2227" i="1"/>
  <c r="S2226" i="1"/>
  <c r="R2226" i="1"/>
  <c r="Q2226" i="1"/>
  <c r="S2225" i="1"/>
  <c r="R2225" i="1"/>
  <c r="Q2225" i="1"/>
  <c r="S2224" i="1"/>
  <c r="R2224" i="1"/>
  <c r="Q2224" i="1"/>
  <c r="S2223" i="1"/>
  <c r="R2223" i="1"/>
  <c r="Q2223" i="1"/>
  <c r="S2222" i="1"/>
  <c r="R2222" i="1"/>
  <c r="Q2222" i="1"/>
  <c r="S2221" i="1"/>
  <c r="R2221" i="1"/>
  <c r="Q2221" i="1"/>
  <c r="S2220" i="1"/>
  <c r="R2220" i="1"/>
  <c r="Q2220" i="1"/>
  <c r="S2219" i="1"/>
  <c r="R2219" i="1"/>
  <c r="Q2219" i="1"/>
  <c r="S2218" i="1"/>
  <c r="R2218" i="1"/>
  <c r="Q2218" i="1"/>
  <c r="S2217" i="1"/>
  <c r="R2217" i="1"/>
  <c r="Q2217" i="1"/>
  <c r="S2216" i="1"/>
  <c r="R2216" i="1"/>
  <c r="Q2216" i="1"/>
  <c r="S2215" i="1"/>
  <c r="R2215" i="1"/>
  <c r="Q2215" i="1"/>
  <c r="S2214" i="1"/>
  <c r="R2214" i="1"/>
  <c r="Q2214" i="1"/>
  <c r="S2213" i="1"/>
  <c r="R2213" i="1"/>
  <c r="Q2213" i="1"/>
  <c r="S2212" i="1"/>
  <c r="R2212" i="1"/>
  <c r="Q2212" i="1"/>
  <c r="S2211" i="1"/>
  <c r="R2211" i="1"/>
  <c r="Q2211" i="1"/>
  <c r="S2210" i="1"/>
  <c r="R2210" i="1"/>
  <c r="Q2210" i="1"/>
  <c r="S2209" i="1"/>
  <c r="R2209" i="1"/>
  <c r="Q2209" i="1"/>
  <c r="S2208" i="1"/>
  <c r="R2208" i="1"/>
  <c r="Q2208" i="1"/>
  <c r="S2207" i="1"/>
  <c r="R2207" i="1"/>
  <c r="Q2207" i="1"/>
  <c r="S2206" i="1"/>
  <c r="R2206" i="1"/>
  <c r="Q2206" i="1"/>
  <c r="S2205" i="1"/>
  <c r="R2205" i="1"/>
  <c r="Q2205" i="1"/>
  <c r="S2204" i="1"/>
  <c r="R2204" i="1"/>
  <c r="Q2204" i="1"/>
  <c r="S2203" i="1"/>
  <c r="R2203" i="1"/>
  <c r="Q2203" i="1"/>
  <c r="S2202" i="1"/>
  <c r="R2202" i="1"/>
  <c r="Q2202" i="1"/>
  <c r="S2201" i="1"/>
  <c r="R2201" i="1"/>
  <c r="Q2201" i="1"/>
  <c r="S2200" i="1"/>
  <c r="R2200" i="1"/>
  <c r="Q2200" i="1"/>
  <c r="S2199" i="1"/>
  <c r="R2199" i="1"/>
  <c r="Q2199" i="1"/>
  <c r="S2198" i="1"/>
  <c r="R2198" i="1"/>
  <c r="Q2198" i="1"/>
  <c r="S2197" i="1"/>
  <c r="R2197" i="1"/>
  <c r="Q2197" i="1"/>
  <c r="S2196" i="1"/>
  <c r="R2196" i="1"/>
  <c r="Q2196" i="1"/>
  <c r="S2195" i="1"/>
  <c r="R2195" i="1"/>
  <c r="Q2195" i="1"/>
  <c r="S2194" i="1"/>
  <c r="R2194" i="1"/>
  <c r="Q2194" i="1"/>
  <c r="S2193" i="1"/>
  <c r="R2193" i="1"/>
  <c r="Q2193" i="1"/>
  <c r="S2192" i="1"/>
  <c r="R2192" i="1"/>
  <c r="Q2192" i="1"/>
  <c r="S2191" i="1"/>
  <c r="R2191" i="1"/>
  <c r="Q2191" i="1"/>
  <c r="S2190" i="1"/>
  <c r="R2190" i="1"/>
  <c r="Q2190" i="1"/>
  <c r="S2189" i="1"/>
  <c r="R2189" i="1"/>
  <c r="Q2189" i="1"/>
  <c r="S2188" i="1"/>
  <c r="R2188" i="1"/>
  <c r="Q2188" i="1"/>
  <c r="S2187" i="1"/>
  <c r="R2187" i="1"/>
  <c r="Q2187" i="1"/>
  <c r="S2186" i="1"/>
  <c r="R2186" i="1"/>
  <c r="Q2186" i="1"/>
  <c r="S2185" i="1"/>
  <c r="R2185" i="1"/>
  <c r="Q2185" i="1"/>
  <c r="S2184" i="1"/>
  <c r="R2184" i="1"/>
  <c r="Q2184" i="1"/>
  <c r="S2183" i="1"/>
  <c r="R2183" i="1"/>
  <c r="Q2183" i="1"/>
  <c r="S2182" i="1"/>
  <c r="R2182" i="1"/>
  <c r="Q2182" i="1"/>
  <c r="S2181" i="1"/>
  <c r="R2181" i="1"/>
  <c r="Q2181" i="1"/>
  <c r="S2180" i="1"/>
  <c r="R2180" i="1"/>
  <c r="Q2180" i="1"/>
  <c r="S2179" i="1"/>
  <c r="R2179" i="1"/>
  <c r="Q2179" i="1"/>
  <c r="S2178" i="1"/>
  <c r="R2178" i="1"/>
  <c r="Q2178" i="1"/>
  <c r="S2177" i="1"/>
  <c r="R2177" i="1"/>
  <c r="Q2177" i="1"/>
  <c r="S2176" i="1"/>
  <c r="R2176" i="1"/>
  <c r="Q2176" i="1"/>
  <c r="S2175" i="1"/>
  <c r="R2175" i="1"/>
  <c r="Q2175" i="1"/>
  <c r="S2174" i="1"/>
  <c r="R2174" i="1"/>
  <c r="Q2174" i="1"/>
  <c r="S2173" i="1"/>
  <c r="R2173" i="1"/>
  <c r="Q2173" i="1"/>
  <c r="S2172" i="1"/>
  <c r="R2172" i="1"/>
  <c r="Q2172" i="1"/>
  <c r="S2171" i="1"/>
  <c r="R2171" i="1"/>
  <c r="Q2171" i="1"/>
  <c r="S2170" i="1"/>
  <c r="R2170" i="1"/>
  <c r="Q2170" i="1"/>
  <c r="S2169" i="1"/>
  <c r="R2169" i="1"/>
  <c r="Q2169" i="1"/>
  <c r="S2168" i="1"/>
  <c r="R2168" i="1"/>
  <c r="Q2168" i="1"/>
  <c r="S2167" i="1"/>
  <c r="R2167" i="1"/>
  <c r="Q2167" i="1"/>
  <c r="S2166" i="1"/>
  <c r="R2166" i="1"/>
  <c r="Q2166" i="1"/>
  <c r="S2165" i="1"/>
  <c r="R2165" i="1"/>
  <c r="Q2165" i="1"/>
  <c r="S2164" i="1"/>
  <c r="R2164" i="1"/>
  <c r="Q2164" i="1"/>
  <c r="S2163" i="1"/>
  <c r="R2163" i="1"/>
  <c r="Q2163" i="1"/>
  <c r="S2162" i="1"/>
  <c r="R2162" i="1"/>
  <c r="Q2162" i="1"/>
  <c r="S2161" i="1"/>
  <c r="R2161" i="1"/>
  <c r="Q2161" i="1"/>
  <c r="S2160" i="1"/>
  <c r="R2160" i="1"/>
  <c r="Q2160" i="1"/>
  <c r="S2159" i="1"/>
  <c r="R2159" i="1"/>
  <c r="Q2159" i="1"/>
  <c r="S2158" i="1"/>
  <c r="R2158" i="1"/>
  <c r="Q2158" i="1"/>
  <c r="S2157" i="1"/>
  <c r="R2157" i="1"/>
  <c r="Q2157" i="1"/>
  <c r="S2156" i="1"/>
  <c r="R2156" i="1"/>
  <c r="Q2156" i="1"/>
  <c r="S2155" i="1"/>
  <c r="R2155" i="1"/>
  <c r="Q2155" i="1"/>
  <c r="S2154" i="1"/>
  <c r="R2154" i="1"/>
  <c r="Q2154" i="1"/>
  <c r="S2153" i="1"/>
  <c r="R2153" i="1"/>
  <c r="Q2153" i="1"/>
  <c r="S2152" i="1"/>
  <c r="R2152" i="1"/>
  <c r="Q2152" i="1"/>
  <c r="S2151" i="1"/>
  <c r="R2151" i="1"/>
  <c r="Q2151" i="1"/>
  <c r="S2150" i="1"/>
  <c r="R2150" i="1"/>
  <c r="Q2150" i="1"/>
  <c r="S2149" i="1"/>
  <c r="R2149" i="1"/>
  <c r="Q2149" i="1"/>
  <c r="S2148" i="1"/>
  <c r="R2148" i="1"/>
  <c r="Q2148" i="1"/>
  <c r="S2147" i="1"/>
  <c r="R2147" i="1"/>
  <c r="Q2147" i="1"/>
  <c r="S2146" i="1"/>
  <c r="R2146" i="1"/>
  <c r="Q2146" i="1"/>
  <c r="S2145" i="1"/>
  <c r="R2145" i="1"/>
  <c r="Q2145" i="1"/>
  <c r="S2144" i="1"/>
  <c r="R2144" i="1"/>
  <c r="Q2144" i="1"/>
  <c r="S2143" i="1"/>
  <c r="R2143" i="1"/>
  <c r="Q2143" i="1"/>
  <c r="S2142" i="1"/>
  <c r="R2142" i="1"/>
  <c r="Q2142" i="1"/>
  <c r="S2141" i="1"/>
  <c r="R2141" i="1"/>
  <c r="Q2141" i="1"/>
  <c r="S2140" i="1"/>
  <c r="R2140" i="1"/>
  <c r="Q2140" i="1"/>
  <c r="S2139" i="1"/>
  <c r="R2139" i="1"/>
  <c r="Q2139" i="1"/>
  <c r="S2138" i="1"/>
  <c r="R2138" i="1"/>
  <c r="Q2138" i="1"/>
  <c r="S2137" i="1"/>
  <c r="R2137" i="1"/>
  <c r="Q2137" i="1"/>
  <c r="S2136" i="1"/>
  <c r="R2136" i="1"/>
  <c r="Q2136" i="1"/>
  <c r="S2135" i="1"/>
  <c r="R2135" i="1"/>
  <c r="Q2135" i="1"/>
  <c r="S2134" i="1"/>
  <c r="R2134" i="1"/>
  <c r="Q2134" i="1"/>
  <c r="S2133" i="1"/>
  <c r="R2133" i="1"/>
  <c r="Q2133" i="1"/>
  <c r="S2132" i="1"/>
  <c r="R2132" i="1"/>
  <c r="Q2132" i="1"/>
  <c r="S2131" i="1"/>
  <c r="R2131" i="1"/>
  <c r="Q2131" i="1"/>
  <c r="S2130" i="1"/>
  <c r="R2130" i="1"/>
  <c r="Q2130" i="1"/>
  <c r="S2129" i="1"/>
  <c r="R2129" i="1"/>
  <c r="Q2129" i="1"/>
  <c r="S2128" i="1"/>
  <c r="R2128" i="1"/>
  <c r="Q2128" i="1"/>
  <c r="S2127" i="1"/>
  <c r="R2127" i="1"/>
  <c r="Q2127" i="1"/>
  <c r="S2126" i="1"/>
  <c r="R2126" i="1"/>
  <c r="Q2126" i="1"/>
  <c r="S2125" i="1"/>
  <c r="R2125" i="1"/>
  <c r="Q2125" i="1"/>
  <c r="S2124" i="1"/>
  <c r="R2124" i="1"/>
  <c r="Q2124" i="1"/>
  <c r="S2123" i="1"/>
  <c r="R2123" i="1"/>
  <c r="Q2123" i="1"/>
  <c r="S2122" i="1"/>
  <c r="R2122" i="1"/>
  <c r="Q2122" i="1"/>
  <c r="S2121" i="1"/>
  <c r="R2121" i="1"/>
  <c r="Q2121" i="1"/>
  <c r="S2120" i="1"/>
  <c r="R2120" i="1"/>
  <c r="Q2120" i="1"/>
  <c r="S2119" i="1"/>
  <c r="R2119" i="1"/>
  <c r="Q2119" i="1"/>
  <c r="S2118" i="1"/>
  <c r="R2118" i="1"/>
  <c r="Q2118" i="1"/>
  <c r="S2117" i="1"/>
  <c r="R2117" i="1"/>
  <c r="Q2117" i="1"/>
  <c r="S2116" i="1"/>
  <c r="R2116" i="1"/>
  <c r="Q2116" i="1"/>
  <c r="S2115" i="1"/>
  <c r="R2115" i="1"/>
  <c r="Q2115" i="1"/>
  <c r="S2114" i="1"/>
  <c r="R2114" i="1"/>
  <c r="Q2114" i="1"/>
  <c r="S2113" i="1"/>
  <c r="R2113" i="1"/>
  <c r="Q2113" i="1"/>
  <c r="S2112" i="1"/>
  <c r="R2112" i="1"/>
  <c r="Q2112" i="1"/>
  <c r="S2111" i="1"/>
  <c r="R2111" i="1"/>
  <c r="Q2111" i="1"/>
  <c r="S2110" i="1"/>
  <c r="R2110" i="1"/>
  <c r="Q2110" i="1"/>
  <c r="S2109" i="1"/>
  <c r="R2109" i="1"/>
  <c r="Q2109" i="1"/>
  <c r="S2108" i="1"/>
  <c r="R2108" i="1"/>
  <c r="Q2108" i="1"/>
  <c r="S2107" i="1"/>
  <c r="R2107" i="1"/>
  <c r="Q2107" i="1"/>
  <c r="S2106" i="1"/>
  <c r="R2106" i="1"/>
  <c r="Q2106" i="1"/>
  <c r="S2105" i="1"/>
  <c r="R2105" i="1"/>
  <c r="Q2105" i="1"/>
  <c r="S2104" i="1"/>
  <c r="R2104" i="1"/>
  <c r="Q2104" i="1"/>
  <c r="S2103" i="1"/>
  <c r="R2103" i="1"/>
  <c r="Q2103" i="1"/>
  <c r="S2102" i="1"/>
  <c r="R2102" i="1"/>
  <c r="Q2102" i="1"/>
  <c r="S2101" i="1"/>
  <c r="R2101" i="1"/>
  <c r="Q2101" i="1"/>
  <c r="S2100" i="1"/>
  <c r="R2100" i="1"/>
  <c r="Q2100" i="1"/>
  <c r="S2099" i="1"/>
  <c r="R2099" i="1"/>
  <c r="Q2099" i="1"/>
  <c r="S2098" i="1"/>
  <c r="R2098" i="1"/>
  <c r="Q2098" i="1"/>
  <c r="S2097" i="1"/>
  <c r="R2097" i="1"/>
  <c r="Q2097" i="1"/>
  <c r="S2096" i="1"/>
  <c r="R2096" i="1"/>
  <c r="Q2096" i="1"/>
  <c r="S2095" i="1"/>
  <c r="R2095" i="1"/>
  <c r="Q2095" i="1"/>
  <c r="S2094" i="1"/>
  <c r="R2094" i="1"/>
  <c r="Q2094" i="1"/>
  <c r="S2093" i="1"/>
  <c r="R2093" i="1"/>
  <c r="Q2093" i="1"/>
  <c r="S2092" i="1"/>
  <c r="R2092" i="1"/>
  <c r="Q2092" i="1"/>
  <c r="S2091" i="1"/>
  <c r="R2091" i="1"/>
  <c r="Q2091" i="1"/>
  <c r="S2090" i="1"/>
  <c r="R2090" i="1"/>
  <c r="Q2090" i="1"/>
  <c r="S2089" i="1"/>
  <c r="R2089" i="1"/>
  <c r="Q2089" i="1"/>
  <c r="S2088" i="1"/>
  <c r="R2088" i="1"/>
  <c r="Q2088" i="1"/>
  <c r="S2087" i="1"/>
  <c r="R2087" i="1"/>
  <c r="Q2087" i="1"/>
  <c r="S2086" i="1"/>
  <c r="R2086" i="1"/>
  <c r="Q2086" i="1"/>
  <c r="S2085" i="1"/>
  <c r="R2085" i="1"/>
  <c r="Q2085" i="1"/>
  <c r="S2084" i="1"/>
  <c r="R2084" i="1"/>
  <c r="Q2084" i="1"/>
  <c r="S2083" i="1"/>
  <c r="R2083" i="1"/>
  <c r="Q2083" i="1"/>
  <c r="S2082" i="1"/>
  <c r="R2082" i="1"/>
  <c r="Q2082" i="1"/>
  <c r="S2081" i="1"/>
  <c r="R2081" i="1"/>
  <c r="Q2081" i="1"/>
  <c r="S2080" i="1"/>
  <c r="R2080" i="1"/>
  <c r="Q2080" i="1"/>
  <c r="S2079" i="1"/>
  <c r="R2079" i="1"/>
  <c r="Q2079" i="1"/>
  <c r="S2078" i="1"/>
  <c r="R2078" i="1"/>
  <c r="Q2078" i="1"/>
  <c r="S2077" i="1"/>
  <c r="R2077" i="1"/>
  <c r="Q2077" i="1"/>
  <c r="S2076" i="1"/>
  <c r="R2076" i="1"/>
  <c r="Q2076" i="1"/>
  <c r="S2075" i="1"/>
  <c r="R2075" i="1"/>
  <c r="Q2075" i="1"/>
  <c r="S2074" i="1"/>
  <c r="R2074" i="1"/>
  <c r="Q2074" i="1"/>
  <c r="S2073" i="1"/>
  <c r="R2073" i="1"/>
  <c r="Q2073" i="1"/>
  <c r="S2072" i="1"/>
  <c r="R2072" i="1"/>
  <c r="Q2072" i="1"/>
  <c r="S2071" i="1"/>
  <c r="R2071" i="1"/>
  <c r="Q2071" i="1"/>
  <c r="S2070" i="1"/>
  <c r="R2070" i="1"/>
  <c r="Q2070" i="1"/>
  <c r="S2069" i="1"/>
  <c r="R2069" i="1"/>
  <c r="Q2069" i="1"/>
  <c r="S2068" i="1"/>
  <c r="R2068" i="1"/>
  <c r="Q2068" i="1"/>
  <c r="S2067" i="1"/>
  <c r="R2067" i="1"/>
  <c r="Q2067" i="1"/>
  <c r="S2066" i="1"/>
  <c r="R2066" i="1"/>
  <c r="Q2066" i="1"/>
  <c r="S2065" i="1"/>
  <c r="R2065" i="1"/>
  <c r="Q2065" i="1"/>
  <c r="S2064" i="1"/>
  <c r="R2064" i="1"/>
  <c r="Q2064" i="1"/>
  <c r="S2063" i="1"/>
  <c r="R2063" i="1"/>
  <c r="Q2063" i="1"/>
  <c r="S2062" i="1"/>
  <c r="R2062" i="1"/>
  <c r="Q2062" i="1"/>
  <c r="S2061" i="1"/>
  <c r="R2061" i="1"/>
  <c r="Q2061" i="1"/>
  <c r="S2060" i="1"/>
  <c r="R2060" i="1"/>
  <c r="Q2060" i="1"/>
  <c r="S2059" i="1"/>
  <c r="R2059" i="1"/>
  <c r="Q2059" i="1"/>
  <c r="S2058" i="1"/>
  <c r="R2058" i="1"/>
  <c r="Q2058" i="1"/>
  <c r="S2057" i="1"/>
  <c r="R2057" i="1"/>
  <c r="Q2057" i="1"/>
  <c r="S2056" i="1"/>
  <c r="R2056" i="1"/>
  <c r="Q2056" i="1"/>
  <c r="S2055" i="1"/>
  <c r="R2055" i="1"/>
  <c r="Q2055" i="1"/>
  <c r="S2054" i="1"/>
  <c r="R2054" i="1"/>
  <c r="Q2054" i="1"/>
  <c r="S2053" i="1"/>
  <c r="R2053" i="1"/>
  <c r="Q2053" i="1"/>
  <c r="S2052" i="1"/>
  <c r="R2052" i="1"/>
  <c r="Q2052" i="1"/>
  <c r="S2051" i="1"/>
  <c r="R2051" i="1"/>
  <c r="Q2051" i="1"/>
  <c r="S2050" i="1"/>
  <c r="R2050" i="1"/>
  <c r="Q2050" i="1"/>
  <c r="S2049" i="1"/>
  <c r="R2049" i="1"/>
  <c r="Q2049" i="1"/>
  <c r="S2048" i="1"/>
  <c r="R2048" i="1"/>
  <c r="Q2048" i="1"/>
  <c r="S2047" i="1"/>
  <c r="R2047" i="1"/>
  <c r="Q2047" i="1"/>
  <c r="S2046" i="1"/>
  <c r="R2046" i="1"/>
  <c r="Q2046" i="1"/>
  <c r="S2045" i="1"/>
  <c r="R2045" i="1"/>
  <c r="Q2045" i="1"/>
  <c r="S2044" i="1"/>
  <c r="R2044" i="1"/>
  <c r="Q2044" i="1"/>
  <c r="S2043" i="1"/>
  <c r="R2043" i="1"/>
  <c r="Q2043" i="1"/>
  <c r="S2042" i="1"/>
  <c r="R2042" i="1"/>
  <c r="Q2042" i="1"/>
  <c r="S2041" i="1"/>
  <c r="R2041" i="1"/>
  <c r="Q2041" i="1"/>
  <c r="S2040" i="1"/>
  <c r="R2040" i="1"/>
  <c r="Q2040" i="1"/>
  <c r="S2039" i="1"/>
  <c r="R2039" i="1"/>
  <c r="Q2039" i="1"/>
  <c r="S2038" i="1"/>
  <c r="R2038" i="1"/>
  <c r="Q2038" i="1"/>
  <c r="S2037" i="1"/>
  <c r="R2037" i="1"/>
  <c r="Q2037" i="1"/>
  <c r="S2036" i="1"/>
  <c r="R2036" i="1"/>
  <c r="Q2036" i="1"/>
  <c r="S2035" i="1"/>
  <c r="R2035" i="1"/>
  <c r="Q2035" i="1"/>
  <c r="S2034" i="1"/>
  <c r="R2034" i="1"/>
  <c r="Q2034" i="1"/>
  <c r="S2033" i="1"/>
  <c r="R2033" i="1"/>
  <c r="Q2033" i="1"/>
  <c r="S2032" i="1"/>
  <c r="R2032" i="1"/>
  <c r="Q2032" i="1"/>
  <c r="S2031" i="1"/>
  <c r="R2031" i="1"/>
  <c r="Q2031" i="1"/>
  <c r="S2030" i="1"/>
  <c r="R2030" i="1"/>
  <c r="Q2030" i="1"/>
  <c r="S2029" i="1"/>
  <c r="R2029" i="1"/>
  <c r="Q2029" i="1"/>
  <c r="S2028" i="1"/>
  <c r="R2028" i="1"/>
  <c r="Q2028" i="1"/>
  <c r="S2027" i="1"/>
  <c r="R2027" i="1"/>
  <c r="Q2027" i="1"/>
  <c r="S2026" i="1"/>
  <c r="R2026" i="1"/>
  <c r="Q2026" i="1"/>
  <c r="S2025" i="1"/>
  <c r="R2025" i="1"/>
  <c r="Q2025" i="1"/>
  <c r="S2024" i="1"/>
  <c r="R2024" i="1"/>
  <c r="Q2024" i="1"/>
  <c r="S2023" i="1"/>
  <c r="R2023" i="1"/>
  <c r="Q2023" i="1"/>
  <c r="S2022" i="1"/>
  <c r="R2022" i="1"/>
  <c r="Q2022" i="1"/>
  <c r="S2021" i="1"/>
  <c r="R2021" i="1"/>
  <c r="Q2021" i="1"/>
  <c r="S2020" i="1"/>
  <c r="R2020" i="1"/>
  <c r="Q2020" i="1"/>
  <c r="S2019" i="1"/>
  <c r="R2019" i="1"/>
  <c r="Q2019" i="1"/>
  <c r="S2018" i="1"/>
  <c r="R2018" i="1"/>
  <c r="Q2018" i="1"/>
  <c r="S2017" i="1"/>
  <c r="R2017" i="1"/>
  <c r="Q2017" i="1"/>
  <c r="S2016" i="1"/>
  <c r="R2016" i="1"/>
  <c r="Q2016" i="1"/>
  <c r="S2015" i="1"/>
  <c r="R2015" i="1"/>
  <c r="Q2015" i="1"/>
  <c r="S2014" i="1"/>
  <c r="R2014" i="1"/>
  <c r="Q2014" i="1"/>
  <c r="S2013" i="1"/>
  <c r="R2013" i="1"/>
  <c r="Q2013" i="1"/>
  <c r="S2012" i="1"/>
  <c r="R2012" i="1"/>
  <c r="Q2012" i="1"/>
  <c r="S2011" i="1"/>
  <c r="R2011" i="1"/>
  <c r="Q2011" i="1"/>
  <c r="S2010" i="1"/>
  <c r="R2010" i="1"/>
  <c r="Q2010" i="1"/>
  <c r="S2009" i="1"/>
  <c r="R2009" i="1"/>
  <c r="Q2009" i="1"/>
  <c r="S2008" i="1"/>
  <c r="R2008" i="1"/>
  <c r="Q2008" i="1"/>
  <c r="S2007" i="1"/>
  <c r="R2007" i="1"/>
  <c r="Q2007" i="1"/>
  <c r="S2006" i="1"/>
  <c r="R2006" i="1"/>
  <c r="Q2006" i="1"/>
  <c r="S2005" i="1"/>
  <c r="R2005" i="1"/>
  <c r="Q2005" i="1"/>
  <c r="S2004" i="1"/>
  <c r="R2004" i="1"/>
  <c r="Q2004" i="1"/>
  <c r="S2003" i="1"/>
  <c r="R2003" i="1"/>
  <c r="Q2003" i="1"/>
  <c r="S2002" i="1"/>
  <c r="R2002" i="1"/>
  <c r="Q2002" i="1"/>
  <c r="S2001" i="1"/>
  <c r="R2001" i="1"/>
  <c r="Q2001" i="1"/>
  <c r="S2000" i="1"/>
  <c r="R2000" i="1"/>
  <c r="Q2000" i="1"/>
  <c r="S1999" i="1"/>
  <c r="R1999" i="1"/>
  <c r="Q1999" i="1"/>
  <c r="S1998" i="1"/>
  <c r="R1998" i="1"/>
  <c r="Q1998" i="1"/>
  <c r="S1997" i="1"/>
  <c r="R1997" i="1"/>
  <c r="Q1997" i="1"/>
  <c r="S1996" i="1"/>
  <c r="R1996" i="1"/>
  <c r="Q1996" i="1"/>
  <c r="S1995" i="1"/>
  <c r="R1995" i="1"/>
  <c r="Q1995" i="1"/>
  <c r="S1994" i="1"/>
  <c r="R1994" i="1"/>
  <c r="Q1994" i="1"/>
  <c r="S1993" i="1"/>
  <c r="R1993" i="1"/>
  <c r="Q1993" i="1"/>
  <c r="S1992" i="1"/>
  <c r="R1992" i="1"/>
  <c r="Q1992" i="1"/>
  <c r="S1991" i="1"/>
  <c r="R1991" i="1"/>
  <c r="Q1991" i="1"/>
  <c r="S1990" i="1"/>
  <c r="R1990" i="1"/>
  <c r="Q1990" i="1"/>
  <c r="S1989" i="1"/>
  <c r="R1989" i="1"/>
  <c r="Q1989" i="1"/>
  <c r="S1988" i="1"/>
  <c r="R1988" i="1"/>
  <c r="Q1988" i="1"/>
  <c r="S1987" i="1"/>
  <c r="R1987" i="1"/>
  <c r="Q1987" i="1"/>
  <c r="S1986" i="1"/>
  <c r="R1986" i="1"/>
  <c r="Q1986" i="1"/>
  <c r="S1985" i="1"/>
  <c r="R1985" i="1"/>
  <c r="Q1985" i="1"/>
  <c r="S1984" i="1"/>
  <c r="R1984" i="1"/>
  <c r="Q1984" i="1"/>
  <c r="S1983" i="1"/>
  <c r="R1983" i="1"/>
  <c r="Q1983" i="1"/>
  <c r="S1982" i="1"/>
  <c r="R1982" i="1"/>
  <c r="Q1982" i="1"/>
  <c r="S1981" i="1"/>
  <c r="R1981" i="1"/>
  <c r="Q1981" i="1"/>
  <c r="S1980" i="1"/>
  <c r="R1980" i="1"/>
  <c r="Q1980" i="1"/>
  <c r="S1979" i="1"/>
  <c r="R1979" i="1"/>
  <c r="Q1979" i="1"/>
  <c r="S1978" i="1"/>
  <c r="R1978" i="1"/>
  <c r="Q1978" i="1"/>
  <c r="S1977" i="1"/>
  <c r="R1977" i="1"/>
  <c r="Q1977" i="1"/>
  <c r="S1976" i="1"/>
  <c r="R1976" i="1"/>
  <c r="Q1976" i="1"/>
  <c r="S1975" i="1"/>
  <c r="R1975" i="1"/>
  <c r="Q1975" i="1"/>
  <c r="S1974" i="1"/>
  <c r="R1974" i="1"/>
  <c r="Q1974" i="1"/>
  <c r="S1973" i="1"/>
  <c r="R1973" i="1"/>
  <c r="Q1973" i="1"/>
  <c r="S1972" i="1"/>
  <c r="R1972" i="1"/>
  <c r="Q1972" i="1"/>
  <c r="S1971" i="1"/>
  <c r="R1971" i="1"/>
  <c r="Q1971" i="1"/>
  <c r="S1970" i="1"/>
  <c r="R1970" i="1"/>
  <c r="Q1970" i="1"/>
  <c r="S1969" i="1"/>
  <c r="R1969" i="1"/>
  <c r="Q1969" i="1"/>
  <c r="S1968" i="1"/>
  <c r="R1968" i="1"/>
  <c r="Q1968" i="1"/>
  <c r="S1967" i="1"/>
  <c r="R1967" i="1"/>
  <c r="Q1967" i="1"/>
  <c r="S1966" i="1"/>
  <c r="R1966" i="1"/>
  <c r="Q1966" i="1"/>
  <c r="S1965" i="1"/>
  <c r="R1965" i="1"/>
  <c r="Q1965" i="1"/>
  <c r="S1964" i="1"/>
  <c r="R1964" i="1"/>
  <c r="Q1964" i="1"/>
  <c r="S1963" i="1"/>
  <c r="R1963" i="1"/>
  <c r="Q1963" i="1"/>
  <c r="S1962" i="1"/>
  <c r="R1962" i="1"/>
  <c r="Q1962" i="1"/>
  <c r="S1961" i="1"/>
  <c r="R1961" i="1"/>
  <c r="Q1961" i="1"/>
  <c r="S1960" i="1"/>
  <c r="R1960" i="1"/>
  <c r="Q1960" i="1"/>
  <c r="S1959" i="1"/>
  <c r="R1959" i="1"/>
  <c r="Q1959" i="1"/>
  <c r="S1958" i="1"/>
  <c r="R1958" i="1"/>
  <c r="Q1958" i="1"/>
  <c r="S1957" i="1"/>
  <c r="R1957" i="1"/>
  <c r="Q1957" i="1"/>
  <c r="S1956" i="1"/>
  <c r="R1956" i="1"/>
  <c r="Q1956" i="1"/>
  <c r="S1955" i="1"/>
  <c r="R1955" i="1"/>
  <c r="Q1955" i="1"/>
  <c r="S1954" i="1"/>
  <c r="R1954" i="1"/>
  <c r="Q1954" i="1"/>
  <c r="S1953" i="1"/>
  <c r="R1953" i="1"/>
  <c r="Q1953" i="1"/>
  <c r="S1952" i="1"/>
  <c r="R1952" i="1"/>
  <c r="Q1952" i="1"/>
  <c r="S1951" i="1"/>
  <c r="R1951" i="1"/>
  <c r="Q1951" i="1"/>
  <c r="S1950" i="1"/>
  <c r="R1950" i="1"/>
  <c r="Q1950" i="1"/>
  <c r="S1949" i="1"/>
  <c r="R1949" i="1"/>
  <c r="Q1949" i="1"/>
  <c r="S1948" i="1"/>
  <c r="R1948" i="1"/>
  <c r="Q1948" i="1"/>
  <c r="S1947" i="1"/>
  <c r="R1947" i="1"/>
  <c r="Q1947" i="1"/>
  <c r="S1946" i="1"/>
  <c r="R1946" i="1"/>
  <c r="Q1946" i="1"/>
  <c r="S1945" i="1"/>
  <c r="R1945" i="1"/>
  <c r="Q1945" i="1"/>
  <c r="S1944" i="1"/>
  <c r="R1944" i="1"/>
  <c r="Q1944" i="1"/>
  <c r="S1943" i="1"/>
  <c r="R1943" i="1"/>
  <c r="Q1943" i="1"/>
  <c r="S1942" i="1"/>
  <c r="R1942" i="1"/>
  <c r="Q1942" i="1"/>
  <c r="S1941" i="1"/>
  <c r="R1941" i="1"/>
  <c r="Q1941" i="1"/>
  <c r="S1940" i="1"/>
  <c r="R1940" i="1"/>
  <c r="Q1940" i="1"/>
  <c r="S1939" i="1"/>
  <c r="R1939" i="1"/>
  <c r="Q1939" i="1"/>
  <c r="S1938" i="1"/>
  <c r="R1938" i="1"/>
  <c r="Q1938" i="1"/>
  <c r="S1937" i="1"/>
  <c r="R1937" i="1"/>
  <c r="Q1937" i="1"/>
  <c r="S1936" i="1"/>
  <c r="R1936" i="1"/>
  <c r="Q1936" i="1"/>
  <c r="S1935" i="1"/>
  <c r="R1935" i="1"/>
  <c r="Q1935" i="1"/>
  <c r="S1934" i="1"/>
  <c r="R1934" i="1"/>
  <c r="Q1934" i="1"/>
  <c r="S1933" i="1"/>
  <c r="R1933" i="1"/>
  <c r="Q1933" i="1"/>
  <c r="S1932" i="1"/>
  <c r="R1932" i="1"/>
  <c r="Q1932" i="1"/>
  <c r="S1931" i="1"/>
  <c r="R1931" i="1"/>
  <c r="Q1931" i="1"/>
  <c r="S1930" i="1"/>
  <c r="R1930" i="1"/>
  <c r="Q1930" i="1"/>
  <c r="S1929" i="1"/>
  <c r="R1929" i="1"/>
  <c r="Q1929" i="1"/>
  <c r="S1928" i="1"/>
  <c r="R1928" i="1"/>
  <c r="Q1928" i="1"/>
  <c r="S1927" i="1"/>
  <c r="R1927" i="1"/>
  <c r="Q1927" i="1"/>
  <c r="S1926" i="1"/>
  <c r="R1926" i="1"/>
  <c r="Q1926" i="1"/>
  <c r="S1925" i="1"/>
  <c r="R1925" i="1"/>
  <c r="Q1925" i="1"/>
  <c r="S1924" i="1"/>
  <c r="R1924" i="1"/>
  <c r="Q1924" i="1"/>
  <c r="S1923" i="1"/>
  <c r="R1923" i="1"/>
  <c r="Q1923" i="1"/>
  <c r="S1922" i="1"/>
  <c r="R1922" i="1"/>
  <c r="Q1922" i="1"/>
  <c r="S1921" i="1"/>
  <c r="R1921" i="1"/>
  <c r="Q1921" i="1"/>
  <c r="S1920" i="1"/>
  <c r="R1920" i="1"/>
  <c r="Q1920" i="1"/>
  <c r="S1919" i="1"/>
  <c r="R1919" i="1"/>
  <c r="Q1919" i="1"/>
  <c r="S1918" i="1"/>
  <c r="R1918" i="1"/>
  <c r="Q1918" i="1"/>
  <c r="S1917" i="1"/>
  <c r="R1917" i="1"/>
  <c r="Q1917" i="1"/>
  <c r="S1916" i="1"/>
  <c r="R1916" i="1"/>
  <c r="Q1916" i="1"/>
  <c r="S1915" i="1"/>
  <c r="R1915" i="1"/>
  <c r="Q1915" i="1"/>
  <c r="S1914" i="1"/>
  <c r="R1914" i="1"/>
  <c r="Q1914" i="1"/>
  <c r="S1913" i="1"/>
  <c r="R1913" i="1"/>
  <c r="Q1913" i="1"/>
  <c r="S1912" i="1"/>
  <c r="R1912" i="1"/>
  <c r="Q1912" i="1"/>
  <c r="S1911" i="1"/>
  <c r="R1911" i="1"/>
  <c r="Q1911" i="1"/>
  <c r="S1910" i="1"/>
  <c r="R1910" i="1"/>
  <c r="Q1910" i="1"/>
  <c r="S1909" i="1"/>
  <c r="R1909" i="1"/>
  <c r="Q1909" i="1"/>
  <c r="S1908" i="1"/>
  <c r="R1908" i="1"/>
  <c r="Q1908" i="1"/>
  <c r="S1907" i="1"/>
  <c r="R1907" i="1"/>
  <c r="Q1907" i="1"/>
  <c r="S1906" i="1"/>
  <c r="R1906" i="1"/>
  <c r="Q1906" i="1"/>
  <c r="S1905" i="1"/>
  <c r="R1905" i="1"/>
  <c r="Q1905" i="1"/>
  <c r="S1904" i="1"/>
  <c r="R1904" i="1"/>
  <c r="Q1904" i="1"/>
  <c r="S1903" i="1"/>
  <c r="R1903" i="1"/>
  <c r="Q1903" i="1"/>
  <c r="S1902" i="1"/>
  <c r="R1902" i="1"/>
  <c r="Q1902" i="1"/>
  <c r="S1901" i="1"/>
  <c r="R1901" i="1"/>
  <c r="Q1901" i="1"/>
  <c r="S1900" i="1"/>
  <c r="R1900" i="1"/>
  <c r="Q1900" i="1"/>
  <c r="S1899" i="1"/>
  <c r="R1899" i="1"/>
  <c r="Q1899" i="1"/>
  <c r="S1898" i="1"/>
  <c r="R1898" i="1"/>
  <c r="Q1898" i="1"/>
  <c r="S1897" i="1"/>
  <c r="R1897" i="1"/>
  <c r="Q1897" i="1"/>
  <c r="S1896" i="1"/>
  <c r="R1896" i="1"/>
  <c r="Q1896" i="1"/>
  <c r="S1895" i="1"/>
  <c r="R1895" i="1"/>
  <c r="Q1895" i="1"/>
  <c r="S1894" i="1"/>
  <c r="R1894" i="1"/>
  <c r="Q1894" i="1"/>
  <c r="S1893" i="1"/>
  <c r="R1893" i="1"/>
  <c r="Q1893" i="1"/>
  <c r="S1892" i="1"/>
  <c r="R1892" i="1"/>
  <c r="Q1892" i="1"/>
  <c r="S1891" i="1"/>
  <c r="R1891" i="1"/>
  <c r="Q1891" i="1"/>
  <c r="S1890" i="1"/>
  <c r="R1890" i="1"/>
  <c r="Q1890" i="1"/>
  <c r="S1889" i="1"/>
  <c r="R1889" i="1"/>
  <c r="Q1889" i="1"/>
  <c r="S1888" i="1"/>
  <c r="R1888" i="1"/>
  <c r="Q1888" i="1"/>
  <c r="S1887" i="1"/>
  <c r="R1887" i="1"/>
  <c r="Q1887" i="1"/>
  <c r="S1886" i="1"/>
  <c r="R1886" i="1"/>
  <c r="Q1886" i="1"/>
  <c r="S1885" i="1"/>
  <c r="R1885" i="1"/>
  <c r="Q1885" i="1"/>
  <c r="S1884" i="1"/>
  <c r="R1884" i="1"/>
  <c r="Q1884" i="1"/>
  <c r="S1883" i="1"/>
  <c r="R1883" i="1"/>
  <c r="Q1883" i="1"/>
  <c r="S1882" i="1"/>
  <c r="R1882" i="1"/>
  <c r="Q1882" i="1"/>
  <c r="S1881" i="1"/>
  <c r="R1881" i="1"/>
  <c r="Q1881" i="1"/>
  <c r="S1880" i="1"/>
  <c r="R1880" i="1"/>
  <c r="Q1880" i="1"/>
  <c r="S1879" i="1"/>
  <c r="R1879" i="1"/>
  <c r="Q1879" i="1"/>
  <c r="S1878" i="1"/>
  <c r="R1878" i="1"/>
  <c r="Q1878" i="1"/>
  <c r="S1877" i="1"/>
  <c r="R1877" i="1"/>
  <c r="Q1877" i="1"/>
  <c r="S1876" i="1"/>
  <c r="R1876" i="1"/>
  <c r="Q1876" i="1"/>
  <c r="S1875" i="1"/>
  <c r="R1875" i="1"/>
  <c r="Q1875" i="1"/>
  <c r="S1874" i="1"/>
  <c r="R1874" i="1"/>
  <c r="Q1874" i="1"/>
  <c r="S1873" i="1"/>
  <c r="R1873" i="1"/>
  <c r="Q1873" i="1"/>
  <c r="S1872" i="1"/>
  <c r="R1872" i="1"/>
  <c r="Q1872" i="1"/>
  <c r="S1871" i="1"/>
  <c r="R1871" i="1"/>
  <c r="Q1871" i="1"/>
  <c r="S1870" i="1"/>
  <c r="R1870" i="1"/>
  <c r="Q1870" i="1"/>
  <c r="S1869" i="1"/>
  <c r="R1869" i="1"/>
  <c r="Q1869" i="1"/>
  <c r="S1868" i="1"/>
  <c r="R1868" i="1"/>
  <c r="Q1868" i="1"/>
  <c r="S1867" i="1"/>
  <c r="R1867" i="1"/>
  <c r="Q1867" i="1"/>
  <c r="S1866" i="1"/>
  <c r="R1866" i="1"/>
  <c r="Q1866" i="1"/>
  <c r="S1865" i="1"/>
  <c r="R1865" i="1"/>
  <c r="Q1865" i="1"/>
  <c r="S1864" i="1"/>
  <c r="R1864" i="1"/>
  <c r="Q1864" i="1"/>
  <c r="S1863" i="1"/>
  <c r="R1863" i="1"/>
  <c r="Q1863" i="1"/>
  <c r="S1862" i="1"/>
  <c r="R1862" i="1"/>
  <c r="Q1862" i="1"/>
  <c r="S1861" i="1"/>
  <c r="R1861" i="1"/>
  <c r="Q1861" i="1"/>
  <c r="S1860" i="1"/>
  <c r="R1860" i="1"/>
  <c r="Q1860" i="1"/>
  <c r="S1859" i="1"/>
  <c r="R1859" i="1"/>
  <c r="Q1859" i="1"/>
  <c r="S1858" i="1"/>
  <c r="R1858" i="1"/>
  <c r="Q1858" i="1"/>
  <c r="S1857" i="1"/>
  <c r="R1857" i="1"/>
  <c r="Q1857" i="1"/>
  <c r="S1856" i="1"/>
  <c r="R1856" i="1"/>
  <c r="Q1856" i="1"/>
  <c r="S1855" i="1"/>
  <c r="R1855" i="1"/>
  <c r="Q1855" i="1"/>
  <c r="S1854" i="1"/>
  <c r="R1854" i="1"/>
  <c r="Q1854" i="1"/>
  <c r="S1853" i="1"/>
  <c r="R1853" i="1"/>
  <c r="Q1853" i="1"/>
  <c r="S1852" i="1"/>
  <c r="R1852" i="1"/>
  <c r="Q1852" i="1"/>
  <c r="S1851" i="1"/>
  <c r="R1851" i="1"/>
  <c r="Q1851" i="1"/>
  <c r="S1850" i="1"/>
  <c r="R1850" i="1"/>
  <c r="Q1850" i="1"/>
  <c r="S1849" i="1"/>
  <c r="R1849" i="1"/>
  <c r="Q1849" i="1"/>
  <c r="S1848" i="1"/>
  <c r="R1848" i="1"/>
  <c r="Q1848" i="1"/>
  <c r="S1847" i="1"/>
  <c r="R1847" i="1"/>
  <c r="Q1847" i="1"/>
  <c r="S1846" i="1"/>
  <c r="R1846" i="1"/>
  <c r="Q1846" i="1"/>
  <c r="S1845" i="1"/>
  <c r="R1845" i="1"/>
  <c r="Q1845" i="1"/>
  <c r="S1844" i="1"/>
  <c r="R1844" i="1"/>
  <c r="Q1844" i="1"/>
  <c r="S1843" i="1"/>
  <c r="R1843" i="1"/>
  <c r="Q1843" i="1"/>
  <c r="S1842" i="1"/>
  <c r="R1842" i="1"/>
  <c r="Q1842" i="1"/>
  <c r="S1841" i="1"/>
  <c r="R1841" i="1"/>
  <c r="Q1841" i="1"/>
  <c r="S1840" i="1"/>
  <c r="R1840" i="1"/>
  <c r="Q1840" i="1"/>
  <c r="S1839" i="1"/>
  <c r="R1839" i="1"/>
  <c r="Q1839" i="1"/>
  <c r="S1838" i="1"/>
  <c r="R1838" i="1"/>
  <c r="Q1838" i="1"/>
  <c r="S1837" i="1"/>
  <c r="R1837" i="1"/>
  <c r="Q1837" i="1"/>
  <c r="S1836" i="1"/>
  <c r="R1836" i="1"/>
  <c r="Q1836" i="1"/>
  <c r="S1835" i="1"/>
  <c r="R1835" i="1"/>
  <c r="Q1835" i="1"/>
  <c r="S1834" i="1"/>
  <c r="R1834" i="1"/>
  <c r="Q1834" i="1"/>
  <c r="S1833" i="1"/>
  <c r="R1833" i="1"/>
  <c r="Q1833" i="1"/>
  <c r="S1832" i="1"/>
  <c r="R1832" i="1"/>
  <c r="Q1832" i="1"/>
  <c r="S1831" i="1"/>
  <c r="R1831" i="1"/>
  <c r="Q1831" i="1"/>
  <c r="S1830" i="1"/>
  <c r="R1830" i="1"/>
  <c r="Q1830" i="1"/>
  <c r="S1829" i="1"/>
  <c r="R1829" i="1"/>
  <c r="Q1829" i="1"/>
  <c r="S1828" i="1"/>
  <c r="R1828" i="1"/>
  <c r="Q1828" i="1"/>
  <c r="S1827" i="1"/>
  <c r="R1827" i="1"/>
  <c r="Q1827" i="1"/>
  <c r="S1826" i="1"/>
  <c r="R1826" i="1"/>
  <c r="Q1826" i="1"/>
  <c r="S1825" i="1"/>
  <c r="R1825" i="1"/>
  <c r="Q1825" i="1"/>
  <c r="S1824" i="1"/>
  <c r="R1824" i="1"/>
  <c r="Q1824" i="1"/>
  <c r="S1823" i="1"/>
  <c r="R1823" i="1"/>
  <c r="Q1823" i="1"/>
  <c r="S1822" i="1"/>
  <c r="R1822" i="1"/>
  <c r="Q1822" i="1"/>
  <c r="S1821" i="1"/>
  <c r="R1821" i="1"/>
  <c r="Q1821" i="1"/>
  <c r="S1820" i="1"/>
  <c r="R1820" i="1"/>
  <c r="Q1820" i="1"/>
  <c r="S1819" i="1"/>
  <c r="R1819" i="1"/>
  <c r="Q1819" i="1"/>
  <c r="S1818" i="1"/>
  <c r="R1818" i="1"/>
  <c r="Q1818" i="1"/>
  <c r="S1817" i="1"/>
  <c r="R1817" i="1"/>
  <c r="Q1817" i="1"/>
  <c r="S1816" i="1"/>
  <c r="R1816" i="1"/>
  <c r="Q1816" i="1"/>
  <c r="S1815" i="1"/>
  <c r="R1815" i="1"/>
  <c r="Q1815" i="1"/>
  <c r="S1814" i="1"/>
  <c r="R1814" i="1"/>
  <c r="Q1814" i="1"/>
  <c r="S1813" i="1"/>
  <c r="R1813" i="1"/>
  <c r="Q1813" i="1"/>
  <c r="S1812" i="1"/>
  <c r="R1812" i="1"/>
  <c r="Q1812" i="1"/>
  <c r="S1811" i="1"/>
  <c r="R1811" i="1"/>
  <c r="Q1811" i="1"/>
  <c r="S1810" i="1"/>
  <c r="R1810" i="1"/>
  <c r="Q1810" i="1"/>
  <c r="S1809" i="1"/>
  <c r="R1809" i="1"/>
  <c r="Q1809" i="1"/>
  <c r="S1808" i="1"/>
  <c r="R1808" i="1"/>
  <c r="Q1808" i="1"/>
  <c r="S1807" i="1"/>
  <c r="R1807" i="1"/>
  <c r="Q1807" i="1"/>
  <c r="S1806" i="1"/>
  <c r="R1806" i="1"/>
  <c r="Q1806" i="1"/>
  <c r="S1805" i="1"/>
  <c r="R1805" i="1"/>
  <c r="Q1805" i="1"/>
  <c r="S1804" i="1"/>
  <c r="R1804" i="1"/>
  <c r="Q1804" i="1"/>
  <c r="S1803" i="1"/>
  <c r="R1803" i="1"/>
  <c r="Q1803" i="1"/>
  <c r="S1802" i="1"/>
  <c r="R1802" i="1"/>
  <c r="Q1802" i="1"/>
  <c r="S1801" i="1"/>
  <c r="R1801" i="1"/>
  <c r="Q1801" i="1"/>
  <c r="S1800" i="1"/>
  <c r="R1800" i="1"/>
  <c r="Q1800" i="1"/>
  <c r="S1799" i="1"/>
  <c r="R1799" i="1"/>
  <c r="Q1799" i="1"/>
  <c r="S1798" i="1"/>
  <c r="R1798" i="1"/>
  <c r="Q1798" i="1"/>
  <c r="S1797" i="1"/>
  <c r="R1797" i="1"/>
  <c r="Q1797" i="1"/>
  <c r="S1796" i="1"/>
  <c r="R1796" i="1"/>
  <c r="Q1796" i="1"/>
  <c r="S1795" i="1"/>
  <c r="R1795" i="1"/>
  <c r="Q1795" i="1"/>
  <c r="S1794" i="1"/>
  <c r="R1794" i="1"/>
  <c r="Q1794" i="1"/>
  <c r="S1793" i="1"/>
  <c r="R1793" i="1"/>
  <c r="Q1793" i="1"/>
  <c r="S1792" i="1"/>
  <c r="R1792" i="1"/>
  <c r="Q1792" i="1"/>
  <c r="S1791" i="1"/>
  <c r="R1791" i="1"/>
  <c r="Q1791" i="1"/>
  <c r="S1790" i="1"/>
  <c r="R1790" i="1"/>
  <c r="Q1790" i="1"/>
  <c r="S1789" i="1"/>
  <c r="R1789" i="1"/>
  <c r="Q1789" i="1"/>
  <c r="S1788" i="1"/>
  <c r="R1788" i="1"/>
  <c r="Q1788" i="1"/>
  <c r="S1787" i="1"/>
  <c r="R1787" i="1"/>
  <c r="Q1787" i="1"/>
  <c r="S1786" i="1"/>
  <c r="R1786" i="1"/>
  <c r="Q1786" i="1"/>
  <c r="S1785" i="1"/>
  <c r="R1785" i="1"/>
  <c r="Q1785" i="1"/>
  <c r="S1784" i="1"/>
  <c r="R1784" i="1"/>
  <c r="Q1784" i="1"/>
  <c r="S1783" i="1"/>
  <c r="R1783" i="1"/>
  <c r="Q1783" i="1"/>
  <c r="S1782" i="1"/>
  <c r="R1782" i="1"/>
  <c r="Q1782" i="1"/>
  <c r="S1781" i="1"/>
  <c r="R1781" i="1"/>
  <c r="Q1781" i="1"/>
  <c r="S1780" i="1"/>
  <c r="R1780" i="1"/>
  <c r="Q1780" i="1"/>
  <c r="S1779" i="1"/>
  <c r="R1779" i="1"/>
  <c r="Q1779" i="1"/>
  <c r="S1778" i="1"/>
  <c r="R1778" i="1"/>
  <c r="Q1778" i="1"/>
  <c r="S1777" i="1"/>
  <c r="R1777" i="1"/>
  <c r="Q1777" i="1"/>
  <c r="S1776" i="1"/>
  <c r="R1776" i="1"/>
  <c r="Q1776" i="1"/>
  <c r="S1775" i="1"/>
  <c r="R1775" i="1"/>
  <c r="Q1775" i="1"/>
  <c r="S1774" i="1"/>
  <c r="R1774" i="1"/>
  <c r="Q1774" i="1"/>
  <c r="S1773" i="1"/>
  <c r="R1773" i="1"/>
  <c r="Q1773" i="1"/>
  <c r="S1772" i="1"/>
  <c r="R1772" i="1"/>
  <c r="Q1772" i="1"/>
  <c r="S1771" i="1"/>
  <c r="R1771" i="1"/>
  <c r="Q1771" i="1"/>
  <c r="S1770" i="1"/>
  <c r="R1770" i="1"/>
  <c r="Q1770" i="1"/>
  <c r="S1769" i="1"/>
  <c r="R1769" i="1"/>
  <c r="Q1769" i="1"/>
  <c r="S1768" i="1"/>
  <c r="R1768" i="1"/>
  <c r="Q1768" i="1"/>
  <c r="S1767" i="1"/>
  <c r="R1767" i="1"/>
  <c r="Q1767" i="1"/>
  <c r="S1766" i="1"/>
  <c r="R1766" i="1"/>
  <c r="Q1766" i="1"/>
  <c r="S1765" i="1"/>
  <c r="R1765" i="1"/>
  <c r="Q1765" i="1"/>
  <c r="S1764" i="1"/>
  <c r="R1764" i="1"/>
  <c r="Q1764" i="1"/>
  <c r="S1763" i="1"/>
  <c r="R1763" i="1"/>
  <c r="Q1763" i="1"/>
  <c r="S1762" i="1"/>
  <c r="R1762" i="1"/>
  <c r="Q1762" i="1"/>
  <c r="S1761" i="1"/>
  <c r="R1761" i="1"/>
  <c r="Q1761" i="1"/>
  <c r="S1760" i="1"/>
  <c r="R1760" i="1"/>
  <c r="Q1760" i="1"/>
  <c r="S1759" i="1"/>
  <c r="R1759" i="1"/>
  <c r="Q1759" i="1"/>
  <c r="S1758" i="1"/>
  <c r="R1758" i="1"/>
  <c r="Q1758" i="1"/>
  <c r="S1757" i="1"/>
  <c r="R1757" i="1"/>
  <c r="Q1757" i="1"/>
  <c r="S1756" i="1"/>
  <c r="R1756" i="1"/>
  <c r="Q1756" i="1"/>
  <c r="S1755" i="1"/>
  <c r="R1755" i="1"/>
  <c r="Q1755" i="1"/>
  <c r="S1754" i="1"/>
  <c r="R1754" i="1"/>
  <c r="Q1754" i="1"/>
  <c r="S1753" i="1"/>
  <c r="R1753" i="1"/>
  <c r="Q1753" i="1"/>
  <c r="S1752" i="1"/>
  <c r="R1752" i="1"/>
  <c r="Q1752" i="1"/>
  <c r="S1751" i="1"/>
  <c r="R1751" i="1"/>
  <c r="Q1751" i="1"/>
  <c r="S1750" i="1"/>
  <c r="R1750" i="1"/>
  <c r="Q1750" i="1"/>
  <c r="S1749" i="1"/>
  <c r="R1749" i="1"/>
  <c r="Q1749" i="1"/>
  <c r="S1748" i="1"/>
  <c r="R1748" i="1"/>
  <c r="Q1748" i="1"/>
  <c r="S1747" i="1"/>
  <c r="R1747" i="1"/>
  <c r="Q1747" i="1"/>
  <c r="S1746" i="1"/>
  <c r="R1746" i="1"/>
  <c r="Q1746" i="1"/>
  <c r="S1745" i="1"/>
  <c r="R1745" i="1"/>
  <c r="Q1745" i="1"/>
  <c r="S1744" i="1"/>
  <c r="R1744" i="1"/>
  <c r="Q1744" i="1"/>
  <c r="S1743" i="1"/>
  <c r="R1743" i="1"/>
  <c r="Q1743" i="1"/>
  <c r="S1742" i="1"/>
  <c r="R1742" i="1"/>
  <c r="Q1742" i="1"/>
  <c r="S1741" i="1"/>
  <c r="R1741" i="1"/>
  <c r="Q1741" i="1"/>
  <c r="S1740" i="1"/>
  <c r="R1740" i="1"/>
  <c r="Q1740" i="1"/>
  <c r="S1739" i="1"/>
  <c r="R1739" i="1"/>
  <c r="Q1739" i="1"/>
  <c r="S1738" i="1"/>
  <c r="R1738" i="1"/>
  <c r="Q1738" i="1"/>
  <c r="S1737" i="1"/>
  <c r="R1737" i="1"/>
  <c r="Q1737" i="1"/>
  <c r="S1736" i="1"/>
  <c r="R1736" i="1"/>
  <c r="Q1736" i="1"/>
  <c r="S1735" i="1"/>
  <c r="R1735" i="1"/>
  <c r="Q1735" i="1"/>
  <c r="S1734" i="1"/>
  <c r="R1734" i="1"/>
  <c r="Q1734" i="1"/>
  <c r="S1733" i="1"/>
  <c r="R1733" i="1"/>
  <c r="Q1733" i="1"/>
  <c r="S1732" i="1"/>
  <c r="R1732" i="1"/>
  <c r="Q1732" i="1"/>
  <c r="S1731" i="1"/>
  <c r="R1731" i="1"/>
  <c r="Q1731" i="1"/>
  <c r="S1730" i="1"/>
  <c r="R1730" i="1"/>
  <c r="Q1730" i="1"/>
  <c r="S1729" i="1"/>
  <c r="R1729" i="1"/>
  <c r="Q1729" i="1"/>
  <c r="S1728" i="1"/>
  <c r="R1728" i="1"/>
  <c r="Q1728" i="1"/>
  <c r="S1727" i="1"/>
  <c r="R1727" i="1"/>
  <c r="Q1727" i="1"/>
  <c r="S1726" i="1"/>
  <c r="R1726" i="1"/>
  <c r="Q1726" i="1"/>
  <c r="S1725" i="1"/>
  <c r="R1725" i="1"/>
  <c r="Q1725" i="1"/>
  <c r="S1724" i="1"/>
  <c r="R1724" i="1"/>
  <c r="Q1724" i="1"/>
  <c r="S1723" i="1"/>
  <c r="R1723" i="1"/>
  <c r="Q1723" i="1"/>
  <c r="S1722" i="1"/>
  <c r="R1722" i="1"/>
  <c r="Q1722" i="1"/>
  <c r="S1721" i="1"/>
  <c r="R1721" i="1"/>
  <c r="Q1721" i="1"/>
  <c r="S1720" i="1"/>
  <c r="R1720" i="1"/>
  <c r="Q1720" i="1"/>
  <c r="S1719" i="1"/>
  <c r="R1719" i="1"/>
  <c r="Q1719" i="1"/>
  <c r="S1718" i="1"/>
  <c r="R1718" i="1"/>
  <c r="Q1718" i="1"/>
  <c r="S1717" i="1"/>
  <c r="R1717" i="1"/>
  <c r="Q1717" i="1"/>
  <c r="S1716" i="1"/>
  <c r="R1716" i="1"/>
  <c r="Q1716" i="1"/>
  <c r="S1715" i="1"/>
  <c r="R1715" i="1"/>
  <c r="Q1715" i="1"/>
  <c r="S1714" i="1"/>
  <c r="R1714" i="1"/>
  <c r="Q1714" i="1"/>
  <c r="S1713" i="1"/>
  <c r="R1713" i="1"/>
  <c r="Q1713" i="1"/>
  <c r="S1712" i="1"/>
  <c r="R1712" i="1"/>
  <c r="Q1712" i="1"/>
  <c r="S1711" i="1"/>
  <c r="R1711" i="1"/>
  <c r="Q1711" i="1"/>
  <c r="S1710" i="1"/>
  <c r="R1710" i="1"/>
  <c r="Q1710" i="1"/>
  <c r="S1709" i="1"/>
  <c r="R1709" i="1"/>
  <c r="Q1709" i="1"/>
  <c r="S1708" i="1"/>
  <c r="R1708" i="1"/>
  <c r="Q1708" i="1"/>
  <c r="S1707" i="1"/>
  <c r="R1707" i="1"/>
  <c r="Q1707" i="1"/>
  <c r="S1706" i="1"/>
  <c r="R1706" i="1"/>
  <c r="Q1706" i="1"/>
  <c r="S1705" i="1"/>
  <c r="R1705" i="1"/>
  <c r="Q1705" i="1"/>
  <c r="S1704" i="1"/>
  <c r="R1704" i="1"/>
  <c r="Q1704" i="1"/>
  <c r="S1703" i="1"/>
  <c r="R1703" i="1"/>
  <c r="Q1703" i="1"/>
  <c r="S1702" i="1"/>
  <c r="R1702" i="1"/>
  <c r="Q1702" i="1"/>
  <c r="S1701" i="1"/>
  <c r="R1701" i="1"/>
  <c r="Q1701" i="1"/>
  <c r="S1700" i="1"/>
  <c r="R1700" i="1"/>
  <c r="Q1700" i="1"/>
  <c r="S1699" i="1"/>
  <c r="R1699" i="1"/>
  <c r="Q1699" i="1"/>
  <c r="S1698" i="1"/>
  <c r="R1698" i="1"/>
  <c r="Q1698" i="1"/>
  <c r="S1697" i="1"/>
  <c r="R1697" i="1"/>
  <c r="Q1697" i="1"/>
  <c r="S1696" i="1"/>
  <c r="R1696" i="1"/>
  <c r="Q1696" i="1"/>
  <c r="S1695" i="1"/>
  <c r="R1695" i="1"/>
  <c r="Q1695" i="1"/>
  <c r="S1694" i="1"/>
  <c r="R1694" i="1"/>
  <c r="Q1694" i="1"/>
  <c r="S1693" i="1"/>
  <c r="R1693" i="1"/>
  <c r="Q1693" i="1"/>
  <c r="S1692" i="1"/>
  <c r="R1692" i="1"/>
  <c r="Q1692" i="1"/>
  <c r="S1691" i="1"/>
  <c r="R1691" i="1"/>
  <c r="Q1691" i="1"/>
  <c r="S1690" i="1"/>
  <c r="R1690" i="1"/>
  <c r="Q1690" i="1"/>
  <c r="S1689" i="1"/>
  <c r="R1689" i="1"/>
  <c r="Q1689" i="1"/>
  <c r="S1688" i="1"/>
  <c r="R1688" i="1"/>
  <c r="Q1688" i="1"/>
  <c r="S1687" i="1"/>
  <c r="R1687" i="1"/>
  <c r="Q1687" i="1"/>
  <c r="S1686" i="1"/>
  <c r="R1686" i="1"/>
  <c r="Q1686" i="1"/>
  <c r="S1685" i="1"/>
  <c r="R1685" i="1"/>
  <c r="Q1685" i="1"/>
  <c r="S1684" i="1"/>
  <c r="R1684" i="1"/>
  <c r="Q1684" i="1"/>
  <c r="S1683" i="1"/>
  <c r="R1683" i="1"/>
  <c r="Q1683" i="1"/>
  <c r="S1682" i="1"/>
  <c r="R1682" i="1"/>
  <c r="Q1682" i="1"/>
  <c r="S1681" i="1"/>
  <c r="R1681" i="1"/>
  <c r="Q1681" i="1"/>
  <c r="S1680" i="1"/>
  <c r="R1680" i="1"/>
  <c r="Q1680" i="1"/>
  <c r="S1679" i="1"/>
  <c r="R1679" i="1"/>
  <c r="Q1679" i="1"/>
  <c r="S1678" i="1"/>
  <c r="R1678" i="1"/>
  <c r="Q1678" i="1"/>
  <c r="S1677" i="1"/>
  <c r="R1677" i="1"/>
  <c r="Q1677" i="1"/>
  <c r="S1676" i="1"/>
  <c r="R1676" i="1"/>
  <c r="Q1676" i="1"/>
  <c r="S1675" i="1"/>
  <c r="R1675" i="1"/>
  <c r="Q1675" i="1"/>
  <c r="S1674" i="1"/>
  <c r="R1674" i="1"/>
  <c r="Q1674" i="1"/>
  <c r="S1673" i="1"/>
  <c r="R1673" i="1"/>
  <c r="Q1673" i="1"/>
  <c r="S1672" i="1"/>
  <c r="R1672" i="1"/>
  <c r="Q1672" i="1"/>
  <c r="S1671" i="1"/>
  <c r="R1671" i="1"/>
  <c r="Q1671" i="1"/>
  <c r="S1670" i="1"/>
  <c r="R1670" i="1"/>
  <c r="Q1670" i="1"/>
  <c r="S1669" i="1"/>
  <c r="R1669" i="1"/>
  <c r="Q1669" i="1"/>
  <c r="S1668" i="1"/>
  <c r="R1668" i="1"/>
  <c r="Q1668" i="1"/>
  <c r="S1667" i="1"/>
  <c r="R1667" i="1"/>
  <c r="Q1667" i="1"/>
  <c r="S1666" i="1"/>
  <c r="R1666" i="1"/>
  <c r="Q1666" i="1"/>
  <c r="S1665" i="1"/>
  <c r="R1665" i="1"/>
  <c r="Q1665" i="1"/>
  <c r="S1664" i="1"/>
  <c r="R1664" i="1"/>
  <c r="Q1664" i="1"/>
  <c r="S1663" i="1"/>
  <c r="R1663" i="1"/>
  <c r="Q1663" i="1"/>
  <c r="S1662" i="1"/>
  <c r="R1662" i="1"/>
  <c r="Q1662" i="1"/>
  <c r="S1661" i="1"/>
  <c r="R1661" i="1"/>
  <c r="Q1661" i="1"/>
  <c r="S1660" i="1"/>
  <c r="R1660" i="1"/>
  <c r="Q1660" i="1"/>
  <c r="S1659" i="1"/>
  <c r="R1659" i="1"/>
  <c r="Q1659" i="1"/>
  <c r="S1658" i="1"/>
  <c r="R1658" i="1"/>
  <c r="Q1658" i="1"/>
  <c r="S1657" i="1"/>
  <c r="R1657" i="1"/>
  <c r="Q1657" i="1"/>
  <c r="S1656" i="1"/>
  <c r="R1656" i="1"/>
  <c r="Q1656" i="1"/>
  <c r="S1655" i="1"/>
  <c r="R1655" i="1"/>
  <c r="Q1655" i="1"/>
  <c r="S1654" i="1"/>
  <c r="R1654" i="1"/>
  <c r="Q1654" i="1"/>
  <c r="S1653" i="1"/>
  <c r="R1653" i="1"/>
  <c r="Q1653" i="1"/>
  <c r="S1652" i="1"/>
  <c r="R1652" i="1"/>
  <c r="Q1652" i="1"/>
  <c r="S1651" i="1"/>
  <c r="R1651" i="1"/>
  <c r="Q1651" i="1"/>
  <c r="S1650" i="1"/>
  <c r="R1650" i="1"/>
  <c r="Q1650" i="1"/>
  <c r="S1649" i="1"/>
  <c r="R1649" i="1"/>
  <c r="Q1649" i="1"/>
  <c r="S1648" i="1"/>
  <c r="R1648" i="1"/>
  <c r="Q1648" i="1"/>
  <c r="S1647" i="1"/>
  <c r="R1647" i="1"/>
  <c r="Q1647" i="1"/>
  <c r="S1646" i="1"/>
  <c r="R1646" i="1"/>
  <c r="Q1646" i="1"/>
  <c r="S1645" i="1"/>
  <c r="R1645" i="1"/>
  <c r="Q1645" i="1"/>
  <c r="S1644" i="1"/>
  <c r="R1644" i="1"/>
  <c r="Q1644" i="1"/>
  <c r="S1643" i="1"/>
  <c r="R1643" i="1"/>
  <c r="Q1643" i="1"/>
  <c r="S1642" i="1"/>
  <c r="R1642" i="1"/>
  <c r="Q1642" i="1"/>
  <c r="S1641" i="1"/>
  <c r="R1641" i="1"/>
  <c r="Q1641" i="1"/>
  <c r="S1640" i="1"/>
  <c r="R1640" i="1"/>
  <c r="Q1640" i="1"/>
  <c r="S1639" i="1"/>
  <c r="R1639" i="1"/>
  <c r="Q1639" i="1"/>
  <c r="S1638" i="1"/>
  <c r="R1638" i="1"/>
  <c r="Q1638" i="1"/>
  <c r="S1637" i="1"/>
  <c r="R1637" i="1"/>
  <c r="Q1637" i="1"/>
  <c r="S1636" i="1"/>
  <c r="R1636" i="1"/>
  <c r="Q1636" i="1"/>
  <c r="S1635" i="1"/>
  <c r="R1635" i="1"/>
  <c r="Q1635" i="1"/>
  <c r="S1634" i="1"/>
  <c r="R1634" i="1"/>
  <c r="Q1634" i="1"/>
  <c r="S1633" i="1"/>
  <c r="R1633" i="1"/>
  <c r="Q1633" i="1"/>
  <c r="S1632" i="1"/>
  <c r="R1632" i="1"/>
  <c r="Q1632" i="1"/>
  <c r="S1631" i="1"/>
  <c r="R1631" i="1"/>
  <c r="Q1631" i="1"/>
  <c r="S1630" i="1"/>
  <c r="R1630" i="1"/>
  <c r="Q1630" i="1"/>
  <c r="S1629" i="1"/>
  <c r="R1629" i="1"/>
  <c r="Q1629" i="1"/>
  <c r="S1628" i="1"/>
  <c r="R1628" i="1"/>
  <c r="Q1628" i="1"/>
  <c r="S1627" i="1"/>
  <c r="R1627" i="1"/>
  <c r="Q1627" i="1"/>
  <c r="S1626" i="1"/>
  <c r="R1626" i="1"/>
  <c r="Q1626" i="1"/>
  <c r="S1625" i="1"/>
  <c r="R1625" i="1"/>
  <c r="Q1625" i="1"/>
  <c r="S1624" i="1"/>
  <c r="R1624" i="1"/>
  <c r="Q1624" i="1"/>
  <c r="S1623" i="1"/>
  <c r="R1623" i="1"/>
  <c r="Q1623" i="1"/>
  <c r="S1622" i="1"/>
  <c r="R1622" i="1"/>
  <c r="Q1622" i="1"/>
  <c r="S1621" i="1"/>
  <c r="R1621" i="1"/>
  <c r="Q1621" i="1"/>
  <c r="S1620" i="1"/>
  <c r="R1620" i="1"/>
  <c r="Q1620" i="1"/>
  <c r="S1619" i="1"/>
  <c r="R1619" i="1"/>
  <c r="Q1619" i="1"/>
  <c r="S1618" i="1"/>
  <c r="R1618" i="1"/>
  <c r="Q1618" i="1"/>
  <c r="S1617" i="1"/>
  <c r="R1617" i="1"/>
  <c r="Q1617" i="1"/>
  <c r="S1616" i="1"/>
  <c r="R1616" i="1"/>
  <c r="Q1616" i="1"/>
  <c r="S1615" i="1"/>
  <c r="R1615" i="1"/>
  <c r="Q1615" i="1"/>
  <c r="S1614" i="1"/>
  <c r="R1614" i="1"/>
  <c r="Q1614" i="1"/>
  <c r="S1613" i="1"/>
  <c r="R1613" i="1"/>
  <c r="Q1613" i="1"/>
  <c r="S1612" i="1"/>
  <c r="R1612" i="1"/>
  <c r="Q1612" i="1"/>
  <c r="S1611" i="1"/>
  <c r="R1611" i="1"/>
  <c r="Q1611" i="1"/>
  <c r="S1610" i="1"/>
  <c r="R1610" i="1"/>
  <c r="Q1610" i="1"/>
  <c r="S1609" i="1"/>
  <c r="R1609" i="1"/>
  <c r="Q1609" i="1"/>
  <c r="S1608" i="1"/>
  <c r="R1608" i="1"/>
  <c r="Q1608" i="1"/>
  <c r="S1607" i="1"/>
  <c r="R1607" i="1"/>
  <c r="Q1607" i="1"/>
  <c r="S1606" i="1"/>
  <c r="R1606" i="1"/>
  <c r="Q1606" i="1"/>
  <c r="S1605" i="1"/>
  <c r="R1605" i="1"/>
  <c r="Q1605" i="1"/>
  <c r="S1604" i="1"/>
  <c r="R1604" i="1"/>
  <c r="Q1604" i="1"/>
  <c r="S1603" i="1"/>
  <c r="R1603" i="1"/>
  <c r="Q1603" i="1"/>
  <c r="S1602" i="1"/>
  <c r="R1602" i="1"/>
  <c r="Q1602" i="1"/>
  <c r="S1601" i="1"/>
  <c r="R1601" i="1"/>
  <c r="Q1601" i="1"/>
  <c r="S1600" i="1"/>
  <c r="R1600" i="1"/>
  <c r="Q1600" i="1"/>
  <c r="S1599" i="1"/>
  <c r="R1599" i="1"/>
  <c r="Q1599" i="1"/>
  <c r="S1598" i="1"/>
  <c r="R1598" i="1"/>
  <c r="Q1598" i="1"/>
  <c r="S1597" i="1"/>
  <c r="R1597" i="1"/>
  <c r="Q1597" i="1"/>
  <c r="S1596" i="1"/>
  <c r="R1596" i="1"/>
  <c r="Q1596" i="1"/>
  <c r="S1595" i="1"/>
  <c r="R1595" i="1"/>
  <c r="Q1595" i="1"/>
  <c r="S1594" i="1"/>
  <c r="R1594" i="1"/>
  <c r="Q1594" i="1"/>
  <c r="S1593" i="1"/>
  <c r="R1593" i="1"/>
  <c r="Q1593" i="1"/>
  <c r="S1592" i="1"/>
  <c r="R1592" i="1"/>
  <c r="Q1592" i="1"/>
  <c r="S1591" i="1"/>
  <c r="R1591" i="1"/>
  <c r="Q1591" i="1"/>
  <c r="S1590" i="1"/>
  <c r="R1590" i="1"/>
  <c r="Q1590" i="1"/>
  <c r="S1589" i="1"/>
  <c r="R1589" i="1"/>
  <c r="Q1589" i="1"/>
  <c r="S1588" i="1"/>
  <c r="R1588" i="1"/>
  <c r="Q1588" i="1"/>
  <c r="S1587" i="1"/>
  <c r="R1587" i="1"/>
  <c r="Q1587" i="1"/>
  <c r="S1586" i="1"/>
  <c r="R1586" i="1"/>
  <c r="Q1586" i="1"/>
  <c r="S1585" i="1"/>
  <c r="R1585" i="1"/>
  <c r="Q1585" i="1"/>
  <c r="S1584" i="1"/>
  <c r="R1584" i="1"/>
  <c r="Q1584" i="1"/>
  <c r="S1583" i="1"/>
  <c r="R1583" i="1"/>
  <c r="Q1583" i="1"/>
  <c r="S1582" i="1"/>
  <c r="R1582" i="1"/>
  <c r="Q1582" i="1"/>
  <c r="S1581" i="1"/>
  <c r="R1581" i="1"/>
  <c r="Q1581" i="1"/>
  <c r="S1580" i="1"/>
  <c r="R1580" i="1"/>
  <c r="Q1580" i="1"/>
  <c r="S1579" i="1"/>
  <c r="R1579" i="1"/>
  <c r="Q1579" i="1"/>
  <c r="S1578" i="1"/>
  <c r="R1578" i="1"/>
  <c r="Q1578" i="1"/>
  <c r="S1577" i="1"/>
  <c r="R1577" i="1"/>
  <c r="Q1577" i="1"/>
  <c r="S1576" i="1"/>
  <c r="R1576" i="1"/>
  <c r="Q1576" i="1"/>
  <c r="S1575" i="1"/>
  <c r="R1575" i="1"/>
  <c r="Q1575" i="1"/>
  <c r="S1574" i="1"/>
  <c r="R1574" i="1"/>
  <c r="Q1574" i="1"/>
  <c r="S1573" i="1"/>
  <c r="R1573" i="1"/>
  <c r="Q1573" i="1"/>
  <c r="S1572" i="1"/>
  <c r="R1572" i="1"/>
  <c r="Q1572" i="1"/>
  <c r="S1571" i="1"/>
  <c r="R1571" i="1"/>
  <c r="Q1571" i="1"/>
  <c r="S1570" i="1"/>
  <c r="R1570" i="1"/>
  <c r="Q1570" i="1"/>
  <c r="S1569" i="1"/>
  <c r="R1569" i="1"/>
  <c r="Q1569" i="1"/>
  <c r="S1568" i="1"/>
  <c r="R1568" i="1"/>
  <c r="Q1568" i="1"/>
  <c r="S1567" i="1"/>
  <c r="R1567" i="1"/>
  <c r="Q1567" i="1"/>
  <c r="S1566" i="1"/>
  <c r="R1566" i="1"/>
  <c r="Q1566" i="1"/>
  <c r="S1565" i="1"/>
  <c r="R1565" i="1"/>
  <c r="Q1565" i="1"/>
  <c r="S1564" i="1"/>
  <c r="R1564" i="1"/>
  <c r="Q1564" i="1"/>
  <c r="S1563" i="1"/>
  <c r="R1563" i="1"/>
  <c r="Q1563" i="1"/>
  <c r="S1562" i="1"/>
  <c r="R1562" i="1"/>
  <c r="Q1562" i="1"/>
  <c r="S1561" i="1"/>
  <c r="R1561" i="1"/>
  <c r="Q1561" i="1"/>
  <c r="S1560" i="1"/>
  <c r="R1560" i="1"/>
  <c r="Q1560" i="1"/>
  <c r="S1559" i="1"/>
  <c r="R1559" i="1"/>
  <c r="Q1559" i="1"/>
  <c r="S1558" i="1"/>
  <c r="R1558" i="1"/>
  <c r="Q1558" i="1"/>
  <c r="S1557" i="1"/>
  <c r="R1557" i="1"/>
  <c r="Q1557" i="1"/>
  <c r="S1556" i="1"/>
  <c r="R1556" i="1"/>
  <c r="Q1556" i="1"/>
  <c r="S1555" i="1"/>
  <c r="R1555" i="1"/>
  <c r="Q1555" i="1"/>
  <c r="S1554" i="1"/>
  <c r="R1554" i="1"/>
  <c r="Q1554" i="1"/>
  <c r="S1553" i="1"/>
  <c r="R1553" i="1"/>
  <c r="Q1553" i="1"/>
  <c r="S1552" i="1"/>
  <c r="R1552" i="1"/>
  <c r="Q1552" i="1"/>
  <c r="S1551" i="1"/>
  <c r="R1551" i="1"/>
  <c r="Q1551" i="1"/>
  <c r="S1550" i="1"/>
  <c r="R1550" i="1"/>
  <c r="Q1550" i="1"/>
  <c r="S1549" i="1"/>
  <c r="R1549" i="1"/>
  <c r="Q1549" i="1"/>
  <c r="S1548" i="1"/>
  <c r="R1548" i="1"/>
  <c r="Q1548" i="1"/>
  <c r="S1547" i="1"/>
  <c r="R1547" i="1"/>
  <c r="Q1547" i="1"/>
  <c r="S1546" i="1"/>
  <c r="R1546" i="1"/>
  <c r="Q1546" i="1"/>
  <c r="S1545" i="1"/>
  <c r="R1545" i="1"/>
  <c r="Q1545" i="1"/>
  <c r="S1544" i="1"/>
  <c r="R1544" i="1"/>
  <c r="Q1544" i="1"/>
  <c r="S1543" i="1"/>
  <c r="R1543" i="1"/>
  <c r="Q1543" i="1"/>
  <c r="S1542" i="1"/>
  <c r="R1542" i="1"/>
  <c r="Q1542" i="1"/>
  <c r="S1541" i="1"/>
  <c r="R1541" i="1"/>
  <c r="Q1541" i="1"/>
  <c r="S1540" i="1"/>
  <c r="R1540" i="1"/>
  <c r="Q1540" i="1"/>
  <c r="S1539" i="1"/>
  <c r="R1539" i="1"/>
  <c r="Q1539" i="1"/>
  <c r="S1538" i="1"/>
  <c r="R1538" i="1"/>
  <c r="Q1538" i="1"/>
  <c r="S1537" i="1"/>
  <c r="R1537" i="1"/>
  <c r="Q1537" i="1"/>
  <c r="S1536" i="1"/>
  <c r="R1536" i="1"/>
  <c r="Q1536" i="1"/>
  <c r="S1535" i="1"/>
  <c r="R1535" i="1"/>
  <c r="Q1535" i="1"/>
  <c r="S1534" i="1"/>
  <c r="R1534" i="1"/>
  <c r="Q1534" i="1"/>
  <c r="S1533" i="1"/>
  <c r="R1533" i="1"/>
  <c r="Q1533" i="1"/>
  <c r="S1532" i="1"/>
  <c r="R1532" i="1"/>
  <c r="Q1532" i="1"/>
  <c r="S1531" i="1"/>
  <c r="R1531" i="1"/>
  <c r="Q1531" i="1"/>
  <c r="S1530" i="1"/>
  <c r="R1530" i="1"/>
  <c r="Q1530" i="1"/>
  <c r="S1529" i="1"/>
  <c r="R1529" i="1"/>
  <c r="Q1529" i="1"/>
  <c r="S1528" i="1"/>
  <c r="R1528" i="1"/>
  <c r="Q1528" i="1"/>
  <c r="S1527" i="1"/>
  <c r="R1527" i="1"/>
  <c r="Q1527" i="1"/>
  <c r="S1526" i="1"/>
  <c r="R1526" i="1"/>
  <c r="Q1526" i="1"/>
  <c r="S1525" i="1"/>
  <c r="R1525" i="1"/>
  <c r="Q1525" i="1"/>
  <c r="S1524" i="1"/>
  <c r="R1524" i="1"/>
  <c r="Q1524" i="1"/>
  <c r="S1523" i="1"/>
  <c r="R1523" i="1"/>
  <c r="Q1523" i="1"/>
  <c r="S1522" i="1"/>
  <c r="R1522" i="1"/>
  <c r="Q1522" i="1"/>
  <c r="S1521" i="1"/>
  <c r="R1521" i="1"/>
  <c r="Q1521" i="1"/>
  <c r="S1520" i="1"/>
  <c r="R1520" i="1"/>
  <c r="Q1520" i="1"/>
  <c r="S1519" i="1"/>
  <c r="R1519" i="1"/>
  <c r="Q1519" i="1"/>
  <c r="S1518" i="1"/>
  <c r="R1518" i="1"/>
  <c r="Q1518" i="1"/>
  <c r="S1517" i="1"/>
  <c r="R1517" i="1"/>
  <c r="Q1517" i="1"/>
  <c r="S1516" i="1"/>
  <c r="R1516" i="1"/>
  <c r="Q1516" i="1"/>
  <c r="S1515" i="1"/>
  <c r="R1515" i="1"/>
  <c r="Q1515" i="1"/>
  <c r="S1514" i="1"/>
  <c r="R1514" i="1"/>
  <c r="Q1514" i="1"/>
  <c r="S1513" i="1"/>
  <c r="R1513" i="1"/>
  <c r="Q1513" i="1"/>
  <c r="S1512" i="1"/>
  <c r="R1512" i="1"/>
  <c r="Q1512" i="1"/>
  <c r="S1511" i="1"/>
  <c r="R1511" i="1"/>
  <c r="Q1511" i="1"/>
  <c r="S1510" i="1"/>
  <c r="R1510" i="1"/>
  <c r="Q1510" i="1"/>
  <c r="S1509" i="1"/>
  <c r="R1509" i="1"/>
  <c r="Q1509" i="1"/>
  <c r="S1508" i="1"/>
  <c r="R1508" i="1"/>
  <c r="Q1508" i="1"/>
  <c r="S1507" i="1"/>
  <c r="R1507" i="1"/>
  <c r="Q1507" i="1"/>
  <c r="S1506" i="1"/>
  <c r="R1506" i="1"/>
  <c r="Q1506" i="1"/>
  <c r="S1505" i="1"/>
  <c r="R1505" i="1"/>
  <c r="Q1505" i="1"/>
  <c r="S1504" i="1"/>
  <c r="R1504" i="1"/>
  <c r="Q1504" i="1"/>
  <c r="S1503" i="1"/>
  <c r="R1503" i="1"/>
  <c r="Q1503" i="1"/>
  <c r="S1502" i="1"/>
  <c r="R1502" i="1"/>
  <c r="Q1502" i="1"/>
  <c r="S1501" i="1"/>
  <c r="R1501" i="1"/>
  <c r="Q1501" i="1"/>
  <c r="S1500" i="1"/>
  <c r="R1500" i="1"/>
  <c r="Q1500" i="1"/>
  <c r="S1499" i="1"/>
  <c r="R1499" i="1"/>
  <c r="Q1499" i="1"/>
  <c r="S1498" i="1"/>
  <c r="R1498" i="1"/>
  <c r="Q1498" i="1"/>
  <c r="S1497" i="1"/>
  <c r="R1497" i="1"/>
  <c r="Q1497" i="1"/>
  <c r="S1496" i="1"/>
  <c r="R1496" i="1"/>
  <c r="Q1496" i="1"/>
  <c r="S1495" i="1"/>
  <c r="R1495" i="1"/>
  <c r="Q1495" i="1"/>
  <c r="S1494" i="1"/>
  <c r="R1494" i="1"/>
  <c r="Q1494" i="1"/>
  <c r="S1493" i="1"/>
  <c r="R1493" i="1"/>
  <c r="Q1493" i="1"/>
  <c r="S1492" i="1"/>
  <c r="R1492" i="1"/>
  <c r="Q1492" i="1"/>
  <c r="S1491" i="1"/>
  <c r="R1491" i="1"/>
  <c r="Q1491" i="1"/>
  <c r="S1490" i="1"/>
  <c r="R1490" i="1"/>
  <c r="Q1490" i="1"/>
  <c r="S1489" i="1"/>
  <c r="R1489" i="1"/>
  <c r="Q1489" i="1"/>
  <c r="S1488" i="1"/>
  <c r="R1488" i="1"/>
  <c r="Q1488" i="1"/>
  <c r="S1487" i="1"/>
  <c r="R1487" i="1"/>
  <c r="Q1487" i="1"/>
  <c r="S1486" i="1"/>
  <c r="R1486" i="1"/>
  <c r="Q1486" i="1"/>
  <c r="S1485" i="1"/>
  <c r="R1485" i="1"/>
  <c r="Q1485" i="1"/>
  <c r="S1484" i="1"/>
  <c r="R1484" i="1"/>
  <c r="Q1484" i="1"/>
  <c r="S1483" i="1"/>
  <c r="R1483" i="1"/>
  <c r="Q1483" i="1"/>
  <c r="S1482" i="1"/>
  <c r="R1482" i="1"/>
  <c r="Q1482" i="1"/>
  <c r="S1481" i="1"/>
  <c r="R1481" i="1"/>
  <c r="Q1481" i="1"/>
  <c r="S1480" i="1"/>
  <c r="R1480" i="1"/>
  <c r="Q1480" i="1"/>
  <c r="S1479" i="1"/>
  <c r="R1479" i="1"/>
  <c r="Q1479" i="1"/>
  <c r="S1478" i="1"/>
  <c r="R1478" i="1"/>
  <c r="Q1478" i="1"/>
  <c r="S1477" i="1"/>
  <c r="R1477" i="1"/>
  <c r="Q1477" i="1"/>
  <c r="S1476" i="1"/>
  <c r="R1476" i="1"/>
  <c r="Q1476" i="1"/>
  <c r="S1475" i="1"/>
  <c r="R1475" i="1"/>
  <c r="Q1475" i="1"/>
  <c r="S1474" i="1"/>
  <c r="R1474" i="1"/>
  <c r="Q1474" i="1"/>
  <c r="S1473" i="1"/>
  <c r="R1473" i="1"/>
  <c r="Q1473" i="1"/>
  <c r="S1472" i="1"/>
  <c r="R1472" i="1"/>
  <c r="Q1472" i="1"/>
  <c r="S1471" i="1"/>
  <c r="R1471" i="1"/>
  <c r="Q1471" i="1"/>
  <c r="S1470" i="1"/>
  <c r="R1470" i="1"/>
  <c r="Q1470" i="1"/>
  <c r="S1469" i="1"/>
  <c r="R1469" i="1"/>
  <c r="Q1469" i="1"/>
  <c r="S1468" i="1"/>
  <c r="R1468" i="1"/>
  <c r="Q1468" i="1"/>
  <c r="S1467" i="1"/>
  <c r="R1467" i="1"/>
  <c r="Q1467" i="1"/>
  <c r="S1466" i="1"/>
  <c r="R1466" i="1"/>
  <c r="Q1466" i="1"/>
  <c r="S1465" i="1"/>
  <c r="R1465" i="1"/>
  <c r="Q1465" i="1"/>
  <c r="S1464" i="1"/>
  <c r="R1464" i="1"/>
  <c r="Q1464" i="1"/>
  <c r="S1463" i="1"/>
  <c r="R1463" i="1"/>
  <c r="Q1463" i="1"/>
  <c r="S1462" i="1"/>
  <c r="R1462" i="1"/>
  <c r="Q1462" i="1"/>
  <c r="S1461" i="1"/>
  <c r="R1461" i="1"/>
  <c r="Q1461" i="1"/>
  <c r="S1460" i="1"/>
  <c r="R1460" i="1"/>
  <c r="Q1460" i="1"/>
  <c r="S1459" i="1"/>
  <c r="R1459" i="1"/>
  <c r="Q1459" i="1"/>
  <c r="S1458" i="1"/>
  <c r="R1458" i="1"/>
  <c r="Q1458" i="1"/>
  <c r="S1457" i="1"/>
  <c r="R1457" i="1"/>
  <c r="Q1457" i="1"/>
  <c r="S1456" i="1"/>
  <c r="R1456" i="1"/>
  <c r="Q1456" i="1"/>
  <c r="S1455" i="1"/>
  <c r="R1455" i="1"/>
  <c r="Q1455" i="1"/>
  <c r="S1454" i="1"/>
  <c r="R1454" i="1"/>
  <c r="Q1454" i="1"/>
  <c r="S1453" i="1"/>
  <c r="R1453" i="1"/>
  <c r="Q1453" i="1"/>
  <c r="S1452" i="1"/>
  <c r="R1452" i="1"/>
  <c r="Q1452" i="1"/>
  <c r="S1451" i="1"/>
  <c r="R1451" i="1"/>
  <c r="Q1451" i="1"/>
  <c r="S1450" i="1"/>
  <c r="R1450" i="1"/>
  <c r="Q1450" i="1"/>
  <c r="S1449" i="1"/>
  <c r="R1449" i="1"/>
  <c r="Q1449" i="1"/>
  <c r="S1448" i="1"/>
  <c r="R1448" i="1"/>
  <c r="Q1448" i="1"/>
  <c r="S1447" i="1"/>
  <c r="R1447" i="1"/>
  <c r="Q1447" i="1"/>
  <c r="S1446" i="1"/>
  <c r="R1446" i="1"/>
  <c r="Q1446" i="1"/>
  <c r="S1445" i="1"/>
  <c r="R1445" i="1"/>
  <c r="Q1445" i="1"/>
  <c r="S1444" i="1"/>
  <c r="R1444" i="1"/>
  <c r="Q1444" i="1"/>
  <c r="S1443" i="1"/>
  <c r="R1443" i="1"/>
  <c r="Q1443" i="1"/>
  <c r="S1442" i="1"/>
  <c r="R1442" i="1"/>
  <c r="Q1442" i="1"/>
  <c r="S1441" i="1"/>
  <c r="R1441" i="1"/>
  <c r="Q1441" i="1"/>
  <c r="S1440" i="1"/>
  <c r="R1440" i="1"/>
  <c r="Q1440" i="1"/>
  <c r="S1439" i="1"/>
  <c r="R1439" i="1"/>
  <c r="Q1439" i="1"/>
  <c r="S1438" i="1"/>
  <c r="R1438" i="1"/>
  <c r="Q1438" i="1"/>
  <c r="S1437" i="1"/>
  <c r="R1437" i="1"/>
  <c r="Q1437" i="1"/>
  <c r="S1436" i="1"/>
  <c r="R1436" i="1"/>
  <c r="Q1436" i="1"/>
  <c r="S1435" i="1"/>
  <c r="R1435" i="1"/>
  <c r="Q1435" i="1"/>
  <c r="S1434" i="1"/>
  <c r="R1434" i="1"/>
  <c r="Q1434" i="1"/>
  <c r="S1433" i="1"/>
  <c r="R1433" i="1"/>
  <c r="Q1433" i="1"/>
  <c r="S1432" i="1"/>
  <c r="R1432" i="1"/>
  <c r="Q1432" i="1"/>
  <c r="S1431" i="1"/>
  <c r="R1431" i="1"/>
  <c r="Q1431" i="1"/>
  <c r="S1430" i="1"/>
  <c r="R1430" i="1"/>
  <c r="Q1430" i="1"/>
  <c r="S1429" i="1"/>
  <c r="R1429" i="1"/>
  <c r="Q1429" i="1"/>
  <c r="S1428" i="1"/>
  <c r="R1428" i="1"/>
  <c r="Q1428" i="1"/>
  <c r="S1427" i="1"/>
  <c r="R1427" i="1"/>
  <c r="Q1427" i="1"/>
  <c r="S1426" i="1"/>
  <c r="R1426" i="1"/>
  <c r="Q1426" i="1"/>
  <c r="S1425" i="1"/>
  <c r="R1425" i="1"/>
  <c r="Q1425" i="1"/>
  <c r="S1424" i="1"/>
  <c r="R1424" i="1"/>
  <c r="Q1424" i="1"/>
  <c r="S1423" i="1"/>
  <c r="R1423" i="1"/>
  <c r="Q1423" i="1"/>
  <c r="S1422" i="1"/>
  <c r="R1422" i="1"/>
  <c r="Q1422" i="1"/>
  <c r="S1421" i="1"/>
  <c r="R1421" i="1"/>
  <c r="Q1421" i="1"/>
  <c r="S1420" i="1"/>
  <c r="R1420" i="1"/>
  <c r="Q1420" i="1"/>
  <c r="S1419" i="1"/>
  <c r="R1419" i="1"/>
  <c r="Q1419" i="1"/>
  <c r="S1418" i="1"/>
  <c r="R1418" i="1"/>
  <c r="Q1418" i="1"/>
  <c r="S1417" i="1"/>
  <c r="R1417" i="1"/>
  <c r="Q1417" i="1"/>
  <c r="S1416" i="1"/>
  <c r="R1416" i="1"/>
  <c r="Q1416" i="1"/>
  <c r="S1415" i="1"/>
  <c r="R1415" i="1"/>
  <c r="Q1415" i="1"/>
  <c r="S1414" i="1"/>
  <c r="R1414" i="1"/>
  <c r="Q1414" i="1"/>
  <c r="S1413" i="1"/>
  <c r="R1413" i="1"/>
  <c r="Q1413" i="1"/>
  <c r="S1412" i="1"/>
  <c r="R1412" i="1"/>
  <c r="Q1412" i="1"/>
  <c r="S1411" i="1"/>
  <c r="R1411" i="1"/>
  <c r="Q1411" i="1"/>
  <c r="S1410" i="1"/>
  <c r="R1410" i="1"/>
  <c r="Q1410" i="1"/>
  <c r="S1409" i="1"/>
  <c r="R1409" i="1"/>
  <c r="Q1409" i="1"/>
  <c r="S1408" i="1"/>
  <c r="R1408" i="1"/>
  <c r="Q1408" i="1"/>
  <c r="S1407" i="1"/>
  <c r="R1407" i="1"/>
  <c r="Q1407" i="1"/>
  <c r="S1406" i="1"/>
  <c r="R1406" i="1"/>
  <c r="Q1406" i="1"/>
  <c r="S1405" i="1"/>
  <c r="R1405" i="1"/>
  <c r="Q1405" i="1"/>
  <c r="S1404" i="1"/>
  <c r="R1404" i="1"/>
  <c r="Q1404" i="1"/>
  <c r="S1403" i="1"/>
  <c r="R1403" i="1"/>
  <c r="Q1403" i="1"/>
  <c r="S1402" i="1"/>
  <c r="R1402" i="1"/>
  <c r="Q1402" i="1"/>
  <c r="S1401" i="1"/>
  <c r="R1401" i="1"/>
  <c r="Q1401" i="1"/>
  <c r="S1400" i="1"/>
  <c r="R1400" i="1"/>
  <c r="Q1400" i="1"/>
  <c r="S1399" i="1"/>
  <c r="R1399" i="1"/>
  <c r="Q1399" i="1"/>
  <c r="S1398" i="1"/>
  <c r="R1398" i="1"/>
  <c r="Q1398" i="1"/>
  <c r="S1397" i="1"/>
  <c r="R1397" i="1"/>
  <c r="Q1397" i="1"/>
  <c r="S1396" i="1"/>
  <c r="R1396" i="1"/>
  <c r="Q1396" i="1"/>
  <c r="S1395" i="1"/>
  <c r="R1395" i="1"/>
  <c r="Q1395" i="1"/>
  <c r="S1394" i="1"/>
  <c r="R1394" i="1"/>
  <c r="Q1394" i="1"/>
  <c r="S1393" i="1"/>
  <c r="R1393" i="1"/>
  <c r="Q1393" i="1"/>
  <c r="S1392" i="1"/>
  <c r="R1392" i="1"/>
  <c r="Q1392" i="1"/>
  <c r="S1391" i="1"/>
  <c r="R1391" i="1"/>
  <c r="Q1391" i="1"/>
  <c r="S1390" i="1"/>
  <c r="R1390" i="1"/>
  <c r="Q1390" i="1"/>
  <c r="S1389" i="1"/>
  <c r="R1389" i="1"/>
  <c r="Q1389" i="1"/>
  <c r="S1388" i="1"/>
  <c r="R1388" i="1"/>
  <c r="Q1388" i="1"/>
  <c r="S1387" i="1"/>
  <c r="R1387" i="1"/>
  <c r="Q1387" i="1"/>
  <c r="S1386" i="1"/>
  <c r="R1386" i="1"/>
  <c r="Q1386" i="1"/>
  <c r="S1385" i="1"/>
  <c r="R1385" i="1"/>
  <c r="Q1385" i="1"/>
  <c r="S1384" i="1"/>
  <c r="R1384" i="1"/>
  <c r="Q1384" i="1"/>
  <c r="S1383" i="1"/>
  <c r="R1383" i="1"/>
  <c r="Q1383" i="1"/>
  <c r="S1382" i="1"/>
  <c r="R1382" i="1"/>
  <c r="Q1382" i="1"/>
  <c r="S1381" i="1"/>
  <c r="R1381" i="1"/>
  <c r="Q1381" i="1"/>
  <c r="S1380" i="1"/>
  <c r="R1380" i="1"/>
  <c r="Q1380" i="1"/>
  <c r="S1379" i="1"/>
  <c r="R1379" i="1"/>
  <c r="Q1379" i="1"/>
  <c r="S1378" i="1"/>
  <c r="R1378" i="1"/>
  <c r="Q1378" i="1"/>
  <c r="S1377" i="1"/>
  <c r="R1377" i="1"/>
  <c r="Q1377" i="1"/>
  <c r="S1376" i="1"/>
  <c r="R1376" i="1"/>
  <c r="Q1376" i="1"/>
  <c r="S1375" i="1"/>
  <c r="R1375" i="1"/>
  <c r="Q1375" i="1"/>
  <c r="S1374" i="1"/>
  <c r="R1374" i="1"/>
  <c r="Q1374" i="1"/>
  <c r="S1373" i="1"/>
  <c r="R1373" i="1"/>
  <c r="Q1373" i="1"/>
  <c r="S1372" i="1"/>
  <c r="R1372" i="1"/>
  <c r="Q1372" i="1"/>
  <c r="S1371" i="1"/>
  <c r="R1371" i="1"/>
  <c r="Q1371" i="1"/>
  <c r="S1370" i="1"/>
  <c r="R1370" i="1"/>
  <c r="Q1370" i="1"/>
  <c r="S1369" i="1"/>
  <c r="R1369" i="1"/>
  <c r="Q1369" i="1"/>
  <c r="S1368" i="1"/>
  <c r="R1368" i="1"/>
  <c r="Q1368" i="1"/>
  <c r="S1367" i="1"/>
  <c r="R1367" i="1"/>
  <c r="Q1367" i="1"/>
  <c r="S1366" i="1"/>
  <c r="R1366" i="1"/>
  <c r="Q1366" i="1"/>
  <c r="S1365" i="1"/>
  <c r="R1365" i="1"/>
  <c r="Q1365" i="1"/>
  <c r="S1364" i="1"/>
  <c r="R1364" i="1"/>
  <c r="Q1364" i="1"/>
  <c r="S1363" i="1"/>
  <c r="R1363" i="1"/>
  <c r="Q1363" i="1"/>
  <c r="S1362" i="1"/>
  <c r="R1362" i="1"/>
  <c r="Q1362" i="1"/>
  <c r="S1361" i="1"/>
  <c r="R1361" i="1"/>
  <c r="Q1361" i="1"/>
  <c r="S1360" i="1"/>
  <c r="R1360" i="1"/>
  <c r="Q1360" i="1"/>
  <c r="S1359" i="1"/>
  <c r="R1359" i="1"/>
  <c r="Q1359" i="1"/>
  <c r="S1358" i="1"/>
  <c r="R1358" i="1"/>
  <c r="Q1358" i="1"/>
  <c r="S1357" i="1"/>
  <c r="R1357" i="1"/>
  <c r="Q1357" i="1"/>
  <c r="S1356" i="1"/>
  <c r="R1356" i="1"/>
  <c r="Q1356" i="1"/>
  <c r="S1355" i="1"/>
  <c r="R1355" i="1"/>
  <c r="Q1355" i="1"/>
  <c r="S1354" i="1"/>
  <c r="R1354" i="1"/>
  <c r="Q1354" i="1"/>
  <c r="S1353" i="1"/>
  <c r="R1353" i="1"/>
  <c r="Q1353" i="1"/>
  <c r="S1352" i="1"/>
  <c r="R1352" i="1"/>
  <c r="Q1352" i="1"/>
  <c r="S1351" i="1"/>
  <c r="R1351" i="1"/>
  <c r="Q1351" i="1"/>
  <c r="S1350" i="1"/>
  <c r="R1350" i="1"/>
  <c r="Q1350" i="1"/>
  <c r="S1349" i="1"/>
  <c r="R1349" i="1"/>
  <c r="Q1349" i="1"/>
  <c r="S1348" i="1"/>
  <c r="R1348" i="1"/>
  <c r="Q1348" i="1"/>
  <c r="S1347" i="1"/>
  <c r="R1347" i="1"/>
  <c r="Q1347" i="1"/>
  <c r="S1346" i="1"/>
  <c r="R1346" i="1"/>
  <c r="Q1346" i="1"/>
  <c r="S1345" i="1"/>
  <c r="R1345" i="1"/>
  <c r="Q1345" i="1"/>
  <c r="S1344" i="1"/>
  <c r="R1344" i="1"/>
  <c r="Q1344" i="1"/>
  <c r="S1343" i="1"/>
  <c r="R1343" i="1"/>
  <c r="Q1343" i="1"/>
  <c r="S1342" i="1"/>
  <c r="R1342" i="1"/>
  <c r="Q1342" i="1"/>
  <c r="S1341" i="1"/>
  <c r="R1341" i="1"/>
  <c r="Q1341" i="1"/>
  <c r="S1340" i="1"/>
  <c r="R1340" i="1"/>
  <c r="Q1340" i="1"/>
  <c r="S1339" i="1"/>
  <c r="R1339" i="1"/>
  <c r="Q1339" i="1"/>
  <c r="S1338" i="1"/>
  <c r="R1338" i="1"/>
  <c r="Q1338" i="1"/>
  <c r="S1337" i="1"/>
  <c r="R1337" i="1"/>
  <c r="Q1337" i="1"/>
  <c r="S1336" i="1"/>
  <c r="R1336" i="1"/>
  <c r="Q1336" i="1"/>
  <c r="S1335" i="1"/>
  <c r="R1335" i="1"/>
  <c r="Q1335" i="1"/>
  <c r="S1334" i="1"/>
  <c r="R1334" i="1"/>
  <c r="Q1334" i="1"/>
  <c r="S1333" i="1"/>
  <c r="R1333" i="1"/>
  <c r="Q1333" i="1"/>
  <c r="S1332" i="1"/>
  <c r="R1332" i="1"/>
  <c r="Q1332" i="1"/>
  <c r="S1331" i="1"/>
  <c r="R1331" i="1"/>
  <c r="Q1331" i="1"/>
  <c r="S1330" i="1"/>
  <c r="R1330" i="1"/>
  <c r="Q1330" i="1"/>
  <c r="S1329" i="1"/>
  <c r="R1329" i="1"/>
  <c r="Q1329" i="1"/>
  <c r="S1328" i="1"/>
  <c r="R1328" i="1"/>
  <c r="Q1328" i="1"/>
  <c r="S1327" i="1"/>
  <c r="R1327" i="1"/>
  <c r="Q1327" i="1"/>
  <c r="S1326" i="1"/>
  <c r="R1326" i="1"/>
  <c r="Q1326" i="1"/>
  <c r="S1325" i="1"/>
  <c r="R1325" i="1"/>
  <c r="Q1325" i="1"/>
  <c r="S1324" i="1"/>
  <c r="R1324" i="1"/>
  <c r="Q1324" i="1"/>
  <c r="S1323" i="1"/>
  <c r="R1323" i="1"/>
  <c r="Q1323" i="1"/>
  <c r="S1322" i="1"/>
  <c r="R1322" i="1"/>
  <c r="Q1322" i="1"/>
  <c r="S1321" i="1"/>
  <c r="R1321" i="1"/>
  <c r="Q1321" i="1"/>
  <c r="S1320" i="1"/>
  <c r="R1320" i="1"/>
  <c r="Q1320" i="1"/>
  <c r="S1319" i="1"/>
  <c r="R1319" i="1"/>
  <c r="Q1319" i="1"/>
  <c r="S1318" i="1"/>
  <c r="R1318" i="1"/>
  <c r="Q1318" i="1"/>
  <c r="S1317" i="1"/>
  <c r="R1317" i="1"/>
  <c r="Q1317" i="1"/>
  <c r="S1316" i="1"/>
  <c r="R1316" i="1"/>
  <c r="Q1316" i="1"/>
  <c r="S1315" i="1"/>
  <c r="R1315" i="1"/>
  <c r="Q1315" i="1"/>
  <c r="S1314" i="1"/>
  <c r="R1314" i="1"/>
  <c r="Q1314" i="1"/>
  <c r="S1313" i="1"/>
  <c r="R1313" i="1"/>
  <c r="Q1313" i="1"/>
  <c r="S1312" i="1"/>
  <c r="R1312" i="1"/>
  <c r="Q1312" i="1"/>
  <c r="S1311" i="1"/>
  <c r="R1311" i="1"/>
  <c r="Q1311" i="1"/>
  <c r="S1310" i="1"/>
  <c r="R1310" i="1"/>
  <c r="Q1310" i="1"/>
  <c r="S1309" i="1"/>
  <c r="R1309" i="1"/>
  <c r="Q1309" i="1"/>
  <c r="S1308" i="1"/>
  <c r="R1308" i="1"/>
  <c r="Q1308" i="1"/>
  <c r="S1307" i="1"/>
  <c r="R1307" i="1"/>
  <c r="Q1307" i="1"/>
  <c r="S1306" i="1"/>
  <c r="R1306" i="1"/>
  <c r="Q1306" i="1"/>
  <c r="S1305" i="1"/>
  <c r="R1305" i="1"/>
  <c r="Q1305" i="1"/>
  <c r="S1304" i="1"/>
  <c r="R1304" i="1"/>
  <c r="Q1304" i="1"/>
  <c r="S1303" i="1"/>
  <c r="R1303" i="1"/>
  <c r="Q1303" i="1"/>
  <c r="S1302" i="1"/>
  <c r="R1302" i="1"/>
  <c r="Q1302" i="1"/>
  <c r="S1301" i="1"/>
  <c r="R1301" i="1"/>
  <c r="Q1301" i="1"/>
  <c r="S1300" i="1"/>
  <c r="R1300" i="1"/>
  <c r="Q1300" i="1"/>
  <c r="S1299" i="1"/>
  <c r="R1299" i="1"/>
  <c r="Q1299" i="1"/>
  <c r="S1298" i="1"/>
  <c r="R1298" i="1"/>
  <c r="Q1298" i="1"/>
  <c r="S1297" i="1"/>
  <c r="R1297" i="1"/>
  <c r="Q1297" i="1"/>
  <c r="S1296" i="1"/>
  <c r="R1296" i="1"/>
  <c r="Q1296" i="1"/>
  <c r="S1295" i="1"/>
  <c r="R1295" i="1"/>
  <c r="Q1295" i="1"/>
  <c r="S1294" i="1"/>
  <c r="R1294" i="1"/>
  <c r="Q1294" i="1"/>
  <c r="S1293" i="1"/>
  <c r="R1293" i="1"/>
  <c r="Q1293" i="1"/>
  <c r="S1292" i="1"/>
  <c r="R1292" i="1"/>
  <c r="Q1292" i="1"/>
  <c r="S1291" i="1"/>
  <c r="R1291" i="1"/>
  <c r="Q1291" i="1"/>
  <c r="S1290" i="1"/>
  <c r="R1290" i="1"/>
  <c r="Q1290" i="1"/>
  <c r="S1289" i="1"/>
  <c r="R1289" i="1"/>
  <c r="Q1289" i="1"/>
  <c r="S1288" i="1"/>
  <c r="R1288" i="1"/>
  <c r="Q1288" i="1"/>
  <c r="S1287" i="1"/>
  <c r="R1287" i="1"/>
  <c r="Q1287" i="1"/>
  <c r="S1286" i="1"/>
  <c r="R1286" i="1"/>
  <c r="Q1286" i="1"/>
  <c r="S1285" i="1"/>
  <c r="R1285" i="1"/>
  <c r="Q1285" i="1"/>
  <c r="S1284" i="1"/>
  <c r="R1284" i="1"/>
  <c r="Q1284" i="1"/>
  <c r="S1283" i="1"/>
  <c r="R1283" i="1"/>
  <c r="Q1283" i="1"/>
  <c r="S1282" i="1"/>
  <c r="R1282" i="1"/>
  <c r="Q1282" i="1"/>
  <c r="S1281" i="1"/>
  <c r="R1281" i="1"/>
  <c r="Q1281" i="1"/>
  <c r="S1280" i="1"/>
  <c r="R1280" i="1"/>
  <c r="Q1280" i="1"/>
  <c r="S1279" i="1"/>
  <c r="R1279" i="1"/>
  <c r="Q1279" i="1"/>
  <c r="S1278" i="1"/>
  <c r="R1278" i="1"/>
  <c r="Q1278" i="1"/>
  <c r="S1277" i="1"/>
  <c r="R1277" i="1"/>
  <c r="Q1277" i="1"/>
  <c r="S1276" i="1"/>
  <c r="R1276" i="1"/>
  <c r="Q1276" i="1"/>
  <c r="S1275" i="1"/>
  <c r="R1275" i="1"/>
  <c r="Q1275" i="1"/>
  <c r="S1274" i="1"/>
  <c r="R1274" i="1"/>
  <c r="Q1274" i="1"/>
  <c r="S1273" i="1"/>
  <c r="R1273" i="1"/>
  <c r="Q1273" i="1"/>
  <c r="S1272" i="1"/>
  <c r="R1272" i="1"/>
  <c r="Q1272" i="1"/>
  <c r="S1271" i="1"/>
  <c r="R1271" i="1"/>
  <c r="Q1271" i="1"/>
  <c r="S1270" i="1"/>
  <c r="R1270" i="1"/>
  <c r="Q1270" i="1"/>
  <c r="S1269" i="1"/>
  <c r="R1269" i="1"/>
  <c r="Q1269" i="1"/>
  <c r="S1268" i="1"/>
  <c r="R1268" i="1"/>
  <c r="Q1268" i="1"/>
  <c r="S1267" i="1"/>
  <c r="R1267" i="1"/>
  <c r="Q1267" i="1"/>
  <c r="S1266" i="1"/>
  <c r="R1266" i="1"/>
  <c r="Q1266" i="1"/>
  <c r="S1265" i="1"/>
  <c r="R1265" i="1"/>
  <c r="Q1265" i="1"/>
  <c r="S1264" i="1"/>
  <c r="R1264" i="1"/>
  <c r="Q1264" i="1"/>
  <c r="S1263" i="1"/>
  <c r="R1263" i="1"/>
  <c r="Q1263" i="1"/>
  <c r="S1262" i="1"/>
  <c r="R1262" i="1"/>
  <c r="Q1262" i="1"/>
  <c r="S1261" i="1"/>
  <c r="R1261" i="1"/>
  <c r="Q1261" i="1"/>
  <c r="S1260" i="1"/>
  <c r="R1260" i="1"/>
  <c r="Q1260" i="1"/>
  <c r="S1259" i="1"/>
  <c r="R1259" i="1"/>
  <c r="Q1259" i="1"/>
  <c r="S1258" i="1"/>
  <c r="R1258" i="1"/>
  <c r="Q1258" i="1"/>
  <c r="S1257" i="1"/>
  <c r="R1257" i="1"/>
  <c r="Q1257" i="1"/>
  <c r="S1256" i="1"/>
  <c r="R1256" i="1"/>
  <c r="Q1256" i="1"/>
  <c r="S1255" i="1"/>
  <c r="R1255" i="1"/>
  <c r="Q1255" i="1"/>
  <c r="S1254" i="1"/>
  <c r="R1254" i="1"/>
  <c r="Q1254" i="1"/>
  <c r="S1253" i="1"/>
  <c r="R1253" i="1"/>
  <c r="Q1253" i="1"/>
  <c r="S1252" i="1"/>
  <c r="R1252" i="1"/>
  <c r="Q1252" i="1"/>
  <c r="S1251" i="1"/>
  <c r="R1251" i="1"/>
  <c r="Q1251" i="1"/>
  <c r="S1250" i="1"/>
  <c r="R1250" i="1"/>
  <c r="Q1250" i="1"/>
  <c r="S1249" i="1"/>
  <c r="R1249" i="1"/>
  <c r="Q1249" i="1"/>
  <c r="S1248" i="1"/>
  <c r="R1248" i="1"/>
  <c r="Q1248" i="1"/>
  <c r="S1247" i="1"/>
  <c r="R1247" i="1"/>
  <c r="Q1247" i="1"/>
  <c r="S1246" i="1"/>
  <c r="R1246" i="1"/>
  <c r="Q1246" i="1"/>
  <c r="S1245" i="1"/>
  <c r="R1245" i="1"/>
  <c r="Q1245" i="1"/>
  <c r="S1244" i="1"/>
  <c r="R1244" i="1"/>
  <c r="Q1244" i="1"/>
  <c r="S1243" i="1"/>
  <c r="R1243" i="1"/>
  <c r="Q1243" i="1"/>
  <c r="S1242" i="1"/>
  <c r="R1242" i="1"/>
  <c r="Q1242" i="1"/>
  <c r="S1241" i="1"/>
  <c r="R1241" i="1"/>
  <c r="Q1241" i="1"/>
  <c r="S1240" i="1"/>
  <c r="R1240" i="1"/>
  <c r="Q1240" i="1"/>
  <c r="S1239" i="1"/>
  <c r="R1239" i="1"/>
  <c r="Q1239" i="1"/>
  <c r="S1238" i="1"/>
  <c r="R1238" i="1"/>
  <c r="Q1238" i="1"/>
  <c r="S1237" i="1"/>
  <c r="R1237" i="1"/>
  <c r="Q1237" i="1"/>
  <c r="S1236" i="1"/>
  <c r="R1236" i="1"/>
  <c r="Q1236" i="1"/>
  <c r="S1235" i="1"/>
  <c r="R1235" i="1"/>
  <c r="Q1235" i="1"/>
  <c r="S1234" i="1"/>
  <c r="R1234" i="1"/>
  <c r="Q1234" i="1"/>
  <c r="S1233" i="1"/>
  <c r="R1233" i="1"/>
  <c r="Q1233" i="1"/>
  <c r="S1232" i="1"/>
  <c r="R1232" i="1"/>
  <c r="Q1232" i="1"/>
  <c r="S1231" i="1"/>
  <c r="R1231" i="1"/>
  <c r="Q1231" i="1"/>
  <c r="S1230" i="1"/>
  <c r="R1230" i="1"/>
  <c r="Q1230" i="1"/>
  <c r="S1229" i="1"/>
  <c r="R1229" i="1"/>
  <c r="Q1229" i="1"/>
  <c r="S1228" i="1"/>
  <c r="R1228" i="1"/>
  <c r="Q1228" i="1"/>
  <c r="S1227" i="1"/>
  <c r="R1227" i="1"/>
  <c r="Q1227" i="1"/>
  <c r="S1226" i="1"/>
  <c r="R1226" i="1"/>
  <c r="Q1226" i="1"/>
  <c r="S1225" i="1"/>
  <c r="R1225" i="1"/>
  <c r="Q1225" i="1"/>
  <c r="S1224" i="1"/>
  <c r="R1224" i="1"/>
  <c r="Q1224" i="1"/>
  <c r="S1223" i="1"/>
  <c r="R1223" i="1"/>
  <c r="Q1223" i="1"/>
  <c r="S1222" i="1"/>
  <c r="R1222" i="1"/>
  <c r="Q1222" i="1"/>
  <c r="S1221" i="1"/>
  <c r="R1221" i="1"/>
  <c r="Q1221" i="1"/>
  <c r="S1220" i="1"/>
  <c r="R1220" i="1"/>
  <c r="Q1220" i="1"/>
  <c r="S1219" i="1"/>
  <c r="R1219" i="1"/>
  <c r="Q1219" i="1"/>
  <c r="S1218" i="1"/>
  <c r="R1218" i="1"/>
  <c r="Q1218" i="1"/>
  <c r="S1217" i="1"/>
  <c r="R1217" i="1"/>
  <c r="Q1217" i="1"/>
  <c r="S1216" i="1"/>
  <c r="R1216" i="1"/>
  <c r="Q1216" i="1"/>
  <c r="S1215" i="1"/>
  <c r="R1215" i="1"/>
  <c r="Q1215" i="1"/>
  <c r="S1214" i="1"/>
  <c r="R1214" i="1"/>
  <c r="Q1214" i="1"/>
  <c r="S1213" i="1"/>
  <c r="R1213" i="1"/>
  <c r="Q1213" i="1"/>
  <c r="S1212" i="1"/>
  <c r="R1212" i="1"/>
  <c r="Q1212" i="1"/>
  <c r="S1211" i="1"/>
  <c r="R1211" i="1"/>
  <c r="Q1211" i="1"/>
  <c r="S1210" i="1"/>
  <c r="R1210" i="1"/>
  <c r="Q1210" i="1"/>
  <c r="S1209" i="1"/>
  <c r="R1209" i="1"/>
  <c r="Q1209" i="1"/>
  <c r="S1208" i="1"/>
  <c r="R1208" i="1"/>
  <c r="Q1208" i="1"/>
  <c r="S1207" i="1"/>
  <c r="R1207" i="1"/>
  <c r="Q1207" i="1"/>
  <c r="S1206" i="1"/>
  <c r="R1206" i="1"/>
  <c r="Q1206" i="1"/>
  <c r="S1205" i="1"/>
  <c r="R1205" i="1"/>
  <c r="Q1205" i="1"/>
  <c r="S1204" i="1"/>
  <c r="R1204" i="1"/>
  <c r="Q1204" i="1"/>
  <c r="S1203" i="1"/>
  <c r="R1203" i="1"/>
  <c r="Q1203" i="1"/>
  <c r="S1202" i="1"/>
  <c r="R1202" i="1"/>
  <c r="Q1202" i="1"/>
  <c r="S1201" i="1"/>
  <c r="R1201" i="1"/>
  <c r="Q1201" i="1"/>
  <c r="S1200" i="1"/>
  <c r="R1200" i="1"/>
  <c r="Q1200" i="1"/>
  <c r="S1199" i="1"/>
  <c r="R1199" i="1"/>
  <c r="Q1199" i="1"/>
  <c r="S1198" i="1"/>
  <c r="R1198" i="1"/>
  <c r="Q1198" i="1"/>
  <c r="S1197" i="1"/>
  <c r="R1197" i="1"/>
  <c r="Q1197" i="1"/>
  <c r="S1196" i="1"/>
  <c r="R1196" i="1"/>
  <c r="Q1196" i="1"/>
  <c r="S1195" i="1"/>
  <c r="R1195" i="1"/>
  <c r="Q1195" i="1"/>
  <c r="S1194" i="1"/>
  <c r="R1194" i="1"/>
  <c r="Q1194" i="1"/>
  <c r="S1193" i="1"/>
  <c r="R1193" i="1"/>
  <c r="Q1193" i="1"/>
  <c r="S1192" i="1"/>
  <c r="R1192" i="1"/>
  <c r="Q1192" i="1"/>
  <c r="S1191" i="1"/>
  <c r="R1191" i="1"/>
  <c r="Q1191" i="1"/>
  <c r="S1190" i="1"/>
  <c r="R1190" i="1"/>
  <c r="Q1190" i="1"/>
  <c r="S1189" i="1"/>
  <c r="R1189" i="1"/>
  <c r="Q1189" i="1"/>
  <c r="S1188" i="1"/>
  <c r="R1188" i="1"/>
  <c r="Q1188" i="1"/>
  <c r="S1187" i="1"/>
  <c r="R1187" i="1"/>
  <c r="Q1187" i="1"/>
  <c r="S1186" i="1"/>
  <c r="R1186" i="1"/>
  <c r="Q1186" i="1"/>
  <c r="S1185" i="1"/>
  <c r="R1185" i="1"/>
  <c r="Q1185" i="1"/>
  <c r="S1184" i="1"/>
  <c r="R1184" i="1"/>
  <c r="Q1184" i="1"/>
  <c r="S1183" i="1"/>
  <c r="R1183" i="1"/>
  <c r="Q1183" i="1"/>
  <c r="S1182" i="1"/>
  <c r="R1182" i="1"/>
  <c r="Q1182" i="1"/>
  <c r="S1181" i="1"/>
  <c r="R1181" i="1"/>
  <c r="Q1181" i="1"/>
  <c r="S1180" i="1"/>
  <c r="R1180" i="1"/>
  <c r="Q1180" i="1"/>
  <c r="S1179" i="1"/>
  <c r="R1179" i="1"/>
  <c r="Q1179" i="1"/>
  <c r="S1178" i="1"/>
  <c r="R1178" i="1"/>
  <c r="Q1178" i="1"/>
  <c r="S1177" i="1"/>
  <c r="R1177" i="1"/>
  <c r="Q1177" i="1"/>
  <c r="S1176" i="1"/>
  <c r="R1176" i="1"/>
  <c r="Q1176" i="1"/>
  <c r="S1175" i="1"/>
  <c r="R1175" i="1"/>
  <c r="Q1175" i="1"/>
  <c r="S1174" i="1"/>
  <c r="R1174" i="1"/>
  <c r="Q1174" i="1"/>
  <c r="S1173" i="1"/>
  <c r="R1173" i="1"/>
  <c r="Q1173" i="1"/>
  <c r="S1172" i="1"/>
  <c r="R1172" i="1"/>
  <c r="Q1172" i="1"/>
  <c r="S1171" i="1"/>
  <c r="R1171" i="1"/>
  <c r="Q1171" i="1"/>
  <c r="S1170" i="1"/>
  <c r="R1170" i="1"/>
  <c r="Q1170" i="1"/>
  <c r="S1169" i="1"/>
  <c r="R1169" i="1"/>
  <c r="Q1169" i="1"/>
  <c r="S1168" i="1"/>
  <c r="R1168" i="1"/>
  <c r="Q1168" i="1"/>
  <c r="S1167" i="1"/>
  <c r="R1167" i="1"/>
  <c r="Q1167" i="1"/>
  <c r="S1166" i="1"/>
  <c r="R1166" i="1"/>
  <c r="Q1166" i="1"/>
  <c r="S1165" i="1"/>
  <c r="R1165" i="1"/>
  <c r="Q1165" i="1"/>
  <c r="S1164" i="1"/>
  <c r="R1164" i="1"/>
  <c r="Q1164" i="1"/>
  <c r="S1163" i="1"/>
  <c r="R1163" i="1"/>
  <c r="Q1163" i="1"/>
  <c r="S1162" i="1"/>
  <c r="R1162" i="1"/>
  <c r="Q1162" i="1"/>
  <c r="S1161" i="1"/>
  <c r="R1161" i="1"/>
  <c r="Q1161" i="1"/>
  <c r="S1160" i="1"/>
  <c r="R1160" i="1"/>
  <c r="Q1160" i="1"/>
  <c r="S1159" i="1"/>
  <c r="R1159" i="1"/>
  <c r="Q1159" i="1"/>
  <c r="S1158" i="1"/>
  <c r="R1158" i="1"/>
  <c r="Q1158" i="1"/>
  <c r="S1157" i="1"/>
  <c r="R1157" i="1"/>
  <c r="Q1157" i="1"/>
  <c r="S1156" i="1"/>
  <c r="R1156" i="1"/>
  <c r="Q1156" i="1"/>
  <c r="S1155" i="1"/>
  <c r="R1155" i="1"/>
  <c r="Q1155" i="1"/>
  <c r="S1154" i="1"/>
  <c r="R1154" i="1"/>
  <c r="Q1154" i="1"/>
  <c r="S1153" i="1"/>
  <c r="R1153" i="1"/>
  <c r="Q1153" i="1"/>
  <c r="S1152" i="1"/>
  <c r="R1152" i="1"/>
  <c r="Q1152" i="1"/>
  <c r="S1151" i="1"/>
  <c r="R1151" i="1"/>
  <c r="Q1151" i="1"/>
  <c r="S1150" i="1"/>
  <c r="R1150" i="1"/>
  <c r="Q1150" i="1"/>
  <c r="S1149" i="1"/>
  <c r="R1149" i="1"/>
  <c r="Q1149" i="1"/>
  <c r="S1148" i="1"/>
  <c r="R1148" i="1"/>
  <c r="Q1148" i="1"/>
  <c r="S1147" i="1"/>
  <c r="R1147" i="1"/>
  <c r="Q1147" i="1"/>
  <c r="S1146" i="1"/>
  <c r="R1146" i="1"/>
  <c r="Q1146" i="1"/>
  <c r="S1145" i="1"/>
  <c r="R1145" i="1"/>
  <c r="Q1145" i="1"/>
  <c r="S1144" i="1"/>
  <c r="R1144" i="1"/>
  <c r="Q1144" i="1"/>
  <c r="S1143" i="1"/>
  <c r="R1143" i="1"/>
  <c r="Q1143" i="1"/>
  <c r="S1142" i="1"/>
  <c r="R1142" i="1"/>
  <c r="Q1142" i="1"/>
  <c r="S1141" i="1"/>
  <c r="R1141" i="1"/>
  <c r="Q1141" i="1"/>
  <c r="S1140" i="1"/>
  <c r="R1140" i="1"/>
  <c r="Q1140" i="1"/>
  <c r="S1139" i="1"/>
  <c r="R1139" i="1"/>
  <c r="Q1139" i="1"/>
  <c r="S1138" i="1"/>
  <c r="R1138" i="1"/>
  <c r="Q1138" i="1"/>
  <c r="S1137" i="1"/>
  <c r="R1137" i="1"/>
  <c r="Q1137" i="1"/>
  <c r="S1136" i="1"/>
  <c r="R1136" i="1"/>
  <c r="Q1136" i="1"/>
  <c r="S1135" i="1"/>
  <c r="R1135" i="1"/>
  <c r="Q1135" i="1"/>
  <c r="S1134" i="1"/>
  <c r="R1134" i="1"/>
  <c r="Q1134" i="1"/>
  <c r="S1133" i="1"/>
  <c r="R1133" i="1"/>
  <c r="Q1133" i="1"/>
  <c r="S1132" i="1"/>
  <c r="R1132" i="1"/>
  <c r="Q1132" i="1"/>
  <c r="S1131" i="1"/>
  <c r="R1131" i="1"/>
  <c r="Q1131" i="1"/>
  <c r="S1130" i="1"/>
  <c r="R1130" i="1"/>
  <c r="Q1130" i="1"/>
  <c r="S1129" i="1"/>
  <c r="R1129" i="1"/>
  <c r="Q1129" i="1"/>
  <c r="S1128" i="1"/>
  <c r="R1128" i="1"/>
  <c r="Q1128" i="1"/>
  <c r="S1127" i="1"/>
  <c r="R1127" i="1"/>
  <c r="Q1127" i="1"/>
  <c r="S1126" i="1"/>
  <c r="R1126" i="1"/>
  <c r="Q1126" i="1"/>
  <c r="S1125" i="1"/>
  <c r="R1125" i="1"/>
  <c r="Q1125" i="1"/>
  <c r="S1124" i="1"/>
  <c r="R1124" i="1"/>
  <c r="Q1124" i="1"/>
  <c r="S1123" i="1"/>
  <c r="R1123" i="1"/>
  <c r="Q1123" i="1"/>
  <c r="S1122" i="1"/>
  <c r="R1122" i="1"/>
  <c r="Q1122" i="1"/>
  <c r="S1121" i="1"/>
  <c r="R1121" i="1"/>
  <c r="Q1121" i="1"/>
  <c r="S1120" i="1"/>
  <c r="R1120" i="1"/>
  <c r="Q1120" i="1"/>
  <c r="S1119" i="1"/>
  <c r="R1119" i="1"/>
  <c r="Q1119" i="1"/>
  <c r="S1118" i="1"/>
  <c r="R1118" i="1"/>
  <c r="Q1118" i="1"/>
  <c r="S1117" i="1"/>
  <c r="R1117" i="1"/>
  <c r="Q1117" i="1"/>
  <c r="S1116" i="1"/>
  <c r="R1116" i="1"/>
  <c r="Q1116" i="1"/>
  <c r="S1115" i="1"/>
  <c r="R1115" i="1"/>
  <c r="Q1115" i="1"/>
  <c r="S1114" i="1"/>
  <c r="R1114" i="1"/>
  <c r="Q1114" i="1"/>
  <c r="S1113" i="1"/>
  <c r="R1113" i="1"/>
  <c r="Q1113" i="1"/>
  <c r="S1112" i="1"/>
  <c r="R1112" i="1"/>
  <c r="Q1112" i="1"/>
  <c r="S1111" i="1"/>
  <c r="R1111" i="1"/>
  <c r="Q1111" i="1"/>
  <c r="S1110" i="1"/>
  <c r="R1110" i="1"/>
  <c r="Q1110" i="1"/>
  <c r="S1109" i="1"/>
  <c r="R1109" i="1"/>
  <c r="Q1109" i="1"/>
  <c r="S1108" i="1"/>
  <c r="R1108" i="1"/>
  <c r="Q1108" i="1"/>
  <c r="S1107" i="1"/>
  <c r="R1107" i="1"/>
  <c r="Q1107" i="1"/>
  <c r="S1106" i="1"/>
  <c r="R1106" i="1"/>
  <c r="Q1106" i="1"/>
  <c r="S1105" i="1"/>
  <c r="R1105" i="1"/>
  <c r="Q1105" i="1"/>
  <c r="S1104" i="1"/>
  <c r="R1104" i="1"/>
  <c r="Q1104" i="1"/>
  <c r="S1103" i="1"/>
  <c r="R1103" i="1"/>
  <c r="Q1103" i="1"/>
  <c r="S1102" i="1"/>
  <c r="R1102" i="1"/>
  <c r="Q1102" i="1"/>
  <c r="S1101" i="1"/>
  <c r="R1101" i="1"/>
  <c r="Q1101" i="1"/>
  <c r="S1100" i="1"/>
  <c r="R1100" i="1"/>
  <c r="Q1100" i="1"/>
  <c r="S1099" i="1"/>
  <c r="R1099" i="1"/>
  <c r="Q1099" i="1"/>
  <c r="S1098" i="1"/>
  <c r="R1098" i="1"/>
  <c r="Q1098" i="1"/>
  <c r="S1097" i="1"/>
  <c r="R1097" i="1"/>
  <c r="Q1097" i="1"/>
  <c r="S1096" i="1"/>
  <c r="R1096" i="1"/>
  <c r="Q1096" i="1"/>
  <c r="S1095" i="1"/>
  <c r="R1095" i="1"/>
  <c r="Q1095" i="1"/>
  <c r="S1094" i="1"/>
  <c r="R1094" i="1"/>
  <c r="Q1094" i="1"/>
  <c r="S1093" i="1"/>
  <c r="R1093" i="1"/>
  <c r="Q1093" i="1"/>
  <c r="S1092" i="1"/>
  <c r="R1092" i="1"/>
  <c r="Q1092" i="1"/>
  <c r="S1091" i="1"/>
  <c r="R1091" i="1"/>
  <c r="Q1091" i="1"/>
  <c r="S1090" i="1"/>
  <c r="R1090" i="1"/>
  <c r="Q1090" i="1"/>
  <c r="S1089" i="1"/>
  <c r="R1089" i="1"/>
  <c r="Q1089" i="1"/>
  <c r="S1088" i="1"/>
  <c r="R1088" i="1"/>
  <c r="Q1088" i="1"/>
  <c r="S1087" i="1"/>
  <c r="R1087" i="1"/>
  <c r="Q1087" i="1"/>
  <c r="S1086" i="1"/>
  <c r="R1086" i="1"/>
  <c r="Q1086" i="1"/>
  <c r="S1085" i="1"/>
  <c r="R1085" i="1"/>
  <c r="Q1085" i="1"/>
  <c r="S1084" i="1"/>
  <c r="R1084" i="1"/>
  <c r="Q1084" i="1"/>
  <c r="S1083" i="1"/>
  <c r="R1083" i="1"/>
  <c r="Q1083" i="1"/>
  <c r="S1082" i="1"/>
  <c r="R1082" i="1"/>
  <c r="Q1082" i="1"/>
  <c r="S1081" i="1"/>
  <c r="R1081" i="1"/>
  <c r="Q1081" i="1"/>
  <c r="S1080" i="1"/>
  <c r="R1080" i="1"/>
  <c r="Q1080" i="1"/>
  <c r="S1079" i="1"/>
  <c r="R1079" i="1"/>
  <c r="Q1079" i="1"/>
  <c r="S1078" i="1"/>
  <c r="R1078" i="1"/>
  <c r="Q1078" i="1"/>
  <c r="S1077" i="1"/>
  <c r="R1077" i="1"/>
  <c r="Q1077" i="1"/>
  <c r="S1076" i="1"/>
  <c r="R1076" i="1"/>
  <c r="Q1076" i="1"/>
  <c r="S1075" i="1"/>
  <c r="R1075" i="1"/>
  <c r="Q1075" i="1"/>
  <c r="S1074" i="1"/>
  <c r="R1074" i="1"/>
  <c r="Q1074" i="1"/>
  <c r="S1073" i="1"/>
  <c r="R1073" i="1"/>
  <c r="Q1073" i="1"/>
  <c r="S1072" i="1"/>
  <c r="R1072" i="1"/>
  <c r="Q1072" i="1"/>
  <c r="S1071" i="1"/>
  <c r="R1071" i="1"/>
  <c r="Q1071" i="1"/>
  <c r="S1070" i="1"/>
  <c r="R1070" i="1"/>
  <c r="Q1070" i="1"/>
  <c r="S1069" i="1"/>
  <c r="R1069" i="1"/>
  <c r="Q1069" i="1"/>
  <c r="S1068" i="1"/>
  <c r="R1068" i="1"/>
  <c r="Q1068" i="1"/>
  <c r="S1067" i="1"/>
  <c r="R1067" i="1"/>
  <c r="Q1067" i="1"/>
  <c r="S1066" i="1"/>
  <c r="R1066" i="1"/>
  <c r="Q1066" i="1"/>
  <c r="S1065" i="1"/>
  <c r="R1065" i="1"/>
  <c r="Q1065" i="1"/>
  <c r="S1064" i="1"/>
  <c r="R1064" i="1"/>
  <c r="Q1064" i="1"/>
  <c r="S1063" i="1"/>
  <c r="R1063" i="1"/>
  <c r="Q1063" i="1"/>
  <c r="S1062" i="1"/>
  <c r="R1062" i="1"/>
  <c r="Q1062" i="1"/>
  <c r="S1061" i="1"/>
  <c r="R1061" i="1"/>
  <c r="Q1061" i="1"/>
  <c r="S1060" i="1"/>
  <c r="R1060" i="1"/>
  <c r="Q1060" i="1"/>
  <c r="S1059" i="1"/>
  <c r="R1059" i="1"/>
  <c r="Q1059" i="1"/>
  <c r="S1058" i="1"/>
  <c r="R1058" i="1"/>
  <c r="Q1058" i="1"/>
  <c r="S1057" i="1"/>
  <c r="R1057" i="1"/>
  <c r="Q1057" i="1"/>
  <c r="S1056" i="1"/>
  <c r="R1056" i="1"/>
  <c r="Q1056" i="1"/>
  <c r="S1055" i="1"/>
  <c r="R1055" i="1"/>
  <c r="Q1055" i="1"/>
  <c r="S1054" i="1"/>
  <c r="R1054" i="1"/>
  <c r="Q1054" i="1"/>
  <c r="S1053" i="1"/>
  <c r="R1053" i="1"/>
  <c r="Q1053" i="1"/>
  <c r="S1052" i="1"/>
  <c r="R1052" i="1"/>
  <c r="Q1052" i="1"/>
  <c r="S1051" i="1"/>
  <c r="R1051" i="1"/>
  <c r="Q1051" i="1"/>
  <c r="S1050" i="1"/>
  <c r="R1050" i="1"/>
  <c r="Q1050" i="1"/>
  <c r="S1049" i="1"/>
  <c r="R1049" i="1"/>
  <c r="Q1049" i="1"/>
  <c r="S1048" i="1"/>
  <c r="R1048" i="1"/>
  <c r="Q1048" i="1"/>
  <c r="S1047" i="1"/>
  <c r="R1047" i="1"/>
  <c r="Q1047" i="1"/>
  <c r="S1046" i="1"/>
  <c r="R1046" i="1"/>
  <c r="Q1046" i="1"/>
  <c r="S1045" i="1"/>
  <c r="R1045" i="1"/>
  <c r="Q1045" i="1"/>
  <c r="S1044" i="1"/>
  <c r="R1044" i="1"/>
  <c r="Q1044" i="1"/>
  <c r="S1043" i="1"/>
  <c r="R1043" i="1"/>
  <c r="Q1043" i="1"/>
  <c r="S1042" i="1"/>
  <c r="R1042" i="1"/>
  <c r="Q1042" i="1"/>
  <c r="S1041" i="1"/>
  <c r="R1041" i="1"/>
  <c r="Q1041" i="1"/>
  <c r="S1040" i="1"/>
  <c r="R1040" i="1"/>
  <c r="Q1040" i="1"/>
  <c r="S1039" i="1"/>
  <c r="R1039" i="1"/>
  <c r="Q1039" i="1"/>
  <c r="S1038" i="1"/>
  <c r="R1038" i="1"/>
  <c r="Q1038" i="1"/>
  <c r="S1037" i="1"/>
  <c r="R1037" i="1"/>
  <c r="Q1037" i="1"/>
  <c r="S1036" i="1"/>
  <c r="R1036" i="1"/>
  <c r="Q1036" i="1"/>
  <c r="S1035" i="1"/>
  <c r="R1035" i="1"/>
  <c r="Q1035" i="1"/>
  <c r="S1034" i="1"/>
  <c r="R1034" i="1"/>
  <c r="Q1034" i="1"/>
  <c r="S1033" i="1"/>
  <c r="R1033" i="1"/>
  <c r="Q1033" i="1"/>
  <c r="S1032" i="1"/>
  <c r="R1032" i="1"/>
  <c r="Q1032" i="1"/>
  <c r="S1031" i="1"/>
  <c r="R1031" i="1"/>
  <c r="Q1031" i="1"/>
  <c r="S1030" i="1"/>
  <c r="R1030" i="1"/>
  <c r="Q1030" i="1"/>
  <c r="S1029" i="1"/>
  <c r="R1029" i="1"/>
  <c r="Q1029" i="1"/>
  <c r="S1028" i="1"/>
  <c r="R1028" i="1"/>
  <c r="Q1028" i="1"/>
  <c r="S1027" i="1"/>
  <c r="R1027" i="1"/>
  <c r="Q1027" i="1"/>
  <c r="S1026" i="1"/>
  <c r="R1026" i="1"/>
  <c r="Q1026" i="1"/>
  <c r="S1025" i="1"/>
  <c r="R1025" i="1"/>
  <c r="Q1025" i="1"/>
  <c r="S1024" i="1"/>
  <c r="R1024" i="1"/>
  <c r="Q1024" i="1"/>
  <c r="S1023" i="1"/>
  <c r="R1023" i="1"/>
  <c r="Q1023" i="1"/>
  <c r="S1022" i="1"/>
  <c r="R1022" i="1"/>
  <c r="Q1022" i="1"/>
  <c r="S1021" i="1"/>
  <c r="R1021" i="1"/>
  <c r="Q1021" i="1"/>
  <c r="S1020" i="1"/>
  <c r="R1020" i="1"/>
  <c r="Q1020" i="1"/>
  <c r="S1019" i="1"/>
  <c r="R1019" i="1"/>
  <c r="Q1019" i="1"/>
  <c r="S1018" i="1"/>
  <c r="R1018" i="1"/>
  <c r="Q1018" i="1"/>
  <c r="S1017" i="1"/>
  <c r="R1017" i="1"/>
  <c r="Q1017" i="1"/>
  <c r="S1016" i="1"/>
  <c r="R1016" i="1"/>
  <c r="Q1016" i="1"/>
  <c r="S1015" i="1"/>
  <c r="R1015" i="1"/>
  <c r="Q1015" i="1"/>
  <c r="S1014" i="1"/>
  <c r="R1014" i="1"/>
  <c r="Q1014" i="1"/>
  <c r="S1013" i="1"/>
  <c r="R1013" i="1"/>
  <c r="Q1013" i="1"/>
  <c r="S1012" i="1"/>
  <c r="R1012" i="1"/>
  <c r="Q1012" i="1"/>
  <c r="S1011" i="1"/>
  <c r="R1011" i="1"/>
  <c r="Q1011" i="1"/>
  <c r="S1010" i="1"/>
  <c r="R1010" i="1"/>
  <c r="Q1010" i="1"/>
  <c r="S1009" i="1"/>
  <c r="R1009" i="1"/>
  <c r="Q1009" i="1"/>
  <c r="S1008" i="1"/>
  <c r="R1008" i="1"/>
  <c r="Q1008" i="1"/>
  <c r="S1007" i="1"/>
  <c r="R1007" i="1"/>
  <c r="Q1007" i="1"/>
  <c r="S1006" i="1"/>
  <c r="R1006" i="1"/>
  <c r="Q1006" i="1"/>
  <c r="S1005" i="1"/>
  <c r="R1005" i="1"/>
  <c r="Q1005" i="1"/>
  <c r="S1004" i="1"/>
  <c r="R1004" i="1"/>
  <c r="Q1004" i="1"/>
  <c r="S1003" i="1"/>
  <c r="R1003" i="1"/>
  <c r="Q1003" i="1"/>
  <c r="S1002" i="1"/>
  <c r="R1002" i="1"/>
  <c r="Q1002" i="1"/>
  <c r="S1001" i="1"/>
  <c r="R1001" i="1"/>
  <c r="Q1001" i="1"/>
  <c r="S1000" i="1"/>
  <c r="R1000" i="1"/>
  <c r="Q1000" i="1"/>
  <c r="S999" i="1"/>
  <c r="R999" i="1"/>
  <c r="Q999" i="1"/>
  <c r="S998" i="1"/>
  <c r="R998" i="1"/>
  <c r="Q998" i="1"/>
  <c r="S997" i="1"/>
  <c r="R997" i="1"/>
  <c r="Q997" i="1"/>
  <c r="S996" i="1"/>
  <c r="R996" i="1"/>
  <c r="Q996" i="1"/>
  <c r="S995" i="1"/>
  <c r="R995" i="1"/>
  <c r="Q995" i="1"/>
  <c r="S994" i="1"/>
  <c r="R994" i="1"/>
  <c r="Q994" i="1"/>
  <c r="S993" i="1"/>
  <c r="R993" i="1"/>
  <c r="Q993" i="1"/>
  <c r="S992" i="1"/>
  <c r="R992" i="1"/>
  <c r="Q992" i="1"/>
  <c r="S991" i="1"/>
  <c r="R991" i="1"/>
  <c r="Q991" i="1"/>
  <c r="S990" i="1"/>
  <c r="R990" i="1"/>
  <c r="Q990" i="1"/>
  <c r="S989" i="1"/>
  <c r="R989" i="1"/>
  <c r="Q989" i="1"/>
  <c r="S988" i="1"/>
  <c r="R988" i="1"/>
  <c r="Q988" i="1"/>
  <c r="S987" i="1"/>
  <c r="R987" i="1"/>
  <c r="Q987" i="1"/>
  <c r="S986" i="1"/>
  <c r="R986" i="1"/>
  <c r="Q986" i="1"/>
  <c r="S985" i="1"/>
  <c r="R985" i="1"/>
  <c r="Q985" i="1"/>
  <c r="S984" i="1"/>
  <c r="R984" i="1"/>
  <c r="Q984" i="1"/>
  <c r="S983" i="1"/>
  <c r="R983" i="1"/>
  <c r="Q983" i="1"/>
  <c r="S982" i="1"/>
  <c r="R982" i="1"/>
  <c r="Q982" i="1"/>
  <c r="S981" i="1"/>
  <c r="R981" i="1"/>
  <c r="Q981" i="1"/>
  <c r="S980" i="1"/>
  <c r="R980" i="1"/>
  <c r="Q980" i="1"/>
  <c r="S979" i="1"/>
  <c r="R979" i="1"/>
  <c r="Q979" i="1"/>
  <c r="S978" i="1"/>
  <c r="R978" i="1"/>
  <c r="Q978" i="1"/>
  <c r="S977" i="1"/>
  <c r="R977" i="1"/>
  <c r="Q977" i="1"/>
  <c r="S976" i="1"/>
  <c r="R976" i="1"/>
  <c r="Q976" i="1"/>
  <c r="S975" i="1"/>
  <c r="R975" i="1"/>
  <c r="Q975" i="1"/>
  <c r="S974" i="1"/>
  <c r="R974" i="1"/>
  <c r="Q974" i="1"/>
  <c r="S973" i="1"/>
  <c r="R973" i="1"/>
  <c r="Q973" i="1"/>
  <c r="S972" i="1"/>
  <c r="R972" i="1"/>
  <c r="Q972" i="1"/>
  <c r="S971" i="1"/>
  <c r="R971" i="1"/>
  <c r="Q971" i="1"/>
  <c r="S970" i="1"/>
  <c r="R970" i="1"/>
  <c r="Q970" i="1"/>
  <c r="S969" i="1"/>
  <c r="R969" i="1"/>
  <c r="Q969" i="1"/>
  <c r="S968" i="1"/>
  <c r="R968" i="1"/>
  <c r="Q968" i="1"/>
  <c r="S967" i="1"/>
  <c r="R967" i="1"/>
  <c r="Q967" i="1"/>
  <c r="S966" i="1"/>
  <c r="R966" i="1"/>
  <c r="Q966" i="1"/>
  <c r="S965" i="1"/>
  <c r="R965" i="1"/>
  <c r="Q965" i="1"/>
  <c r="S964" i="1"/>
  <c r="R964" i="1"/>
  <c r="Q964" i="1"/>
  <c r="S963" i="1"/>
  <c r="R963" i="1"/>
  <c r="Q963" i="1"/>
  <c r="S962" i="1"/>
  <c r="R962" i="1"/>
  <c r="Q962" i="1"/>
  <c r="S961" i="1"/>
  <c r="R961" i="1"/>
  <c r="Q961" i="1"/>
  <c r="S960" i="1"/>
  <c r="R960" i="1"/>
  <c r="Q960" i="1"/>
  <c r="S959" i="1"/>
  <c r="R959" i="1"/>
  <c r="Q959" i="1"/>
  <c r="S958" i="1"/>
  <c r="R958" i="1"/>
  <c r="Q958" i="1"/>
  <c r="S957" i="1"/>
  <c r="R957" i="1"/>
  <c r="Q957" i="1"/>
  <c r="S956" i="1"/>
  <c r="R956" i="1"/>
  <c r="Q956" i="1"/>
  <c r="S955" i="1"/>
  <c r="R955" i="1"/>
  <c r="Q955" i="1"/>
  <c r="S954" i="1"/>
  <c r="R954" i="1"/>
  <c r="Q954" i="1"/>
  <c r="S953" i="1"/>
  <c r="R953" i="1"/>
  <c r="Q953" i="1"/>
  <c r="S952" i="1"/>
  <c r="R952" i="1"/>
  <c r="Q952" i="1"/>
  <c r="S951" i="1"/>
  <c r="R951" i="1"/>
  <c r="Q951" i="1"/>
  <c r="S950" i="1"/>
  <c r="R950" i="1"/>
  <c r="Q950" i="1"/>
  <c r="S949" i="1"/>
  <c r="R949" i="1"/>
  <c r="Q949" i="1"/>
  <c r="S948" i="1"/>
  <c r="R948" i="1"/>
  <c r="Q948" i="1"/>
  <c r="S947" i="1"/>
  <c r="R947" i="1"/>
  <c r="Q947" i="1"/>
  <c r="S946" i="1"/>
  <c r="R946" i="1"/>
  <c r="Q946" i="1"/>
  <c r="S945" i="1"/>
  <c r="R945" i="1"/>
  <c r="Q945" i="1"/>
  <c r="S944" i="1"/>
  <c r="R944" i="1"/>
  <c r="Q944" i="1"/>
  <c r="S943" i="1"/>
  <c r="R943" i="1"/>
  <c r="Q943" i="1"/>
  <c r="S942" i="1"/>
  <c r="R942" i="1"/>
  <c r="Q942" i="1"/>
  <c r="S941" i="1"/>
  <c r="R941" i="1"/>
  <c r="Q941" i="1"/>
  <c r="S940" i="1"/>
  <c r="R940" i="1"/>
  <c r="Q940" i="1"/>
  <c r="S939" i="1"/>
  <c r="R939" i="1"/>
  <c r="Q939" i="1"/>
  <c r="S938" i="1"/>
  <c r="R938" i="1"/>
  <c r="Q938" i="1"/>
  <c r="S937" i="1"/>
  <c r="R937" i="1"/>
  <c r="Q937" i="1"/>
  <c r="S936" i="1"/>
  <c r="R936" i="1"/>
  <c r="Q936" i="1"/>
  <c r="S935" i="1"/>
  <c r="R935" i="1"/>
  <c r="Q935" i="1"/>
  <c r="S934" i="1"/>
  <c r="R934" i="1"/>
  <c r="Q934" i="1"/>
  <c r="S933" i="1"/>
  <c r="R933" i="1"/>
  <c r="Q933" i="1"/>
  <c r="S932" i="1"/>
  <c r="R932" i="1"/>
  <c r="Q932" i="1"/>
  <c r="S931" i="1"/>
  <c r="R931" i="1"/>
  <c r="Q931" i="1"/>
  <c r="S930" i="1"/>
  <c r="R930" i="1"/>
  <c r="Q930" i="1"/>
  <c r="S929" i="1"/>
  <c r="R929" i="1"/>
  <c r="Q929" i="1"/>
  <c r="S928" i="1"/>
  <c r="R928" i="1"/>
  <c r="Q928" i="1"/>
  <c r="S927" i="1"/>
  <c r="R927" i="1"/>
  <c r="Q927" i="1"/>
  <c r="S926" i="1"/>
  <c r="R926" i="1"/>
  <c r="Q926" i="1"/>
  <c r="S925" i="1"/>
  <c r="R925" i="1"/>
  <c r="Q925" i="1"/>
  <c r="S924" i="1"/>
  <c r="R924" i="1"/>
  <c r="Q924" i="1"/>
  <c r="S923" i="1"/>
  <c r="R923" i="1"/>
  <c r="Q923" i="1"/>
  <c r="S922" i="1"/>
  <c r="R922" i="1"/>
  <c r="Q922" i="1"/>
  <c r="S921" i="1"/>
  <c r="R921" i="1"/>
  <c r="Q921" i="1"/>
  <c r="S920" i="1"/>
  <c r="R920" i="1"/>
  <c r="Q920" i="1"/>
  <c r="S919" i="1"/>
  <c r="R919" i="1"/>
  <c r="Q919" i="1"/>
  <c r="S918" i="1"/>
  <c r="R918" i="1"/>
  <c r="Q918" i="1"/>
  <c r="S917" i="1"/>
  <c r="R917" i="1"/>
  <c r="Q917" i="1"/>
  <c r="S916" i="1"/>
  <c r="R916" i="1"/>
  <c r="Q916" i="1"/>
  <c r="S915" i="1"/>
  <c r="R915" i="1"/>
  <c r="Q915" i="1"/>
  <c r="S914" i="1"/>
  <c r="R914" i="1"/>
  <c r="Q914" i="1"/>
  <c r="S913" i="1"/>
  <c r="R913" i="1"/>
  <c r="Q913" i="1"/>
  <c r="S912" i="1"/>
  <c r="R912" i="1"/>
  <c r="Q912" i="1"/>
  <c r="S911" i="1"/>
  <c r="R911" i="1"/>
  <c r="Q911" i="1"/>
  <c r="S910" i="1"/>
  <c r="R910" i="1"/>
  <c r="Q910" i="1"/>
  <c r="S909" i="1"/>
  <c r="R909" i="1"/>
  <c r="Q909" i="1"/>
  <c r="S908" i="1"/>
  <c r="R908" i="1"/>
  <c r="Q908" i="1"/>
  <c r="S907" i="1"/>
  <c r="R907" i="1"/>
  <c r="Q907" i="1"/>
  <c r="S906" i="1"/>
  <c r="R906" i="1"/>
  <c r="Q906" i="1"/>
  <c r="S905" i="1"/>
  <c r="R905" i="1"/>
  <c r="Q905" i="1"/>
  <c r="S904" i="1"/>
  <c r="R904" i="1"/>
  <c r="Q904" i="1"/>
  <c r="S903" i="1"/>
  <c r="R903" i="1"/>
  <c r="Q903" i="1"/>
  <c r="S902" i="1"/>
  <c r="R902" i="1"/>
  <c r="Q902" i="1"/>
  <c r="S901" i="1"/>
  <c r="R901" i="1"/>
  <c r="Q901" i="1"/>
  <c r="S900" i="1"/>
  <c r="R900" i="1"/>
  <c r="Q900" i="1"/>
  <c r="S899" i="1"/>
  <c r="R899" i="1"/>
  <c r="Q899" i="1"/>
  <c r="S898" i="1"/>
  <c r="R898" i="1"/>
  <c r="Q898" i="1"/>
  <c r="S897" i="1"/>
  <c r="R897" i="1"/>
  <c r="Q897" i="1"/>
  <c r="S896" i="1"/>
  <c r="R896" i="1"/>
  <c r="Q896" i="1"/>
  <c r="S895" i="1"/>
  <c r="R895" i="1"/>
  <c r="Q895" i="1"/>
  <c r="S894" i="1"/>
  <c r="R894" i="1"/>
  <c r="Q894" i="1"/>
  <c r="S893" i="1"/>
  <c r="R893" i="1"/>
  <c r="Q893" i="1"/>
  <c r="S892" i="1"/>
  <c r="R892" i="1"/>
  <c r="Q892" i="1"/>
  <c r="S891" i="1"/>
  <c r="R891" i="1"/>
  <c r="Q891" i="1"/>
  <c r="S890" i="1"/>
  <c r="R890" i="1"/>
  <c r="Q890" i="1"/>
  <c r="S889" i="1"/>
  <c r="R889" i="1"/>
  <c r="Q889" i="1"/>
  <c r="S888" i="1"/>
  <c r="R888" i="1"/>
  <c r="Q888" i="1"/>
  <c r="S887" i="1"/>
  <c r="R887" i="1"/>
  <c r="Q887" i="1"/>
  <c r="S886" i="1"/>
  <c r="R886" i="1"/>
  <c r="Q886" i="1"/>
  <c r="S885" i="1"/>
  <c r="R885" i="1"/>
  <c r="Q885" i="1"/>
  <c r="S884" i="1"/>
  <c r="R884" i="1"/>
  <c r="Q884" i="1"/>
  <c r="S883" i="1"/>
  <c r="R883" i="1"/>
  <c r="Q883" i="1"/>
  <c r="S882" i="1"/>
  <c r="R882" i="1"/>
  <c r="Q882" i="1"/>
  <c r="S881" i="1"/>
  <c r="R881" i="1"/>
  <c r="Q881" i="1"/>
  <c r="S880" i="1"/>
  <c r="R880" i="1"/>
  <c r="Q880" i="1"/>
  <c r="S879" i="1"/>
  <c r="R879" i="1"/>
  <c r="Q879" i="1"/>
  <c r="S878" i="1"/>
  <c r="R878" i="1"/>
  <c r="Q878" i="1"/>
  <c r="S877" i="1"/>
  <c r="R877" i="1"/>
  <c r="Q877" i="1"/>
  <c r="S876" i="1"/>
  <c r="R876" i="1"/>
  <c r="Q876" i="1"/>
  <c r="S875" i="1"/>
  <c r="R875" i="1"/>
  <c r="Q875" i="1"/>
  <c r="S874" i="1"/>
  <c r="R874" i="1"/>
  <c r="Q874" i="1"/>
  <c r="S873" i="1"/>
  <c r="R873" i="1"/>
  <c r="Q873" i="1"/>
  <c r="S872" i="1"/>
  <c r="R872" i="1"/>
  <c r="Q872" i="1"/>
  <c r="S871" i="1"/>
  <c r="R871" i="1"/>
  <c r="Q871" i="1"/>
  <c r="S870" i="1"/>
  <c r="R870" i="1"/>
  <c r="Q870" i="1"/>
  <c r="S869" i="1"/>
  <c r="R869" i="1"/>
  <c r="Q869" i="1"/>
  <c r="S868" i="1"/>
  <c r="R868" i="1"/>
  <c r="Q868" i="1"/>
  <c r="S867" i="1"/>
  <c r="R867" i="1"/>
  <c r="Q867" i="1"/>
  <c r="S866" i="1"/>
  <c r="R866" i="1"/>
  <c r="Q866" i="1"/>
  <c r="S865" i="1"/>
  <c r="R865" i="1"/>
  <c r="Q865" i="1"/>
  <c r="S864" i="1"/>
  <c r="R864" i="1"/>
  <c r="Q864" i="1"/>
  <c r="S863" i="1"/>
  <c r="R863" i="1"/>
  <c r="Q863" i="1"/>
  <c r="S862" i="1"/>
  <c r="R862" i="1"/>
  <c r="Q862" i="1"/>
  <c r="S861" i="1"/>
  <c r="R861" i="1"/>
  <c r="Q861" i="1"/>
  <c r="S860" i="1"/>
  <c r="R860" i="1"/>
  <c r="Q860" i="1"/>
  <c r="S859" i="1"/>
  <c r="R859" i="1"/>
  <c r="Q859" i="1"/>
  <c r="S858" i="1"/>
  <c r="R858" i="1"/>
  <c r="Q858" i="1"/>
  <c r="S857" i="1"/>
  <c r="R857" i="1"/>
  <c r="Q857" i="1"/>
  <c r="S856" i="1"/>
  <c r="R856" i="1"/>
  <c r="Q856" i="1"/>
  <c r="S855" i="1"/>
  <c r="R855" i="1"/>
  <c r="Q855" i="1"/>
  <c r="S854" i="1"/>
  <c r="R854" i="1"/>
  <c r="Q854" i="1"/>
  <c r="S853" i="1"/>
  <c r="R853" i="1"/>
  <c r="Q853" i="1"/>
  <c r="S852" i="1"/>
  <c r="R852" i="1"/>
  <c r="Q852" i="1"/>
  <c r="S851" i="1"/>
  <c r="R851" i="1"/>
  <c r="Q851" i="1"/>
  <c r="S850" i="1"/>
  <c r="R850" i="1"/>
  <c r="Q850" i="1"/>
  <c r="S849" i="1"/>
  <c r="R849" i="1"/>
  <c r="Q849" i="1"/>
  <c r="S848" i="1"/>
  <c r="R848" i="1"/>
  <c r="Q848" i="1"/>
  <c r="S847" i="1"/>
  <c r="R847" i="1"/>
  <c r="Q847" i="1"/>
  <c r="S846" i="1"/>
  <c r="R846" i="1"/>
  <c r="Q846" i="1"/>
  <c r="S845" i="1"/>
  <c r="R845" i="1"/>
  <c r="Q845" i="1"/>
  <c r="S844" i="1"/>
  <c r="R844" i="1"/>
  <c r="Q844" i="1"/>
  <c r="S843" i="1"/>
  <c r="R843" i="1"/>
  <c r="Q843" i="1"/>
  <c r="S842" i="1"/>
  <c r="R842" i="1"/>
  <c r="Q842" i="1"/>
  <c r="S841" i="1"/>
  <c r="R841" i="1"/>
  <c r="Q841" i="1"/>
  <c r="S840" i="1"/>
  <c r="R840" i="1"/>
  <c r="Q840" i="1"/>
  <c r="S839" i="1"/>
  <c r="R839" i="1"/>
  <c r="Q839" i="1"/>
  <c r="S838" i="1"/>
  <c r="R838" i="1"/>
  <c r="Q838" i="1"/>
  <c r="S837" i="1"/>
  <c r="R837" i="1"/>
  <c r="Q837" i="1"/>
  <c r="S836" i="1"/>
  <c r="R836" i="1"/>
  <c r="Q836" i="1"/>
  <c r="S835" i="1"/>
  <c r="R835" i="1"/>
  <c r="Q835" i="1"/>
  <c r="S834" i="1"/>
  <c r="R834" i="1"/>
  <c r="Q834" i="1"/>
  <c r="S833" i="1"/>
  <c r="R833" i="1"/>
  <c r="Q833" i="1"/>
  <c r="S832" i="1"/>
  <c r="R832" i="1"/>
  <c r="Q832" i="1"/>
  <c r="S831" i="1"/>
  <c r="R831" i="1"/>
  <c r="Q831" i="1"/>
  <c r="S830" i="1"/>
  <c r="R830" i="1"/>
  <c r="Q830" i="1"/>
  <c r="S829" i="1"/>
  <c r="R829" i="1"/>
  <c r="Q829" i="1"/>
  <c r="S828" i="1"/>
  <c r="R828" i="1"/>
  <c r="Q828" i="1"/>
  <c r="S827" i="1"/>
  <c r="R827" i="1"/>
  <c r="Q827" i="1"/>
  <c r="S826" i="1"/>
  <c r="R826" i="1"/>
  <c r="Q826" i="1"/>
  <c r="S825" i="1"/>
  <c r="R825" i="1"/>
  <c r="Q825" i="1"/>
  <c r="S824" i="1"/>
  <c r="R824" i="1"/>
  <c r="Q824" i="1"/>
  <c r="S823" i="1"/>
  <c r="R823" i="1"/>
  <c r="Q823" i="1"/>
  <c r="S822" i="1"/>
  <c r="R822" i="1"/>
  <c r="Q822" i="1"/>
  <c r="S821" i="1"/>
  <c r="R821" i="1"/>
  <c r="Q821" i="1"/>
  <c r="S820" i="1"/>
  <c r="R820" i="1"/>
  <c r="Q820" i="1"/>
  <c r="S819" i="1"/>
  <c r="R819" i="1"/>
  <c r="Q819" i="1"/>
  <c r="S818" i="1"/>
  <c r="R818" i="1"/>
  <c r="Q818" i="1"/>
  <c r="S817" i="1"/>
  <c r="R817" i="1"/>
  <c r="Q817" i="1"/>
  <c r="S816" i="1"/>
  <c r="R816" i="1"/>
  <c r="Q816" i="1"/>
  <c r="S815" i="1"/>
  <c r="R815" i="1"/>
  <c r="Q815" i="1"/>
  <c r="S814" i="1"/>
  <c r="R814" i="1"/>
  <c r="Q814" i="1"/>
  <c r="S813" i="1"/>
  <c r="R813" i="1"/>
  <c r="Q813" i="1"/>
  <c r="S812" i="1"/>
  <c r="R812" i="1"/>
  <c r="Q812" i="1"/>
  <c r="S811" i="1"/>
  <c r="R811" i="1"/>
  <c r="Q811" i="1"/>
  <c r="S810" i="1"/>
  <c r="R810" i="1"/>
  <c r="Q810" i="1"/>
  <c r="S809" i="1"/>
  <c r="R809" i="1"/>
  <c r="Q809" i="1"/>
  <c r="S808" i="1"/>
  <c r="R808" i="1"/>
  <c r="Q808" i="1"/>
  <c r="S807" i="1"/>
  <c r="R807" i="1"/>
  <c r="Q807" i="1"/>
  <c r="S806" i="1"/>
  <c r="R806" i="1"/>
  <c r="Q806" i="1"/>
  <c r="S805" i="1"/>
  <c r="R805" i="1"/>
  <c r="Q805" i="1"/>
  <c r="S804" i="1"/>
  <c r="R804" i="1"/>
  <c r="Q804" i="1"/>
  <c r="S803" i="1"/>
  <c r="R803" i="1"/>
  <c r="Q803" i="1"/>
  <c r="S802" i="1"/>
  <c r="R802" i="1"/>
  <c r="Q802" i="1"/>
  <c r="S801" i="1"/>
  <c r="R801" i="1"/>
  <c r="Q801" i="1"/>
  <c r="S800" i="1"/>
  <c r="R800" i="1"/>
  <c r="Q800" i="1"/>
  <c r="S799" i="1"/>
  <c r="R799" i="1"/>
  <c r="Q799" i="1"/>
  <c r="S798" i="1"/>
  <c r="R798" i="1"/>
  <c r="Q798" i="1"/>
  <c r="S797" i="1"/>
  <c r="R797" i="1"/>
  <c r="Q797" i="1"/>
  <c r="S796" i="1"/>
  <c r="R796" i="1"/>
  <c r="Q796" i="1"/>
  <c r="S795" i="1"/>
  <c r="R795" i="1"/>
  <c r="Q795" i="1"/>
  <c r="S794" i="1"/>
  <c r="R794" i="1"/>
  <c r="Q794" i="1"/>
  <c r="S793" i="1"/>
  <c r="R793" i="1"/>
  <c r="Q793" i="1"/>
  <c r="S792" i="1"/>
  <c r="R792" i="1"/>
  <c r="Q792" i="1"/>
  <c r="S791" i="1"/>
  <c r="R791" i="1"/>
  <c r="Q791" i="1"/>
  <c r="S790" i="1"/>
  <c r="R790" i="1"/>
  <c r="Q790" i="1"/>
  <c r="S789" i="1"/>
  <c r="R789" i="1"/>
  <c r="Q789" i="1"/>
  <c r="S788" i="1"/>
  <c r="R788" i="1"/>
  <c r="Q788" i="1"/>
  <c r="S787" i="1"/>
  <c r="R787" i="1"/>
  <c r="Q787" i="1"/>
  <c r="S786" i="1"/>
  <c r="R786" i="1"/>
  <c r="Q786" i="1"/>
  <c r="S785" i="1"/>
  <c r="R785" i="1"/>
  <c r="Q785" i="1"/>
  <c r="S784" i="1"/>
  <c r="R784" i="1"/>
  <c r="Q784" i="1"/>
  <c r="S783" i="1"/>
  <c r="R783" i="1"/>
  <c r="Q783" i="1"/>
  <c r="S782" i="1"/>
  <c r="R782" i="1"/>
  <c r="Q782" i="1"/>
  <c r="S781" i="1"/>
  <c r="R781" i="1"/>
  <c r="Q781" i="1"/>
  <c r="S780" i="1"/>
  <c r="R780" i="1"/>
  <c r="Q780" i="1"/>
  <c r="S779" i="1"/>
  <c r="R779" i="1"/>
  <c r="Q779" i="1"/>
  <c r="S778" i="1"/>
  <c r="R778" i="1"/>
  <c r="Q778" i="1"/>
  <c r="S777" i="1"/>
  <c r="R777" i="1"/>
  <c r="Q777" i="1"/>
  <c r="S776" i="1"/>
  <c r="R776" i="1"/>
  <c r="Q776" i="1"/>
  <c r="S775" i="1"/>
  <c r="R775" i="1"/>
  <c r="Q775" i="1"/>
  <c r="S774" i="1"/>
  <c r="R774" i="1"/>
  <c r="Q774" i="1"/>
  <c r="S773" i="1"/>
  <c r="R773" i="1"/>
  <c r="Q773" i="1"/>
  <c r="S772" i="1"/>
  <c r="R772" i="1"/>
  <c r="Q772" i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R764" i="1"/>
  <c r="Q764" i="1"/>
  <c r="S763" i="1"/>
  <c r="R763" i="1"/>
  <c r="Q763" i="1"/>
  <c r="S762" i="1"/>
  <c r="R762" i="1"/>
  <c r="Q762" i="1"/>
  <c r="S761" i="1"/>
  <c r="R761" i="1"/>
  <c r="Q761" i="1"/>
  <c r="S760" i="1"/>
  <c r="R760" i="1"/>
  <c r="Q760" i="1"/>
  <c r="S759" i="1"/>
  <c r="R759" i="1"/>
  <c r="Q759" i="1"/>
  <c r="S758" i="1"/>
  <c r="R758" i="1"/>
  <c r="Q758" i="1"/>
  <c r="S757" i="1"/>
  <c r="R757" i="1"/>
  <c r="Q757" i="1"/>
  <c r="S756" i="1"/>
  <c r="R756" i="1"/>
  <c r="Q756" i="1"/>
  <c r="S755" i="1"/>
  <c r="R755" i="1"/>
  <c r="Q755" i="1"/>
  <c r="S754" i="1"/>
  <c r="R754" i="1"/>
  <c r="Q754" i="1"/>
  <c r="S753" i="1"/>
  <c r="R753" i="1"/>
  <c r="Q753" i="1"/>
  <c r="S752" i="1"/>
  <c r="R752" i="1"/>
  <c r="Q752" i="1"/>
  <c r="S751" i="1"/>
  <c r="R751" i="1"/>
  <c r="Q751" i="1"/>
  <c r="S750" i="1"/>
  <c r="R750" i="1"/>
  <c r="Q750" i="1"/>
  <c r="S749" i="1"/>
  <c r="R749" i="1"/>
  <c r="Q749" i="1"/>
  <c r="S748" i="1"/>
  <c r="R748" i="1"/>
  <c r="Q748" i="1"/>
  <c r="S747" i="1"/>
  <c r="R747" i="1"/>
  <c r="Q747" i="1"/>
  <c r="S746" i="1"/>
  <c r="R746" i="1"/>
  <c r="Q746" i="1"/>
  <c r="S745" i="1"/>
  <c r="R745" i="1"/>
  <c r="Q745" i="1"/>
  <c r="S744" i="1"/>
  <c r="R744" i="1"/>
  <c r="Q744" i="1"/>
  <c r="S743" i="1"/>
  <c r="R743" i="1"/>
  <c r="Q743" i="1"/>
  <c r="S742" i="1"/>
  <c r="R742" i="1"/>
  <c r="Q742" i="1"/>
  <c r="S741" i="1"/>
  <c r="R741" i="1"/>
  <c r="Q741" i="1"/>
  <c r="S740" i="1"/>
  <c r="R740" i="1"/>
  <c r="Q740" i="1"/>
  <c r="S739" i="1"/>
  <c r="R739" i="1"/>
  <c r="Q739" i="1"/>
  <c r="S738" i="1"/>
  <c r="R738" i="1"/>
  <c r="Q738" i="1"/>
  <c r="S737" i="1"/>
  <c r="R737" i="1"/>
  <c r="Q737" i="1"/>
  <c r="S736" i="1"/>
  <c r="R736" i="1"/>
  <c r="Q736" i="1"/>
  <c r="S735" i="1"/>
  <c r="R735" i="1"/>
  <c r="Q735" i="1"/>
  <c r="S734" i="1"/>
  <c r="R734" i="1"/>
  <c r="Q734" i="1"/>
  <c r="S733" i="1"/>
  <c r="R733" i="1"/>
  <c r="Q733" i="1"/>
  <c r="S732" i="1"/>
  <c r="R732" i="1"/>
  <c r="Q732" i="1"/>
  <c r="S731" i="1"/>
  <c r="R731" i="1"/>
  <c r="Q731" i="1"/>
  <c r="S730" i="1"/>
  <c r="R730" i="1"/>
  <c r="Q730" i="1"/>
  <c r="S729" i="1"/>
  <c r="R729" i="1"/>
  <c r="Q729" i="1"/>
  <c r="S728" i="1"/>
  <c r="R728" i="1"/>
  <c r="Q728" i="1"/>
  <c r="S727" i="1"/>
  <c r="R727" i="1"/>
  <c r="Q727" i="1"/>
  <c r="S726" i="1"/>
  <c r="R726" i="1"/>
  <c r="Q726" i="1"/>
  <c r="S725" i="1"/>
  <c r="R725" i="1"/>
  <c r="Q725" i="1"/>
  <c r="S724" i="1"/>
  <c r="R724" i="1"/>
  <c r="Q724" i="1"/>
  <c r="S723" i="1"/>
  <c r="R723" i="1"/>
  <c r="Q723" i="1"/>
  <c r="S722" i="1"/>
  <c r="R722" i="1"/>
  <c r="Q722" i="1"/>
  <c r="S721" i="1"/>
  <c r="R721" i="1"/>
  <c r="Q721" i="1"/>
  <c r="S720" i="1"/>
  <c r="R720" i="1"/>
  <c r="Q720" i="1"/>
  <c r="S719" i="1"/>
  <c r="R719" i="1"/>
  <c r="Q719" i="1"/>
  <c r="S718" i="1"/>
  <c r="R718" i="1"/>
  <c r="Q718" i="1"/>
  <c r="S717" i="1"/>
  <c r="R717" i="1"/>
  <c r="Q717" i="1"/>
  <c r="S716" i="1"/>
  <c r="R716" i="1"/>
  <c r="Q716" i="1"/>
  <c r="S715" i="1"/>
  <c r="R715" i="1"/>
  <c r="Q715" i="1"/>
  <c r="S714" i="1"/>
  <c r="R714" i="1"/>
  <c r="Q714" i="1"/>
  <c r="S713" i="1"/>
  <c r="R713" i="1"/>
  <c r="Q713" i="1"/>
  <c r="S712" i="1"/>
  <c r="R712" i="1"/>
  <c r="Q712" i="1"/>
  <c r="S711" i="1"/>
  <c r="R711" i="1"/>
  <c r="Q711" i="1"/>
  <c r="S710" i="1"/>
  <c r="R710" i="1"/>
  <c r="Q710" i="1"/>
  <c r="S709" i="1"/>
  <c r="R709" i="1"/>
  <c r="Q709" i="1"/>
  <c r="S708" i="1"/>
  <c r="R708" i="1"/>
  <c r="Q708" i="1"/>
  <c r="S707" i="1"/>
  <c r="R707" i="1"/>
  <c r="Q707" i="1"/>
  <c r="S706" i="1"/>
  <c r="R706" i="1"/>
  <c r="Q706" i="1"/>
  <c r="S705" i="1"/>
  <c r="R705" i="1"/>
  <c r="Q705" i="1"/>
  <c r="S704" i="1"/>
  <c r="R704" i="1"/>
  <c r="Q704" i="1"/>
  <c r="S703" i="1"/>
  <c r="R703" i="1"/>
  <c r="Q703" i="1"/>
  <c r="S702" i="1"/>
  <c r="R702" i="1"/>
  <c r="Q702" i="1"/>
  <c r="S701" i="1"/>
  <c r="R701" i="1"/>
  <c r="Q701" i="1"/>
  <c r="S700" i="1"/>
  <c r="R700" i="1"/>
  <c r="Q700" i="1"/>
  <c r="S699" i="1"/>
  <c r="R699" i="1"/>
  <c r="Q699" i="1"/>
  <c r="S698" i="1"/>
  <c r="R698" i="1"/>
  <c r="Q698" i="1"/>
  <c r="S697" i="1"/>
  <c r="R697" i="1"/>
  <c r="Q697" i="1"/>
  <c r="S696" i="1"/>
  <c r="R696" i="1"/>
  <c r="Q696" i="1"/>
  <c r="S695" i="1"/>
  <c r="R695" i="1"/>
  <c r="Q695" i="1"/>
  <c r="S694" i="1"/>
  <c r="R694" i="1"/>
  <c r="Q694" i="1"/>
  <c r="S693" i="1"/>
  <c r="R693" i="1"/>
  <c r="Q693" i="1"/>
  <c r="S692" i="1"/>
  <c r="R692" i="1"/>
  <c r="Q692" i="1"/>
  <c r="S691" i="1"/>
  <c r="R691" i="1"/>
  <c r="Q691" i="1"/>
  <c r="S690" i="1"/>
  <c r="R690" i="1"/>
  <c r="Q690" i="1"/>
  <c r="S689" i="1"/>
  <c r="R689" i="1"/>
  <c r="Q689" i="1"/>
  <c r="S688" i="1"/>
  <c r="R688" i="1"/>
  <c r="Q688" i="1"/>
  <c r="S687" i="1"/>
  <c r="R687" i="1"/>
  <c r="Q687" i="1"/>
  <c r="S686" i="1"/>
  <c r="R686" i="1"/>
  <c r="Q686" i="1"/>
  <c r="S685" i="1"/>
  <c r="R685" i="1"/>
  <c r="Q685" i="1"/>
  <c r="S684" i="1"/>
  <c r="R684" i="1"/>
  <c r="Q684" i="1"/>
  <c r="S683" i="1"/>
  <c r="R683" i="1"/>
  <c r="Q683" i="1"/>
  <c r="S682" i="1"/>
  <c r="R682" i="1"/>
  <c r="Q682" i="1"/>
  <c r="S681" i="1"/>
  <c r="R681" i="1"/>
  <c r="Q681" i="1"/>
  <c r="S680" i="1"/>
  <c r="R680" i="1"/>
  <c r="Q680" i="1"/>
  <c r="S679" i="1"/>
  <c r="R679" i="1"/>
  <c r="Q679" i="1"/>
  <c r="S678" i="1"/>
  <c r="R678" i="1"/>
  <c r="Q678" i="1"/>
  <c r="S677" i="1"/>
  <c r="R677" i="1"/>
  <c r="Q677" i="1"/>
  <c r="S676" i="1"/>
  <c r="R676" i="1"/>
  <c r="Q676" i="1"/>
  <c r="S675" i="1"/>
  <c r="R675" i="1"/>
  <c r="Q675" i="1"/>
  <c r="S674" i="1"/>
  <c r="R674" i="1"/>
  <c r="Q674" i="1"/>
  <c r="S673" i="1"/>
  <c r="R673" i="1"/>
  <c r="Q673" i="1"/>
  <c r="S672" i="1"/>
  <c r="R672" i="1"/>
  <c r="Q672" i="1"/>
  <c r="S671" i="1"/>
  <c r="R671" i="1"/>
  <c r="Q671" i="1"/>
  <c r="S670" i="1"/>
  <c r="R670" i="1"/>
  <c r="Q670" i="1"/>
  <c r="S669" i="1"/>
  <c r="R669" i="1"/>
  <c r="Q669" i="1"/>
  <c r="S668" i="1"/>
  <c r="R668" i="1"/>
  <c r="Q668" i="1"/>
  <c r="S667" i="1"/>
  <c r="R667" i="1"/>
  <c r="Q667" i="1"/>
  <c r="S666" i="1"/>
  <c r="R666" i="1"/>
  <c r="Q666" i="1"/>
  <c r="S665" i="1"/>
  <c r="R665" i="1"/>
  <c r="Q665" i="1"/>
  <c r="S664" i="1"/>
  <c r="R664" i="1"/>
  <c r="Q664" i="1"/>
  <c r="S663" i="1"/>
  <c r="R663" i="1"/>
  <c r="Q663" i="1"/>
  <c r="S662" i="1"/>
  <c r="R662" i="1"/>
  <c r="Q662" i="1"/>
  <c r="S661" i="1"/>
  <c r="R661" i="1"/>
  <c r="Q661" i="1"/>
  <c r="S660" i="1"/>
  <c r="R660" i="1"/>
  <c r="Q660" i="1"/>
  <c r="S659" i="1"/>
  <c r="R659" i="1"/>
  <c r="Q659" i="1"/>
  <c r="S658" i="1"/>
  <c r="R658" i="1"/>
  <c r="Q658" i="1"/>
  <c r="S657" i="1"/>
  <c r="R657" i="1"/>
  <c r="Q657" i="1"/>
  <c r="S656" i="1"/>
  <c r="R656" i="1"/>
  <c r="Q656" i="1"/>
  <c r="S655" i="1"/>
  <c r="R655" i="1"/>
  <c r="Q655" i="1"/>
  <c r="S654" i="1"/>
  <c r="R654" i="1"/>
  <c r="Q654" i="1"/>
  <c r="S653" i="1"/>
  <c r="R653" i="1"/>
  <c r="Q653" i="1"/>
  <c r="S652" i="1"/>
  <c r="R652" i="1"/>
  <c r="Q652" i="1"/>
  <c r="S651" i="1"/>
  <c r="R651" i="1"/>
  <c r="Q651" i="1"/>
  <c r="S650" i="1"/>
  <c r="R650" i="1"/>
  <c r="Q650" i="1"/>
  <c r="S649" i="1"/>
  <c r="R649" i="1"/>
  <c r="Q649" i="1"/>
  <c r="S648" i="1"/>
  <c r="R648" i="1"/>
  <c r="Q648" i="1"/>
  <c r="S647" i="1"/>
  <c r="R647" i="1"/>
  <c r="Q647" i="1"/>
  <c r="S646" i="1"/>
  <c r="R646" i="1"/>
  <c r="Q646" i="1"/>
  <c r="S645" i="1"/>
  <c r="R645" i="1"/>
  <c r="Q645" i="1"/>
  <c r="S644" i="1"/>
  <c r="R644" i="1"/>
  <c r="Q644" i="1"/>
  <c r="S643" i="1"/>
  <c r="R643" i="1"/>
  <c r="Q643" i="1"/>
  <c r="S642" i="1"/>
  <c r="R642" i="1"/>
  <c r="Q642" i="1"/>
  <c r="S641" i="1"/>
  <c r="R641" i="1"/>
  <c r="Q641" i="1"/>
  <c r="S640" i="1"/>
  <c r="R640" i="1"/>
  <c r="Q640" i="1"/>
  <c r="S639" i="1"/>
  <c r="R639" i="1"/>
  <c r="Q639" i="1"/>
  <c r="S638" i="1"/>
  <c r="R638" i="1"/>
  <c r="Q638" i="1"/>
  <c r="S637" i="1"/>
  <c r="R637" i="1"/>
  <c r="Q637" i="1"/>
  <c r="S636" i="1"/>
  <c r="R636" i="1"/>
  <c r="Q636" i="1"/>
  <c r="S635" i="1"/>
  <c r="R635" i="1"/>
  <c r="Q635" i="1"/>
  <c r="S634" i="1"/>
  <c r="R634" i="1"/>
  <c r="Q634" i="1"/>
  <c r="S633" i="1"/>
  <c r="R633" i="1"/>
  <c r="Q633" i="1"/>
  <c r="S632" i="1"/>
  <c r="R632" i="1"/>
  <c r="Q632" i="1"/>
  <c r="S631" i="1"/>
  <c r="R631" i="1"/>
  <c r="Q631" i="1"/>
  <c r="S630" i="1"/>
  <c r="R630" i="1"/>
  <c r="Q630" i="1"/>
  <c r="S629" i="1"/>
  <c r="R629" i="1"/>
  <c r="Q629" i="1"/>
  <c r="S628" i="1"/>
  <c r="R628" i="1"/>
  <c r="Q628" i="1"/>
  <c r="S627" i="1"/>
  <c r="R627" i="1"/>
  <c r="Q627" i="1"/>
  <c r="S626" i="1"/>
  <c r="R626" i="1"/>
  <c r="Q626" i="1"/>
  <c r="S625" i="1"/>
  <c r="R625" i="1"/>
  <c r="Q625" i="1"/>
  <c r="S624" i="1"/>
  <c r="R624" i="1"/>
  <c r="Q624" i="1"/>
  <c r="S623" i="1"/>
  <c r="R623" i="1"/>
  <c r="Q623" i="1"/>
  <c r="S622" i="1"/>
  <c r="R622" i="1"/>
  <c r="Q622" i="1"/>
  <c r="S621" i="1"/>
  <c r="R621" i="1"/>
  <c r="Q621" i="1"/>
  <c r="S620" i="1"/>
  <c r="R620" i="1"/>
  <c r="Q620" i="1"/>
  <c r="S619" i="1"/>
  <c r="R619" i="1"/>
  <c r="Q619" i="1"/>
  <c r="S618" i="1"/>
  <c r="R618" i="1"/>
  <c r="Q618" i="1"/>
  <c r="S617" i="1"/>
  <c r="R617" i="1"/>
  <c r="Q617" i="1"/>
  <c r="S616" i="1"/>
  <c r="R616" i="1"/>
  <c r="Q616" i="1"/>
  <c r="S615" i="1"/>
  <c r="R615" i="1"/>
  <c r="Q615" i="1"/>
  <c r="S614" i="1"/>
  <c r="R614" i="1"/>
  <c r="Q614" i="1"/>
  <c r="S613" i="1"/>
  <c r="R613" i="1"/>
  <c r="Q613" i="1"/>
  <c r="S612" i="1"/>
  <c r="R612" i="1"/>
  <c r="Q612" i="1"/>
  <c r="S611" i="1"/>
  <c r="R611" i="1"/>
  <c r="Q611" i="1"/>
  <c r="S610" i="1"/>
  <c r="R610" i="1"/>
  <c r="Q610" i="1"/>
  <c r="S609" i="1"/>
  <c r="R609" i="1"/>
  <c r="Q609" i="1"/>
  <c r="S608" i="1"/>
  <c r="R608" i="1"/>
  <c r="Q608" i="1"/>
  <c r="S607" i="1"/>
  <c r="R607" i="1"/>
  <c r="Q607" i="1"/>
  <c r="S606" i="1"/>
  <c r="R606" i="1"/>
  <c r="Q606" i="1"/>
  <c r="S605" i="1"/>
  <c r="R605" i="1"/>
  <c r="Q605" i="1"/>
  <c r="S604" i="1"/>
  <c r="R604" i="1"/>
  <c r="Q604" i="1"/>
  <c r="S603" i="1"/>
  <c r="R603" i="1"/>
  <c r="Q603" i="1"/>
  <c r="S602" i="1"/>
  <c r="R602" i="1"/>
  <c r="Q602" i="1"/>
  <c r="S601" i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S1" i="1"/>
  <c r="R1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L1" i="1"/>
  <c r="U1" i="1"/>
  <c r="U850" i="1" s="1"/>
  <c r="J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785" i="1"/>
  <c r="L490" i="1"/>
  <c r="L2383" i="1"/>
  <c r="L633" i="1"/>
  <c r="L370" i="1"/>
  <c r="L632" i="1"/>
  <c r="L893" i="1"/>
  <c r="L784" i="1"/>
  <c r="L631" i="1"/>
  <c r="L2382" i="1"/>
  <c r="L2381" i="1"/>
  <c r="L783" i="1"/>
  <c r="L1000" i="1"/>
  <c r="L782" i="1"/>
  <c r="L781" i="1"/>
  <c r="L892" i="1"/>
  <c r="L577" i="1"/>
  <c r="L440" i="1"/>
  <c r="L838" i="1"/>
  <c r="L439" i="1"/>
  <c r="L2380" i="1"/>
  <c r="L837" i="1"/>
  <c r="L2379" i="1"/>
  <c r="L704" i="1"/>
  <c r="L1155" i="1"/>
  <c r="L1032" i="1"/>
  <c r="L346" i="1"/>
  <c r="L1031" i="1"/>
  <c r="L859" i="1"/>
  <c r="L368" i="1"/>
  <c r="L747" i="1"/>
  <c r="L2378" i="1"/>
  <c r="L898" i="1"/>
  <c r="L2377" i="1"/>
  <c r="L897" i="1"/>
  <c r="L687" i="1"/>
  <c r="L2376" i="1"/>
  <c r="L2375" i="1"/>
  <c r="L2374" i="1"/>
  <c r="L872" i="1"/>
  <c r="L1025" i="1"/>
  <c r="L1024" i="1"/>
  <c r="L1023" i="1"/>
  <c r="L1124" i="1"/>
  <c r="L871" i="1"/>
  <c r="L870" i="1"/>
  <c r="L581" i="1"/>
  <c r="L869" i="1"/>
  <c r="L797" i="1"/>
  <c r="L430" i="1"/>
  <c r="L540" i="1"/>
  <c r="L2373" i="1"/>
  <c r="L954" i="1"/>
  <c r="L662" i="1"/>
  <c r="L661" i="1"/>
  <c r="L796" i="1"/>
  <c r="L953" i="1"/>
  <c r="L660" i="1"/>
  <c r="L659" i="1"/>
  <c r="L1056" i="1"/>
  <c r="L539" i="1"/>
  <c r="L429" i="1"/>
  <c r="L952" i="1"/>
  <c r="L2372" i="1"/>
  <c r="L538" i="1"/>
  <c r="L795" i="1"/>
  <c r="L2371" i="1"/>
  <c r="L851" i="1"/>
  <c r="L2370" i="1"/>
  <c r="L2369" i="1"/>
  <c r="L850" i="1"/>
  <c r="L725" i="1"/>
  <c r="L1008" i="1"/>
  <c r="L868" i="1"/>
  <c r="L1200" i="1"/>
  <c r="L462" i="1"/>
  <c r="L1123" i="1"/>
  <c r="L580" i="1"/>
  <c r="L579" i="1"/>
  <c r="L1199" i="1"/>
  <c r="L720" i="1"/>
  <c r="L849" i="1"/>
  <c r="L2368" i="1"/>
  <c r="L867" i="1"/>
  <c r="L724" i="1"/>
  <c r="L1198" i="1"/>
  <c r="L1007" i="1"/>
  <c r="L1197" i="1"/>
  <c r="L1022" i="1"/>
  <c r="L1006" i="1"/>
  <c r="L578" i="1"/>
  <c r="L2367" i="1"/>
  <c r="L1320" i="1"/>
  <c r="L964" i="1"/>
  <c r="L574" i="1"/>
  <c r="L1143" i="1"/>
  <c r="L815" i="1"/>
  <c r="L1142" i="1"/>
  <c r="L963" i="1"/>
  <c r="L814" i="1"/>
  <c r="L813" i="1"/>
  <c r="L1141" i="1"/>
  <c r="L2366" i="1"/>
  <c r="L962" i="1"/>
  <c r="L737" i="1"/>
  <c r="L2365" i="1"/>
  <c r="L857" i="1"/>
  <c r="L1001" i="1"/>
  <c r="L1236" i="1"/>
  <c r="L812" i="1"/>
  <c r="L1172" i="1"/>
  <c r="L1235" i="1"/>
  <c r="L696" i="1"/>
  <c r="L1171" i="1"/>
  <c r="L1083" i="1"/>
  <c r="L913" i="1"/>
  <c r="L912" i="1"/>
  <c r="L906" i="1"/>
  <c r="L651" i="1"/>
  <c r="L650" i="1"/>
  <c r="L1280" i="1"/>
  <c r="L349" i="1"/>
  <c r="L1072" i="1"/>
  <c r="L2364" i="1"/>
  <c r="L1071" i="1"/>
  <c r="L2363" i="1"/>
  <c r="L905" i="1"/>
  <c r="L649" i="1"/>
  <c r="L904" i="1"/>
  <c r="L1070" i="1"/>
  <c r="L1265" i="1"/>
  <c r="L2362" i="1"/>
  <c r="L1069" i="1"/>
  <c r="L2361" i="1"/>
  <c r="L529" i="1"/>
  <c r="L978" i="1"/>
  <c r="L1153" i="1"/>
  <c r="L1412" i="1"/>
  <c r="L977" i="1"/>
  <c r="L615" i="1"/>
  <c r="L1376" i="1"/>
  <c r="L1152" i="1"/>
  <c r="L1306" i="1"/>
  <c r="L1305" i="1"/>
  <c r="L1411" i="1"/>
  <c r="L1151" i="1"/>
  <c r="L1304" i="1"/>
  <c r="L1392" i="1"/>
  <c r="L1246" i="1"/>
  <c r="L1245" i="1"/>
  <c r="L681" i="1"/>
  <c r="L1244" i="1"/>
  <c r="L919" i="1"/>
  <c r="L1330" i="1"/>
  <c r="L1082" i="1"/>
  <c r="L2360" i="1"/>
  <c r="L918" i="1"/>
  <c r="L1329" i="1"/>
  <c r="L1081" i="1"/>
  <c r="L1328" i="1"/>
  <c r="L1268" i="1"/>
  <c r="L986" i="1"/>
  <c r="L2359" i="1"/>
  <c r="L1384" i="1"/>
  <c r="L1112" i="1"/>
  <c r="L1383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999" i="1"/>
  <c r="L998" i="1"/>
  <c r="L2324" i="1"/>
  <c r="L1256" i="1"/>
  <c r="L997" i="1"/>
  <c r="L996" i="1"/>
  <c r="L995" i="1"/>
  <c r="L994" i="1"/>
  <c r="L1110" i="1"/>
  <c r="L2323" i="1"/>
  <c r="L2322" i="1"/>
  <c r="L780" i="1"/>
  <c r="L1109" i="1"/>
  <c r="L1108" i="1"/>
  <c r="L993" i="1"/>
  <c r="L1255" i="1"/>
  <c r="L836" i="1"/>
  <c r="L1059" i="1"/>
  <c r="L1203" i="1"/>
  <c r="L1058" i="1"/>
  <c r="L2321" i="1"/>
  <c r="L257" i="1"/>
  <c r="L2320" i="1"/>
  <c r="L1259" i="1"/>
  <c r="L1258" i="1"/>
  <c r="L1348" i="1"/>
  <c r="L1466" i="1"/>
  <c r="L1030" i="1"/>
  <c r="L1257" i="1"/>
  <c r="L1106" i="1"/>
  <c r="L1105" i="1"/>
  <c r="L2319" i="1"/>
  <c r="L896" i="1"/>
  <c r="L2318" i="1"/>
  <c r="L1227" i="1"/>
  <c r="L1201" i="1"/>
  <c r="L2317" i="1"/>
  <c r="L2316" i="1"/>
  <c r="L2315" i="1"/>
  <c r="L1226" i="1"/>
  <c r="L1340" i="1"/>
  <c r="L1122" i="1"/>
  <c r="L1339" i="1"/>
  <c r="L1338" i="1"/>
  <c r="L1337" i="1"/>
  <c r="L1225" i="1"/>
  <c r="L1224" i="1"/>
  <c r="L1121" i="1"/>
  <c r="L1187" i="1"/>
  <c r="L1186" i="1"/>
  <c r="L1299" i="1"/>
  <c r="L2314" i="1"/>
  <c r="L1298" i="1"/>
  <c r="L1297" i="1"/>
  <c r="L951" i="1"/>
  <c r="L1055" i="1"/>
  <c r="L1185" i="1"/>
  <c r="L1296" i="1"/>
  <c r="L1380" i="1"/>
  <c r="L1184" i="1"/>
  <c r="L1295" i="1"/>
  <c r="L1294" i="1"/>
  <c r="L1054" i="1"/>
  <c r="L2313" i="1"/>
  <c r="L1183" i="1"/>
  <c r="L1053" i="1"/>
  <c r="L2312" i="1"/>
  <c r="L1287" i="1"/>
  <c r="L2311" i="1"/>
  <c r="L2310" i="1"/>
  <c r="L1360" i="1"/>
  <c r="L1196" i="1"/>
  <c r="L1359" i="1"/>
  <c r="L1120" i="1"/>
  <c r="L1286" i="1"/>
  <c r="L1223" i="1"/>
  <c r="L1336" i="1"/>
  <c r="L1222" i="1"/>
  <c r="L866" i="1"/>
  <c r="L1358" i="1"/>
  <c r="L1119" i="1"/>
  <c r="L1357" i="1"/>
  <c r="L2309" i="1"/>
  <c r="L1335" i="1"/>
  <c r="L1195" i="1"/>
  <c r="L1405" i="1"/>
  <c r="L1356" i="1"/>
  <c r="L1355" i="1"/>
  <c r="L1118" i="1"/>
  <c r="L1285" i="1"/>
  <c r="L1334" i="1"/>
  <c r="L2308" i="1"/>
  <c r="L1234" i="1"/>
  <c r="L1140" i="1"/>
  <c r="L1319" i="1"/>
  <c r="L1139" i="1"/>
  <c r="L1318" i="1"/>
  <c r="L1233" i="1"/>
  <c r="L1138" i="1"/>
  <c r="L1395" i="1"/>
  <c r="L1232" i="1"/>
  <c r="L1231" i="1"/>
  <c r="L2307" i="1"/>
  <c r="L1494" i="1"/>
  <c r="L1271" i="1"/>
  <c r="L2306" i="1"/>
  <c r="L1450" i="1"/>
  <c r="L1352" i="1"/>
  <c r="L1317" i="1"/>
  <c r="L1230" i="1"/>
  <c r="L1500" i="1"/>
  <c r="L1316" i="1"/>
  <c r="L1394" i="1"/>
  <c r="L856" i="1"/>
  <c r="L1345" i="1"/>
  <c r="L1344" i="1"/>
  <c r="L1396" i="1"/>
  <c r="L1180" i="1"/>
  <c r="L1068" i="1"/>
  <c r="L1370" i="1"/>
  <c r="L1067" i="1"/>
  <c r="L1279" i="1"/>
  <c r="L1278" i="1"/>
  <c r="L2305" i="1"/>
  <c r="L1277" i="1"/>
  <c r="L2304" i="1"/>
  <c r="L1276" i="1"/>
  <c r="L1369" i="1"/>
  <c r="L1368" i="1"/>
  <c r="L1179" i="1"/>
  <c r="L1264" i="1"/>
  <c r="L2303" i="1"/>
  <c r="L1416" i="1"/>
  <c r="L2302" i="1"/>
  <c r="L1375" i="1"/>
  <c r="L1410" i="1"/>
  <c r="L1458" i="1"/>
  <c r="L1457" i="1"/>
  <c r="L1456" i="1"/>
  <c r="L1409" i="1"/>
  <c r="L1498" i="1"/>
  <c r="L1497" i="1"/>
  <c r="L1408" i="1"/>
  <c r="L1455" i="1"/>
  <c r="L1496" i="1"/>
  <c r="L1454" i="1"/>
  <c r="L1374" i="1"/>
  <c r="L1327" i="1"/>
  <c r="L1391" i="1"/>
  <c r="L1390" i="1"/>
  <c r="L1326" i="1"/>
  <c r="L1430" i="1"/>
  <c r="L1480" i="1"/>
  <c r="L1429" i="1"/>
  <c r="L1428" i="1"/>
  <c r="L2301" i="1"/>
  <c r="L1479" i="1"/>
  <c r="L1325" i="1"/>
  <c r="L1478" i="1"/>
  <c r="L1427" i="1"/>
  <c r="L1482" i="1"/>
  <c r="L1516" i="1"/>
  <c r="L2300" i="1"/>
  <c r="L1515" i="1"/>
  <c r="L1514" i="1"/>
  <c r="L1536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1254" i="1"/>
  <c r="L1253" i="1"/>
  <c r="L2265" i="1"/>
  <c r="L1364" i="1"/>
  <c r="L1252" i="1"/>
  <c r="L1363" i="1"/>
  <c r="L1251" i="1"/>
  <c r="L1362" i="1"/>
  <c r="L1418" i="1"/>
  <c r="L2264" i="1"/>
  <c r="L2263" i="1"/>
  <c r="L1250" i="1"/>
  <c r="L1361" i="1"/>
  <c r="L1249" i="1"/>
  <c r="L1417" i="1"/>
  <c r="L1107" i="1"/>
  <c r="L1202" i="1"/>
  <c r="L1313" i="1"/>
  <c r="L1312" i="1"/>
  <c r="L1311" i="1"/>
  <c r="L2262" i="1"/>
  <c r="L1310" i="1"/>
  <c r="L2261" i="1"/>
  <c r="L1465" i="1"/>
  <c r="L1400" i="1"/>
  <c r="L1347" i="1"/>
  <c r="L1464" i="1"/>
  <c r="L1463" i="1"/>
  <c r="L1511" i="1"/>
  <c r="L1402" i="1"/>
  <c r="L1346" i="1"/>
  <c r="L2260" i="1"/>
  <c r="L1401" i="1"/>
  <c r="L2259" i="1"/>
  <c r="L1467" i="1"/>
  <c r="L1389" i="1"/>
  <c r="L2258" i="1"/>
  <c r="L2257" i="1"/>
  <c r="L2256" i="1"/>
  <c r="L1399" i="1"/>
  <c r="L1448" i="1"/>
  <c r="L1510" i="1"/>
  <c r="L1509" i="1"/>
  <c r="L1447" i="1"/>
  <c r="L1446" i="1"/>
  <c r="L1398" i="1"/>
  <c r="L1445" i="1"/>
  <c r="L1508" i="1"/>
  <c r="L1485" i="1"/>
  <c r="L1484" i="1"/>
  <c r="L1425" i="1"/>
  <c r="L2255" i="1"/>
  <c r="L1424" i="1"/>
  <c r="L1293" i="1"/>
  <c r="L1423" i="1"/>
  <c r="L1379" i="1"/>
  <c r="L1529" i="1"/>
  <c r="L1422" i="1"/>
  <c r="L1378" i="1"/>
  <c r="L1483" i="1"/>
  <c r="L1421" i="1"/>
  <c r="L1420" i="1"/>
  <c r="L1377" i="1"/>
  <c r="L2254" i="1"/>
  <c r="L1419" i="1"/>
  <c r="L1292" i="1"/>
  <c r="L2253" i="1"/>
  <c r="L1404" i="1"/>
  <c r="L2252" i="1"/>
  <c r="L2251" i="1"/>
  <c r="L1537" i="1"/>
  <c r="L1403" i="1"/>
  <c r="L1462" i="1"/>
  <c r="L1444" i="1"/>
  <c r="L1505" i="1"/>
  <c r="L1507" i="1"/>
  <c r="L1443" i="1"/>
  <c r="L1397" i="1"/>
  <c r="L1442" i="1"/>
  <c r="L1504" i="1"/>
  <c r="L1441" i="1"/>
  <c r="L1503" i="1"/>
  <c r="L2250" i="1"/>
  <c r="L1440" i="1"/>
  <c r="L1461" i="1"/>
  <c r="L1460" i="1"/>
  <c r="L1502" i="1"/>
  <c r="L1459" i="1"/>
  <c r="L1506" i="1"/>
  <c r="L1501" i="1"/>
  <c r="L1439" i="1"/>
  <c r="L2249" i="1"/>
  <c r="L1493" i="1"/>
  <c r="L1492" i="1"/>
  <c r="L1491" i="1"/>
  <c r="L1436" i="1"/>
  <c r="L1490" i="1"/>
  <c r="L1528" i="1"/>
  <c r="L1489" i="1"/>
  <c r="L1488" i="1"/>
  <c r="L1435" i="1"/>
  <c r="L1393" i="1"/>
  <c r="L2248" i="1"/>
  <c r="L1527" i="1"/>
  <c r="L1449" i="1"/>
  <c r="L2247" i="1"/>
  <c r="L1535" i="1"/>
  <c r="L1499" i="1"/>
  <c r="L1526" i="1"/>
  <c r="L1434" i="1"/>
  <c r="L1534" i="1"/>
  <c r="L1487" i="1"/>
  <c r="L1486" i="1"/>
  <c r="L1533" i="1"/>
  <c r="L1525" i="1"/>
  <c r="L1433" i="1"/>
  <c r="L1524" i="1"/>
  <c r="L1518" i="1"/>
  <c r="L1415" i="1"/>
  <c r="L1414" i="1"/>
  <c r="L1473" i="1"/>
  <c r="L1472" i="1"/>
  <c r="L1471" i="1"/>
  <c r="L2246" i="1"/>
  <c r="L1367" i="1"/>
  <c r="L2245" i="1"/>
  <c r="L1470" i="1"/>
  <c r="L1469" i="1"/>
  <c r="L1413" i="1"/>
  <c r="L1517" i="1"/>
  <c r="L1541" i="1"/>
  <c r="L2244" i="1"/>
  <c r="L1468" i="1"/>
  <c r="L2243" i="1"/>
  <c r="L1453" i="1"/>
  <c r="L1549" i="1"/>
  <c r="L1545" i="1"/>
  <c r="L1548" i="1"/>
  <c r="L1452" i="1"/>
  <c r="L1532" i="1"/>
  <c r="L1544" i="1"/>
  <c r="L1531" i="1"/>
  <c r="L1530" i="1"/>
  <c r="L1543" i="1"/>
  <c r="L1451" i="1"/>
  <c r="L1495" i="1"/>
  <c r="L1542" i="1"/>
  <c r="L1477" i="1"/>
  <c r="L1523" i="1"/>
  <c r="L1522" i="1"/>
  <c r="L1521" i="1"/>
  <c r="L1540" i="1"/>
  <c r="L1426" i="1"/>
  <c r="L1520" i="1"/>
  <c r="L1519" i="1"/>
  <c r="L2242" i="1"/>
  <c r="L1539" i="1"/>
  <c r="L1538" i="1"/>
  <c r="L1476" i="1"/>
  <c r="L1475" i="1"/>
  <c r="L1552" i="1"/>
  <c r="L1547" i="1"/>
  <c r="L2241" i="1"/>
  <c r="L1546" i="1"/>
  <c r="L1551" i="1"/>
  <c r="L1550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15" i="1"/>
  <c r="L385" i="1"/>
  <c r="L2006" i="1"/>
  <c r="L27" i="1"/>
  <c r="L149" i="1"/>
  <c r="L214" i="1"/>
  <c r="L148" i="1"/>
  <c r="L384" i="1"/>
  <c r="L147" i="1"/>
  <c r="L2005" i="1"/>
  <c r="L2004" i="1"/>
  <c r="L146" i="1"/>
  <c r="L76" i="1"/>
  <c r="L383" i="1"/>
  <c r="L18" i="1"/>
  <c r="L75" i="1"/>
  <c r="L261" i="1"/>
  <c r="L130" i="1"/>
  <c r="L87" i="1"/>
  <c r="L86" i="1"/>
  <c r="L2003" i="1"/>
  <c r="L11" i="1"/>
  <c r="L2002" i="1"/>
  <c r="L137" i="1"/>
  <c r="L192" i="1"/>
  <c r="L338" i="1"/>
  <c r="L710" i="1"/>
  <c r="L337" i="1"/>
  <c r="L191" i="1"/>
  <c r="L295" i="1"/>
  <c r="L294" i="1"/>
  <c r="L2001" i="1"/>
  <c r="L60" i="1"/>
  <c r="L2000" i="1"/>
  <c r="L227" i="1"/>
  <c r="L138" i="1"/>
  <c r="L1999" i="1"/>
  <c r="L1998" i="1"/>
  <c r="L1997" i="1"/>
  <c r="L303" i="1"/>
  <c r="L382" i="1"/>
  <c r="L381" i="1"/>
  <c r="L475" i="1"/>
  <c r="L302" i="1"/>
  <c r="L185" i="1"/>
  <c r="L474" i="1"/>
  <c r="L74" i="1"/>
  <c r="L96" i="1"/>
  <c r="L676" i="1"/>
  <c r="L205" i="1"/>
  <c r="L64" i="1"/>
  <c r="L1996" i="1"/>
  <c r="L85" i="1"/>
  <c r="L345" i="1"/>
  <c r="L119" i="1"/>
  <c r="L344" i="1"/>
  <c r="L157" i="1"/>
  <c r="L204" i="1"/>
  <c r="L438" i="1"/>
  <c r="L273" i="1"/>
  <c r="L343" i="1"/>
  <c r="L63" i="1"/>
  <c r="L550" i="1"/>
  <c r="L1995" i="1"/>
  <c r="L203" i="1"/>
  <c r="L549" i="1"/>
  <c r="L1994" i="1"/>
  <c r="L108" i="1"/>
  <c r="L1993" i="1"/>
  <c r="L1992" i="1"/>
  <c r="L483" i="1"/>
  <c r="L395" i="1"/>
  <c r="L482" i="1"/>
  <c r="L95" i="1"/>
  <c r="L481" i="1"/>
  <c r="L184" i="1"/>
  <c r="L301" i="1"/>
  <c r="L380" i="1"/>
  <c r="L473" i="1"/>
  <c r="L245" i="1"/>
  <c r="L238" i="1"/>
  <c r="L480" i="1"/>
  <c r="L1991" i="1"/>
  <c r="L379" i="1"/>
  <c r="L394" i="1"/>
  <c r="L244" i="1"/>
  <c r="L393" i="1"/>
  <c r="L316" i="1"/>
  <c r="L183" i="1"/>
  <c r="L392" i="1"/>
  <c r="L131" i="1"/>
  <c r="L1990" i="1"/>
  <c r="L151" i="1"/>
  <c r="L479" i="1"/>
  <c r="L400" i="1"/>
  <c r="L255" i="1"/>
  <c r="L399" i="1"/>
  <c r="L398" i="1"/>
  <c r="L123" i="1"/>
  <c r="L478" i="1"/>
  <c r="L477" i="1"/>
  <c r="L397" i="1"/>
  <c r="L1989" i="1"/>
  <c r="L396" i="1"/>
  <c r="L269" i="1"/>
  <c r="L1988" i="1"/>
  <c r="L740" i="1"/>
  <c r="L618" i="1"/>
  <c r="L254" i="1"/>
  <c r="L122" i="1"/>
  <c r="L268" i="1"/>
  <c r="L476" i="1"/>
  <c r="L318" i="1"/>
  <c r="L332" i="1"/>
  <c r="L568" i="1"/>
  <c r="L253" i="1"/>
  <c r="L196" i="1"/>
  <c r="L94" i="1"/>
  <c r="L353" i="1"/>
  <c r="L663" i="1"/>
  <c r="L229" i="1"/>
  <c r="L228" i="1"/>
  <c r="L173" i="1"/>
  <c r="L1987" i="1"/>
  <c r="L437" i="1"/>
  <c r="L1986" i="1"/>
  <c r="L352" i="1"/>
  <c r="L544" i="1"/>
  <c r="L172" i="1"/>
  <c r="L351" i="1"/>
  <c r="L936" i="1"/>
  <c r="L1985" i="1"/>
  <c r="L350" i="1"/>
  <c r="L1984" i="1"/>
  <c r="L518" i="1"/>
  <c r="L517" i="1"/>
  <c r="L608" i="1"/>
  <c r="L283" i="1"/>
  <c r="L425" i="1"/>
  <c r="L732" i="1"/>
  <c r="L516" i="1"/>
  <c r="L424" i="1"/>
  <c r="L607" i="1"/>
  <c r="L515" i="1"/>
  <c r="L606" i="1"/>
  <c r="L853" i="1"/>
  <c r="L336" i="1"/>
  <c r="L497" i="1"/>
  <c r="L589" i="1"/>
  <c r="L178" i="1"/>
  <c r="L588" i="1"/>
  <c r="L587" i="1"/>
  <c r="L496" i="1"/>
  <c r="L495" i="1"/>
  <c r="L494" i="1"/>
  <c r="L1983" i="1"/>
  <c r="L177" i="1"/>
  <c r="L282" i="1"/>
  <c r="L493" i="1"/>
  <c r="L333" i="1"/>
  <c r="L459" i="1"/>
  <c r="L547" i="1"/>
  <c r="L1982" i="1"/>
  <c r="L984" i="1"/>
  <c r="L748" i="1"/>
  <c r="L983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601" i="1"/>
  <c r="L457" i="1"/>
  <c r="L1947" i="1"/>
  <c r="L600" i="1"/>
  <c r="L456" i="1"/>
  <c r="L356" i="1"/>
  <c r="L599" i="1"/>
  <c r="L277" i="1"/>
  <c r="L758" i="1"/>
  <c r="L1946" i="1"/>
  <c r="L1945" i="1"/>
  <c r="L276" i="1"/>
  <c r="L598" i="1"/>
  <c r="L455" i="1"/>
  <c r="L275" i="1"/>
  <c r="L274" i="1"/>
  <c r="L428" i="1"/>
  <c r="L427" i="1"/>
  <c r="L553" i="1"/>
  <c r="L552" i="1"/>
  <c r="L1944" i="1"/>
  <c r="L551" i="1"/>
  <c r="L1943" i="1"/>
  <c r="L426" i="1"/>
  <c r="L329" i="1"/>
  <c r="L817" i="1"/>
  <c r="L816" i="1"/>
  <c r="L667" i="1"/>
  <c r="L666" i="1"/>
  <c r="L573" i="1"/>
  <c r="L880" i="1"/>
  <c r="L1942" i="1"/>
  <c r="L727" i="1"/>
  <c r="L1941" i="1"/>
  <c r="L355" i="1"/>
  <c r="L664" i="1"/>
  <c r="L1940" i="1"/>
  <c r="L1939" i="1"/>
  <c r="L1938" i="1"/>
  <c r="L293" i="1"/>
  <c r="L566" i="1"/>
  <c r="L987" i="1"/>
  <c r="L565" i="1"/>
  <c r="L366" i="1"/>
  <c r="L829" i="1"/>
  <c r="L828" i="1"/>
  <c r="L292" i="1"/>
  <c r="L365" i="1"/>
  <c r="L770" i="1"/>
  <c r="L923" i="1"/>
  <c r="L642" i="1"/>
  <c r="L1937" i="1"/>
  <c r="L641" i="1"/>
  <c r="L532" i="1"/>
  <c r="L922" i="1"/>
  <c r="L769" i="1"/>
  <c r="L531" i="1"/>
  <c r="L197" i="1"/>
  <c r="L1034" i="1"/>
  <c r="L1033" i="1"/>
  <c r="L323" i="1"/>
  <c r="L921" i="1"/>
  <c r="L920" i="1"/>
  <c r="L1936" i="1"/>
  <c r="L640" i="1"/>
  <c r="L322" i="1"/>
  <c r="L1935" i="1"/>
  <c r="L692" i="1"/>
  <c r="L1934" i="1"/>
  <c r="L1933" i="1"/>
  <c r="L968" i="1"/>
  <c r="L1164" i="1"/>
  <c r="L691" i="1"/>
  <c r="L679" i="1"/>
  <c r="L690" i="1"/>
  <c r="L827" i="1"/>
  <c r="L444" i="1"/>
  <c r="L826" i="1"/>
  <c r="L678" i="1"/>
  <c r="L1163" i="1"/>
  <c r="L825" i="1"/>
  <c r="L967" i="1"/>
  <c r="L1932" i="1"/>
  <c r="L443" i="1"/>
  <c r="L818" i="1"/>
  <c r="L966" i="1"/>
  <c r="L689" i="1"/>
  <c r="L965" i="1"/>
  <c r="L442" i="1"/>
  <c r="L688" i="1"/>
  <c r="L677" i="1"/>
  <c r="L1931" i="1"/>
  <c r="L452" i="1"/>
  <c r="L558" i="1"/>
  <c r="L930" i="1"/>
  <c r="L451" i="1"/>
  <c r="L195" i="1"/>
  <c r="L670" i="1"/>
  <c r="L450" i="1"/>
  <c r="L1098" i="1"/>
  <c r="L557" i="1"/>
  <c r="L929" i="1"/>
  <c r="L1930" i="1"/>
  <c r="L556" i="1"/>
  <c r="L584" i="1"/>
  <c r="L1929" i="1"/>
  <c r="L824" i="1"/>
  <c r="L401" i="1"/>
  <c r="L1097" i="1"/>
  <c r="L928" i="1"/>
  <c r="L708" i="1"/>
  <c r="L1205" i="1"/>
  <c r="L669" i="1"/>
  <c r="L823" i="1"/>
  <c r="L900" i="1"/>
  <c r="L546" i="1"/>
  <c r="L652" i="1"/>
  <c r="L751" i="1"/>
  <c r="L1040" i="1"/>
  <c r="L281" i="1"/>
  <c r="L884" i="1"/>
  <c r="L624" i="1"/>
  <c r="L883" i="1"/>
  <c r="L1928" i="1"/>
  <c r="L1039" i="1"/>
  <c r="L1927" i="1"/>
  <c r="L1038" i="1"/>
  <c r="L882" i="1"/>
  <c r="L530" i="1"/>
  <c r="L750" i="1"/>
  <c r="L899" i="1"/>
  <c r="L1926" i="1"/>
  <c r="L749" i="1"/>
  <c r="L1925" i="1"/>
  <c r="L806" i="1"/>
  <c r="L586" i="1"/>
  <c r="L1274" i="1"/>
  <c r="L1273" i="1"/>
  <c r="L805" i="1"/>
  <c r="L1092" i="1"/>
  <c r="L804" i="1"/>
  <c r="L1091" i="1"/>
  <c r="L937" i="1"/>
  <c r="L706" i="1"/>
  <c r="L1272" i="1"/>
  <c r="L705" i="1"/>
  <c r="L1090" i="1"/>
  <c r="L910" i="1"/>
  <c r="L1307" i="1"/>
  <c r="L1213" i="1"/>
  <c r="L1212" i="1"/>
  <c r="L909" i="1"/>
  <c r="L569" i="1"/>
  <c r="L463" i="1"/>
  <c r="L908" i="1"/>
  <c r="L1924" i="1"/>
  <c r="L907" i="1"/>
  <c r="L1211" i="1"/>
  <c r="L1210" i="1"/>
  <c r="L1044" i="1"/>
  <c r="L1085" i="1"/>
  <c r="L955" i="1"/>
  <c r="L1923" i="1"/>
  <c r="L1431" i="1"/>
  <c r="L842" i="1"/>
  <c r="L1084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3" i="1"/>
  <c r="L26" i="1"/>
  <c r="L1888" i="1"/>
  <c r="L69" i="1"/>
  <c r="L14" i="1"/>
  <c r="L25" i="1"/>
  <c r="L2" i="1"/>
  <c r="L101" i="1"/>
  <c r="L13" i="1"/>
  <c r="L1887" i="1"/>
  <c r="L1886" i="1"/>
  <c r="L8" i="1"/>
  <c r="L100" i="1"/>
  <c r="L46" i="1"/>
  <c r="L150" i="1"/>
  <c r="L45" i="1"/>
  <c r="L36" i="1"/>
  <c r="L21" i="1"/>
  <c r="L6" i="1"/>
  <c r="L20" i="1"/>
  <c r="L1885" i="1"/>
  <c r="L5" i="1"/>
  <c r="L1884" i="1"/>
  <c r="L24" i="1"/>
  <c r="L188" i="1"/>
  <c r="L4" i="1"/>
  <c r="L43" i="1"/>
  <c r="L129" i="1"/>
  <c r="L15" i="1"/>
  <c r="L34" i="1"/>
  <c r="L54" i="1"/>
  <c r="L1883" i="1"/>
  <c r="L53" i="1"/>
  <c r="L1882" i="1"/>
  <c r="L33" i="1"/>
  <c r="L16" i="1"/>
  <c r="L1881" i="1"/>
  <c r="L1880" i="1"/>
  <c r="L1879" i="1"/>
  <c r="L30" i="1"/>
  <c r="L29" i="1"/>
  <c r="L10" i="1"/>
  <c r="L90" i="1"/>
  <c r="L176" i="1"/>
  <c r="L67" i="1"/>
  <c r="L66" i="1"/>
  <c r="L48" i="1"/>
  <c r="L237" i="1"/>
  <c r="L23" i="1"/>
  <c r="L40" i="1"/>
  <c r="L155" i="1"/>
  <c r="L1878" i="1"/>
  <c r="L107" i="1"/>
  <c r="L39" i="1"/>
  <c r="L12" i="1"/>
  <c r="L58" i="1"/>
  <c r="L57" i="1"/>
  <c r="L80" i="1"/>
  <c r="L22" i="1"/>
  <c r="L106" i="1"/>
  <c r="L79" i="1"/>
  <c r="L56" i="1"/>
  <c r="L38" i="1"/>
  <c r="L1877" i="1"/>
  <c r="L55" i="1"/>
  <c r="L37" i="1"/>
  <c r="L1876" i="1"/>
  <c r="L310" i="1"/>
  <c r="L1875" i="1"/>
  <c r="L1874" i="1"/>
  <c r="L187" i="1"/>
  <c r="L241" i="1"/>
  <c r="L134" i="1"/>
  <c r="L305" i="1"/>
  <c r="L186" i="1"/>
  <c r="L28" i="1"/>
  <c r="L175" i="1"/>
  <c r="L9" i="1"/>
  <c r="L236" i="1"/>
  <c r="L491" i="1"/>
  <c r="L47" i="1"/>
  <c r="L98" i="1"/>
  <c r="L1873" i="1"/>
  <c r="L128" i="1"/>
  <c r="L77" i="1"/>
  <c r="L133" i="1"/>
  <c r="L309" i="1"/>
  <c r="L132" i="1"/>
  <c r="L174" i="1"/>
  <c r="L35" i="1"/>
  <c r="L235" i="1"/>
  <c r="L1872" i="1"/>
  <c r="L190" i="1"/>
  <c r="L104" i="1"/>
  <c r="L141" i="1"/>
  <c r="L317" i="1"/>
  <c r="L62" i="1"/>
  <c r="L19" i="1"/>
  <c r="L82" i="1"/>
  <c r="L103" i="1"/>
  <c r="L140" i="1"/>
  <c r="L139" i="1"/>
  <c r="L1871" i="1"/>
  <c r="L250" i="1"/>
  <c r="L65" i="1"/>
  <c r="L1870" i="1"/>
  <c r="L159" i="1"/>
  <c r="L125" i="1"/>
  <c r="L81" i="1"/>
  <c r="L249" i="1"/>
  <c r="L158" i="1"/>
  <c r="L61" i="1"/>
  <c r="L248" i="1"/>
  <c r="L124" i="1"/>
  <c r="L105" i="1"/>
  <c r="L242" i="1"/>
  <c r="L84" i="1"/>
  <c r="L171" i="1"/>
  <c r="L127" i="1"/>
  <c r="L170" i="1"/>
  <c r="L169" i="1"/>
  <c r="L51" i="1"/>
  <c r="L32" i="1"/>
  <c r="L1869" i="1"/>
  <c r="L89" i="1"/>
  <c r="L1868" i="1"/>
  <c r="L68" i="1"/>
  <c r="L88" i="1"/>
  <c r="L31" i="1"/>
  <c r="L50" i="1"/>
  <c r="L304" i="1"/>
  <c r="L1867" i="1"/>
  <c r="L49" i="1"/>
  <c r="L1866" i="1"/>
  <c r="L326" i="1"/>
  <c r="L92" i="1"/>
  <c r="L91" i="1"/>
  <c r="L126" i="1"/>
  <c r="L161" i="1"/>
  <c r="L262" i="1"/>
  <c r="L325" i="1"/>
  <c r="L160" i="1"/>
  <c r="L212" i="1"/>
  <c r="L211" i="1"/>
  <c r="L210" i="1"/>
  <c r="L417" i="1"/>
  <c r="L209" i="1"/>
  <c r="L168" i="1"/>
  <c r="L331" i="1"/>
  <c r="L267" i="1"/>
  <c r="L220" i="1"/>
  <c r="L78" i="1"/>
  <c r="L167" i="1"/>
  <c r="L219" i="1"/>
  <c r="L59" i="1"/>
  <c r="L1865" i="1"/>
  <c r="L498" i="1"/>
  <c r="L42" i="1"/>
  <c r="L218" i="1"/>
  <c r="L166" i="1"/>
  <c r="L373" i="1"/>
  <c r="L213" i="1"/>
  <c r="L1864" i="1"/>
  <c r="L441" i="1"/>
  <c r="L372" i="1"/>
  <c r="L102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630" i="1"/>
  <c r="L217" i="1"/>
  <c r="L1829" i="1"/>
  <c r="L779" i="1"/>
  <c r="L778" i="1"/>
  <c r="L992" i="1"/>
  <c r="L489" i="1"/>
  <c r="L629" i="1"/>
  <c r="L891" i="1"/>
  <c r="L1828" i="1"/>
  <c r="L1827" i="1"/>
  <c r="L777" i="1"/>
  <c r="L291" i="1"/>
  <c r="L216" i="1"/>
  <c r="L628" i="1"/>
  <c r="L488" i="1"/>
  <c r="L745" i="1"/>
  <c r="L341" i="1"/>
  <c r="L835" i="1"/>
  <c r="L340" i="1"/>
  <c r="L1826" i="1"/>
  <c r="L935" i="1"/>
  <c r="L1825" i="1"/>
  <c r="L1029" i="1"/>
  <c r="L1028" i="1"/>
  <c r="L703" i="1"/>
  <c r="L702" i="1"/>
  <c r="L701" i="1"/>
  <c r="L700" i="1"/>
  <c r="L595" i="1"/>
  <c r="L465" i="1"/>
  <c r="L1824" i="1"/>
  <c r="L895" i="1"/>
  <c r="L1823" i="1"/>
  <c r="L746" i="1"/>
  <c r="L548" i="1"/>
  <c r="L1822" i="1"/>
  <c r="L1821" i="1"/>
  <c r="L1820" i="1"/>
  <c r="L719" i="1"/>
  <c r="L1021" i="1"/>
  <c r="L1020" i="1"/>
  <c r="L718" i="1"/>
  <c r="L865" i="1"/>
  <c r="L717" i="1"/>
  <c r="L1019" i="1"/>
  <c r="L1117" i="1"/>
  <c r="L864" i="1"/>
  <c r="L794" i="1"/>
  <c r="L658" i="1"/>
  <c r="L1052" i="1"/>
  <c r="L1819" i="1"/>
  <c r="L950" i="1"/>
  <c r="L949" i="1"/>
  <c r="L657" i="1"/>
  <c r="L656" i="1"/>
  <c r="L1182" i="1"/>
  <c r="L948" i="1"/>
  <c r="L1051" i="1"/>
  <c r="L655" i="1"/>
  <c r="L1050" i="1"/>
  <c r="L793" i="1"/>
  <c r="L1049" i="1"/>
  <c r="L1818" i="1"/>
  <c r="L947" i="1"/>
  <c r="L1048" i="1"/>
  <c r="L1817" i="1"/>
  <c r="L1005" i="1"/>
  <c r="L1816" i="1"/>
  <c r="L1815" i="1"/>
  <c r="L1354" i="1"/>
  <c r="L1284" i="1"/>
  <c r="L1283" i="1"/>
  <c r="L1116" i="1"/>
  <c r="L1194" i="1"/>
  <c r="L863" i="1"/>
  <c r="L862" i="1"/>
  <c r="L716" i="1"/>
  <c r="L461" i="1"/>
  <c r="L1004" i="1"/>
  <c r="L861" i="1"/>
  <c r="L593" i="1"/>
  <c r="L1814" i="1"/>
  <c r="L1221" i="1"/>
  <c r="L1193" i="1"/>
  <c r="L1353" i="1"/>
  <c r="L1282" i="1"/>
  <c r="L1192" i="1"/>
  <c r="L1220" i="1"/>
  <c r="L1003" i="1"/>
  <c r="L860" i="1"/>
  <c r="L1813" i="1"/>
  <c r="L1137" i="1"/>
  <c r="L961" i="1"/>
  <c r="L1136" i="1"/>
  <c r="L1135" i="1"/>
  <c r="L811" i="1"/>
  <c r="L810" i="1"/>
  <c r="L1134" i="1"/>
  <c r="L1133" i="1"/>
  <c r="L1132" i="1"/>
  <c r="L695" i="1"/>
  <c r="L1812" i="1"/>
  <c r="L1131" i="1"/>
  <c r="L1270" i="1"/>
  <c r="L1811" i="1"/>
  <c r="L1351" i="1"/>
  <c r="L1350" i="1"/>
  <c r="L960" i="1"/>
  <c r="L1130" i="1"/>
  <c r="L855" i="1"/>
  <c r="L1129" i="1"/>
  <c r="L694" i="1"/>
  <c r="L609" i="1"/>
  <c r="L1263" i="1"/>
  <c r="L787" i="1"/>
  <c r="L672" i="1"/>
  <c r="L903" i="1"/>
  <c r="L1178" i="1"/>
  <c r="L1066" i="1"/>
  <c r="L1065" i="1"/>
  <c r="L768" i="1"/>
  <c r="L1177" i="1"/>
  <c r="L1810" i="1"/>
  <c r="L767" i="1"/>
  <c r="L1809" i="1"/>
  <c r="L902" i="1"/>
  <c r="L648" i="1"/>
  <c r="L766" i="1"/>
  <c r="L1064" i="1"/>
  <c r="L786" i="1"/>
  <c r="L1808" i="1"/>
  <c r="L765" i="1"/>
  <c r="L1807" i="1"/>
  <c r="L976" i="1"/>
  <c r="L1150" i="1"/>
  <c r="L1303" i="1"/>
  <c r="L1149" i="1"/>
  <c r="L975" i="1"/>
  <c r="L1148" i="1"/>
  <c r="L614" i="1"/>
  <c r="L1302" i="1"/>
  <c r="L1301" i="1"/>
  <c r="L839" i="1"/>
  <c r="L1147" i="1"/>
  <c r="L1146" i="1"/>
  <c r="L974" i="1"/>
  <c r="L680" i="1"/>
  <c r="L1080" i="1"/>
  <c r="L1243" i="1"/>
  <c r="L1242" i="1"/>
  <c r="L1241" i="1"/>
  <c r="L800" i="1"/>
  <c r="L1240" i="1"/>
  <c r="L1239" i="1"/>
  <c r="L1806" i="1"/>
  <c r="L917" i="1"/>
  <c r="L1079" i="1"/>
  <c r="L1078" i="1"/>
  <c r="L1077" i="1"/>
  <c r="L1382" i="1"/>
  <c r="L1381" i="1"/>
  <c r="L1805" i="1"/>
  <c r="L985" i="1"/>
  <c r="L1481" i="1"/>
  <c r="L1267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413" i="1"/>
  <c r="L117" i="1"/>
  <c r="L1770" i="1"/>
  <c r="L308" i="1"/>
  <c r="L116" i="1"/>
  <c r="L412" i="1"/>
  <c r="L307" i="1"/>
  <c r="L306" i="1"/>
  <c r="L115" i="1"/>
  <c r="L1769" i="1"/>
  <c r="L1768" i="1"/>
  <c r="L164" i="1"/>
  <c r="L114" i="1"/>
  <c r="L163" i="1"/>
  <c r="L113" i="1"/>
  <c r="L162" i="1"/>
  <c r="L200" i="1"/>
  <c r="L199" i="1"/>
  <c r="L198" i="1"/>
  <c r="L44" i="1"/>
  <c r="L1767" i="1"/>
  <c r="L367" i="1"/>
  <c r="L1766" i="1"/>
  <c r="L284" i="1"/>
  <c r="L454" i="1"/>
  <c r="L453" i="1"/>
  <c r="L358" i="1"/>
  <c r="L357" i="1"/>
  <c r="L156" i="1"/>
  <c r="L240" i="1"/>
  <c r="L528" i="1"/>
  <c r="L1765" i="1"/>
  <c r="L311" i="1"/>
  <c r="L1764" i="1"/>
  <c r="L527" i="1"/>
  <c r="L364" i="1"/>
  <c r="L1763" i="1"/>
  <c r="L1762" i="1"/>
  <c r="L1761" i="1"/>
  <c r="L508" i="1"/>
  <c r="L507" i="1"/>
  <c r="L408" i="1"/>
  <c r="L506" i="1"/>
  <c r="L321" i="1"/>
  <c r="L407" i="1"/>
  <c r="L406" i="1"/>
  <c r="L405" i="1"/>
  <c r="L505" i="1"/>
  <c r="L712" i="1"/>
  <c r="L447" i="1"/>
  <c r="L711" i="1"/>
  <c r="L1760" i="1"/>
  <c r="L226" i="1"/>
  <c r="L165" i="1"/>
  <c r="L363" i="1"/>
  <c r="L362" i="1"/>
  <c r="L361" i="1"/>
  <c r="L360" i="1"/>
  <c r="L289" i="1"/>
  <c r="L446" i="1"/>
  <c r="L225" i="1"/>
  <c r="L359" i="1"/>
  <c r="L571" i="1"/>
  <c r="L1759" i="1"/>
  <c r="L570" i="1"/>
  <c r="L445" i="1"/>
  <c r="L1758" i="1"/>
  <c r="L324" i="1"/>
  <c r="L1757" i="1"/>
  <c r="L1756" i="1"/>
  <c r="L757" i="1"/>
  <c r="L523" i="1"/>
  <c r="L621" i="1"/>
  <c r="L504" i="1"/>
  <c r="L620" i="1"/>
  <c r="L320" i="1"/>
  <c r="L623" i="1"/>
  <c r="L247" i="1"/>
  <c r="L503" i="1"/>
  <c r="L522" i="1"/>
  <c r="L246" i="1"/>
  <c r="L423" i="1"/>
  <c r="L1755" i="1"/>
  <c r="L622" i="1"/>
  <c r="L521" i="1"/>
  <c r="L520" i="1"/>
  <c r="L756" i="1"/>
  <c r="L422" i="1"/>
  <c r="L319" i="1"/>
  <c r="L619" i="1"/>
  <c r="L404" i="1"/>
  <c r="L1754" i="1"/>
  <c r="L420" i="1"/>
  <c r="L330" i="1"/>
  <c r="L877" i="1"/>
  <c r="L514" i="1"/>
  <c r="L513" i="1"/>
  <c r="L617" i="1"/>
  <c r="L512" i="1"/>
  <c r="L616" i="1"/>
  <c r="L419" i="1"/>
  <c r="L739" i="1"/>
  <c r="L1753" i="1"/>
  <c r="L511" i="1"/>
  <c r="L536" i="1"/>
  <c r="L1752" i="1"/>
  <c r="L637" i="1"/>
  <c r="L230" i="1"/>
  <c r="L418" i="1"/>
  <c r="L510" i="1"/>
  <c r="L1057" i="1"/>
  <c r="L509" i="1"/>
  <c r="L738" i="1"/>
  <c r="L535" i="1"/>
  <c r="L403" i="1"/>
  <c r="L402" i="1"/>
  <c r="L585" i="1"/>
  <c r="L675" i="1"/>
  <c r="L564" i="1"/>
  <c r="L239" i="1"/>
  <c r="L674" i="1"/>
  <c r="L297" i="1"/>
  <c r="L563" i="1"/>
  <c r="L1751" i="1"/>
  <c r="L562" i="1"/>
  <c r="L1750" i="1"/>
  <c r="L296" i="1"/>
  <c r="L673" i="1"/>
  <c r="L561" i="1"/>
  <c r="L560" i="1"/>
  <c r="L709" i="1"/>
  <c r="L1749" i="1"/>
  <c r="L559" i="1"/>
  <c r="L1748" i="1"/>
  <c r="L1026" i="1"/>
  <c r="L434" i="1"/>
  <c r="L433" i="1"/>
  <c r="L879" i="1"/>
  <c r="L354" i="1"/>
  <c r="L753" i="1"/>
  <c r="L878" i="1"/>
  <c r="L432" i="1"/>
  <c r="L636" i="1"/>
  <c r="L635" i="1"/>
  <c r="L752" i="1"/>
  <c r="L634" i="1"/>
  <c r="L431" i="1"/>
  <c r="L735" i="1"/>
  <c r="L613" i="1"/>
  <c r="L845" i="1"/>
  <c r="L734" i="1"/>
  <c r="L1157" i="1"/>
  <c r="L733" i="1"/>
  <c r="L1260" i="1"/>
  <c r="L612" i="1"/>
  <c r="L1747" i="1"/>
  <c r="L526" i="1"/>
  <c r="L525" i="1"/>
  <c r="L844" i="1"/>
  <c r="L524" i="1"/>
  <c r="L1011" i="1"/>
  <c r="L1010" i="1"/>
  <c r="L1746" i="1"/>
  <c r="L1162" i="1"/>
  <c r="L1161" i="1"/>
  <c r="L492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776" i="1"/>
  <c r="L627" i="1"/>
  <c r="L1711" i="1"/>
  <c r="L290" i="1"/>
  <c r="L890" i="1"/>
  <c r="L775" i="1"/>
  <c r="L774" i="1"/>
  <c r="L626" i="1"/>
  <c r="L487" i="1"/>
  <c r="L1710" i="1"/>
  <c r="L1709" i="1"/>
  <c r="L889" i="1"/>
  <c r="L369" i="1"/>
  <c r="L888" i="1"/>
  <c r="L486" i="1"/>
  <c r="L887" i="1"/>
  <c r="L576" i="1"/>
  <c r="L575" i="1"/>
  <c r="L744" i="1"/>
  <c r="L339" i="1"/>
  <c r="L1708" i="1"/>
  <c r="L743" i="1"/>
  <c r="L1707" i="1"/>
  <c r="L1154" i="1"/>
  <c r="L699" i="1"/>
  <c r="L698" i="1"/>
  <c r="L1027" i="1"/>
  <c r="L858" i="1"/>
  <c r="L554" i="1"/>
  <c r="L464" i="1"/>
  <c r="L1009" i="1"/>
  <c r="L1706" i="1"/>
  <c r="L894" i="1"/>
  <c r="L1705" i="1"/>
  <c r="L594" i="1"/>
  <c r="L686" i="1"/>
  <c r="L1704" i="1"/>
  <c r="L1703" i="1"/>
  <c r="L1702" i="1"/>
  <c r="L715" i="1"/>
  <c r="L1333" i="1"/>
  <c r="L714" i="1"/>
  <c r="L1115" i="1"/>
  <c r="L1114" i="1"/>
  <c r="L460" i="1"/>
  <c r="L1018" i="1"/>
  <c r="L1017" i="1"/>
  <c r="L1016" i="1"/>
  <c r="L946" i="1"/>
  <c r="L945" i="1"/>
  <c r="L654" i="1"/>
  <c r="L1701" i="1"/>
  <c r="L792" i="1"/>
  <c r="L791" i="1"/>
  <c r="L944" i="1"/>
  <c r="L537" i="1"/>
  <c r="L653" i="1"/>
  <c r="L1047" i="1"/>
  <c r="L943" i="1"/>
  <c r="L1046" i="1"/>
  <c r="L790" i="1"/>
  <c r="L789" i="1"/>
  <c r="L1181" i="1"/>
  <c r="L1700" i="1"/>
  <c r="L1291" i="1"/>
  <c r="L788" i="1"/>
  <c r="L1699" i="1"/>
  <c r="L1191" i="1"/>
  <c r="L1698" i="1"/>
  <c r="L1697" i="1"/>
  <c r="L848" i="1"/>
  <c r="L1190" i="1"/>
  <c r="L1189" i="1"/>
  <c r="L1015" i="1"/>
  <c r="L1281" i="1"/>
  <c r="L1332" i="1"/>
  <c r="L1014" i="1"/>
  <c r="L1013" i="1"/>
  <c r="L1012" i="1"/>
  <c r="L847" i="1"/>
  <c r="L1331" i="1"/>
  <c r="L1002" i="1"/>
  <c r="L1696" i="1"/>
  <c r="L1219" i="1"/>
  <c r="L846" i="1"/>
  <c r="L1188" i="1"/>
  <c r="L723" i="1"/>
  <c r="L722" i="1"/>
  <c r="L713" i="1"/>
  <c r="L721" i="1"/>
  <c r="L1113" i="1"/>
  <c r="L1695" i="1"/>
  <c r="L1128" i="1"/>
  <c r="L1127" i="1"/>
  <c r="L959" i="1"/>
  <c r="L693" i="1"/>
  <c r="L809" i="1"/>
  <c r="L1126" i="1"/>
  <c r="L808" i="1"/>
  <c r="L1229" i="1"/>
  <c r="L1315" i="1"/>
  <c r="L1228" i="1"/>
  <c r="L1694" i="1"/>
  <c r="L1314" i="1"/>
  <c r="L1269" i="1"/>
  <c r="L1693" i="1"/>
  <c r="L854" i="1"/>
  <c r="L1170" i="1"/>
  <c r="L1125" i="1"/>
  <c r="L958" i="1"/>
  <c r="L736" i="1"/>
  <c r="L957" i="1"/>
  <c r="L956" i="1"/>
  <c r="L1349" i="1"/>
  <c r="L1343" i="1"/>
  <c r="L1262" i="1"/>
  <c r="L1261" i="1"/>
  <c r="L1176" i="1"/>
  <c r="L1175" i="1"/>
  <c r="L1063" i="1"/>
  <c r="L1366" i="1"/>
  <c r="L764" i="1"/>
  <c r="L1174" i="1"/>
  <c r="L1692" i="1"/>
  <c r="L1275" i="1"/>
  <c r="L1691" i="1"/>
  <c r="L763" i="1"/>
  <c r="L1173" i="1"/>
  <c r="L1062" i="1"/>
  <c r="L1061" i="1"/>
  <c r="L1342" i="1"/>
  <c r="L1690" i="1"/>
  <c r="L1060" i="1"/>
  <c r="L1689" i="1"/>
  <c r="L1145" i="1"/>
  <c r="L1373" i="1"/>
  <c r="L1300" i="1"/>
  <c r="L973" i="1"/>
  <c r="L972" i="1"/>
  <c r="L1144" i="1"/>
  <c r="L1372" i="1"/>
  <c r="L971" i="1"/>
  <c r="L970" i="1"/>
  <c r="L969" i="1"/>
  <c r="L1407" i="1"/>
  <c r="L1371" i="1"/>
  <c r="L1406" i="1"/>
  <c r="L1324" i="1"/>
  <c r="L1323" i="1"/>
  <c r="L1076" i="1"/>
  <c r="L916" i="1"/>
  <c r="L1322" i="1"/>
  <c r="L915" i="1"/>
  <c r="L1238" i="1"/>
  <c r="L1075" i="1"/>
  <c r="L1688" i="1"/>
  <c r="L1074" i="1"/>
  <c r="L1321" i="1"/>
  <c r="L1073" i="1"/>
  <c r="L914" i="1"/>
  <c r="L1111" i="1"/>
  <c r="L1438" i="1"/>
  <c r="L1687" i="1"/>
  <c r="L1513" i="1"/>
  <c r="L1512" i="1"/>
  <c r="L143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605" i="1"/>
  <c r="L876" i="1"/>
  <c r="L1652" i="1"/>
  <c r="L762" i="1"/>
  <c r="L278" i="1"/>
  <c r="L761" i="1"/>
  <c r="L875" i="1"/>
  <c r="L760" i="1"/>
  <c r="L604" i="1"/>
  <c r="L1651" i="1"/>
  <c r="L1650" i="1"/>
  <c r="L759" i="1"/>
  <c r="L603" i="1"/>
  <c r="L874" i="1"/>
  <c r="L602" i="1"/>
  <c r="L458" i="1"/>
  <c r="L726" i="1"/>
  <c r="L802" i="1"/>
  <c r="L801" i="1"/>
  <c r="L555" i="1"/>
  <c r="L1649" i="1"/>
  <c r="L182" i="1"/>
  <c r="L1648" i="1"/>
  <c r="L1096" i="1"/>
  <c r="L1095" i="1"/>
  <c r="L1094" i="1"/>
  <c r="L820" i="1"/>
  <c r="L1093" i="1"/>
  <c r="L819" i="1"/>
  <c r="L731" i="1"/>
  <c r="L730" i="1"/>
  <c r="L1647" i="1"/>
  <c r="L881" i="1"/>
  <c r="L1646" i="1"/>
  <c r="L729" i="1"/>
  <c r="L665" i="1"/>
  <c r="L1645" i="1"/>
  <c r="L1644" i="1"/>
  <c r="L1643" i="1"/>
  <c r="L834" i="1"/>
  <c r="L833" i="1"/>
  <c r="L685" i="1"/>
  <c r="L567" i="1"/>
  <c r="L684" i="1"/>
  <c r="L832" i="1"/>
  <c r="L1089" i="1"/>
  <c r="L683" i="1"/>
  <c r="L1204" i="1"/>
  <c r="L647" i="1"/>
  <c r="L927" i="1"/>
  <c r="L926" i="1"/>
  <c r="L1642" i="1"/>
  <c r="L1037" i="1"/>
  <c r="L534" i="1"/>
  <c r="L646" i="1"/>
  <c r="L645" i="1"/>
  <c r="L772" i="1"/>
  <c r="L925" i="1"/>
  <c r="L771" i="1"/>
  <c r="L924" i="1"/>
  <c r="L1036" i="1"/>
  <c r="L644" i="1"/>
  <c r="L533" i="1"/>
  <c r="L1641" i="1"/>
  <c r="L1035" i="1"/>
  <c r="L643" i="1"/>
  <c r="L1640" i="1"/>
  <c r="L982" i="1"/>
  <c r="L1639" i="1"/>
  <c r="L1638" i="1"/>
  <c r="L1169" i="1"/>
  <c r="L572" i="1"/>
  <c r="L822" i="1"/>
  <c r="L991" i="1"/>
  <c r="L1168" i="1"/>
  <c r="L1088" i="1"/>
  <c r="L682" i="1"/>
  <c r="L1087" i="1"/>
  <c r="L990" i="1"/>
  <c r="L981" i="1"/>
  <c r="L989" i="1"/>
  <c r="L980" i="1"/>
  <c r="L1637" i="1"/>
  <c r="L1086" i="1"/>
  <c r="L1167" i="1"/>
  <c r="L821" i="1"/>
  <c r="L979" i="1"/>
  <c r="L1166" i="1"/>
  <c r="L988" i="1"/>
  <c r="L1165" i="1"/>
  <c r="L831" i="1"/>
  <c r="L1636" i="1"/>
  <c r="L1209" i="1"/>
  <c r="L1104" i="1"/>
  <c r="L1208" i="1"/>
  <c r="L799" i="1"/>
  <c r="L934" i="1"/>
  <c r="L933" i="1"/>
  <c r="L798" i="1"/>
  <c r="L671" i="1"/>
  <c r="L1207" i="1"/>
  <c r="L1103" i="1"/>
  <c r="L1635" i="1"/>
  <c r="L932" i="1"/>
  <c r="L1156" i="1"/>
  <c r="L1634" i="1"/>
  <c r="L1341" i="1"/>
  <c r="L830" i="1"/>
  <c r="L931" i="1"/>
  <c r="L1206" i="1"/>
  <c r="L1248" i="1"/>
  <c r="L1102" i="1"/>
  <c r="L1101" i="1"/>
  <c r="L1247" i="1"/>
  <c r="L1388" i="1"/>
  <c r="L1387" i="1"/>
  <c r="L901" i="1"/>
  <c r="L1160" i="1"/>
  <c r="L886" i="1"/>
  <c r="L1266" i="1"/>
  <c r="L755" i="1"/>
  <c r="L1159" i="1"/>
  <c r="L1158" i="1"/>
  <c r="L1633" i="1"/>
  <c r="L885" i="1"/>
  <c r="L1632" i="1"/>
  <c r="L1043" i="1"/>
  <c r="L625" i="1"/>
  <c r="L1042" i="1"/>
  <c r="L1041" i="1"/>
  <c r="L1218" i="1"/>
  <c r="L1631" i="1"/>
  <c r="L754" i="1"/>
  <c r="L1630" i="1"/>
  <c r="L1290" i="1"/>
  <c r="L707" i="1"/>
  <c r="L1289" i="1"/>
  <c r="L1288" i="1"/>
  <c r="L807" i="1"/>
  <c r="L942" i="1"/>
  <c r="L1100" i="1"/>
  <c r="L590" i="1"/>
  <c r="L941" i="1"/>
  <c r="L940" i="1"/>
  <c r="L939" i="1"/>
  <c r="L938" i="1"/>
  <c r="L1099" i="1"/>
  <c r="L1386" i="1"/>
  <c r="L1217" i="1"/>
  <c r="L1045" i="1"/>
  <c r="L1216" i="1"/>
  <c r="L911" i="1"/>
  <c r="L1309" i="1"/>
  <c r="L773" i="1"/>
  <c r="L1215" i="1"/>
  <c r="L1629" i="1"/>
  <c r="L1385" i="1"/>
  <c r="L1214" i="1"/>
  <c r="L1308" i="1"/>
  <c r="L668" i="1"/>
  <c r="L1432" i="1"/>
  <c r="L1365" i="1"/>
  <c r="L1628" i="1"/>
  <c r="L1474" i="1"/>
  <c r="L843" i="1"/>
  <c r="L1237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7" i="1"/>
  <c r="L144" i="1"/>
  <c r="L1593" i="1"/>
  <c r="L99" i="1"/>
  <c r="L143" i="1"/>
  <c r="L72" i="1"/>
  <c r="L208" i="1"/>
  <c r="L519" i="1"/>
  <c r="L207" i="1"/>
  <c r="L1592" i="1"/>
  <c r="L1591" i="1"/>
  <c r="L71" i="1"/>
  <c r="L142" i="1"/>
  <c r="L378" i="1"/>
  <c r="L70" i="1"/>
  <c r="L206" i="1"/>
  <c r="L259" i="1"/>
  <c r="L348" i="1"/>
  <c r="L258" i="1"/>
  <c r="L41" i="1"/>
  <c r="L1590" i="1"/>
  <c r="L7" i="1"/>
  <c r="L1589" i="1"/>
  <c r="L256" i="1"/>
  <c r="L97" i="1"/>
  <c r="L436" i="1"/>
  <c r="L136" i="1"/>
  <c r="L135" i="1"/>
  <c r="L435" i="1"/>
  <c r="L121" i="1"/>
  <c r="L120" i="1"/>
  <c r="L1588" i="1"/>
  <c r="L371" i="1"/>
  <c r="L1587" i="1"/>
  <c r="L221" i="1"/>
  <c r="L260" i="1"/>
  <c r="L1586" i="1"/>
  <c r="L1585" i="1"/>
  <c r="L1584" i="1"/>
  <c r="L234" i="1"/>
  <c r="L468" i="1"/>
  <c r="L300" i="1"/>
  <c r="L73" i="1"/>
  <c r="L93" i="1"/>
  <c r="L233" i="1"/>
  <c r="L181" i="1"/>
  <c r="L232" i="1"/>
  <c r="L299" i="1"/>
  <c r="L112" i="1"/>
  <c r="L545" i="1"/>
  <c r="L202" i="1"/>
  <c r="L1583" i="1"/>
  <c r="L154" i="1"/>
  <c r="L201" i="1"/>
  <c r="L153" i="1"/>
  <c r="L266" i="1"/>
  <c r="L265" i="1"/>
  <c r="L111" i="1"/>
  <c r="L110" i="1"/>
  <c r="L152" i="1"/>
  <c r="L342" i="1"/>
  <c r="L264" i="1"/>
  <c r="L83" i="1"/>
  <c r="L1582" i="1"/>
  <c r="L109" i="1"/>
  <c r="L263" i="1"/>
  <c r="L1581" i="1"/>
  <c r="L243" i="1"/>
  <c r="L1580" i="1"/>
  <c r="L1579" i="1"/>
  <c r="L314" i="1"/>
  <c r="L472" i="1"/>
  <c r="L873" i="1"/>
  <c r="L180" i="1"/>
  <c r="L387" i="1"/>
  <c r="L377" i="1"/>
  <c r="L592" i="1"/>
  <c r="L231" i="1"/>
  <c r="L467" i="1"/>
  <c r="L471" i="1"/>
  <c r="L466" i="1"/>
  <c r="L189" i="1"/>
  <c r="L1578" i="1"/>
  <c r="L298" i="1"/>
  <c r="L728" i="1"/>
  <c r="L591" i="1"/>
  <c r="L386" i="1"/>
  <c r="L313" i="1"/>
  <c r="L179" i="1"/>
  <c r="L312" i="1"/>
  <c r="L376" i="1"/>
  <c r="L1577" i="1"/>
  <c r="L252" i="1"/>
  <c r="L315" i="1"/>
  <c r="L470" i="1"/>
  <c r="L583" i="1"/>
  <c r="L145" i="1"/>
  <c r="L118" i="1"/>
  <c r="L391" i="1"/>
  <c r="L390" i="1"/>
  <c r="L194" i="1"/>
  <c r="L251" i="1"/>
  <c r="L1576" i="1"/>
  <c r="L389" i="1"/>
  <c r="L611" i="1"/>
  <c r="L1575" i="1"/>
  <c r="L416" i="1"/>
  <c r="L415" i="1"/>
  <c r="L388" i="1"/>
  <c r="L582" i="1"/>
  <c r="L610" i="1"/>
  <c r="L193" i="1"/>
  <c r="L469" i="1"/>
  <c r="L414" i="1"/>
  <c r="L375" i="1"/>
  <c r="L374" i="1"/>
  <c r="L449" i="1"/>
  <c r="L543" i="1"/>
  <c r="L288" i="1"/>
  <c r="L542" i="1"/>
  <c r="L224" i="1"/>
  <c r="L52" i="1"/>
  <c r="L347" i="1"/>
  <c r="L1574" i="1"/>
  <c r="L287" i="1"/>
  <c r="L1573" i="1"/>
  <c r="L223" i="1"/>
  <c r="L286" i="1"/>
  <c r="L541" i="1"/>
  <c r="L285" i="1"/>
  <c r="L448" i="1"/>
  <c r="L1572" i="1"/>
  <c r="L222" i="1"/>
  <c r="L1571" i="1"/>
  <c r="L841" i="1"/>
  <c r="L502" i="1"/>
  <c r="L840" i="1"/>
  <c r="L280" i="1"/>
  <c r="L501" i="1"/>
  <c r="L500" i="1"/>
  <c r="L421" i="1"/>
  <c r="L335" i="1"/>
  <c r="L499" i="1"/>
  <c r="L334" i="1"/>
  <c r="L597" i="1"/>
  <c r="L279" i="1"/>
  <c r="L596" i="1"/>
  <c r="L272" i="1"/>
  <c r="L271" i="1"/>
  <c r="L411" i="1"/>
  <c r="L485" i="1"/>
  <c r="L328" i="1"/>
  <c r="L410" i="1"/>
  <c r="L697" i="1"/>
  <c r="L270" i="1"/>
  <c r="L1570" i="1"/>
  <c r="L327" i="1"/>
  <c r="L803" i="1"/>
  <c r="L409" i="1"/>
  <c r="L484" i="1"/>
  <c r="L742" i="1"/>
  <c r="L639" i="1"/>
  <c r="L1569" i="1"/>
  <c r="L852" i="1"/>
  <c r="L638" i="1"/>
  <c r="L741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M870" i="1" l="1"/>
  <c r="N870" i="1" s="1"/>
  <c r="M878" i="1"/>
  <c r="N878" i="1" s="1"/>
  <c r="M886" i="1"/>
  <c r="N886" i="1" s="1"/>
  <c r="M902" i="1"/>
  <c r="N902" i="1" s="1"/>
  <c r="M910" i="1"/>
  <c r="N910" i="1" s="1"/>
  <c r="M918" i="1"/>
  <c r="N918" i="1" s="1"/>
  <c r="M926" i="1"/>
  <c r="N926" i="1" s="1"/>
  <c r="M934" i="1"/>
  <c r="N934" i="1" s="1"/>
  <c r="M942" i="1"/>
  <c r="N942" i="1" s="1"/>
  <c r="M950" i="1"/>
  <c r="N950" i="1" s="1"/>
  <c r="M958" i="1"/>
  <c r="N958" i="1" s="1"/>
  <c r="M30" i="1"/>
  <c r="N30" i="1" s="1"/>
  <c r="M38" i="1"/>
  <c r="N38" i="1" s="1"/>
  <c r="M46" i="1"/>
  <c r="N46" i="1" s="1"/>
  <c r="M94" i="1"/>
  <c r="N94" i="1" s="1"/>
  <c r="M102" i="1"/>
  <c r="N102" i="1" s="1"/>
  <c r="M118" i="1"/>
  <c r="N118" i="1" s="1"/>
  <c r="M54" i="1"/>
  <c r="N54" i="1" s="1"/>
  <c r="M1126" i="1"/>
  <c r="N1126" i="1" s="1"/>
  <c r="M1134" i="1"/>
  <c r="N1134" i="1" s="1"/>
  <c r="M1142" i="1"/>
  <c r="N1142" i="1" s="1"/>
  <c r="M1150" i="1"/>
  <c r="N1150" i="1" s="1"/>
  <c r="M1158" i="1"/>
  <c r="N1158" i="1" s="1"/>
  <c r="M1166" i="1"/>
  <c r="N1166" i="1" s="1"/>
  <c r="M1174" i="1"/>
  <c r="N1174" i="1" s="1"/>
  <c r="M1182" i="1"/>
  <c r="N1182" i="1" s="1"/>
  <c r="M1190" i="1"/>
  <c r="N1190" i="1" s="1"/>
  <c r="M1198" i="1"/>
  <c r="N1198" i="1" s="1"/>
  <c r="M1206" i="1"/>
  <c r="N1206" i="1" s="1"/>
  <c r="M1214" i="1"/>
  <c r="N1214" i="1" s="1"/>
  <c r="M1222" i="1"/>
  <c r="N1222" i="1" s="1"/>
  <c r="M1230" i="1"/>
  <c r="N1230" i="1" s="1"/>
  <c r="M1238" i="1"/>
  <c r="N1238" i="1" s="1"/>
  <c r="M1246" i="1"/>
  <c r="N1246" i="1" s="1"/>
  <c r="M62" i="1"/>
  <c r="N62" i="1" s="1"/>
  <c r="M966" i="1"/>
  <c r="N966" i="1" s="1"/>
  <c r="M126" i="1"/>
  <c r="N126" i="1" s="1"/>
  <c r="M862" i="1"/>
  <c r="N862" i="1" s="1"/>
  <c r="M14" i="1"/>
  <c r="N14" i="1" s="1"/>
  <c r="M974" i="1"/>
  <c r="N974" i="1" s="1"/>
  <c r="M5" i="1"/>
  <c r="N5" i="1" s="1"/>
  <c r="M13" i="1"/>
  <c r="N13" i="1" s="1"/>
  <c r="M21" i="1"/>
  <c r="N21" i="1" s="1"/>
  <c r="M29" i="1"/>
  <c r="N29" i="1" s="1"/>
  <c r="M37" i="1"/>
  <c r="N37" i="1" s="1"/>
  <c r="M45" i="1"/>
  <c r="N45" i="1" s="1"/>
  <c r="M53" i="1"/>
  <c r="N53" i="1" s="1"/>
  <c r="M61" i="1"/>
  <c r="N61" i="1" s="1"/>
  <c r="M69" i="1"/>
  <c r="N69" i="1" s="1"/>
  <c r="M77" i="1"/>
  <c r="N77" i="1" s="1"/>
  <c r="M85" i="1"/>
  <c r="N85" i="1" s="1"/>
  <c r="M93" i="1"/>
  <c r="N93" i="1" s="1"/>
  <c r="M101" i="1"/>
  <c r="N101" i="1" s="1"/>
  <c r="M109" i="1"/>
  <c r="N109" i="1" s="1"/>
  <c r="M117" i="1"/>
  <c r="N117" i="1" s="1"/>
  <c r="M125" i="1"/>
  <c r="N125" i="1" s="1"/>
  <c r="M133" i="1"/>
  <c r="N133" i="1" s="1"/>
  <c r="M141" i="1"/>
  <c r="N141" i="1" s="1"/>
  <c r="M149" i="1"/>
  <c r="N149" i="1" s="1"/>
  <c r="M157" i="1"/>
  <c r="N157" i="1" s="1"/>
  <c r="M165" i="1"/>
  <c r="N165" i="1" s="1"/>
  <c r="M173" i="1"/>
  <c r="N173" i="1" s="1"/>
  <c r="M181" i="1"/>
  <c r="N181" i="1" s="1"/>
  <c r="M189" i="1"/>
  <c r="N189" i="1" s="1"/>
  <c r="M197" i="1"/>
  <c r="N197" i="1" s="1"/>
  <c r="M205" i="1"/>
  <c r="N205" i="1" s="1"/>
  <c r="M213" i="1"/>
  <c r="N213" i="1" s="1"/>
  <c r="M221" i="1"/>
  <c r="N221" i="1" s="1"/>
  <c r="M229" i="1"/>
  <c r="N229" i="1" s="1"/>
  <c r="M237" i="1"/>
  <c r="N237" i="1" s="1"/>
  <c r="M245" i="1"/>
  <c r="N245" i="1" s="1"/>
  <c r="M253" i="1"/>
  <c r="N253" i="1" s="1"/>
  <c r="M261" i="1"/>
  <c r="N261" i="1" s="1"/>
  <c r="M269" i="1"/>
  <c r="N269" i="1" s="1"/>
  <c r="M277" i="1"/>
  <c r="N277" i="1" s="1"/>
  <c r="M285" i="1"/>
  <c r="N285" i="1" s="1"/>
  <c r="M293" i="1"/>
  <c r="N293" i="1" s="1"/>
  <c r="M301" i="1"/>
  <c r="N301" i="1" s="1"/>
  <c r="M309" i="1"/>
  <c r="N309" i="1" s="1"/>
  <c r="M317" i="1"/>
  <c r="N317" i="1" s="1"/>
  <c r="M325" i="1"/>
  <c r="N325" i="1" s="1"/>
  <c r="M333" i="1"/>
  <c r="N333" i="1" s="1"/>
  <c r="M341" i="1"/>
  <c r="N341" i="1" s="1"/>
  <c r="M349" i="1"/>
  <c r="N349" i="1" s="1"/>
  <c r="M357" i="1"/>
  <c r="N357" i="1" s="1"/>
  <c r="M365" i="1"/>
  <c r="N365" i="1" s="1"/>
  <c r="M373" i="1"/>
  <c r="N373" i="1" s="1"/>
  <c r="M381" i="1"/>
  <c r="N381" i="1" s="1"/>
  <c r="M389" i="1"/>
  <c r="N389" i="1" s="1"/>
  <c r="M397" i="1"/>
  <c r="N397" i="1" s="1"/>
  <c r="M405" i="1"/>
  <c r="N405" i="1" s="1"/>
  <c r="M413" i="1"/>
  <c r="N413" i="1" s="1"/>
  <c r="M421" i="1"/>
  <c r="N421" i="1" s="1"/>
  <c r="M429" i="1"/>
  <c r="N429" i="1" s="1"/>
  <c r="M437" i="1"/>
  <c r="N437" i="1" s="1"/>
  <c r="M445" i="1"/>
  <c r="N445" i="1" s="1"/>
  <c r="M453" i="1"/>
  <c r="N453" i="1" s="1"/>
  <c r="M461" i="1"/>
  <c r="N461" i="1" s="1"/>
  <c r="M469" i="1"/>
  <c r="N469" i="1" s="1"/>
  <c r="M477" i="1"/>
  <c r="N477" i="1" s="1"/>
  <c r="M485" i="1"/>
  <c r="N485" i="1" s="1"/>
  <c r="M493" i="1"/>
  <c r="N493" i="1" s="1"/>
  <c r="M501" i="1"/>
  <c r="N501" i="1" s="1"/>
  <c r="M509" i="1"/>
  <c r="N509" i="1" s="1"/>
  <c r="M517" i="1"/>
  <c r="N517" i="1" s="1"/>
  <c r="M525" i="1"/>
  <c r="N525" i="1" s="1"/>
  <c r="M533" i="1"/>
  <c r="N533" i="1" s="1"/>
  <c r="M541" i="1"/>
  <c r="N541" i="1" s="1"/>
  <c r="M549" i="1"/>
  <c r="N549" i="1" s="1"/>
  <c r="M557" i="1"/>
  <c r="N557" i="1" s="1"/>
  <c r="M565" i="1"/>
  <c r="N565" i="1" s="1"/>
  <c r="M573" i="1"/>
  <c r="N573" i="1" s="1"/>
  <c r="M581" i="1"/>
  <c r="N581" i="1" s="1"/>
  <c r="M589" i="1"/>
  <c r="N589" i="1" s="1"/>
  <c r="M597" i="1"/>
  <c r="N597" i="1" s="1"/>
  <c r="M605" i="1"/>
  <c r="N605" i="1" s="1"/>
  <c r="M613" i="1"/>
  <c r="N613" i="1" s="1"/>
  <c r="M621" i="1"/>
  <c r="N621" i="1" s="1"/>
  <c r="M6" i="1"/>
  <c r="N6" i="1" s="1"/>
  <c r="M78" i="1"/>
  <c r="N78" i="1" s="1"/>
  <c r="M134" i="1"/>
  <c r="N134" i="1" s="1"/>
  <c r="M142" i="1"/>
  <c r="N142" i="1" s="1"/>
  <c r="M1254" i="1"/>
  <c r="N1254" i="1" s="1"/>
  <c r="M1262" i="1"/>
  <c r="N1262" i="1" s="1"/>
  <c r="M1270" i="1"/>
  <c r="N1270" i="1" s="1"/>
  <c r="M1278" i="1"/>
  <c r="N1278" i="1" s="1"/>
  <c r="M1286" i="1"/>
  <c r="N1286" i="1" s="1"/>
  <c r="M1294" i="1"/>
  <c r="N1294" i="1" s="1"/>
  <c r="M1302" i="1"/>
  <c r="N1302" i="1" s="1"/>
  <c r="M1310" i="1"/>
  <c r="N1310" i="1" s="1"/>
  <c r="M1318" i="1"/>
  <c r="N1318" i="1" s="1"/>
  <c r="M1326" i="1"/>
  <c r="N1326" i="1" s="1"/>
  <c r="M1334" i="1"/>
  <c r="N1334" i="1" s="1"/>
  <c r="M1342" i="1"/>
  <c r="N1342" i="1" s="1"/>
  <c r="M1350" i="1"/>
  <c r="N1350" i="1" s="1"/>
  <c r="M1358" i="1"/>
  <c r="N1358" i="1" s="1"/>
  <c r="M1366" i="1"/>
  <c r="N1366" i="1" s="1"/>
  <c r="M1374" i="1"/>
  <c r="N1374" i="1" s="1"/>
  <c r="M1382" i="1"/>
  <c r="N1382" i="1" s="1"/>
  <c r="M1390" i="1"/>
  <c r="N1390" i="1" s="1"/>
  <c r="M1406" i="1"/>
  <c r="N1406" i="1" s="1"/>
  <c r="M1414" i="1"/>
  <c r="N1414" i="1" s="1"/>
  <c r="M1422" i="1"/>
  <c r="N1422" i="1" s="1"/>
  <c r="M629" i="1"/>
  <c r="N629" i="1" s="1"/>
  <c r="M637" i="1"/>
  <c r="N637" i="1" s="1"/>
  <c r="M645" i="1"/>
  <c r="N645" i="1" s="1"/>
  <c r="M653" i="1"/>
  <c r="N653" i="1" s="1"/>
  <c r="M661" i="1"/>
  <c r="N661" i="1" s="1"/>
  <c r="M669" i="1"/>
  <c r="N669" i="1" s="1"/>
  <c r="M677" i="1"/>
  <c r="N677" i="1" s="1"/>
  <c r="M685" i="1"/>
  <c r="N685" i="1" s="1"/>
  <c r="M693" i="1"/>
  <c r="N693" i="1" s="1"/>
  <c r="M701" i="1"/>
  <c r="N701" i="1" s="1"/>
  <c r="M709" i="1"/>
  <c r="N709" i="1" s="1"/>
  <c r="M717" i="1"/>
  <c r="N717" i="1" s="1"/>
  <c r="M725" i="1"/>
  <c r="N725" i="1" s="1"/>
  <c r="M733" i="1"/>
  <c r="N733" i="1" s="1"/>
  <c r="M741" i="1"/>
  <c r="N741" i="1" s="1"/>
  <c r="M749" i="1"/>
  <c r="N749" i="1" s="1"/>
  <c r="M757" i="1"/>
  <c r="N757" i="1" s="1"/>
  <c r="M765" i="1"/>
  <c r="N765" i="1" s="1"/>
  <c r="M773" i="1"/>
  <c r="N773" i="1" s="1"/>
  <c r="M781" i="1"/>
  <c r="N781" i="1" s="1"/>
  <c r="M789" i="1"/>
  <c r="N789" i="1" s="1"/>
  <c r="M797" i="1"/>
  <c r="N797" i="1" s="1"/>
  <c r="M805" i="1"/>
  <c r="N805" i="1" s="1"/>
  <c r="M813" i="1"/>
  <c r="N813" i="1" s="1"/>
  <c r="M821" i="1"/>
  <c r="N821" i="1" s="1"/>
  <c r="M829" i="1"/>
  <c r="N829" i="1" s="1"/>
  <c r="M837" i="1"/>
  <c r="N837" i="1" s="1"/>
  <c r="M845" i="1"/>
  <c r="N845" i="1" s="1"/>
  <c r="M853" i="1"/>
  <c r="N853" i="1" s="1"/>
  <c r="M861" i="1"/>
  <c r="N861" i="1" s="1"/>
  <c r="M869" i="1"/>
  <c r="N869" i="1" s="1"/>
  <c r="M877" i="1"/>
  <c r="N877" i="1" s="1"/>
  <c r="M885" i="1"/>
  <c r="N885" i="1" s="1"/>
  <c r="M893" i="1"/>
  <c r="N893" i="1" s="1"/>
  <c r="M901" i="1"/>
  <c r="N901" i="1" s="1"/>
  <c r="M909" i="1"/>
  <c r="N909" i="1" s="1"/>
  <c r="M917" i="1"/>
  <c r="N917" i="1" s="1"/>
  <c r="M925" i="1"/>
  <c r="N925" i="1" s="1"/>
  <c r="M933" i="1"/>
  <c r="N933" i="1" s="1"/>
  <c r="M941" i="1"/>
  <c r="N941" i="1" s="1"/>
  <c r="M949" i="1"/>
  <c r="N949" i="1" s="1"/>
  <c r="M957" i="1"/>
  <c r="N957" i="1" s="1"/>
  <c r="M965" i="1"/>
  <c r="N965" i="1" s="1"/>
  <c r="M973" i="1"/>
  <c r="N973" i="1" s="1"/>
  <c r="M981" i="1"/>
  <c r="N981" i="1" s="1"/>
  <c r="M989" i="1"/>
  <c r="N989" i="1" s="1"/>
  <c r="M997" i="1"/>
  <c r="N997" i="1" s="1"/>
  <c r="M1005" i="1"/>
  <c r="N1005" i="1" s="1"/>
  <c r="M1013" i="1"/>
  <c r="N1013" i="1" s="1"/>
  <c r="M1021" i="1"/>
  <c r="N1021" i="1" s="1"/>
  <c r="M1029" i="1"/>
  <c r="N1029" i="1" s="1"/>
  <c r="M1037" i="1"/>
  <c r="N1037" i="1" s="1"/>
  <c r="M1045" i="1"/>
  <c r="N1045" i="1" s="1"/>
  <c r="M1053" i="1"/>
  <c r="N1053" i="1" s="1"/>
  <c r="M1061" i="1"/>
  <c r="N1061" i="1" s="1"/>
  <c r="M1069" i="1"/>
  <c r="N1069" i="1" s="1"/>
  <c r="M1077" i="1"/>
  <c r="N1077" i="1" s="1"/>
  <c r="M1085" i="1"/>
  <c r="N1085" i="1" s="1"/>
  <c r="M1093" i="1"/>
  <c r="N1093" i="1" s="1"/>
  <c r="M1101" i="1"/>
  <c r="N1101" i="1" s="1"/>
  <c r="M1109" i="1"/>
  <c r="N1109" i="1" s="1"/>
  <c r="M1117" i="1"/>
  <c r="N1117" i="1" s="1"/>
  <c r="M1125" i="1"/>
  <c r="N1125" i="1" s="1"/>
  <c r="M1133" i="1"/>
  <c r="N1133" i="1" s="1"/>
  <c r="M1141" i="1"/>
  <c r="N1141" i="1" s="1"/>
  <c r="M1149" i="1"/>
  <c r="N1149" i="1" s="1"/>
  <c r="M1157" i="1"/>
  <c r="N1157" i="1" s="1"/>
  <c r="M1165" i="1"/>
  <c r="N1165" i="1" s="1"/>
  <c r="M1173" i="1"/>
  <c r="N1173" i="1" s="1"/>
  <c r="M1181" i="1"/>
  <c r="N1181" i="1" s="1"/>
  <c r="M1189" i="1"/>
  <c r="N1189" i="1" s="1"/>
  <c r="M1197" i="1"/>
  <c r="N1197" i="1" s="1"/>
  <c r="M1205" i="1"/>
  <c r="N1205" i="1" s="1"/>
  <c r="M1213" i="1"/>
  <c r="N1213" i="1" s="1"/>
  <c r="M1221" i="1"/>
  <c r="N1221" i="1" s="1"/>
  <c r="M1229" i="1"/>
  <c r="N1229" i="1" s="1"/>
  <c r="M1237" i="1"/>
  <c r="N1237" i="1" s="1"/>
  <c r="M1245" i="1"/>
  <c r="N1245" i="1" s="1"/>
  <c r="M1253" i="1"/>
  <c r="N1253" i="1" s="1"/>
  <c r="M1261" i="1"/>
  <c r="N1261" i="1" s="1"/>
  <c r="M1269" i="1"/>
  <c r="N1269" i="1" s="1"/>
  <c r="M1277" i="1"/>
  <c r="N1277" i="1" s="1"/>
  <c r="M1285" i="1"/>
  <c r="N1285" i="1" s="1"/>
  <c r="M1293" i="1"/>
  <c r="N1293" i="1" s="1"/>
  <c r="M1301" i="1"/>
  <c r="N1301" i="1" s="1"/>
  <c r="M1430" i="1"/>
  <c r="N1430" i="1" s="1"/>
  <c r="M1454" i="1"/>
  <c r="N1454" i="1" s="1"/>
  <c r="M1462" i="1"/>
  <c r="N1462" i="1" s="1"/>
  <c r="M1478" i="1"/>
  <c r="N1478" i="1" s="1"/>
  <c r="M1486" i="1"/>
  <c r="N1486" i="1" s="1"/>
  <c r="M1494" i="1"/>
  <c r="N1494" i="1" s="1"/>
  <c r="M1502" i="1"/>
  <c r="N1502" i="1" s="1"/>
  <c r="M1518" i="1"/>
  <c r="N1518" i="1" s="1"/>
  <c r="M1526" i="1"/>
  <c r="N1526" i="1" s="1"/>
  <c r="M1534" i="1"/>
  <c r="N1534" i="1" s="1"/>
  <c r="M1309" i="1"/>
  <c r="N1309" i="1" s="1"/>
  <c r="M1317" i="1"/>
  <c r="N1317" i="1" s="1"/>
  <c r="M1325" i="1"/>
  <c r="N1325" i="1" s="1"/>
  <c r="M1333" i="1"/>
  <c r="N1333" i="1" s="1"/>
  <c r="M1341" i="1"/>
  <c r="N1341" i="1" s="1"/>
  <c r="M1349" i="1"/>
  <c r="N1349" i="1" s="1"/>
  <c r="M1357" i="1"/>
  <c r="N1357" i="1" s="1"/>
  <c r="M1365" i="1"/>
  <c r="N1365" i="1" s="1"/>
  <c r="M1373" i="1"/>
  <c r="N1373" i="1" s="1"/>
  <c r="M1381" i="1"/>
  <c r="N1381" i="1" s="1"/>
  <c r="M1389" i="1"/>
  <c r="N1389" i="1" s="1"/>
  <c r="M1397" i="1"/>
  <c r="N1397" i="1" s="1"/>
  <c r="M1405" i="1"/>
  <c r="N1405" i="1" s="1"/>
  <c r="M1413" i="1"/>
  <c r="N1413" i="1" s="1"/>
  <c r="M1421" i="1"/>
  <c r="N1421" i="1" s="1"/>
  <c r="M1429" i="1"/>
  <c r="N1429" i="1" s="1"/>
  <c r="M1437" i="1"/>
  <c r="N1437" i="1" s="1"/>
  <c r="M1445" i="1"/>
  <c r="N1445" i="1" s="1"/>
  <c r="M1453" i="1"/>
  <c r="N1453" i="1" s="1"/>
  <c r="M1461" i="1"/>
  <c r="N1461" i="1" s="1"/>
  <c r="M1469" i="1"/>
  <c r="N1469" i="1" s="1"/>
  <c r="M1477" i="1"/>
  <c r="N1477" i="1" s="1"/>
  <c r="M1485" i="1"/>
  <c r="N1485" i="1" s="1"/>
  <c r="M1493" i="1"/>
  <c r="N1493" i="1" s="1"/>
  <c r="M1501" i="1"/>
  <c r="N1501" i="1" s="1"/>
  <c r="M1509" i="1"/>
  <c r="N1509" i="1" s="1"/>
  <c r="M1517" i="1"/>
  <c r="N1517" i="1" s="1"/>
  <c r="M1525" i="1"/>
  <c r="N1525" i="1" s="1"/>
  <c r="M1533" i="1"/>
  <c r="N1533" i="1" s="1"/>
  <c r="M1541" i="1"/>
  <c r="N1541" i="1" s="1"/>
  <c r="M1549" i="1"/>
  <c r="N1549" i="1" s="1"/>
  <c r="M150" i="1"/>
  <c r="N150" i="1" s="1"/>
  <c r="M158" i="1"/>
  <c r="N158" i="1" s="1"/>
  <c r="M166" i="1"/>
  <c r="N166" i="1" s="1"/>
  <c r="M174" i="1"/>
  <c r="N174" i="1" s="1"/>
  <c r="M182" i="1"/>
  <c r="N182" i="1" s="1"/>
  <c r="M190" i="1"/>
  <c r="N190" i="1" s="1"/>
  <c r="M198" i="1"/>
  <c r="N198" i="1" s="1"/>
  <c r="M206" i="1"/>
  <c r="N206" i="1" s="1"/>
  <c r="M214" i="1"/>
  <c r="N214" i="1" s="1"/>
  <c r="M222" i="1"/>
  <c r="N222" i="1" s="1"/>
  <c r="M230" i="1"/>
  <c r="N230" i="1" s="1"/>
  <c r="M238" i="1"/>
  <c r="N238" i="1" s="1"/>
  <c r="M246" i="1"/>
  <c r="N246" i="1" s="1"/>
  <c r="M254" i="1"/>
  <c r="N254" i="1" s="1"/>
  <c r="M262" i="1"/>
  <c r="N262" i="1" s="1"/>
  <c r="M270" i="1"/>
  <c r="N270" i="1" s="1"/>
  <c r="M278" i="1"/>
  <c r="N278" i="1" s="1"/>
  <c r="M286" i="1"/>
  <c r="N286" i="1" s="1"/>
  <c r="M294" i="1"/>
  <c r="N294" i="1" s="1"/>
  <c r="M302" i="1"/>
  <c r="N302" i="1" s="1"/>
  <c r="M310" i="1"/>
  <c r="N310" i="1" s="1"/>
  <c r="M318" i="1"/>
  <c r="N318" i="1" s="1"/>
  <c r="M326" i="1"/>
  <c r="N326" i="1" s="1"/>
  <c r="M334" i="1"/>
  <c r="N334" i="1" s="1"/>
  <c r="M708" i="1"/>
  <c r="N708" i="1" s="1"/>
  <c r="M724" i="1"/>
  <c r="N724" i="1" s="1"/>
  <c r="M732" i="1"/>
  <c r="N732" i="1" s="1"/>
  <c r="M740" i="1"/>
  <c r="N740" i="1" s="1"/>
  <c r="M748" i="1"/>
  <c r="N748" i="1" s="1"/>
  <c r="M764" i="1"/>
  <c r="N764" i="1" s="1"/>
  <c r="M780" i="1"/>
  <c r="N780" i="1" s="1"/>
  <c r="M1108" i="1"/>
  <c r="N1108" i="1" s="1"/>
  <c r="M1116" i="1"/>
  <c r="N1116" i="1" s="1"/>
  <c r="M1124" i="1"/>
  <c r="N1124" i="1" s="1"/>
  <c r="M1132" i="1"/>
  <c r="N1132" i="1" s="1"/>
  <c r="M1140" i="1"/>
  <c r="N1140" i="1" s="1"/>
  <c r="M1148" i="1"/>
  <c r="N1148" i="1" s="1"/>
  <c r="M1156" i="1"/>
  <c r="N1156" i="1" s="1"/>
  <c r="M1164" i="1"/>
  <c r="N1164" i="1" s="1"/>
  <c r="M1172" i="1"/>
  <c r="N1172" i="1" s="1"/>
  <c r="M1180" i="1"/>
  <c r="N1180" i="1" s="1"/>
  <c r="M1188" i="1"/>
  <c r="N1188" i="1" s="1"/>
  <c r="M1196" i="1"/>
  <c r="N1196" i="1" s="1"/>
  <c r="M1204" i="1"/>
  <c r="N1204" i="1" s="1"/>
  <c r="M1212" i="1"/>
  <c r="N1212" i="1" s="1"/>
  <c r="M1220" i="1"/>
  <c r="N1220" i="1" s="1"/>
  <c r="M1228" i="1"/>
  <c r="N1228" i="1" s="1"/>
  <c r="M1236" i="1"/>
  <c r="N1236" i="1" s="1"/>
  <c r="M342" i="1"/>
  <c r="N342" i="1" s="1"/>
  <c r="M350" i="1"/>
  <c r="N350" i="1" s="1"/>
  <c r="M358" i="1"/>
  <c r="N358" i="1" s="1"/>
  <c r="M366" i="1"/>
  <c r="N366" i="1" s="1"/>
  <c r="M374" i="1"/>
  <c r="N374" i="1" s="1"/>
  <c r="M382" i="1"/>
  <c r="N382" i="1" s="1"/>
  <c r="M390" i="1"/>
  <c r="N390" i="1" s="1"/>
  <c r="M398" i="1"/>
  <c r="N398" i="1" s="1"/>
  <c r="M406" i="1"/>
  <c r="N406" i="1" s="1"/>
  <c r="M414" i="1"/>
  <c r="N414" i="1" s="1"/>
  <c r="M422" i="1"/>
  <c r="N422" i="1" s="1"/>
  <c r="M430" i="1"/>
  <c r="N430" i="1" s="1"/>
  <c r="M438" i="1"/>
  <c r="N438" i="1" s="1"/>
  <c r="M446" i="1"/>
  <c r="N446" i="1" s="1"/>
  <c r="M454" i="1"/>
  <c r="N454" i="1" s="1"/>
  <c r="M462" i="1"/>
  <c r="N462" i="1" s="1"/>
  <c r="M470" i="1"/>
  <c r="N470" i="1" s="1"/>
  <c r="M478" i="1"/>
  <c r="N478" i="1" s="1"/>
  <c r="M486" i="1"/>
  <c r="N486" i="1" s="1"/>
  <c r="M494" i="1"/>
  <c r="N494" i="1" s="1"/>
  <c r="M502" i="1"/>
  <c r="N502" i="1" s="1"/>
  <c r="M598" i="1"/>
  <c r="N598" i="1" s="1"/>
  <c r="M606" i="1"/>
  <c r="N606" i="1" s="1"/>
  <c r="M614" i="1"/>
  <c r="N614" i="1" s="1"/>
  <c r="M622" i="1"/>
  <c r="N622" i="1" s="1"/>
  <c r="M630" i="1"/>
  <c r="N630" i="1" s="1"/>
  <c r="M716" i="1"/>
  <c r="N716" i="1" s="1"/>
  <c r="M1244" i="1"/>
  <c r="N1244" i="1" s="1"/>
  <c r="M1252" i="1"/>
  <c r="N1252" i="1" s="1"/>
  <c r="M1552" i="1"/>
  <c r="N1552" i="1" s="1"/>
  <c r="M1542" i="1"/>
  <c r="N1542" i="1" s="1"/>
  <c r="M1550" i="1"/>
  <c r="N1550" i="1" s="1"/>
  <c r="M676" i="1"/>
  <c r="N676" i="1" s="1"/>
  <c r="M684" i="1"/>
  <c r="N684" i="1" s="1"/>
  <c r="M692" i="1"/>
  <c r="N692" i="1" s="1"/>
  <c r="M700" i="1"/>
  <c r="N700" i="1" s="1"/>
  <c r="M982" i="1"/>
  <c r="N982" i="1" s="1"/>
  <c r="M990" i="1"/>
  <c r="N990" i="1" s="1"/>
  <c r="M998" i="1"/>
  <c r="N998" i="1" s="1"/>
  <c r="M1006" i="1"/>
  <c r="N1006" i="1" s="1"/>
  <c r="M1014" i="1"/>
  <c r="N1014" i="1" s="1"/>
  <c r="M1022" i="1"/>
  <c r="N1022" i="1" s="1"/>
  <c r="M1030" i="1"/>
  <c r="N1030" i="1" s="1"/>
  <c r="M1062" i="1"/>
  <c r="N1062" i="1" s="1"/>
  <c r="M1070" i="1"/>
  <c r="N1070" i="1" s="1"/>
  <c r="M1086" i="1"/>
  <c r="N1086" i="1" s="1"/>
  <c r="M1094" i="1"/>
  <c r="N1094" i="1" s="1"/>
  <c r="M1102" i="1"/>
  <c r="N1102" i="1" s="1"/>
  <c r="M1110" i="1"/>
  <c r="N1110" i="1" s="1"/>
  <c r="M1118" i="1"/>
  <c r="N1118" i="1" s="1"/>
  <c r="M510" i="1"/>
  <c r="N510" i="1" s="1"/>
  <c r="M518" i="1"/>
  <c r="N518" i="1" s="1"/>
  <c r="M526" i="1"/>
  <c r="N526" i="1" s="1"/>
  <c r="M534" i="1"/>
  <c r="N534" i="1" s="1"/>
  <c r="M542" i="1"/>
  <c r="N542" i="1" s="1"/>
  <c r="M550" i="1"/>
  <c r="N550" i="1" s="1"/>
  <c r="M558" i="1"/>
  <c r="N558" i="1" s="1"/>
  <c r="M566" i="1"/>
  <c r="N566" i="1" s="1"/>
  <c r="M574" i="1"/>
  <c r="N574" i="1" s="1"/>
  <c r="M582" i="1"/>
  <c r="N582" i="1" s="1"/>
  <c r="M590" i="1"/>
  <c r="N590" i="1" s="1"/>
  <c r="M638" i="1"/>
  <c r="N638" i="1" s="1"/>
  <c r="M646" i="1"/>
  <c r="N646" i="1" s="1"/>
  <c r="M654" i="1"/>
  <c r="N654" i="1" s="1"/>
  <c r="M662" i="1"/>
  <c r="N662" i="1" s="1"/>
  <c r="M670" i="1"/>
  <c r="N670" i="1" s="1"/>
  <c r="M678" i="1"/>
  <c r="N678" i="1" s="1"/>
  <c r="M686" i="1"/>
  <c r="N686" i="1" s="1"/>
  <c r="M694" i="1"/>
  <c r="N694" i="1" s="1"/>
  <c r="M702" i="1"/>
  <c r="N702" i="1" s="1"/>
  <c r="M710" i="1"/>
  <c r="N710" i="1" s="1"/>
  <c r="M718" i="1"/>
  <c r="N718" i="1" s="1"/>
  <c r="M726" i="1"/>
  <c r="N726" i="1" s="1"/>
  <c r="M734" i="1"/>
  <c r="N734" i="1" s="1"/>
  <c r="M742" i="1"/>
  <c r="N742" i="1" s="1"/>
  <c r="M750" i="1"/>
  <c r="N750" i="1" s="1"/>
  <c r="M758" i="1"/>
  <c r="N758" i="1" s="1"/>
  <c r="M774" i="1"/>
  <c r="N774" i="1" s="1"/>
  <c r="M782" i="1"/>
  <c r="N782" i="1" s="1"/>
  <c r="M790" i="1"/>
  <c r="N790" i="1" s="1"/>
  <c r="M798" i="1"/>
  <c r="N798" i="1" s="1"/>
  <c r="M814" i="1"/>
  <c r="N814" i="1" s="1"/>
  <c r="M822" i="1"/>
  <c r="N822" i="1" s="1"/>
  <c r="M830" i="1"/>
  <c r="N830" i="1" s="1"/>
  <c r="M838" i="1"/>
  <c r="N838" i="1" s="1"/>
  <c r="M854" i="1"/>
  <c r="N854" i="1" s="1"/>
  <c r="M1038" i="1"/>
  <c r="N1038" i="1" s="1"/>
  <c r="M1046" i="1"/>
  <c r="N1046" i="1" s="1"/>
  <c r="M1054" i="1"/>
  <c r="N1054" i="1" s="1"/>
  <c r="M1510" i="1"/>
  <c r="N1510" i="1" s="1"/>
  <c r="M1044" i="1"/>
  <c r="N1044" i="1" s="1"/>
  <c r="M1052" i="1"/>
  <c r="N1052" i="1" s="1"/>
  <c r="M1060" i="1"/>
  <c r="N1060" i="1" s="1"/>
  <c r="M1068" i="1"/>
  <c r="N1068" i="1" s="1"/>
  <c r="M1076" i="1"/>
  <c r="N1076" i="1" s="1"/>
  <c r="M1084" i="1"/>
  <c r="N1084" i="1" s="1"/>
  <c r="M1092" i="1"/>
  <c r="N1092" i="1" s="1"/>
  <c r="M1100" i="1"/>
  <c r="N1100" i="1" s="1"/>
  <c r="M1260" i="1"/>
  <c r="N1260" i="1" s="1"/>
  <c r="M1268" i="1"/>
  <c r="N1268" i="1" s="1"/>
  <c r="M1276" i="1"/>
  <c r="N1276" i="1" s="1"/>
  <c r="M1284" i="1"/>
  <c r="N1284" i="1" s="1"/>
  <c r="M1292" i="1"/>
  <c r="N1292" i="1" s="1"/>
  <c r="M1300" i="1"/>
  <c r="N1300" i="1" s="1"/>
  <c r="M1308" i="1"/>
  <c r="N1308" i="1" s="1"/>
  <c r="M1316" i="1"/>
  <c r="N1316" i="1" s="1"/>
  <c r="M1324" i="1"/>
  <c r="N1324" i="1" s="1"/>
  <c r="M1332" i="1"/>
  <c r="N1332" i="1" s="1"/>
  <c r="M1340" i="1"/>
  <c r="N1340" i="1" s="1"/>
  <c r="M1348" i="1"/>
  <c r="N1348" i="1" s="1"/>
  <c r="M1364" i="1"/>
  <c r="N1364" i="1" s="1"/>
  <c r="M1380" i="1"/>
  <c r="N1380" i="1" s="1"/>
  <c r="M1404" i="1"/>
  <c r="N1404" i="1" s="1"/>
  <c r="M1412" i="1"/>
  <c r="N1412" i="1" s="1"/>
  <c r="M1420" i="1"/>
  <c r="N1420" i="1" s="1"/>
  <c r="M1444" i="1"/>
  <c r="N1444" i="1" s="1"/>
  <c r="M1452" i="1"/>
  <c r="N1452" i="1" s="1"/>
  <c r="M1468" i="1"/>
  <c r="N1468" i="1" s="1"/>
  <c r="M1476" i="1"/>
  <c r="N1476" i="1" s="1"/>
  <c r="M1484" i="1"/>
  <c r="N1484" i="1" s="1"/>
  <c r="M1492" i="1"/>
  <c r="N1492" i="1" s="1"/>
  <c r="M1516" i="1"/>
  <c r="N1516" i="1" s="1"/>
  <c r="M3" i="1"/>
  <c r="N3" i="1" s="1"/>
  <c r="M27" i="1"/>
  <c r="N27" i="1" s="1"/>
  <c r="M35" i="1"/>
  <c r="N35" i="1" s="1"/>
  <c r="M51" i="1"/>
  <c r="N51" i="1" s="1"/>
  <c r="M59" i="1"/>
  <c r="N59" i="1" s="1"/>
  <c r="M83" i="1"/>
  <c r="N83" i="1" s="1"/>
  <c r="M155" i="1"/>
  <c r="N155" i="1" s="1"/>
  <c r="M171" i="1"/>
  <c r="N171" i="1" s="1"/>
  <c r="M235" i="1"/>
  <c r="N235" i="1" s="1"/>
  <c r="M251" i="1"/>
  <c r="N251" i="1" s="1"/>
  <c r="M259" i="1"/>
  <c r="N259" i="1" s="1"/>
  <c r="M515" i="1"/>
  <c r="N515" i="1" s="1"/>
  <c r="M579" i="1"/>
  <c r="N579" i="1" s="1"/>
  <c r="M587" i="1"/>
  <c r="N587" i="1" s="1"/>
  <c r="M595" i="1"/>
  <c r="N595" i="1" s="1"/>
  <c r="M683" i="1"/>
  <c r="N683" i="1" s="1"/>
  <c r="M707" i="1"/>
  <c r="N707" i="1" s="1"/>
  <c r="M723" i="1"/>
  <c r="N723" i="1" s="1"/>
  <c r="M731" i="1"/>
  <c r="N731" i="1" s="1"/>
  <c r="M739" i="1"/>
  <c r="N739" i="1" s="1"/>
  <c r="M811" i="1"/>
  <c r="N811" i="1" s="1"/>
  <c r="M859" i="1"/>
  <c r="N859" i="1" s="1"/>
  <c r="M875" i="1"/>
  <c r="N875" i="1" s="1"/>
  <c r="M891" i="1"/>
  <c r="N891" i="1" s="1"/>
  <c r="M899" i="1"/>
  <c r="N899" i="1" s="1"/>
  <c r="M971" i="1"/>
  <c r="N971" i="1" s="1"/>
  <c r="M1435" i="1"/>
  <c r="N1435" i="1" s="1"/>
  <c r="M1467" i="1"/>
  <c r="N1467" i="1" s="1"/>
  <c r="M1515" i="1"/>
  <c r="N1515" i="1" s="1"/>
  <c r="M1523" i="1"/>
  <c r="N1523" i="1" s="1"/>
  <c r="M1531" i="1"/>
  <c r="N1531" i="1" s="1"/>
  <c r="M1539" i="1"/>
  <c r="N1539" i="1" s="1"/>
  <c r="M60" i="1"/>
  <c r="N60" i="1" s="1"/>
  <c r="M132" i="1"/>
  <c r="N132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184" i="1"/>
  <c r="N184" i="1" s="1"/>
  <c r="M192" i="1"/>
  <c r="N192" i="1" s="1"/>
  <c r="M200" i="1"/>
  <c r="N200" i="1" s="1"/>
  <c r="M208" i="1"/>
  <c r="N208" i="1" s="1"/>
  <c r="M216" i="1"/>
  <c r="N216" i="1" s="1"/>
  <c r="M224" i="1"/>
  <c r="N224" i="1" s="1"/>
  <c r="M232" i="1"/>
  <c r="N232" i="1" s="1"/>
  <c r="M240" i="1"/>
  <c r="N240" i="1" s="1"/>
  <c r="M248" i="1"/>
  <c r="N248" i="1" s="1"/>
  <c r="M256" i="1"/>
  <c r="N256" i="1" s="1"/>
  <c r="M264" i="1"/>
  <c r="N264" i="1" s="1"/>
  <c r="M272" i="1"/>
  <c r="N272" i="1" s="1"/>
  <c r="M280" i="1"/>
  <c r="N280" i="1" s="1"/>
  <c r="M288" i="1"/>
  <c r="N288" i="1" s="1"/>
  <c r="M296" i="1"/>
  <c r="N296" i="1" s="1"/>
  <c r="M304" i="1"/>
  <c r="N304" i="1" s="1"/>
  <c r="M312" i="1"/>
  <c r="N312" i="1" s="1"/>
  <c r="M320" i="1"/>
  <c r="N320" i="1" s="1"/>
  <c r="M328" i="1"/>
  <c r="N328" i="1" s="1"/>
  <c r="M336" i="1"/>
  <c r="N336" i="1" s="1"/>
  <c r="M344" i="1"/>
  <c r="N344" i="1" s="1"/>
  <c r="M352" i="1"/>
  <c r="N352" i="1" s="1"/>
  <c r="M360" i="1"/>
  <c r="N360" i="1" s="1"/>
  <c r="M368" i="1"/>
  <c r="N368" i="1" s="1"/>
  <c r="M376" i="1"/>
  <c r="N376" i="1" s="1"/>
  <c r="M384" i="1"/>
  <c r="N384" i="1" s="1"/>
  <c r="M392" i="1"/>
  <c r="N392" i="1" s="1"/>
  <c r="M400" i="1"/>
  <c r="N400" i="1" s="1"/>
  <c r="M408" i="1"/>
  <c r="N408" i="1" s="1"/>
  <c r="M416" i="1"/>
  <c r="N416" i="1" s="1"/>
  <c r="M424" i="1"/>
  <c r="N424" i="1" s="1"/>
  <c r="M432" i="1"/>
  <c r="N432" i="1" s="1"/>
  <c r="M440" i="1"/>
  <c r="N440" i="1" s="1"/>
  <c r="M448" i="1"/>
  <c r="N448" i="1" s="1"/>
  <c r="M456" i="1"/>
  <c r="N456" i="1" s="1"/>
  <c r="M464" i="1"/>
  <c r="N464" i="1" s="1"/>
  <c r="M472" i="1"/>
  <c r="N472" i="1" s="1"/>
  <c r="M480" i="1"/>
  <c r="N480" i="1" s="1"/>
  <c r="M488" i="1"/>
  <c r="N488" i="1" s="1"/>
  <c r="M496" i="1"/>
  <c r="N496" i="1" s="1"/>
  <c r="M504" i="1"/>
  <c r="N504" i="1" s="1"/>
  <c r="M91" i="1"/>
  <c r="N91" i="1" s="1"/>
  <c r="M228" i="1"/>
  <c r="N228" i="1" s="1"/>
  <c r="M236" i="1"/>
  <c r="N236" i="1" s="1"/>
  <c r="M244" i="1"/>
  <c r="N244" i="1" s="1"/>
  <c r="M252" i="1"/>
  <c r="N252" i="1" s="1"/>
  <c r="M300" i="1"/>
  <c r="N300" i="1" s="1"/>
  <c r="M348" i="1"/>
  <c r="N348" i="1" s="1"/>
  <c r="M420" i="1"/>
  <c r="N420" i="1" s="1"/>
  <c r="M428" i="1"/>
  <c r="N428" i="1" s="1"/>
  <c r="M444" i="1"/>
  <c r="N444" i="1" s="1"/>
  <c r="M39" i="1"/>
  <c r="N39" i="1" s="1"/>
  <c r="M111" i="1"/>
  <c r="N111" i="1" s="1"/>
  <c r="M127" i="1"/>
  <c r="N127" i="1" s="1"/>
  <c r="M135" i="1"/>
  <c r="N135" i="1" s="1"/>
  <c r="M151" i="1"/>
  <c r="N151" i="1" s="1"/>
  <c r="M159" i="1"/>
  <c r="N159" i="1" s="1"/>
  <c r="M167" i="1"/>
  <c r="N167" i="1" s="1"/>
  <c r="M175" i="1"/>
  <c r="N175" i="1" s="1"/>
  <c r="M183" i="1"/>
  <c r="N183" i="1" s="1"/>
  <c r="M191" i="1"/>
  <c r="N191" i="1" s="1"/>
  <c r="M199" i="1"/>
  <c r="N199" i="1" s="1"/>
  <c r="M207" i="1"/>
  <c r="N207" i="1" s="1"/>
  <c r="M215" i="1"/>
  <c r="N215" i="1" s="1"/>
  <c r="M223" i="1"/>
  <c r="N223" i="1" s="1"/>
  <c r="M231" i="1"/>
  <c r="N231" i="1" s="1"/>
  <c r="M239" i="1"/>
  <c r="N239" i="1" s="1"/>
  <c r="M247" i="1"/>
  <c r="N247" i="1" s="1"/>
  <c r="M255" i="1"/>
  <c r="N255" i="1" s="1"/>
  <c r="M263" i="1"/>
  <c r="N263" i="1" s="1"/>
  <c r="M271" i="1"/>
  <c r="N271" i="1" s="1"/>
  <c r="M279" i="1"/>
  <c r="N279" i="1" s="1"/>
  <c r="M287" i="1"/>
  <c r="N287" i="1" s="1"/>
  <c r="M311" i="1"/>
  <c r="N311" i="1" s="1"/>
  <c r="M319" i="1"/>
  <c r="N319" i="1" s="1"/>
  <c r="M327" i="1"/>
  <c r="N327" i="1" s="1"/>
  <c r="M335" i="1"/>
  <c r="N335" i="1" s="1"/>
  <c r="M343" i="1"/>
  <c r="N343" i="1" s="1"/>
  <c r="M351" i="1"/>
  <c r="N351" i="1" s="1"/>
  <c r="M359" i="1"/>
  <c r="N359" i="1" s="1"/>
  <c r="M367" i="1"/>
  <c r="N367" i="1" s="1"/>
  <c r="M375" i="1"/>
  <c r="N375" i="1" s="1"/>
  <c r="M391" i="1"/>
  <c r="N391" i="1" s="1"/>
  <c r="M399" i="1"/>
  <c r="N399" i="1" s="1"/>
  <c r="M407" i="1"/>
  <c r="N407" i="1" s="1"/>
  <c r="M455" i="1"/>
  <c r="N455" i="1" s="1"/>
  <c r="M479" i="1"/>
  <c r="N479" i="1" s="1"/>
  <c r="M487" i="1"/>
  <c r="N487" i="1" s="1"/>
  <c r="M495" i="1"/>
  <c r="N495" i="1" s="1"/>
  <c r="M503" i="1"/>
  <c r="N503" i="1" s="1"/>
  <c r="M512" i="1"/>
  <c r="N512" i="1" s="1"/>
  <c r="M520" i="1"/>
  <c r="N520" i="1" s="1"/>
  <c r="M528" i="1"/>
  <c r="N528" i="1" s="1"/>
  <c r="M536" i="1"/>
  <c r="N536" i="1" s="1"/>
  <c r="M544" i="1"/>
  <c r="N544" i="1" s="1"/>
  <c r="M552" i="1"/>
  <c r="N552" i="1" s="1"/>
  <c r="M560" i="1"/>
  <c r="N560" i="1" s="1"/>
  <c r="M568" i="1"/>
  <c r="N568" i="1" s="1"/>
  <c r="M576" i="1"/>
  <c r="N576" i="1" s="1"/>
  <c r="M584" i="1"/>
  <c r="N584" i="1" s="1"/>
  <c r="M592" i="1"/>
  <c r="N592" i="1" s="1"/>
  <c r="M600" i="1"/>
  <c r="N600" i="1" s="1"/>
  <c r="M608" i="1"/>
  <c r="N608" i="1" s="1"/>
  <c r="M616" i="1"/>
  <c r="N616" i="1" s="1"/>
  <c r="M624" i="1"/>
  <c r="N624" i="1" s="1"/>
  <c r="M632" i="1"/>
  <c r="N632" i="1" s="1"/>
  <c r="M640" i="1"/>
  <c r="N640" i="1" s="1"/>
  <c r="M648" i="1"/>
  <c r="N648" i="1" s="1"/>
  <c r="M656" i="1"/>
  <c r="N656" i="1" s="1"/>
  <c r="M664" i="1"/>
  <c r="N664" i="1" s="1"/>
  <c r="M672" i="1"/>
  <c r="N672" i="1" s="1"/>
  <c r="M680" i="1"/>
  <c r="N680" i="1" s="1"/>
  <c r="M688" i="1"/>
  <c r="N688" i="1" s="1"/>
  <c r="M696" i="1"/>
  <c r="N696" i="1" s="1"/>
  <c r="M704" i="1"/>
  <c r="N704" i="1" s="1"/>
  <c r="M712" i="1"/>
  <c r="N712" i="1" s="1"/>
  <c r="M720" i="1"/>
  <c r="N720" i="1" s="1"/>
  <c r="M728" i="1"/>
  <c r="N728" i="1" s="1"/>
  <c r="M736" i="1"/>
  <c r="N736" i="1" s="1"/>
  <c r="M744" i="1"/>
  <c r="N744" i="1" s="1"/>
  <c r="M816" i="1"/>
  <c r="N816" i="1" s="1"/>
  <c r="M856" i="1"/>
  <c r="N856" i="1" s="1"/>
  <c r="M864" i="1"/>
  <c r="N864" i="1" s="1"/>
  <c r="M872" i="1"/>
  <c r="N872" i="1" s="1"/>
  <c r="M880" i="1"/>
  <c r="N880" i="1" s="1"/>
  <c r="M896" i="1"/>
  <c r="N896" i="1" s="1"/>
  <c r="M904" i="1"/>
  <c r="N904" i="1" s="1"/>
  <c r="M920" i="1"/>
  <c r="N920" i="1" s="1"/>
  <c r="M936" i="1"/>
  <c r="N936" i="1" s="1"/>
  <c r="M976" i="1"/>
  <c r="N976" i="1" s="1"/>
  <c r="M992" i="1"/>
  <c r="N992" i="1" s="1"/>
  <c r="M1000" i="1"/>
  <c r="N1000" i="1" s="1"/>
  <c r="M1008" i="1"/>
  <c r="N1008" i="1" s="1"/>
  <c r="M1016" i="1"/>
  <c r="N1016" i="1" s="1"/>
  <c r="M1024" i="1"/>
  <c r="N1024" i="1" s="1"/>
  <c r="M1064" i="1"/>
  <c r="N1064" i="1" s="1"/>
  <c r="M1072" i="1"/>
  <c r="N1072" i="1" s="1"/>
  <c r="M1080" i="1"/>
  <c r="N1080" i="1" s="1"/>
  <c r="M1088" i="1"/>
  <c r="N1088" i="1" s="1"/>
  <c r="M1120" i="1"/>
  <c r="N1120" i="1" s="1"/>
  <c r="M1264" i="1"/>
  <c r="N1264" i="1" s="1"/>
  <c r="M1320" i="1"/>
  <c r="N1320" i="1" s="1"/>
  <c r="M1472" i="1"/>
  <c r="N1472" i="1" s="1"/>
  <c r="M1528" i="1"/>
  <c r="N1528" i="1" s="1"/>
  <c r="M1155" i="1"/>
  <c r="N1155" i="1" s="1"/>
  <c r="M1163" i="1"/>
  <c r="N1163" i="1" s="1"/>
  <c r="M1451" i="1"/>
  <c r="N1451" i="1" s="1"/>
  <c r="M476" i="1"/>
  <c r="N476" i="1" s="1"/>
  <c r="M484" i="1"/>
  <c r="N484" i="1" s="1"/>
  <c r="M492" i="1"/>
  <c r="N492" i="1" s="1"/>
  <c r="M500" i="1"/>
  <c r="N500" i="1" s="1"/>
  <c r="M508" i="1"/>
  <c r="N508" i="1" s="1"/>
  <c r="M516" i="1"/>
  <c r="N516" i="1" s="1"/>
  <c r="M556" i="1"/>
  <c r="N556" i="1" s="1"/>
  <c r="M564" i="1"/>
  <c r="N564" i="1" s="1"/>
  <c r="M580" i="1"/>
  <c r="N580" i="1" s="1"/>
  <c r="M604" i="1"/>
  <c r="N604" i="1" s="1"/>
  <c r="M612" i="1"/>
  <c r="N612" i="1" s="1"/>
  <c r="M620" i="1"/>
  <c r="N620" i="1" s="1"/>
  <c r="M644" i="1"/>
  <c r="N644" i="1" s="1"/>
  <c r="M652" i="1"/>
  <c r="N652" i="1" s="1"/>
  <c r="M511" i="1"/>
  <c r="N511" i="1" s="1"/>
  <c r="M535" i="1"/>
  <c r="N535" i="1" s="1"/>
  <c r="M551" i="1"/>
  <c r="N551" i="1" s="1"/>
  <c r="M567" i="1"/>
  <c r="N567" i="1" s="1"/>
  <c r="M575" i="1"/>
  <c r="N575" i="1" s="1"/>
  <c r="M583" i="1"/>
  <c r="N583" i="1" s="1"/>
  <c r="M599" i="1"/>
  <c r="N599" i="1" s="1"/>
  <c r="M607" i="1"/>
  <c r="N607" i="1" s="1"/>
  <c r="M615" i="1"/>
  <c r="N615" i="1" s="1"/>
  <c r="M623" i="1"/>
  <c r="N623" i="1" s="1"/>
  <c r="M631" i="1"/>
  <c r="N631" i="1" s="1"/>
  <c r="M639" i="1"/>
  <c r="N639" i="1" s="1"/>
  <c r="M655" i="1"/>
  <c r="N655" i="1" s="1"/>
  <c r="M663" i="1"/>
  <c r="N663" i="1" s="1"/>
  <c r="M679" i="1"/>
  <c r="N679" i="1" s="1"/>
  <c r="M687" i="1"/>
  <c r="N687" i="1" s="1"/>
  <c r="M695" i="1"/>
  <c r="N695" i="1" s="1"/>
  <c r="M703" i="1"/>
  <c r="N703" i="1" s="1"/>
  <c r="M711" i="1"/>
  <c r="N711" i="1" s="1"/>
  <c r="M719" i="1"/>
  <c r="N719" i="1" s="1"/>
  <c r="M727" i="1"/>
  <c r="N727" i="1" s="1"/>
  <c r="M735" i="1"/>
  <c r="N735" i="1" s="1"/>
  <c r="M743" i="1"/>
  <c r="N743" i="1" s="1"/>
  <c r="M751" i="1"/>
  <c r="N751" i="1" s="1"/>
  <c r="M767" i="1"/>
  <c r="N767" i="1" s="1"/>
  <c r="M791" i="1"/>
  <c r="N791" i="1" s="1"/>
  <c r="M799" i="1"/>
  <c r="N799" i="1" s="1"/>
  <c r="M807" i="1"/>
  <c r="N807" i="1" s="1"/>
  <c r="M815" i="1"/>
  <c r="N815" i="1" s="1"/>
  <c r="M823" i="1"/>
  <c r="N823" i="1" s="1"/>
  <c r="M831" i="1"/>
  <c r="N831" i="1" s="1"/>
  <c r="M839" i="1"/>
  <c r="N839" i="1" s="1"/>
  <c r="M847" i="1"/>
  <c r="N847" i="1" s="1"/>
  <c r="M855" i="1"/>
  <c r="N855" i="1" s="1"/>
  <c r="M863" i="1"/>
  <c r="N863" i="1" s="1"/>
  <c r="M871" i="1"/>
  <c r="N871" i="1" s="1"/>
  <c r="M879" i="1"/>
  <c r="N879" i="1" s="1"/>
  <c r="M887" i="1"/>
  <c r="N887" i="1" s="1"/>
  <c r="M895" i="1"/>
  <c r="N895" i="1" s="1"/>
  <c r="M903" i="1"/>
  <c r="N903" i="1" s="1"/>
  <c r="M911" i="1"/>
  <c r="N911" i="1" s="1"/>
  <c r="M919" i="1"/>
  <c r="N919" i="1" s="1"/>
  <c r="M927" i="1"/>
  <c r="N927" i="1" s="1"/>
  <c r="M935" i="1"/>
  <c r="N935" i="1" s="1"/>
  <c r="M943" i="1"/>
  <c r="N943" i="1" s="1"/>
  <c r="M951" i="1"/>
  <c r="N951" i="1" s="1"/>
  <c r="M959" i="1"/>
  <c r="N959" i="1" s="1"/>
  <c r="M967" i="1"/>
  <c r="N967" i="1" s="1"/>
  <c r="M975" i="1"/>
  <c r="N975" i="1" s="1"/>
  <c r="M983" i="1"/>
  <c r="N983" i="1" s="1"/>
  <c r="M991" i="1"/>
  <c r="N991" i="1" s="1"/>
  <c r="M999" i="1"/>
  <c r="N999" i="1" s="1"/>
  <c r="M1007" i="1"/>
  <c r="N1007" i="1" s="1"/>
  <c r="M1015" i="1"/>
  <c r="N1015" i="1" s="1"/>
  <c r="M1023" i="1"/>
  <c r="N1023" i="1" s="1"/>
  <c r="M1031" i="1"/>
  <c r="N1031" i="1" s="1"/>
  <c r="M1039" i="1"/>
  <c r="N1039" i="1" s="1"/>
  <c r="M1047" i="1"/>
  <c r="N1047" i="1" s="1"/>
  <c r="M1055" i="1"/>
  <c r="N1055" i="1" s="1"/>
  <c r="M1063" i="1"/>
  <c r="N1063" i="1" s="1"/>
  <c r="M1087" i="1"/>
  <c r="N1087" i="1" s="1"/>
  <c r="M1111" i="1"/>
  <c r="N1111" i="1" s="1"/>
  <c r="M1127" i="1"/>
  <c r="N1127" i="1" s="1"/>
  <c r="M1143" i="1"/>
  <c r="N1143" i="1" s="1"/>
  <c r="M1159" i="1"/>
  <c r="N1159" i="1" s="1"/>
  <c r="M1167" i="1"/>
  <c r="N1167" i="1" s="1"/>
  <c r="M1175" i="1"/>
  <c r="N1175" i="1" s="1"/>
  <c r="M1191" i="1"/>
  <c r="N1191" i="1" s="1"/>
  <c r="M1207" i="1"/>
  <c r="N1207" i="1" s="1"/>
  <c r="M1223" i="1"/>
  <c r="N1223" i="1" s="1"/>
  <c r="M1231" i="1"/>
  <c r="N1231" i="1" s="1"/>
  <c r="M1239" i="1"/>
  <c r="N1239" i="1" s="1"/>
  <c r="M1255" i="1"/>
  <c r="N1255" i="1" s="1"/>
  <c r="M1327" i="1"/>
  <c r="N1327" i="1" s="1"/>
  <c r="M1383" i="1"/>
  <c r="N1383" i="1" s="1"/>
  <c r="M1399" i="1"/>
  <c r="N1399" i="1" s="1"/>
  <c r="M1463" i="1"/>
  <c r="N1463" i="1" s="1"/>
  <c r="M1487" i="1"/>
  <c r="N1487" i="1" s="1"/>
  <c r="M1495" i="1"/>
  <c r="N1495" i="1" s="1"/>
  <c r="M1503" i="1"/>
  <c r="N1503" i="1" s="1"/>
  <c r="M1511" i="1"/>
  <c r="N1511" i="1" s="1"/>
  <c r="M1519" i="1"/>
  <c r="N1519" i="1" s="1"/>
  <c r="M1527" i="1"/>
  <c r="N1527" i="1" s="1"/>
  <c r="M1535" i="1"/>
  <c r="N1535" i="1" s="1"/>
  <c r="M1543" i="1"/>
  <c r="N1543" i="1" s="1"/>
  <c r="M11" i="1"/>
  <c r="N11" i="1" s="1"/>
  <c r="M19" i="1"/>
  <c r="N19" i="1" s="1"/>
  <c r="M43" i="1"/>
  <c r="N43" i="1" s="1"/>
  <c r="M67" i="1"/>
  <c r="N67" i="1" s="1"/>
  <c r="M75" i="1"/>
  <c r="N75" i="1" s="1"/>
  <c r="M99" i="1"/>
  <c r="N99" i="1" s="1"/>
  <c r="M107" i="1"/>
  <c r="N107" i="1" s="1"/>
  <c r="M115" i="1"/>
  <c r="N115" i="1" s="1"/>
  <c r="M123" i="1"/>
  <c r="N123" i="1" s="1"/>
  <c r="M131" i="1"/>
  <c r="N131" i="1" s="1"/>
  <c r="M139" i="1"/>
  <c r="N139" i="1" s="1"/>
  <c r="M147" i="1"/>
  <c r="N147" i="1" s="1"/>
  <c r="M163" i="1"/>
  <c r="N163" i="1" s="1"/>
  <c r="M179" i="1"/>
  <c r="N179" i="1" s="1"/>
  <c r="M187" i="1"/>
  <c r="N187" i="1" s="1"/>
  <c r="M195" i="1"/>
  <c r="N195" i="1" s="1"/>
  <c r="M203" i="1"/>
  <c r="N203" i="1" s="1"/>
  <c r="M211" i="1"/>
  <c r="N211" i="1" s="1"/>
  <c r="M219" i="1"/>
  <c r="N219" i="1" s="1"/>
  <c r="M227" i="1"/>
  <c r="N227" i="1" s="1"/>
  <c r="M243" i="1"/>
  <c r="N243" i="1" s="1"/>
  <c r="M267" i="1"/>
  <c r="N267" i="1" s="1"/>
  <c r="M275" i="1"/>
  <c r="N275" i="1" s="1"/>
  <c r="M283" i="1"/>
  <c r="N283" i="1" s="1"/>
  <c r="M291" i="1"/>
  <c r="N291" i="1" s="1"/>
  <c r="M299" i="1"/>
  <c r="N299" i="1" s="1"/>
  <c r="M307" i="1"/>
  <c r="N307" i="1" s="1"/>
  <c r="M315" i="1"/>
  <c r="N315" i="1" s="1"/>
  <c r="M323" i="1"/>
  <c r="N323" i="1" s="1"/>
  <c r="M331" i="1"/>
  <c r="N331" i="1" s="1"/>
  <c r="M339" i="1"/>
  <c r="N339" i="1" s="1"/>
  <c r="M347" i="1"/>
  <c r="N347" i="1" s="1"/>
  <c r="M355" i="1"/>
  <c r="N355" i="1" s="1"/>
  <c r="M363" i="1"/>
  <c r="N363" i="1" s="1"/>
  <c r="M371" i="1"/>
  <c r="N371" i="1" s="1"/>
  <c r="M379" i="1"/>
  <c r="N379" i="1" s="1"/>
  <c r="M387" i="1"/>
  <c r="N387" i="1" s="1"/>
  <c r="M395" i="1"/>
  <c r="N395" i="1" s="1"/>
  <c r="M403" i="1"/>
  <c r="N403" i="1" s="1"/>
  <c r="M411" i="1"/>
  <c r="N411" i="1" s="1"/>
  <c r="M419" i="1"/>
  <c r="N419" i="1" s="1"/>
  <c r="M427" i="1"/>
  <c r="N427" i="1" s="1"/>
  <c r="M435" i="1"/>
  <c r="N435" i="1" s="1"/>
  <c r="M443" i="1"/>
  <c r="N443" i="1" s="1"/>
  <c r="M451" i="1"/>
  <c r="N451" i="1" s="1"/>
  <c r="M459" i="1"/>
  <c r="N459" i="1" s="1"/>
  <c r="M467" i="1"/>
  <c r="N467" i="1" s="1"/>
  <c r="M475" i="1"/>
  <c r="N475" i="1" s="1"/>
  <c r="M483" i="1"/>
  <c r="N483" i="1" s="1"/>
  <c r="M491" i="1"/>
  <c r="N491" i="1" s="1"/>
  <c r="M499" i="1"/>
  <c r="N499" i="1" s="1"/>
  <c r="M507" i="1"/>
  <c r="N507" i="1" s="1"/>
  <c r="M523" i="1"/>
  <c r="N523" i="1" s="1"/>
  <c r="M531" i="1"/>
  <c r="N531" i="1" s="1"/>
  <c r="M539" i="1"/>
  <c r="N539" i="1" s="1"/>
  <c r="M547" i="1"/>
  <c r="N547" i="1" s="1"/>
  <c r="M555" i="1"/>
  <c r="N555" i="1" s="1"/>
  <c r="M563" i="1"/>
  <c r="N563" i="1" s="1"/>
  <c r="M571" i="1"/>
  <c r="N571" i="1" s="1"/>
  <c r="M603" i="1"/>
  <c r="N603" i="1" s="1"/>
  <c r="M611" i="1"/>
  <c r="N611" i="1" s="1"/>
  <c r="M619" i="1"/>
  <c r="N619" i="1" s="1"/>
  <c r="M627" i="1"/>
  <c r="N627" i="1" s="1"/>
  <c r="M635" i="1"/>
  <c r="N635" i="1" s="1"/>
  <c r="M643" i="1"/>
  <c r="N643" i="1" s="1"/>
  <c r="M651" i="1"/>
  <c r="N651" i="1" s="1"/>
  <c r="M659" i="1"/>
  <c r="N659" i="1" s="1"/>
  <c r="M667" i="1"/>
  <c r="N667" i="1" s="1"/>
  <c r="M675" i="1"/>
  <c r="N675" i="1" s="1"/>
  <c r="M691" i="1"/>
  <c r="N691" i="1" s="1"/>
  <c r="M699" i="1"/>
  <c r="N699" i="1" s="1"/>
  <c r="M715" i="1"/>
  <c r="N715" i="1" s="1"/>
  <c r="M747" i="1"/>
  <c r="N747" i="1" s="1"/>
  <c r="M22" i="1"/>
  <c r="N22" i="1" s="1"/>
  <c r="M70" i="1"/>
  <c r="N70" i="1" s="1"/>
  <c r="M86" i="1"/>
  <c r="N86" i="1" s="1"/>
  <c r="M110" i="1"/>
  <c r="N110" i="1" s="1"/>
  <c r="M4" i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40" i="1"/>
  <c r="N140" i="1" s="1"/>
  <c r="M148" i="1"/>
  <c r="N148" i="1" s="1"/>
  <c r="M156" i="1"/>
  <c r="N156" i="1" s="1"/>
  <c r="M164" i="1"/>
  <c r="N164" i="1" s="1"/>
  <c r="M172" i="1"/>
  <c r="N172" i="1" s="1"/>
  <c r="M180" i="1"/>
  <c r="N180" i="1" s="1"/>
  <c r="M188" i="1"/>
  <c r="N188" i="1" s="1"/>
  <c r="M196" i="1"/>
  <c r="N196" i="1" s="1"/>
  <c r="M204" i="1"/>
  <c r="N204" i="1" s="1"/>
  <c r="M212" i="1"/>
  <c r="N212" i="1" s="1"/>
  <c r="M220" i="1"/>
  <c r="N220" i="1" s="1"/>
  <c r="M260" i="1"/>
  <c r="N260" i="1" s="1"/>
  <c r="M268" i="1"/>
  <c r="N268" i="1" s="1"/>
  <c r="M276" i="1"/>
  <c r="N276" i="1" s="1"/>
  <c r="M284" i="1"/>
  <c r="N284" i="1" s="1"/>
  <c r="M292" i="1"/>
  <c r="N292" i="1" s="1"/>
  <c r="M308" i="1"/>
  <c r="N308" i="1" s="1"/>
  <c r="M316" i="1"/>
  <c r="N316" i="1" s="1"/>
  <c r="M324" i="1"/>
  <c r="N324" i="1" s="1"/>
  <c r="M332" i="1"/>
  <c r="N332" i="1" s="1"/>
  <c r="M340" i="1"/>
  <c r="N340" i="1" s="1"/>
  <c r="M356" i="1"/>
  <c r="N356" i="1" s="1"/>
  <c r="M364" i="1"/>
  <c r="N364" i="1" s="1"/>
  <c r="M372" i="1"/>
  <c r="N372" i="1" s="1"/>
  <c r="M380" i="1"/>
  <c r="N380" i="1" s="1"/>
  <c r="M388" i="1"/>
  <c r="N388" i="1" s="1"/>
  <c r="M396" i="1"/>
  <c r="N396" i="1" s="1"/>
  <c r="M404" i="1"/>
  <c r="N404" i="1" s="1"/>
  <c r="M412" i="1"/>
  <c r="N412" i="1" s="1"/>
  <c r="M436" i="1"/>
  <c r="N436" i="1" s="1"/>
  <c r="M452" i="1"/>
  <c r="N452" i="1" s="1"/>
  <c r="M460" i="1"/>
  <c r="N460" i="1" s="1"/>
  <c r="M468" i="1"/>
  <c r="N468" i="1" s="1"/>
  <c r="M524" i="1"/>
  <c r="N524" i="1" s="1"/>
  <c r="M532" i="1"/>
  <c r="N532" i="1" s="1"/>
  <c r="M540" i="1"/>
  <c r="N540" i="1" s="1"/>
  <c r="M548" i="1"/>
  <c r="N548" i="1" s="1"/>
  <c r="M572" i="1"/>
  <c r="N572" i="1" s="1"/>
  <c r="M588" i="1"/>
  <c r="N588" i="1" s="1"/>
  <c r="M596" i="1"/>
  <c r="N596" i="1" s="1"/>
  <c r="M628" i="1"/>
  <c r="N628" i="1" s="1"/>
  <c r="M636" i="1"/>
  <c r="N636" i="1" s="1"/>
  <c r="M660" i="1"/>
  <c r="N660" i="1" s="1"/>
  <c r="M668" i="1"/>
  <c r="N668" i="1" s="1"/>
  <c r="M7" i="1"/>
  <c r="N7" i="1" s="1"/>
  <c r="M15" i="1"/>
  <c r="N15" i="1" s="1"/>
  <c r="M23" i="1"/>
  <c r="N23" i="1" s="1"/>
  <c r="M31" i="1"/>
  <c r="N31" i="1" s="1"/>
  <c r="M47" i="1"/>
  <c r="N47" i="1" s="1"/>
  <c r="M55" i="1"/>
  <c r="N55" i="1" s="1"/>
  <c r="M63" i="1"/>
  <c r="N63" i="1" s="1"/>
  <c r="M71" i="1"/>
  <c r="N71" i="1" s="1"/>
  <c r="M79" i="1"/>
  <c r="N79" i="1" s="1"/>
  <c r="M87" i="1"/>
  <c r="N87" i="1" s="1"/>
  <c r="M95" i="1"/>
  <c r="N95" i="1" s="1"/>
  <c r="M103" i="1"/>
  <c r="N103" i="1" s="1"/>
  <c r="M119" i="1"/>
  <c r="N119" i="1" s="1"/>
  <c r="M143" i="1"/>
  <c r="N143" i="1" s="1"/>
  <c r="M295" i="1"/>
  <c r="N295" i="1" s="1"/>
  <c r="M303" i="1"/>
  <c r="N303" i="1" s="1"/>
  <c r="M383" i="1"/>
  <c r="N383" i="1" s="1"/>
  <c r="M415" i="1"/>
  <c r="N415" i="1" s="1"/>
  <c r="M423" i="1"/>
  <c r="N423" i="1" s="1"/>
  <c r="M431" i="1"/>
  <c r="N431" i="1" s="1"/>
  <c r="M439" i="1"/>
  <c r="N439" i="1" s="1"/>
  <c r="M447" i="1"/>
  <c r="N447" i="1" s="1"/>
  <c r="M463" i="1"/>
  <c r="N463" i="1" s="1"/>
  <c r="M471" i="1"/>
  <c r="N471" i="1" s="1"/>
  <c r="M519" i="1"/>
  <c r="N519" i="1" s="1"/>
  <c r="M527" i="1"/>
  <c r="N527" i="1" s="1"/>
  <c r="M543" i="1"/>
  <c r="N543" i="1" s="1"/>
  <c r="M559" i="1"/>
  <c r="N559" i="1" s="1"/>
  <c r="M591" i="1"/>
  <c r="N591" i="1" s="1"/>
  <c r="M647" i="1"/>
  <c r="N647" i="1" s="1"/>
  <c r="M671" i="1"/>
  <c r="N671" i="1" s="1"/>
  <c r="M752" i="1"/>
  <c r="N752" i="1" s="1"/>
  <c r="M760" i="1"/>
  <c r="N760" i="1" s="1"/>
  <c r="M768" i="1"/>
  <c r="N768" i="1" s="1"/>
  <c r="M776" i="1"/>
  <c r="N776" i="1" s="1"/>
  <c r="M784" i="1"/>
  <c r="N784" i="1" s="1"/>
  <c r="M792" i="1"/>
  <c r="N792" i="1" s="1"/>
  <c r="M800" i="1"/>
  <c r="N800" i="1" s="1"/>
  <c r="M808" i="1"/>
  <c r="N808" i="1" s="1"/>
  <c r="M824" i="1"/>
  <c r="N824" i="1" s="1"/>
  <c r="M832" i="1"/>
  <c r="N832" i="1" s="1"/>
  <c r="M840" i="1"/>
  <c r="N840" i="1" s="1"/>
  <c r="M848" i="1"/>
  <c r="N848" i="1" s="1"/>
  <c r="M888" i="1"/>
  <c r="N888" i="1" s="1"/>
  <c r="M912" i="1"/>
  <c r="N912" i="1" s="1"/>
  <c r="M928" i="1"/>
  <c r="N928" i="1" s="1"/>
  <c r="M944" i="1"/>
  <c r="N944" i="1" s="1"/>
  <c r="M952" i="1"/>
  <c r="N952" i="1" s="1"/>
  <c r="M960" i="1"/>
  <c r="N960" i="1" s="1"/>
  <c r="M968" i="1"/>
  <c r="N968" i="1" s="1"/>
  <c r="M984" i="1"/>
  <c r="N984" i="1" s="1"/>
  <c r="M1032" i="1"/>
  <c r="N1032" i="1" s="1"/>
  <c r="M1040" i="1"/>
  <c r="N1040" i="1" s="1"/>
  <c r="M1048" i="1"/>
  <c r="N1048" i="1" s="1"/>
  <c r="M1056" i="1"/>
  <c r="N1056" i="1" s="1"/>
  <c r="M1096" i="1"/>
  <c r="N1096" i="1" s="1"/>
  <c r="M1104" i="1"/>
  <c r="N1104" i="1" s="1"/>
  <c r="M1112" i="1"/>
  <c r="N1112" i="1" s="1"/>
  <c r="M1128" i="1"/>
  <c r="N1128" i="1" s="1"/>
  <c r="M1136" i="1"/>
  <c r="N1136" i="1" s="1"/>
  <c r="M1144" i="1"/>
  <c r="N1144" i="1" s="1"/>
  <c r="M1152" i="1"/>
  <c r="N1152" i="1" s="1"/>
  <c r="M1160" i="1"/>
  <c r="N1160" i="1" s="1"/>
  <c r="M1168" i="1"/>
  <c r="N1168" i="1" s="1"/>
  <c r="M1176" i="1"/>
  <c r="N1176" i="1" s="1"/>
  <c r="M1184" i="1"/>
  <c r="N1184" i="1" s="1"/>
  <c r="M1192" i="1"/>
  <c r="N1192" i="1" s="1"/>
  <c r="M1200" i="1"/>
  <c r="N1200" i="1" s="1"/>
  <c r="M1208" i="1"/>
  <c r="N1208" i="1" s="1"/>
  <c r="M1216" i="1"/>
  <c r="N1216" i="1" s="1"/>
  <c r="M1224" i="1"/>
  <c r="N1224" i="1" s="1"/>
  <c r="M1232" i="1"/>
  <c r="N1232" i="1" s="1"/>
  <c r="M1240" i="1"/>
  <c r="N1240" i="1" s="1"/>
  <c r="M1248" i="1"/>
  <c r="N1248" i="1" s="1"/>
  <c r="M1256" i="1"/>
  <c r="N1256" i="1" s="1"/>
  <c r="M1272" i="1"/>
  <c r="N1272" i="1" s="1"/>
  <c r="M1280" i="1"/>
  <c r="N1280" i="1" s="1"/>
  <c r="M1288" i="1"/>
  <c r="N1288" i="1" s="1"/>
  <c r="M1296" i="1"/>
  <c r="N1296" i="1" s="1"/>
  <c r="M1304" i="1"/>
  <c r="N1304" i="1" s="1"/>
  <c r="M1312" i="1"/>
  <c r="N1312" i="1" s="1"/>
  <c r="M1328" i="1"/>
  <c r="N1328" i="1" s="1"/>
  <c r="M1336" i="1"/>
  <c r="N1336" i="1" s="1"/>
  <c r="M1344" i="1"/>
  <c r="N1344" i="1" s="1"/>
  <c r="M1352" i="1"/>
  <c r="N1352" i="1" s="1"/>
  <c r="M1360" i="1"/>
  <c r="N1360" i="1" s="1"/>
  <c r="M1368" i="1"/>
  <c r="N1368" i="1" s="1"/>
  <c r="M1376" i="1"/>
  <c r="N1376" i="1" s="1"/>
  <c r="M1384" i="1"/>
  <c r="N1384" i="1" s="1"/>
  <c r="M1392" i="1"/>
  <c r="N1392" i="1" s="1"/>
  <c r="M1400" i="1"/>
  <c r="N1400" i="1" s="1"/>
  <c r="M1408" i="1"/>
  <c r="N1408" i="1" s="1"/>
  <c r="M1416" i="1"/>
  <c r="N1416" i="1" s="1"/>
  <c r="M1424" i="1"/>
  <c r="N1424" i="1" s="1"/>
  <c r="M1432" i="1"/>
  <c r="N1432" i="1" s="1"/>
  <c r="M1440" i="1"/>
  <c r="N1440" i="1" s="1"/>
  <c r="M1448" i="1"/>
  <c r="N1448" i="1" s="1"/>
  <c r="M1456" i="1"/>
  <c r="N1456" i="1" s="1"/>
  <c r="M1464" i="1"/>
  <c r="N1464" i="1" s="1"/>
  <c r="M1480" i="1"/>
  <c r="N1480" i="1" s="1"/>
  <c r="M1488" i="1"/>
  <c r="N1488" i="1" s="1"/>
  <c r="M1496" i="1"/>
  <c r="N1496" i="1" s="1"/>
  <c r="M1504" i="1"/>
  <c r="N1504" i="1" s="1"/>
  <c r="M1512" i="1"/>
  <c r="N1512" i="1" s="1"/>
  <c r="M1520" i="1"/>
  <c r="N1520" i="1" s="1"/>
  <c r="M1536" i="1"/>
  <c r="N1536" i="1" s="1"/>
  <c r="M1544" i="1"/>
  <c r="N1544" i="1" s="1"/>
  <c r="M755" i="1"/>
  <c r="N755" i="1" s="1"/>
  <c r="M763" i="1"/>
  <c r="N763" i="1" s="1"/>
  <c r="M771" i="1"/>
  <c r="N771" i="1" s="1"/>
  <c r="M779" i="1"/>
  <c r="N779" i="1" s="1"/>
  <c r="M787" i="1"/>
  <c r="N787" i="1" s="1"/>
  <c r="M795" i="1"/>
  <c r="N795" i="1" s="1"/>
  <c r="M803" i="1"/>
  <c r="N803" i="1" s="1"/>
  <c r="M819" i="1"/>
  <c r="N819" i="1" s="1"/>
  <c r="M827" i="1"/>
  <c r="N827" i="1" s="1"/>
  <c r="M835" i="1"/>
  <c r="N835" i="1" s="1"/>
  <c r="M843" i="1"/>
  <c r="N843" i="1" s="1"/>
  <c r="M851" i="1"/>
  <c r="N851" i="1" s="1"/>
  <c r="M867" i="1"/>
  <c r="N867" i="1" s="1"/>
  <c r="M883" i="1"/>
  <c r="N883" i="1" s="1"/>
  <c r="M907" i="1"/>
  <c r="N907" i="1" s="1"/>
  <c r="M915" i="1"/>
  <c r="N915" i="1" s="1"/>
  <c r="M923" i="1"/>
  <c r="N923" i="1" s="1"/>
  <c r="M931" i="1"/>
  <c r="N931" i="1" s="1"/>
  <c r="M939" i="1"/>
  <c r="N939" i="1" s="1"/>
  <c r="M947" i="1"/>
  <c r="N947" i="1" s="1"/>
  <c r="M955" i="1"/>
  <c r="N955" i="1" s="1"/>
  <c r="M963" i="1"/>
  <c r="N963" i="1" s="1"/>
  <c r="M979" i="1"/>
  <c r="N979" i="1" s="1"/>
  <c r="M987" i="1"/>
  <c r="N987" i="1" s="1"/>
  <c r="M995" i="1"/>
  <c r="N995" i="1" s="1"/>
  <c r="M1003" i="1"/>
  <c r="N1003" i="1" s="1"/>
  <c r="M1011" i="1"/>
  <c r="N1011" i="1" s="1"/>
  <c r="M1019" i="1"/>
  <c r="N1019" i="1" s="1"/>
  <c r="M1027" i="1"/>
  <c r="N1027" i="1" s="1"/>
  <c r="M1035" i="1"/>
  <c r="N1035" i="1" s="1"/>
  <c r="M1043" i="1"/>
  <c r="N1043" i="1" s="1"/>
  <c r="M1051" i="1"/>
  <c r="N1051" i="1" s="1"/>
  <c r="M1059" i="1"/>
  <c r="N1059" i="1" s="1"/>
  <c r="M1067" i="1"/>
  <c r="N1067" i="1" s="1"/>
  <c r="M1075" i="1"/>
  <c r="N1075" i="1" s="1"/>
  <c r="M1083" i="1"/>
  <c r="N1083" i="1" s="1"/>
  <c r="M1091" i="1"/>
  <c r="N1091" i="1" s="1"/>
  <c r="M1099" i="1"/>
  <c r="N1099" i="1" s="1"/>
  <c r="M1107" i="1"/>
  <c r="N1107" i="1" s="1"/>
  <c r="M1115" i="1"/>
  <c r="N1115" i="1" s="1"/>
  <c r="M1123" i="1"/>
  <c r="N1123" i="1" s="1"/>
  <c r="M1131" i="1"/>
  <c r="N1131" i="1" s="1"/>
  <c r="M1139" i="1"/>
  <c r="N1139" i="1" s="1"/>
  <c r="M1147" i="1"/>
  <c r="N1147" i="1" s="1"/>
  <c r="M1171" i="1"/>
  <c r="N1171" i="1" s="1"/>
  <c r="M1179" i="1"/>
  <c r="N1179" i="1" s="1"/>
  <c r="M1187" i="1"/>
  <c r="N1187" i="1" s="1"/>
  <c r="M1195" i="1"/>
  <c r="N1195" i="1" s="1"/>
  <c r="M1203" i="1"/>
  <c r="N1203" i="1" s="1"/>
  <c r="M1211" i="1"/>
  <c r="N1211" i="1" s="1"/>
  <c r="M1219" i="1"/>
  <c r="N1219" i="1" s="1"/>
  <c r="M1227" i="1"/>
  <c r="N1227" i="1" s="1"/>
  <c r="M1235" i="1"/>
  <c r="N1235" i="1" s="1"/>
  <c r="M1243" i="1"/>
  <c r="N1243" i="1" s="1"/>
  <c r="M1251" i="1"/>
  <c r="N1251" i="1" s="1"/>
  <c r="M1259" i="1"/>
  <c r="N1259" i="1" s="1"/>
  <c r="M1267" i="1"/>
  <c r="N1267" i="1" s="1"/>
  <c r="M1275" i="1"/>
  <c r="N1275" i="1" s="1"/>
  <c r="M1283" i="1"/>
  <c r="N1283" i="1" s="1"/>
  <c r="M1291" i="1"/>
  <c r="N1291" i="1" s="1"/>
  <c r="M1299" i="1"/>
  <c r="N1299" i="1" s="1"/>
  <c r="M1307" i="1"/>
  <c r="N1307" i="1" s="1"/>
  <c r="M1315" i="1"/>
  <c r="N1315" i="1" s="1"/>
  <c r="M1323" i="1"/>
  <c r="N1323" i="1" s="1"/>
  <c r="M1331" i="1"/>
  <c r="N1331" i="1" s="1"/>
  <c r="M1339" i="1"/>
  <c r="N1339" i="1" s="1"/>
  <c r="M1347" i="1"/>
  <c r="N1347" i="1" s="1"/>
  <c r="M1355" i="1"/>
  <c r="N1355" i="1" s="1"/>
  <c r="M1363" i="1"/>
  <c r="N1363" i="1" s="1"/>
  <c r="M1371" i="1"/>
  <c r="N1371" i="1" s="1"/>
  <c r="M1379" i="1"/>
  <c r="N1379" i="1" s="1"/>
  <c r="M1387" i="1"/>
  <c r="N1387" i="1" s="1"/>
  <c r="M1395" i="1"/>
  <c r="N1395" i="1" s="1"/>
  <c r="M1403" i="1"/>
  <c r="N1403" i="1" s="1"/>
  <c r="M1411" i="1"/>
  <c r="N1411" i="1" s="1"/>
  <c r="M1419" i="1"/>
  <c r="N1419" i="1" s="1"/>
  <c r="M1427" i="1"/>
  <c r="N1427" i="1" s="1"/>
  <c r="M1443" i="1"/>
  <c r="N1443" i="1" s="1"/>
  <c r="M1459" i="1"/>
  <c r="N1459" i="1" s="1"/>
  <c r="M1475" i="1"/>
  <c r="N1475" i="1" s="1"/>
  <c r="M1483" i="1"/>
  <c r="N1483" i="1" s="1"/>
  <c r="M1491" i="1"/>
  <c r="N1491" i="1" s="1"/>
  <c r="M1499" i="1"/>
  <c r="N1499" i="1" s="1"/>
  <c r="M1507" i="1"/>
  <c r="N1507" i="1" s="1"/>
  <c r="M1547" i="1"/>
  <c r="N1547" i="1" s="1"/>
  <c r="M766" i="1"/>
  <c r="N766" i="1" s="1"/>
  <c r="M806" i="1"/>
  <c r="N806" i="1" s="1"/>
  <c r="M846" i="1"/>
  <c r="N846" i="1" s="1"/>
  <c r="M894" i="1"/>
  <c r="N894" i="1" s="1"/>
  <c r="M1078" i="1"/>
  <c r="N1078" i="1" s="1"/>
  <c r="M1398" i="1"/>
  <c r="N1398" i="1" s="1"/>
  <c r="M1438" i="1"/>
  <c r="N1438" i="1" s="1"/>
  <c r="M1446" i="1"/>
  <c r="N1446" i="1" s="1"/>
  <c r="M1470" i="1"/>
  <c r="N1470" i="1" s="1"/>
  <c r="M756" i="1"/>
  <c r="N756" i="1" s="1"/>
  <c r="M772" i="1"/>
  <c r="N772" i="1" s="1"/>
  <c r="M788" i="1"/>
  <c r="N788" i="1" s="1"/>
  <c r="M796" i="1"/>
  <c r="N796" i="1" s="1"/>
  <c r="M804" i="1"/>
  <c r="N804" i="1" s="1"/>
  <c r="M812" i="1"/>
  <c r="N812" i="1" s="1"/>
  <c r="M820" i="1"/>
  <c r="N820" i="1" s="1"/>
  <c r="M828" i="1"/>
  <c r="N828" i="1" s="1"/>
  <c r="M836" i="1"/>
  <c r="N836" i="1" s="1"/>
  <c r="M844" i="1"/>
  <c r="N844" i="1" s="1"/>
  <c r="M852" i="1"/>
  <c r="N852" i="1" s="1"/>
  <c r="M860" i="1"/>
  <c r="N860" i="1" s="1"/>
  <c r="M868" i="1"/>
  <c r="N868" i="1" s="1"/>
  <c r="M876" i="1"/>
  <c r="N876" i="1" s="1"/>
  <c r="M884" i="1"/>
  <c r="N884" i="1" s="1"/>
  <c r="M892" i="1"/>
  <c r="N892" i="1" s="1"/>
  <c r="M900" i="1"/>
  <c r="N900" i="1" s="1"/>
  <c r="M908" i="1"/>
  <c r="N908" i="1" s="1"/>
  <c r="M916" i="1"/>
  <c r="N916" i="1" s="1"/>
  <c r="M924" i="1"/>
  <c r="N924" i="1" s="1"/>
  <c r="M932" i="1"/>
  <c r="N932" i="1" s="1"/>
  <c r="M940" i="1"/>
  <c r="N940" i="1" s="1"/>
  <c r="M948" i="1"/>
  <c r="N948" i="1" s="1"/>
  <c r="M956" i="1"/>
  <c r="N956" i="1" s="1"/>
  <c r="M964" i="1"/>
  <c r="N964" i="1" s="1"/>
  <c r="M972" i="1"/>
  <c r="N972" i="1" s="1"/>
  <c r="M980" i="1"/>
  <c r="N980" i="1" s="1"/>
  <c r="M988" i="1"/>
  <c r="N988" i="1" s="1"/>
  <c r="M996" i="1"/>
  <c r="N996" i="1" s="1"/>
  <c r="M1004" i="1"/>
  <c r="N1004" i="1" s="1"/>
  <c r="M1012" i="1"/>
  <c r="N1012" i="1" s="1"/>
  <c r="M1020" i="1"/>
  <c r="N1020" i="1" s="1"/>
  <c r="M1028" i="1"/>
  <c r="N1028" i="1" s="1"/>
  <c r="M1036" i="1"/>
  <c r="N1036" i="1" s="1"/>
  <c r="M1356" i="1"/>
  <c r="N1356" i="1" s="1"/>
  <c r="M1372" i="1"/>
  <c r="N1372" i="1" s="1"/>
  <c r="M1388" i="1"/>
  <c r="N1388" i="1" s="1"/>
  <c r="M1396" i="1"/>
  <c r="N1396" i="1" s="1"/>
  <c r="M1428" i="1"/>
  <c r="N1428" i="1" s="1"/>
  <c r="M1436" i="1"/>
  <c r="N1436" i="1" s="1"/>
  <c r="M1460" i="1"/>
  <c r="N1460" i="1" s="1"/>
  <c r="M1500" i="1"/>
  <c r="N1500" i="1" s="1"/>
  <c r="M1508" i="1"/>
  <c r="N1508" i="1" s="1"/>
  <c r="M1524" i="1"/>
  <c r="N1524" i="1" s="1"/>
  <c r="M1532" i="1"/>
  <c r="N1532" i="1" s="1"/>
  <c r="M1540" i="1"/>
  <c r="N1540" i="1" s="1"/>
  <c r="M1548" i="1"/>
  <c r="N1548" i="1" s="1"/>
  <c r="M759" i="1"/>
  <c r="N759" i="1" s="1"/>
  <c r="M775" i="1"/>
  <c r="N775" i="1" s="1"/>
  <c r="M783" i="1"/>
  <c r="N783" i="1" s="1"/>
  <c r="M1071" i="1"/>
  <c r="N1071" i="1" s="1"/>
  <c r="M1079" i="1"/>
  <c r="N1079" i="1" s="1"/>
  <c r="M1095" i="1"/>
  <c r="N1095" i="1" s="1"/>
  <c r="M1103" i="1"/>
  <c r="N1103" i="1" s="1"/>
  <c r="M1119" i="1"/>
  <c r="N1119" i="1" s="1"/>
  <c r="M1135" i="1"/>
  <c r="N1135" i="1" s="1"/>
  <c r="M1151" i="1"/>
  <c r="N1151" i="1" s="1"/>
  <c r="M1183" i="1"/>
  <c r="N1183" i="1" s="1"/>
  <c r="M1199" i="1"/>
  <c r="N1199" i="1" s="1"/>
  <c r="M1215" i="1"/>
  <c r="N1215" i="1" s="1"/>
  <c r="M1247" i="1"/>
  <c r="N1247" i="1" s="1"/>
  <c r="M1263" i="1"/>
  <c r="N1263" i="1" s="1"/>
  <c r="M1271" i="1"/>
  <c r="N1271" i="1" s="1"/>
  <c r="M1279" i="1"/>
  <c r="N1279" i="1" s="1"/>
  <c r="M1287" i="1"/>
  <c r="N1287" i="1" s="1"/>
  <c r="M1295" i="1"/>
  <c r="N1295" i="1" s="1"/>
  <c r="M1303" i="1"/>
  <c r="N1303" i="1" s="1"/>
  <c r="M1311" i="1"/>
  <c r="N1311" i="1" s="1"/>
  <c r="M1319" i="1"/>
  <c r="N1319" i="1" s="1"/>
  <c r="M1335" i="1"/>
  <c r="N1335" i="1" s="1"/>
  <c r="M1343" i="1"/>
  <c r="N1343" i="1" s="1"/>
  <c r="M1351" i="1"/>
  <c r="N1351" i="1" s="1"/>
  <c r="M1359" i="1"/>
  <c r="N1359" i="1" s="1"/>
  <c r="M1367" i="1"/>
  <c r="N1367" i="1" s="1"/>
  <c r="M1375" i="1"/>
  <c r="N1375" i="1" s="1"/>
  <c r="M1391" i="1"/>
  <c r="N1391" i="1" s="1"/>
  <c r="M1407" i="1"/>
  <c r="N1407" i="1" s="1"/>
  <c r="M1415" i="1"/>
  <c r="N1415" i="1" s="1"/>
  <c r="M1423" i="1"/>
  <c r="N1423" i="1" s="1"/>
  <c r="M1431" i="1"/>
  <c r="N1431" i="1" s="1"/>
  <c r="M1439" i="1"/>
  <c r="N1439" i="1" s="1"/>
  <c r="M1447" i="1"/>
  <c r="N1447" i="1" s="1"/>
  <c r="M1455" i="1"/>
  <c r="N1455" i="1" s="1"/>
  <c r="M1471" i="1"/>
  <c r="N1471" i="1" s="1"/>
  <c r="M1479" i="1"/>
  <c r="N1479" i="1" s="1"/>
  <c r="M1551" i="1"/>
  <c r="N1551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177" i="1"/>
  <c r="N177" i="1" s="1"/>
  <c r="M185" i="1"/>
  <c r="N185" i="1" s="1"/>
  <c r="M2" i="1"/>
  <c r="N2" i="1" s="1"/>
  <c r="M10" i="1"/>
  <c r="N10" i="1" s="1"/>
  <c r="M18" i="1"/>
  <c r="N18" i="1" s="1"/>
  <c r="M26" i="1"/>
  <c r="N26" i="1" s="1"/>
  <c r="M34" i="1"/>
  <c r="N34" i="1" s="1"/>
  <c r="M42" i="1"/>
  <c r="N42" i="1" s="1"/>
  <c r="M50" i="1"/>
  <c r="N50" i="1" s="1"/>
  <c r="M58" i="1"/>
  <c r="N58" i="1" s="1"/>
  <c r="M66" i="1"/>
  <c r="N66" i="1" s="1"/>
  <c r="M74" i="1"/>
  <c r="N74" i="1" s="1"/>
  <c r="M82" i="1"/>
  <c r="N82" i="1" s="1"/>
  <c r="M90" i="1"/>
  <c r="N90" i="1" s="1"/>
  <c r="M98" i="1"/>
  <c r="N98" i="1" s="1"/>
  <c r="M106" i="1"/>
  <c r="N106" i="1" s="1"/>
  <c r="M114" i="1"/>
  <c r="N114" i="1" s="1"/>
  <c r="M122" i="1"/>
  <c r="N122" i="1" s="1"/>
  <c r="M130" i="1"/>
  <c r="N130" i="1" s="1"/>
  <c r="M138" i="1"/>
  <c r="N138" i="1" s="1"/>
  <c r="M146" i="1"/>
  <c r="N146" i="1" s="1"/>
  <c r="M154" i="1"/>
  <c r="N154" i="1" s="1"/>
  <c r="M162" i="1"/>
  <c r="N162" i="1" s="1"/>
  <c r="M170" i="1"/>
  <c r="N170" i="1" s="1"/>
  <c r="M178" i="1"/>
  <c r="N178" i="1" s="1"/>
  <c r="M186" i="1"/>
  <c r="N186" i="1" s="1"/>
  <c r="M193" i="1"/>
  <c r="N193" i="1" s="1"/>
  <c r="M201" i="1"/>
  <c r="N201" i="1" s="1"/>
  <c r="M209" i="1"/>
  <c r="N209" i="1" s="1"/>
  <c r="M217" i="1"/>
  <c r="N217" i="1" s="1"/>
  <c r="M225" i="1"/>
  <c r="N225" i="1" s="1"/>
  <c r="M233" i="1"/>
  <c r="N233" i="1" s="1"/>
  <c r="M241" i="1"/>
  <c r="N241" i="1" s="1"/>
  <c r="M249" i="1"/>
  <c r="N249" i="1" s="1"/>
  <c r="M257" i="1"/>
  <c r="N257" i="1" s="1"/>
  <c r="M265" i="1"/>
  <c r="N265" i="1" s="1"/>
  <c r="M273" i="1"/>
  <c r="N273" i="1" s="1"/>
  <c r="M281" i="1"/>
  <c r="N281" i="1" s="1"/>
  <c r="M289" i="1"/>
  <c r="N289" i="1" s="1"/>
  <c r="M297" i="1"/>
  <c r="N297" i="1" s="1"/>
  <c r="M305" i="1"/>
  <c r="N305" i="1" s="1"/>
  <c r="M313" i="1"/>
  <c r="N313" i="1" s="1"/>
  <c r="M321" i="1"/>
  <c r="N321" i="1" s="1"/>
  <c r="M329" i="1"/>
  <c r="N329" i="1" s="1"/>
  <c r="M337" i="1"/>
  <c r="N337" i="1" s="1"/>
  <c r="M345" i="1"/>
  <c r="N345" i="1" s="1"/>
  <c r="M353" i="1"/>
  <c r="N353" i="1" s="1"/>
  <c r="M361" i="1"/>
  <c r="N361" i="1" s="1"/>
  <c r="M369" i="1"/>
  <c r="N369" i="1" s="1"/>
  <c r="M377" i="1"/>
  <c r="N377" i="1" s="1"/>
  <c r="M385" i="1"/>
  <c r="N385" i="1" s="1"/>
  <c r="M393" i="1"/>
  <c r="N393" i="1" s="1"/>
  <c r="M401" i="1"/>
  <c r="N401" i="1" s="1"/>
  <c r="M409" i="1"/>
  <c r="N409" i="1" s="1"/>
  <c r="M417" i="1"/>
  <c r="N417" i="1" s="1"/>
  <c r="M425" i="1"/>
  <c r="N425" i="1" s="1"/>
  <c r="M433" i="1"/>
  <c r="N433" i="1" s="1"/>
  <c r="M441" i="1"/>
  <c r="N441" i="1" s="1"/>
  <c r="M449" i="1"/>
  <c r="N449" i="1" s="1"/>
  <c r="M457" i="1"/>
  <c r="N457" i="1" s="1"/>
  <c r="M465" i="1"/>
  <c r="N465" i="1" s="1"/>
  <c r="M473" i="1"/>
  <c r="N473" i="1" s="1"/>
  <c r="M481" i="1"/>
  <c r="N481" i="1" s="1"/>
  <c r="M489" i="1"/>
  <c r="N489" i="1" s="1"/>
  <c r="M497" i="1"/>
  <c r="N497" i="1" s="1"/>
  <c r="M505" i="1"/>
  <c r="N505" i="1" s="1"/>
  <c r="M513" i="1"/>
  <c r="N513" i="1" s="1"/>
  <c r="M521" i="1"/>
  <c r="N521" i="1" s="1"/>
  <c r="M529" i="1"/>
  <c r="N529" i="1" s="1"/>
  <c r="M537" i="1"/>
  <c r="N537" i="1" s="1"/>
  <c r="M545" i="1"/>
  <c r="N545" i="1" s="1"/>
  <c r="M553" i="1"/>
  <c r="N553" i="1" s="1"/>
  <c r="M561" i="1"/>
  <c r="N561" i="1" s="1"/>
  <c r="M569" i="1"/>
  <c r="N569" i="1" s="1"/>
  <c r="M577" i="1"/>
  <c r="N577" i="1" s="1"/>
  <c r="M585" i="1"/>
  <c r="N585" i="1" s="1"/>
  <c r="M593" i="1"/>
  <c r="N593" i="1" s="1"/>
  <c r="M601" i="1"/>
  <c r="N601" i="1" s="1"/>
  <c r="M609" i="1"/>
  <c r="N609" i="1" s="1"/>
  <c r="M617" i="1"/>
  <c r="N617" i="1" s="1"/>
  <c r="M625" i="1"/>
  <c r="N625" i="1" s="1"/>
  <c r="M633" i="1"/>
  <c r="N633" i="1" s="1"/>
  <c r="M641" i="1"/>
  <c r="N641" i="1" s="1"/>
  <c r="M649" i="1"/>
  <c r="N649" i="1" s="1"/>
  <c r="M657" i="1"/>
  <c r="N657" i="1" s="1"/>
  <c r="M665" i="1"/>
  <c r="N665" i="1" s="1"/>
  <c r="M673" i="1"/>
  <c r="N673" i="1" s="1"/>
  <c r="M681" i="1"/>
  <c r="N681" i="1" s="1"/>
  <c r="M689" i="1"/>
  <c r="N689" i="1" s="1"/>
  <c r="M697" i="1"/>
  <c r="N697" i="1" s="1"/>
  <c r="M705" i="1"/>
  <c r="N705" i="1" s="1"/>
  <c r="M713" i="1"/>
  <c r="N713" i="1" s="1"/>
  <c r="M721" i="1"/>
  <c r="N721" i="1" s="1"/>
  <c r="M729" i="1"/>
  <c r="N729" i="1" s="1"/>
  <c r="M737" i="1"/>
  <c r="N737" i="1" s="1"/>
  <c r="M745" i="1"/>
  <c r="N745" i="1" s="1"/>
  <c r="M753" i="1"/>
  <c r="N753" i="1" s="1"/>
  <c r="M761" i="1"/>
  <c r="N761" i="1" s="1"/>
  <c r="M769" i="1"/>
  <c r="N769" i="1" s="1"/>
  <c r="M777" i="1"/>
  <c r="N777" i="1" s="1"/>
  <c r="M785" i="1"/>
  <c r="N785" i="1" s="1"/>
  <c r="M793" i="1"/>
  <c r="N793" i="1" s="1"/>
  <c r="M801" i="1"/>
  <c r="N801" i="1" s="1"/>
  <c r="M809" i="1"/>
  <c r="N809" i="1" s="1"/>
  <c r="M817" i="1"/>
  <c r="N817" i="1" s="1"/>
  <c r="M825" i="1"/>
  <c r="N825" i="1" s="1"/>
  <c r="M833" i="1"/>
  <c r="N833" i="1" s="1"/>
  <c r="M841" i="1"/>
  <c r="N841" i="1" s="1"/>
  <c r="M849" i="1"/>
  <c r="N849" i="1" s="1"/>
  <c r="M857" i="1"/>
  <c r="N857" i="1" s="1"/>
  <c r="M865" i="1"/>
  <c r="N865" i="1" s="1"/>
  <c r="M194" i="1"/>
  <c r="N194" i="1" s="1"/>
  <c r="M202" i="1"/>
  <c r="N202" i="1" s="1"/>
  <c r="M210" i="1"/>
  <c r="N210" i="1" s="1"/>
  <c r="M218" i="1"/>
  <c r="N218" i="1" s="1"/>
  <c r="M226" i="1"/>
  <c r="N226" i="1" s="1"/>
  <c r="M234" i="1"/>
  <c r="N234" i="1" s="1"/>
  <c r="M242" i="1"/>
  <c r="N242" i="1" s="1"/>
  <c r="M250" i="1"/>
  <c r="N250" i="1" s="1"/>
  <c r="M258" i="1"/>
  <c r="N258" i="1" s="1"/>
  <c r="M266" i="1"/>
  <c r="N266" i="1" s="1"/>
  <c r="M274" i="1"/>
  <c r="N274" i="1" s="1"/>
  <c r="M282" i="1"/>
  <c r="N282" i="1" s="1"/>
  <c r="M290" i="1"/>
  <c r="N290" i="1" s="1"/>
  <c r="M298" i="1"/>
  <c r="N298" i="1" s="1"/>
  <c r="M306" i="1"/>
  <c r="N306" i="1" s="1"/>
  <c r="M314" i="1"/>
  <c r="N314" i="1" s="1"/>
  <c r="M322" i="1"/>
  <c r="N322" i="1" s="1"/>
  <c r="M330" i="1"/>
  <c r="N330" i="1" s="1"/>
  <c r="M338" i="1"/>
  <c r="N338" i="1" s="1"/>
  <c r="M346" i="1"/>
  <c r="N346" i="1" s="1"/>
  <c r="M354" i="1"/>
  <c r="N354" i="1" s="1"/>
  <c r="M362" i="1"/>
  <c r="N362" i="1" s="1"/>
  <c r="M370" i="1"/>
  <c r="N370" i="1" s="1"/>
  <c r="M378" i="1"/>
  <c r="N378" i="1" s="1"/>
  <c r="M386" i="1"/>
  <c r="N386" i="1" s="1"/>
  <c r="M394" i="1"/>
  <c r="N394" i="1" s="1"/>
  <c r="M402" i="1"/>
  <c r="N402" i="1" s="1"/>
  <c r="M410" i="1"/>
  <c r="N410" i="1" s="1"/>
  <c r="M418" i="1"/>
  <c r="N418" i="1" s="1"/>
  <c r="M426" i="1"/>
  <c r="N426" i="1" s="1"/>
  <c r="M434" i="1"/>
  <c r="N434" i="1" s="1"/>
  <c r="M442" i="1"/>
  <c r="N442" i="1" s="1"/>
  <c r="M450" i="1"/>
  <c r="N450" i="1" s="1"/>
  <c r="M458" i="1"/>
  <c r="N458" i="1" s="1"/>
  <c r="M466" i="1"/>
  <c r="N466" i="1" s="1"/>
  <c r="M474" i="1"/>
  <c r="N474" i="1" s="1"/>
  <c r="M482" i="1"/>
  <c r="N482" i="1" s="1"/>
  <c r="M490" i="1"/>
  <c r="N490" i="1" s="1"/>
  <c r="M498" i="1"/>
  <c r="N498" i="1" s="1"/>
  <c r="M506" i="1"/>
  <c r="N506" i="1" s="1"/>
  <c r="M514" i="1"/>
  <c r="N514" i="1" s="1"/>
  <c r="M522" i="1"/>
  <c r="N522" i="1" s="1"/>
  <c r="M530" i="1"/>
  <c r="N530" i="1" s="1"/>
  <c r="M538" i="1"/>
  <c r="N538" i="1" s="1"/>
  <c r="M546" i="1"/>
  <c r="N546" i="1" s="1"/>
  <c r="M554" i="1"/>
  <c r="N554" i="1" s="1"/>
  <c r="M562" i="1"/>
  <c r="N562" i="1" s="1"/>
  <c r="M570" i="1"/>
  <c r="N570" i="1" s="1"/>
  <c r="M578" i="1"/>
  <c r="N578" i="1" s="1"/>
  <c r="M586" i="1"/>
  <c r="N586" i="1" s="1"/>
  <c r="M594" i="1"/>
  <c r="N594" i="1" s="1"/>
  <c r="M602" i="1"/>
  <c r="N602" i="1" s="1"/>
  <c r="M610" i="1"/>
  <c r="N610" i="1" s="1"/>
  <c r="M618" i="1"/>
  <c r="N618" i="1" s="1"/>
  <c r="M626" i="1"/>
  <c r="N626" i="1" s="1"/>
  <c r="M634" i="1"/>
  <c r="N634" i="1" s="1"/>
  <c r="M642" i="1"/>
  <c r="N642" i="1" s="1"/>
  <c r="M650" i="1"/>
  <c r="N650" i="1" s="1"/>
  <c r="M658" i="1"/>
  <c r="N658" i="1" s="1"/>
  <c r="M666" i="1"/>
  <c r="N666" i="1" s="1"/>
  <c r="M674" i="1"/>
  <c r="N674" i="1" s="1"/>
  <c r="M682" i="1"/>
  <c r="N682" i="1" s="1"/>
  <c r="M690" i="1"/>
  <c r="N690" i="1" s="1"/>
  <c r="M698" i="1"/>
  <c r="N698" i="1" s="1"/>
  <c r="M706" i="1"/>
  <c r="N706" i="1" s="1"/>
  <c r="M714" i="1"/>
  <c r="N714" i="1" s="1"/>
  <c r="M722" i="1"/>
  <c r="N722" i="1" s="1"/>
  <c r="M730" i="1"/>
  <c r="N730" i="1" s="1"/>
  <c r="M738" i="1"/>
  <c r="N738" i="1" s="1"/>
  <c r="M746" i="1"/>
  <c r="N746" i="1" s="1"/>
  <c r="M754" i="1"/>
  <c r="N754" i="1" s="1"/>
  <c r="M762" i="1"/>
  <c r="N762" i="1" s="1"/>
  <c r="M770" i="1"/>
  <c r="N770" i="1" s="1"/>
  <c r="M778" i="1"/>
  <c r="N778" i="1" s="1"/>
  <c r="M786" i="1"/>
  <c r="N786" i="1" s="1"/>
  <c r="M794" i="1"/>
  <c r="N794" i="1" s="1"/>
  <c r="M802" i="1"/>
  <c r="N802" i="1" s="1"/>
  <c r="M810" i="1"/>
  <c r="N810" i="1" s="1"/>
  <c r="M818" i="1"/>
  <c r="N818" i="1" s="1"/>
  <c r="M826" i="1"/>
  <c r="N826" i="1" s="1"/>
  <c r="M834" i="1"/>
  <c r="N834" i="1" s="1"/>
  <c r="M842" i="1"/>
  <c r="N842" i="1" s="1"/>
  <c r="M850" i="1"/>
  <c r="N850" i="1" s="1"/>
  <c r="M858" i="1"/>
  <c r="N858" i="1" s="1"/>
  <c r="M866" i="1"/>
  <c r="N866" i="1" s="1"/>
  <c r="M873" i="1"/>
  <c r="N873" i="1" s="1"/>
  <c r="M881" i="1"/>
  <c r="N881" i="1" s="1"/>
  <c r="M889" i="1"/>
  <c r="N889" i="1" s="1"/>
  <c r="M897" i="1"/>
  <c r="N897" i="1" s="1"/>
  <c r="M905" i="1"/>
  <c r="N905" i="1" s="1"/>
  <c r="M913" i="1"/>
  <c r="N913" i="1" s="1"/>
  <c r="M921" i="1"/>
  <c r="N921" i="1" s="1"/>
  <c r="M929" i="1"/>
  <c r="N929" i="1" s="1"/>
  <c r="M937" i="1"/>
  <c r="N937" i="1" s="1"/>
  <c r="M945" i="1"/>
  <c r="N945" i="1" s="1"/>
  <c r="M953" i="1"/>
  <c r="N953" i="1" s="1"/>
  <c r="M961" i="1"/>
  <c r="N961" i="1" s="1"/>
  <c r="M969" i="1"/>
  <c r="N969" i="1" s="1"/>
  <c r="M977" i="1"/>
  <c r="N977" i="1" s="1"/>
  <c r="M985" i="1"/>
  <c r="N985" i="1" s="1"/>
  <c r="M993" i="1"/>
  <c r="N993" i="1" s="1"/>
  <c r="M1001" i="1"/>
  <c r="N1001" i="1" s="1"/>
  <c r="M1009" i="1"/>
  <c r="N1009" i="1" s="1"/>
  <c r="M1017" i="1"/>
  <c r="N1017" i="1" s="1"/>
  <c r="M1025" i="1"/>
  <c r="N1025" i="1" s="1"/>
  <c r="M1033" i="1"/>
  <c r="N1033" i="1" s="1"/>
  <c r="M1041" i="1"/>
  <c r="N1041" i="1" s="1"/>
  <c r="M1049" i="1"/>
  <c r="N1049" i="1" s="1"/>
  <c r="M1057" i="1"/>
  <c r="N1057" i="1" s="1"/>
  <c r="M1065" i="1"/>
  <c r="N1065" i="1" s="1"/>
  <c r="M1073" i="1"/>
  <c r="N1073" i="1" s="1"/>
  <c r="M1081" i="1"/>
  <c r="N1081" i="1" s="1"/>
  <c r="M1089" i="1"/>
  <c r="N1089" i="1" s="1"/>
  <c r="M1097" i="1"/>
  <c r="N1097" i="1" s="1"/>
  <c r="M1105" i="1"/>
  <c r="N1105" i="1" s="1"/>
  <c r="M1113" i="1"/>
  <c r="N1113" i="1" s="1"/>
  <c r="M1121" i="1"/>
  <c r="N1121" i="1" s="1"/>
  <c r="M1129" i="1"/>
  <c r="N1129" i="1" s="1"/>
  <c r="M1137" i="1"/>
  <c r="N1137" i="1" s="1"/>
  <c r="M1145" i="1"/>
  <c r="N1145" i="1" s="1"/>
  <c r="M1153" i="1"/>
  <c r="N1153" i="1" s="1"/>
  <c r="M1161" i="1"/>
  <c r="N1161" i="1" s="1"/>
  <c r="M1169" i="1"/>
  <c r="N1169" i="1" s="1"/>
  <c r="M1177" i="1"/>
  <c r="N1177" i="1" s="1"/>
  <c r="M1185" i="1"/>
  <c r="N1185" i="1" s="1"/>
  <c r="M1193" i="1"/>
  <c r="N1193" i="1" s="1"/>
  <c r="M1201" i="1"/>
  <c r="N1201" i="1" s="1"/>
  <c r="M1209" i="1"/>
  <c r="N1209" i="1" s="1"/>
  <c r="M1217" i="1"/>
  <c r="N1217" i="1" s="1"/>
  <c r="M1225" i="1"/>
  <c r="N1225" i="1" s="1"/>
  <c r="M1233" i="1"/>
  <c r="N1233" i="1" s="1"/>
  <c r="M1241" i="1"/>
  <c r="N1241" i="1" s="1"/>
  <c r="M1249" i="1"/>
  <c r="N1249" i="1" s="1"/>
  <c r="M1257" i="1"/>
  <c r="N1257" i="1" s="1"/>
  <c r="M1265" i="1"/>
  <c r="N1265" i="1" s="1"/>
  <c r="M1273" i="1"/>
  <c r="N1273" i="1" s="1"/>
  <c r="M1281" i="1"/>
  <c r="N1281" i="1" s="1"/>
  <c r="M1289" i="1"/>
  <c r="N1289" i="1" s="1"/>
  <c r="M1297" i="1"/>
  <c r="N1297" i="1" s="1"/>
  <c r="M1305" i="1"/>
  <c r="N1305" i="1" s="1"/>
  <c r="M1313" i="1"/>
  <c r="N1313" i="1" s="1"/>
  <c r="M1321" i="1"/>
  <c r="N1321" i="1" s="1"/>
  <c r="M1329" i="1"/>
  <c r="N1329" i="1" s="1"/>
  <c r="M1337" i="1"/>
  <c r="N1337" i="1" s="1"/>
  <c r="M1345" i="1"/>
  <c r="N1345" i="1" s="1"/>
  <c r="M1353" i="1"/>
  <c r="N1353" i="1" s="1"/>
  <c r="M1361" i="1"/>
  <c r="N1361" i="1" s="1"/>
  <c r="M1369" i="1"/>
  <c r="N1369" i="1" s="1"/>
  <c r="M1377" i="1"/>
  <c r="N1377" i="1" s="1"/>
  <c r="M1385" i="1"/>
  <c r="N1385" i="1" s="1"/>
  <c r="M1393" i="1"/>
  <c r="N1393" i="1" s="1"/>
  <c r="M1401" i="1"/>
  <c r="N1401" i="1" s="1"/>
  <c r="M1409" i="1"/>
  <c r="N1409" i="1" s="1"/>
  <c r="M1417" i="1"/>
  <c r="N1417" i="1" s="1"/>
  <c r="M1425" i="1"/>
  <c r="N1425" i="1" s="1"/>
  <c r="M1433" i="1"/>
  <c r="N1433" i="1" s="1"/>
  <c r="M1441" i="1"/>
  <c r="N1441" i="1" s="1"/>
  <c r="M1449" i="1"/>
  <c r="N1449" i="1" s="1"/>
  <c r="M1457" i="1"/>
  <c r="N1457" i="1" s="1"/>
  <c r="M1465" i="1"/>
  <c r="N1465" i="1" s="1"/>
  <c r="M1473" i="1"/>
  <c r="N1473" i="1" s="1"/>
  <c r="M1481" i="1"/>
  <c r="N1481" i="1" s="1"/>
  <c r="M1489" i="1"/>
  <c r="N1489" i="1" s="1"/>
  <c r="M1497" i="1"/>
  <c r="N1497" i="1" s="1"/>
  <c r="M1505" i="1"/>
  <c r="N1505" i="1" s="1"/>
  <c r="M1513" i="1"/>
  <c r="N1513" i="1" s="1"/>
  <c r="M1521" i="1"/>
  <c r="N1521" i="1" s="1"/>
  <c r="M1529" i="1"/>
  <c r="N1529" i="1" s="1"/>
  <c r="M1537" i="1"/>
  <c r="N1537" i="1" s="1"/>
  <c r="M1545" i="1"/>
  <c r="N1545" i="1" s="1"/>
  <c r="M874" i="1"/>
  <c r="N874" i="1" s="1"/>
  <c r="M882" i="1"/>
  <c r="N882" i="1" s="1"/>
  <c r="M890" i="1"/>
  <c r="N890" i="1" s="1"/>
  <c r="M898" i="1"/>
  <c r="N898" i="1" s="1"/>
  <c r="M906" i="1"/>
  <c r="N906" i="1" s="1"/>
  <c r="M914" i="1"/>
  <c r="N914" i="1" s="1"/>
  <c r="M922" i="1"/>
  <c r="N922" i="1" s="1"/>
  <c r="M930" i="1"/>
  <c r="N930" i="1" s="1"/>
  <c r="M938" i="1"/>
  <c r="N938" i="1" s="1"/>
  <c r="M946" i="1"/>
  <c r="N946" i="1" s="1"/>
  <c r="M954" i="1"/>
  <c r="N954" i="1" s="1"/>
  <c r="M962" i="1"/>
  <c r="N962" i="1" s="1"/>
  <c r="M970" i="1"/>
  <c r="N970" i="1" s="1"/>
  <c r="M978" i="1"/>
  <c r="N978" i="1" s="1"/>
  <c r="M986" i="1"/>
  <c r="N986" i="1" s="1"/>
  <c r="M994" i="1"/>
  <c r="N994" i="1" s="1"/>
  <c r="M1002" i="1"/>
  <c r="N1002" i="1" s="1"/>
  <c r="M1010" i="1"/>
  <c r="N1010" i="1" s="1"/>
  <c r="M1018" i="1"/>
  <c r="N1018" i="1" s="1"/>
  <c r="M1026" i="1"/>
  <c r="N1026" i="1" s="1"/>
  <c r="M1034" i="1"/>
  <c r="N1034" i="1" s="1"/>
  <c r="M1042" i="1"/>
  <c r="N1042" i="1" s="1"/>
  <c r="M1050" i="1"/>
  <c r="N1050" i="1" s="1"/>
  <c r="M1058" i="1"/>
  <c r="N1058" i="1" s="1"/>
  <c r="M1066" i="1"/>
  <c r="N1066" i="1" s="1"/>
  <c r="M1074" i="1"/>
  <c r="N1074" i="1" s="1"/>
  <c r="M1082" i="1"/>
  <c r="N1082" i="1" s="1"/>
  <c r="M1090" i="1"/>
  <c r="N1090" i="1" s="1"/>
  <c r="M1098" i="1"/>
  <c r="N1098" i="1" s="1"/>
  <c r="M1106" i="1"/>
  <c r="N1106" i="1" s="1"/>
  <c r="M1114" i="1"/>
  <c r="N1114" i="1" s="1"/>
  <c r="M1122" i="1"/>
  <c r="N1122" i="1" s="1"/>
  <c r="M1130" i="1"/>
  <c r="N1130" i="1" s="1"/>
  <c r="M1138" i="1"/>
  <c r="N1138" i="1" s="1"/>
  <c r="M1146" i="1"/>
  <c r="N1146" i="1" s="1"/>
  <c r="M1154" i="1"/>
  <c r="N1154" i="1" s="1"/>
  <c r="M1162" i="1"/>
  <c r="N1162" i="1" s="1"/>
  <c r="M1170" i="1"/>
  <c r="N1170" i="1" s="1"/>
  <c r="M1178" i="1"/>
  <c r="N1178" i="1" s="1"/>
  <c r="M1186" i="1"/>
  <c r="N1186" i="1" s="1"/>
  <c r="M1194" i="1"/>
  <c r="N1194" i="1" s="1"/>
  <c r="M1202" i="1"/>
  <c r="N1202" i="1" s="1"/>
  <c r="M1210" i="1"/>
  <c r="N1210" i="1" s="1"/>
  <c r="M1218" i="1"/>
  <c r="N1218" i="1" s="1"/>
  <c r="M1226" i="1"/>
  <c r="N1226" i="1" s="1"/>
  <c r="M1234" i="1"/>
  <c r="N1234" i="1" s="1"/>
  <c r="M1242" i="1"/>
  <c r="N1242" i="1" s="1"/>
  <c r="M1250" i="1"/>
  <c r="N1250" i="1" s="1"/>
  <c r="M1258" i="1"/>
  <c r="N1258" i="1" s="1"/>
  <c r="M1266" i="1"/>
  <c r="N1266" i="1" s="1"/>
  <c r="M1274" i="1"/>
  <c r="N1274" i="1" s="1"/>
  <c r="M1282" i="1"/>
  <c r="N1282" i="1" s="1"/>
  <c r="M1290" i="1"/>
  <c r="N1290" i="1" s="1"/>
  <c r="M1298" i="1"/>
  <c r="N1298" i="1" s="1"/>
  <c r="M1306" i="1"/>
  <c r="N1306" i="1" s="1"/>
  <c r="M1314" i="1"/>
  <c r="N1314" i="1" s="1"/>
  <c r="M1322" i="1"/>
  <c r="N1322" i="1" s="1"/>
  <c r="M1330" i="1"/>
  <c r="N1330" i="1" s="1"/>
  <c r="M1338" i="1"/>
  <c r="N1338" i="1" s="1"/>
  <c r="M1346" i="1"/>
  <c r="N1346" i="1" s="1"/>
  <c r="M1354" i="1"/>
  <c r="N1354" i="1" s="1"/>
  <c r="M1362" i="1"/>
  <c r="N1362" i="1" s="1"/>
  <c r="M1370" i="1"/>
  <c r="N1370" i="1" s="1"/>
  <c r="M1378" i="1"/>
  <c r="N1378" i="1" s="1"/>
  <c r="M1386" i="1"/>
  <c r="N1386" i="1" s="1"/>
  <c r="M1394" i="1"/>
  <c r="N1394" i="1" s="1"/>
  <c r="M1402" i="1"/>
  <c r="N1402" i="1" s="1"/>
  <c r="M1410" i="1"/>
  <c r="N1410" i="1" s="1"/>
  <c r="M1418" i="1"/>
  <c r="N1418" i="1" s="1"/>
  <c r="M1426" i="1"/>
  <c r="N1426" i="1" s="1"/>
  <c r="M1434" i="1"/>
  <c r="N1434" i="1" s="1"/>
  <c r="M1442" i="1"/>
  <c r="N1442" i="1" s="1"/>
  <c r="M1450" i="1"/>
  <c r="N1450" i="1" s="1"/>
  <c r="M1458" i="1"/>
  <c r="N1458" i="1" s="1"/>
  <c r="M1466" i="1"/>
  <c r="N1466" i="1" s="1"/>
  <c r="M1474" i="1"/>
  <c r="N1474" i="1" s="1"/>
  <c r="M1482" i="1"/>
  <c r="N1482" i="1" s="1"/>
  <c r="M1490" i="1"/>
  <c r="N1490" i="1" s="1"/>
  <c r="M1498" i="1"/>
  <c r="N1498" i="1" s="1"/>
  <c r="M1506" i="1"/>
  <c r="N1506" i="1" s="1"/>
  <c r="M1514" i="1"/>
  <c r="N1514" i="1" s="1"/>
  <c r="M1522" i="1"/>
  <c r="N1522" i="1" s="1"/>
  <c r="M1530" i="1"/>
  <c r="N1530" i="1" s="1"/>
  <c r="M1538" i="1"/>
  <c r="N1538" i="1" s="1"/>
  <c r="M1546" i="1"/>
  <c r="N1546" i="1" s="1"/>
  <c r="K2402" i="1"/>
  <c r="L2402" i="1"/>
  <c r="U746" i="1"/>
  <c r="U756" i="1"/>
  <c r="U806" i="1"/>
  <c r="U834" i="1"/>
  <c r="U754" i="1"/>
  <c r="U804" i="1"/>
  <c r="U854" i="1"/>
  <c r="U882" i="1"/>
  <c r="U929" i="1"/>
  <c r="U4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180" i="1"/>
  <c r="U182" i="1"/>
  <c r="U184" i="1"/>
  <c r="U186" i="1"/>
  <c r="U188" i="1"/>
  <c r="U190" i="1"/>
  <c r="U192" i="1"/>
  <c r="U194" i="1"/>
  <c r="U196" i="1"/>
  <c r="U198" i="1"/>
  <c r="U200" i="1"/>
  <c r="U202" i="1"/>
  <c r="U204" i="1"/>
  <c r="U206" i="1"/>
  <c r="U208" i="1"/>
  <c r="U210" i="1"/>
  <c r="U212" i="1"/>
  <c r="U214" i="1"/>
  <c r="U216" i="1"/>
  <c r="U218" i="1"/>
  <c r="U220" i="1"/>
  <c r="U222" i="1"/>
  <c r="U224" i="1"/>
  <c r="U226" i="1"/>
  <c r="U228" i="1"/>
  <c r="U230" i="1"/>
  <c r="U232" i="1"/>
  <c r="U234" i="1"/>
  <c r="U236" i="1"/>
  <c r="U238" i="1"/>
  <c r="U240" i="1"/>
  <c r="U242" i="1"/>
  <c r="U244" i="1"/>
  <c r="U246" i="1"/>
  <c r="U248" i="1"/>
  <c r="U250" i="1"/>
  <c r="U252" i="1"/>
  <c r="U254" i="1"/>
  <c r="U256" i="1"/>
  <c r="U258" i="1"/>
  <c r="U260" i="1"/>
  <c r="U262" i="1"/>
  <c r="U264" i="1"/>
  <c r="U266" i="1"/>
  <c r="U268" i="1"/>
  <c r="U270" i="1"/>
  <c r="U272" i="1"/>
  <c r="U274" i="1"/>
  <c r="U276" i="1"/>
  <c r="U278" i="1"/>
  <c r="U280" i="1"/>
  <c r="U282" i="1"/>
  <c r="U284" i="1"/>
  <c r="U286" i="1"/>
  <c r="U288" i="1"/>
  <c r="U290" i="1"/>
  <c r="U292" i="1"/>
  <c r="U294" i="1"/>
  <c r="U296" i="1"/>
  <c r="U298" i="1"/>
  <c r="U300" i="1"/>
  <c r="U302" i="1"/>
  <c r="U304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576" i="1"/>
  <c r="U578" i="1"/>
  <c r="U774" i="1"/>
  <c r="U802" i="1"/>
  <c r="U852" i="1"/>
  <c r="U742" i="1"/>
  <c r="U772" i="1"/>
  <c r="U822" i="1"/>
  <c r="U2401" i="1"/>
  <c r="U2399" i="1"/>
  <c r="U2397" i="1"/>
  <c r="U2395" i="1"/>
  <c r="U2393" i="1"/>
  <c r="U2391" i="1"/>
  <c r="U2389" i="1"/>
  <c r="U2387" i="1"/>
  <c r="U2385" i="1"/>
  <c r="U2383" i="1"/>
  <c r="U2381" i="1"/>
  <c r="U2379" i="1"/>
  <c r="U2377" i="1"/>
  <c r="U2375" i="1"/>
  <c r="U2373" i="1"/>
  <c r="U2371" i="1"/>
  <c r="U2369" i="1"/>
  <c r="U2367" i="1"/>
  <c r="U2365" i="1"/>
  <c r="U2363" i="1"/>
  <c r="U2361" i="1"/>
  <c r="U2359" i="1"/>
  <c r="U2357" i="1"/>
  <c r="U2355" i="1"/>
  <c r="U2353" i="1"/>
  <c r="U2351" i="1"/>
  <c r="U2349" i="1"/>
  <c r="U2347" i="1"/>
  <c r="U2345" i="1"/>
  <c r="U2343" i="1"/>
  <c r="U2341" i="1"/>
  <c r="U2339" i="1"/>
  <c r="U2337" i="1"/>
  <c r="U2335" i="1"/>
  <c r="U2333" i="1"/>
  <c r="U2331" i="1"/>
  <c r="U2329" i="1"/>
  <c r="U2327" i="1"/>
  <c r="U2325" i="1"/>
  <c r="U2323" i="1"/>
  <c r="U2321" i="1"/>
  <c r="U2319" i="1"/>
  <c r="U2317" i="1"/>
  <c r="U2315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49" i="1"/>
  <c r="U2247" i="1"/>
  <c r="U2245" i="1"/>
  <c r="U2243" i="1"/>
  <c r="U2241" i="1"/>
  <c r="U2239" i="1"/>
  <c r="U2237" i="1"/>
  <c r="U2235" i="1"/>
  <c r="U2233" i="1"/>
  <c r="U2400" i="1"/>
  <c r="U2384" i="1"/>
  <c r="U2368" i="1"/>
  <c r="U2352" i="1"/>
  <c r="U2336" i="1"/>
  <c r="U2320" i="1"/>
  <c r="U2304" i="1"/>
  <c r="U2288" i="1"/>
  <c r="U2272" i="1"/>
  <c r="U2256" i="1"/>
  <c r="U2240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388" i="1"/>
  <c r="U2372" i="1"/>
  <c r="U2356" i="1"/>
  <c r="U2340" i="1"/>
  <c r="U2324" i="1"/>
  <c r="U2308" i="1"/>
  <c r="U2292" i="1"/>
  <c r="U2276" i="1"/>
  <c r="U2260" i="1"/>
  <c r="U2244" i="1"/>
  <c r="U2392" i="1"/>
  <c r="U2376" i="1"/>
  <c r="U2360" i="1"/>
  <c r="U2344" i="1"/>
  <c r="U2328" i="1"/>
  <c r="U2312" i="1"/>
  <c r="U2296" i="1"/>
  <c r="U2280" i="1"/>
  <c r="U2264" i="1"/>
  <c r="U2248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394" i="1"/>
  <c r="U2378" i="1"/>
  <c r="U2362" i="1"/>
  <c r="U2346" i="1"/>
  <c r="U2330" i="1"/>
  <c r="U2314" i="1"/>
  <c r="U2298" i="1"/>
  <c r="U2282" i="1"/>
  <c r="U2266" i="1"/>
  <c r="U2250" i="1"/>
  <c r="U2234" i="1"/>
  <c r="U2390" i="1"/>
  <c r="U2358" i="1"/>
  <c r="U2326" i="1"/>
  <c r="U2294" i="1"/>
  <c r="U2262" i="1"/>
  <c r="U2116" i="1"/>
  <c r="U2100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2380" i="1"/>
  <c r="U2370" i="1"/>
  <c r="U2348" i="1"/>
  <c r="U2338" i="1"/>
  <c r="U2316" i="1"/>
  <c r="U2306" i="1"/>
  <c r="U2284" i="1"/>
  <c r="U2274" i="1"/>
  <c r="U2252" i="1"/>
  <c r="U2242" i="1"/>
  <c r="U2118" i="1"/>
  <c r="U2102" i="1"/>
  <c r="U2086" i="1"/>
  <c r="U2382" i="1"/>
  <c r="U2350" i="1"/>
  <c r="U2318" i="1"/>
  <c r="U2286" i="1"/>
  <c r="U2254" i="1"/>
  <c r="U2120" i="1"/>
  <c r="U2104" i="1"/>
  <c r="U2088" i="1"/>
  <c r="U2374" i="1"/>
  <c r="U2342" i="1"/>
  <c r="U2310" i="1"/>
  <c r="U2278" i="1"/>
  <c r="U2246" i="1"/>
  <c r="U2108" i="1"/>
  <c r="U2092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2396" i="1"/>
  <c r="U2386" i="1"/>
  <c r="U2364" i="1"/>
  <c r="U2354" i="1"/>
  <c r="U2332" i="1"/>
  <c r="U2322" i="1"/>
  <c r="U2300" i="1"/>
  <c r="U2290" i="1"/>
  <c r="U2268" i="1"/>
  <c r="U2258" i="1"/>
  <c r="U2236" i="1"/>
  <c r="U2110" i="1"/>
  <c r="U2094" i="1"/>
  <c r="U2398" i="1"/>
  <c r="U2366" i="1"/>
  <c r="U2334" i="1"/>
  <c r="U2302" i="1"/>
  <c r="U2270" i="1"/>
  <c r="U2238" i="1"/>
  <c r="U1934" i="1"/>
  <c r="U2112" i="1"/>
  <c r="U1936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2114" i="1"/>
  <c r="U1938" i="1"/>
  <c r="U1940" i="1"/>
  <c r="U2106" i="1"/>
  <c r="U2096" i="1"/>
  <c r="U1942" i="1"/>
  <c r="U2098" i="1"/>
  <c r="U1928" i="1"/>
  <c r="U1926" i="1"/>
  <c r="U1924" i="1"/>
  <c r="U1922" i="1"/>
  <c r="U1920" i="1"/>
  <c r="U1918" i="1"/>
  <c r="U1916" i="1"/>
  <c r="U1914" i="1"/>
  <c r="U1912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8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U1714" i="1"/>
  <c r="U1712" i="1"/>
  <c r="U1710" i="1"/>
  <c r="U1708" i="1"/>
  <c r="U1706" i="1"/>
  <c r="U1704" i="1"/>
  <c r="U1702" i="1"/>
  <c r="U1700" i="1"/>
  <c r="U1698" i="1"/>
  <c r="U1696" i="1"/>
  <c r="U1694" i="1"/>
  <c r="U1692" i="1"/>
  <c r="U1690" i="1"/>
  <c r="U1688" i="1"/>
  <c r="U1686" i="1"/>
  <c r="U1930" i="1"/>
  <c r="U1747" i="1"/>
  <c r="U1731" i="1"/>
  <c r="U1715" i="1"/>
  <c r="U1699" i="1"/>
  <c r="U1749" i="1"/>
  <c r="U1733" i="1"/>
  <c r="U1717" i="1"/>
  <c r="U1701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2090" i="1"/>
  <c r="U1751" i="1"/>
  <c r="U1735" i="1"/>
  <c r="U1719" i="1"/>
  <c r="U1703" i="1"/>
  <c r="U1687" i="1"/>
  <c r="U1753" i="1"/>
  <c r="U1737" i="1"/>
  <c r="U1721" i="1"/>
  <c r="U1705" i="1"/>
  <c r="U1689" i="1"/>
  <c r="U1755" i="1"/>
  <c r="U1739" i="1"/>
  <c r="U1723" i="1"/>
  <c r="U1707" i="1"/>
  <c r="U1691" i="1"/>
  <c r="U1932" i="1"/>
  <c r="U1757" i="1"/>
  <c r="U1741" i="1"/>
  <c r="U1725" i="1"/>
  <c r="U1709" i="1"/>
  <c r="U1693" i="1"/>
  <c r="U1684" i="1"/>
  <c r="U1682" i="1"/>
  <c r="U1680" i="1"/>
  <c r="U1678" i="1"/>
  <c r="U1676" i="1"/>
  <c r="U1674" i="1"/>
  <c r="U1672" i="1"/>
  <c r="U1670" i="1"/>
  <c r="U1668" i="1"/>
  <c r="U1666" i="1"/>
  <c r="U1664" i="1"/>
  <c r="U1662" i="1"/>
  <c r="U1660" i="1"/>
  <c r="U1658" i="1"/>
  <c r="U1656" i="1"/>
  <c r="U1654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759" i="1"/>
  <c r="U1743" i="1"/>
  <c r="U1727" i="1"/>
  <c r="U1711" i="1"/>
  <c r="U1695" i="1"/>
  <c r="U1761" i="1"/>
  <c r="U1745" i="1"/>
  <c r="U1729" i="1"/>
  <c r="U1713" i="1"/>
  <c r="U1697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U1105" i="1"/>
  <c r="U1103" i="1"/>
  <c r="U1101" i="1"/>
  <c r="U1099" i="1"/>
  <c r="U1097" i="1"/>
  <c r="U1095" i="1"/>
  <c r="U1093" i="1"/>
  <c r="U1091" i="1"/>
  <c r="U1089" i="1"/>
  <c r="U1087" i="1"/>
  <c r="U1085" i="1"/>
  <c r="U1083" i="1"/>
  <c r="U1081" i="1"/>
  <c r="U1079" i="1"/>
  <c r="U1077" i="1"/>
  <c r="U1075" i="1"/>
  <c r="U1073" i="1"/>
  <c r="U1071" i="1"/>
  <c r="U1069" i="1"/>
  <c r="U1067" i="1"/>
  <c r="U1065" i="1"/>
  <c r="U1063" i="1"/>
  <c r="U1061" i="1"/>
  <c r="U1059" i="1"/>
  <c r="U1057" i="1"/>
  <c r="U1055" i="1"/>
  <c r="U1053" i="1"/>
  <c r="U1051" i="1"/>
  <c r="U1049" i="1"/>
  <c r="U1047" i="1"/>
  <c r="U1045" i="1"/>
  <c r="U1043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348" i="1"/>
  <c r="U1332" i="1"/>
  <c r="U1316" i="1"/>
  <c r="U1300" i="1"/>
  <c r="U1284" i="1"/>
  <c r="U1268" i="1"/>
  <c r="U1252" i="1"/>
  <c r="U1236" i="1"/>
  <c r="U1220" i="1"/>
  <c r="U1204" i="1"/>
  <c r="U1188" i="1"/>
  <c r="U1172" i="1"/>
  <c r="U1156" i="1"/>
  <c r="U1140" i="1"/>
  <c r="U1124" i="1"/>
  <c r="U1108" i="1"/>
  <c r="U1092" i="1"/>
  <c r="U1076" i="1"/>
  <c r="U1060" i="1"/>
  <c r="U1044" i="1"/>
  <c r="U1028" i="1"/>
  <c r="U1350" i="1"/>
  <c r="U1334" i="1"/>
  <c r="U1318" i="1"/>
  <c r="U1302" i="1"/>
  <c r="U1286" i="1"/>
  <c r="U1270" i="1"/>
  <c r="U1254" i="1"/>
  <c r="U1238" i="1"/>
  <c r="U1222" i="1"/>
  <c r="U1206" i="1"/>
  <c r="U1190" i="1"/>
  <c r="U1174" i="1"/>
  <c r="U1158" i="1"/>
  <c r="U1142" i="1"/>
  <c r="U1126" i="1"/>
  <c r="U1110" i="1"/>
  <c r="U1094" i="1"/>
  <c r="U1078" i="1"/>
  <c r="U1062" i="1"/>
  <c r="U1046" i="1"/>
  <c r="U1030" i="1"/>
  <c r="U1352" i="1"/>
  <c r="U1336" i="1"/>
  <c r="U1320" i="1"/>
  <c r="U1304" i="1"/>
  <c r="U1288" i="1"/>
  <c r="U1272" i="1"/>
  <c r="U1256" i="1"/>
  <c r="U1240" i="1"/>
  <c r="U1224" i="1"/>
  <c r="U1208" i="1"/>
  <c r="U1192" i="1"/>
  <c r="U1176" i="1"/>
  <c r="U1160" i="1"/>
  <c r="U1144" i="1"/>
  <c r="U1128" i="1"/>
  <c r="U1112" i="1"/>
  <c r="U1096" i="1"/>
  <c r="U1080" i="1"/>
  <c r="U1064" i="1"/>
  <c r="U1048" i="1"/>
  <c r="U1032" i="1"/>
  <c r="U1354" i="1"/>
  <c r="U1338" i="1"/>
  <c r="U1322" i="1"/>
  <c r="U1306" i="1"/>
  <c r="U1290" i="1"/>
  <c r="U1274" i="1"/>
  <c r="U1258" i="1"/>
  <c r="U1242" i="1"/>
  <c r="U1226" i="1"/>
  <c r="U1210" i="1"/>
  <c r="U1194" i="1"/>
  <c r="U1178" i="1"/>
  <c r="U1162" i="1"/>
  <c r="U1146" i="1"/>
  <c r="U1130" i="1"/>
  <c r="U1114" i="1"/>
  <c r="U1098" i="1"/>
  <c r="U1082" i="1"/>
  <c r="U1066" i="1"/>
  <c r="U1050" i="1"/>
  <c r="U1034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1356" i="1"/>
  <c r="U1340" i="1"/>
  <c r="U1324" i="1"/>
  <c r="U1308" i="1"/>
  <c r="U1292" i="1"/>
  <c r="U1276" i="1"/>
  <c r="U1260" i="1"/>
  <c r="U1244" i="1"/>
  <c r="U1228" i="1"/>
  <c r="U1212" i="1"/>
  <c r="U1196" i="1"/>
  <c r="U1180" i="1"/>
  <c r="U1164" i="1"/>
  <c r="U1148" i="1"/>
  <c r="U1132" i="1"/>
  <c r="U1116" i="1"/>
  <c r="U1100" i="1"/>
  <c r="U1084" i="1"/>
  <c r="U1068" i="1"/>
  <c r="U1052" i="1"/>
  <c r="U1036" i="1"/>
  <c r="U1020" i="1"/>
  <c r="U1342" i="1"/>
  <c r="U1326" i="1"/>
  <c r="U1310" i="1"/>
  <c r="U1294" i="1"/>
  <c r="U1278" i="1"/>
  <c r="U1262" i="1"/>
  <c r="U1246" i="1"/>
  <c r="U1230" i="1"/>
  <c r="U1214" i="1"/>
  <c r="U1198" i="1"/>
  <c r="U1182" i="1"/>
  <c r="U1166" i="1"/>
  <c r="U1150" i="1"/>
  <c r="U1134" i="1"/>
  <c r="U1118" i="1"/>
  <c r="U1102" i="1"/>
  <c r="U1086" i="1"/>
  <c r="U1070" i="1"/>
  <c r="U1054" i="1"/>
  <c r="U1038" i="1"/>
  <c r="U1022" i="1"/>
  <c r="U1344" i="1"/>
  <c r="U1328" i="1"/>
  <c r="U1312" i="1"/>
  <c r="U1296" i="1"/>
  <c r="U1280" i="1"/>
  <c r="U1264" i="1"/>
  <c r="U1248" i="1"/>
  <c r="U1232" i="1"/>
  <c r="U1216" i="1"/>
  <c r="U1200" i="1"/>
  <c r="U1184" i="1"/>
  <c r="U1168" i="1"/>
  <c r="U1152" i="1"/>
  <c r="U1136" i="1"/>
  <c r="U1120" i="1"/>
  <c r="U1104" i="1"/>
  <c r="U1088" i="1"/>
  <c r="U1072" i="1"/>
  <c r="U1056" i="1"/>
  <c r="U1040" i="1"/>
  <c r="U1024" i="1"/>
  <c r="U1346" i="1"/>
  <c r="U1330" i="1"/>
  <c r="U1314" i="1"/>
  <c r="U1298" i="1"/>
  <c r="U1282" i="1"/>
  <c r="U1266" i="1"/>
  <c r="U1250" i="1"/>
  <c r="U1234" i="1"/>
  <c r="U1218" i="1"/>
  <c r="U1202" i="1"/>
  <c r="U1186" i="1"/>
  <c r="U1170" i="1"/>
  <c r="U1154" i="1"/>
  <c r="U1138" i="1"/>
  <c r="U1122" i="1"/>
  <c r="U1106" i="1"/>
  <c r="U1090" i="1"/>
  <c r="U1074" i="1"/>
  <c r="U1058" i="1"/>
  <c r="U1042" i="1"/>
  <c r="U1026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35" i="1"/>
  <c r="U919" i="1"/>
  <c r="U903" i="1"/>
  <c r="U937" i="1"/>
  <c r="U921" i="1"/>
  <c r="U905" i="1"/>
  <c r="U939" i="1"/>
  <c r="U923" i="1"/>
  <c r="U907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941" i="1"/>
  <c r="U925" i="1"/>
  <c r="U909" i="1"/>
  <c r="U893" i="1"/>
  <c r="U943" i="1"/>
  <c r="U927" i="1"/>
  <c r="U911" i="1"/>
  <c r="U895" i="1"/>
  <c r="U945" i="1"/>
  <c r="U931" i="1"/>
  <c r="U884" i="1"/>
  <c r="U913" i="1"/>
  <c r="U888" i="1"/>
  <c r="U872" i="1"/>
  <c r="U856" i="1"/>
  <c r="U840" i="1"/>
  <c r="U824" i="1"/>
  <c r="U808" i="1"/>
  <c r="U792" i="1"/>
  <c r="U776" i="1"/>
  <c r="U760" i="1"/>
  <c r="U744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915" i="1"/>
  <c r="U890" i="1"/>
  <c r="U874" i="1"/>
  <c r="U858" i="1"/>
  <c r="U842" i="1"/>
  <c r="U826" i="1"/>
  <c r="U810" i="1"/>
  <c r="U794" i="1"/>
  <c r="U778" i="1"/>
  <c r="U762" i="1"/>
  <c r="U917" i="1"/>
  <c r="U876" i="1"/>
  <c r="U860" i="1"/>
  <c r="U844" i="1"/>
  <c r="U828" i="1"/>
  <c r="U812" i="1"/>
  <c r="U796" i="1"/>
  <c r="U780" i="1"/>
  <c r="U764" i="1"/>
  <c r="U748" i="1"/>
  <c r="U732" i="1"/>
  <c r="U897" i="1"/>
  <c r="U878" i="1"/>
  <c r="U862" i="1"/>
  <c r="U846" i="1"/>
  <c r="U830" i="1"/>
  <c r="U814" i="1"/>
  <c r="U798" i="1"/>
  <c r="U782" i="1"/>
  <c r="U766" i="1"/>
  <c r="U750" i="1"/>
  <c r="U734" i="1"/>
  <c r="U899" i="1"/>
  <c r="U880" i="1"/>
  <c r="U864" i="1"/>
  <c r="U848" i="1"/>
  <c r="U832" i="1"/>
  <c r="U816" i="1"/>
  <c r="U800" i="1"/>
  <c r="U784" i="1"/>
  <c r="U768" i="1"/>
  <c r="U752" i="1"/>
  <c r="U736" i="1"/>
  <c r="U727" i="1"/>
  <c r="U725" i="1"/>
  <c r="U723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730" i="1"/>
  <c r="U740" i="1"/>
  <c r="U770" i="1"/>
  <c r="U820" i="1"/>
  <c r="U870" i="1"/>
  <c r="U901" i="1"/>
  <c r="U2" i="1"/>
  <c r="U738" i="1"/>
  <c r="U790" i="1"/>
  <c r="U818" i="1"/>
  <c r="U868" i="1"/>
  <c r="U3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09" i="1"/>
  <c r="U211" i="1"/>
  <c r="U213" i="1"/>
  <c r="U215" i="1"/>
  <c r="U217" i="1"/>
  <c r="U219" i="1"/>
  <c r="U221" i="1"/>
  <c r="U223" i="1"/>
  <c r="U225" i="1"/>
  <c r="U227" i="1"/>
  <c r="U229" i="1"/>
  <c r="U231" i="1"/>
  <c r="U233" i="1"/>
  <c r="U235" i="1"/>
  <c r="U237" i="1"/>
  <c r="U239" i="1"/>
  <c r="U241" i="1"/>
  <c r="U243" i="1"/>
  <c r="U245" i="1"/>
  <c r="U247" i="1"/>
  <c r="U249" i="1"/>
  <c r="U251" i="1"/>
  <c r="U253" i="1"/>
  <c r="U255" i="1"/>
  <c r="U257" i="1"/>
  <c r="U259" i="1"/>
  <c r="U261" i="1"/>
  <c r="U263" i="1"/>
  <c r="U265" i="1"/>
  <c r="U267" i="1"/>
  <c r="U269" i="1"/>
  <c r="U271" i="1"/>
  <c r="U273" i="1"/>
  <c r="U275" i="1"/>
  <c r="U277" i="1"/>
  <c r="U279" i="1"/>
  <c r="U281" i="1"/>
  <c r="U283" i="1"/>
  <c r="U285" i="1"/>
  <c r="U287" i="1"/>
  <c r="U289" i="1"/>
  <c r="U291" i="1"/>
  <c r="U293" i="1"/>
  <c r="U295" i="1"/>
  <c r="U297" i="1"/>
  <c r="U299" i="1"/>
  <c r="U301" i="1"/>
  <c r="U303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9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577" i="1"/>
  <c r="U579" i="1"/>
  <c r="U788" i="1"/>
  <c r="U838" i="1"/>
  <c r="U866" i="1"/>
  <c r="U886" i="1"/>
  <c r="U933" i="1"/>
  <c r="U758" i="1"/>
  <c r="U786" i="1"/>
  <c r="U836" i="1"/>
  <c r="N2402" i="1" l="1"/>
  <c r="M2405" i="1" l="1"/>
  <c r="M2402" i="1"/>
  <c r="M2403" i="1" s="1"/>
  <c r="M2404" i="1"/>
</calcChain>
</file>

<file path=xl/sharedStrings.xml><?xml version="1.0" encoding="utf-8"?>
<sst xmlns="http://schemas.openxmlformats.org/spreadsheetml/2006/main" count="7241" uniqueCount="243">
  <si>
    <t>ID</t>
  </si>
  <si>
    <t>FIO</t>
  </si>
  <si>
    <t>Профессия</t>
  </si>
  <si>
    <t>Разряд</t>
  </si>
  <si>
    <t>Оборудование</t>
  </si>
  <si>
    <t>Класс вредности</t>
  </si>
  <si>
    <t>Месяц</t>
  </si>
  <si>
    <t>Отработанные часы</t>
  </si>
  <si>
    <t>Объем производства</t>
  </si>
  <si>
    <t>Доход (руб.)</t>
  </si>
  <si>
    <t>Журавлев Б. И.</t>
  </si>
  <si>
    <t>Уборщик</t>
  </si>
  <si>
    <t>Вспомогательные помещения</t>
  </si>
  <si>
    <t>Степанов А. М.</t>
  </si>
  <si>
    <t>Федотов М. М.</t>
  </si>
  <si>
    <t>Абрамов Е. Д.</t>
  </si>
  <si>
    <t>Пилигримовые станы</t>
  </si>
  <si>
    <t>Волков Д. М.</t>
  </si>
  <si>
    <t>Подручный вальцовщика</t>
  </si>
  <si>
    <t>Воронов Р. И.</t>
  </si>
  <si>
    <t>Ермолаев Р. А.</t>
  </si>
  <si>
    <t>Комаров А. И.</t>
  </si>
  <si>
    <t>Краснов И. М.</t>
  </si>
  <si>
    <t>Лазарев И. А.</t>
  </si>
  <si>
    <t>Муравьев В. Б.</t>
  </si>
  <si>
    <t>Осипов М. В.</t>
  </si>
  <si>
    <t>Павловский Д. А.</t>
  </si>
  <si>
    <t>Прохоров М. Р.</t>
  </si>
  <si>
    <t>Сорокин М. А.</t>
  </si>
  <si>
    <t>Чернышев М. В.</t>
  </si>
  <si>
    <t>Григорьев А. Т.</t>
  </si>
  <si>
    <t>Клюев Д. М.</t>
  </si>
  <si>
    <t>Кондратьев Д. Д.</t>
  </si>
  <si>
    <t>Львов А. С.</t>
  </si>
  <si>
    <t>Наумов О. В.</t>
  </si>
  <si>
    <t>Чернышев Д. В.</t>
  </si>
  <si>
    <t>Абрамов Ф. М.</t>
  </si>
  <si>
    <t>Александров А. М.</t>
  </si>
  <si>
    <t>Быков Л. Н.</t>
  </si>
  <si>
    <t>Воробьев А. О.</t>
  </si>
  <si>
    <t>Жаров С. Д.</t>
  </si>
  <si>
    <t>Карташов Д. С.</t>
  </si>
  <si>
    <t>Потапов М. И.</t>
  </si>
  <si>
    <t>Румянцев И. Д.</t>
  </si>
  <si>
    <t>Самсонов К. Д.</t>
  </si>
  <si>
    <t>Семенов И. П.</t>
  </si>
  <si>
    <t>Усов О. А.</t>
  </si>
  <si>
    <t>Чистяков Я. Я.</t>
  </si>
  <si>
    <t>Шестаков Е. А.</t>
  </si>
  <si>
    <t>Виноградов П. Д.</t>
  </si>
  <si>
    <t>Оператор поста управления</t>
  </si>
  <si>
    <t>Калибровочный стан</t>
  </si>
  <si>
    <t>Емельянов Е. Н.</t>
  </si>
  <si>
    <t>Калмыков А. Ф.</t>
  </si>
  <si>
    <t>Константинов П. Г.</t>
  </si>
  <si>
    <t>Никулин Е. А.</t>
  </si>
  <si>
    <t>Носов М. Д.</t>
  </si>
  <si>
    <t>Орлов В. В.</t>
  </si>
  <si>
    <t>Романов Р. К.</t>
  </si>
  <si>
    <t>Ситников Н. М.</t>
  </si>
  <si>
    <t>Сорокин К. Т.</t>
  </si>
  <si>
    <t>Терехов И. К.</t>
  </si>
  <si>
    <t>Чернов М. К.</t>
  </si>
  <si>
    <t>Щербаков А. Е.</t>
  </si>
  <si>
    <t>Голиков Г. И.</t>
  </si>
  <si>
    <t>Нагревальщик металла</t>
  </si>
  <si>
    <t>Нагревательные печи</t>
  </si>
  <si>
    <t>Егоров Г. И.</t>
  </si>
  <si>
    <t>Посадчик металла</t>
  </si>
  <si>
    <t>Захаров К. Д.</t>
  </si>
  <si>
    <t>Иванов П. А.</t>
  </si>
  <si>
    <t>Огнеупорщик</t>
  </si>
  <si>
    <t>Ильин Э. П.</t>
  </si>
  <si>
    <t>Ильинский Н. Д.</t>
  </si>
  <si>
    <t>Колпаков И. А.</t>
  </si>
  <si>
    <t>Куликов А. Л.</t>
  </si>
  <si>
    <t>Куликов М. В.</t>
  </si>
  <si>
    <t>Максимов И. В.</t>
  </si>
  <si>
    <t>Михайлов М. М.</t>
  </si>
  <si>
    <t>Некрасов И. А.</t>
  </si>
  <si>
    <t>Никитин Л. Г.</t>
  </si>
  <si>
    <t>Николаев Т. С.</t>
  </si>
  <si>
    <t>Новиков А. В.</t>
  </si>
  <si>
    <t>Овчинников Д. В.</t>
  </si>
  <si>
    <t>Смирнов Л. К.</t>
  </si>
  <si>
    <t>Соколов И. А.</t>
  </si>
  <si>
    <t>Суворов И. Р.</t>
  </si>
  <si>
    <t>Ткачев И. Я.</t>
  </si>
  <si>
    <t>Белов Г. М.</t>
  </si>
  <si>
    <t>Резчик горячего металла</t>
  </si>
  <si>
    <t>Васильев Г. М.</t>
  </si>
  <si>
    <t>Голованов М. М.</t>
  </si>
  <si>
    <t>Демидов М. Д.</t>
  </si>
  <si>
    <t>Ермаков Г. И.</t>
  </si>
  <si>
    <t>Иванов Н. Д.</t>
  </si>
  <si>
    <t>Куликов Д. Ю.</t>
  </si>
  <si>
    <t>Левин В. Д.</t>
  </si>
  <si>
    <t>Лосев Н. С.</t>
  </si>
  <si>
    <t>Макаров М. Д.</t>
  </si>
  <si>
    <t>Носков К. К.</t>
  </si>
  <si>
    <t>Федотов М. К.</t>
  </si>
  <si>
    <t>Фомин А. К.</t>
  </si>
  <si>
    <t>Белов А. М.</t>
  </si>
  <si>
    <t>Прошивной стан</t>
  </si>
  <si>
    <t>Беляков К. М.</t>
  </si>
  <si>
    <t>Громов Л. Я.</t>
  </si>
  <si>
    <t>Калинин Г. Н.</t>
  </si>
  <si>
    <t>Колосов В. М.</t>
  </si>
  <si>
    <t>Митрофанов М. В.</t>
  </si>
  <si>
    <t>Новиков С. М.</t>
  </si>
  <si>
    <t>Семенов Г. В.</t>
  </si>
  <si>
    <t>Хомяков Э. К.</t>
  </si>
  <si>
    <t>Яковлев Д. И.</t>
  </si>
  <si>
    <t>Андреев Е. А.</t>
  </si>
  <si>
    <t>Вальцовщик</t>
  </si>
  <si>
    <t>Андреев Ф. Д.</t>
  </si>
  <si>
    <t>Винокуров М. Т.</t>
  </si>
  <si>
    <t>Герасимов К. Я.</t>
  </si>
  <si>
    <t>Зайцев Э. А.</t>
  </si>
  <si>
    <t>Комаров Д. К.</t>
  </si>
  <si>
    <t>Корчагин М. Г.</t>
  </si>
  <si>
    <t>Кузнецов Д. М.</t>
  </si>
  <si>
    <t>Кузнецов О. А.</t>
  </si>
  <si>
    <t>Лазарев А. Д.</t>
  </si>
  <si>
    <t>Михайлов С. М.</t>
  </si>
  <si>
    <t>Новиков Г. А.</t>
  </si>
  <si>
    <t>Поляков Д. А.</t>
  </si>
  <si>
    <t>Соловьев В. М.</t>
  </si>
  <si>
    <t>Терентьев М. Д.</t>
  </si>
  <si>
    <t>Третьяков В. А.</t>
  </si>
  <si>
    <t>Федоров А. А.</t>
  </si>
  <si>
    <t>Щербаков А. М.</t>
  </si>
  <si>
    <t>Баженов Д. И.</t>
  </si>
  <si>
    <t>Калибровочный стан, ГРП</t>
  </si>
  <si>
    <t>Вдовин И. К.</t>
  </si>
  <si>
    <t>Комаров Д. А.</t>
  </si>
  <si>
    <t>Михайлов Р. С.</t>
  </si>
  <si>
    <t>Орлов Т. Д.</t>
  </si>
  <si>
    <t>Щукин К. С.</t>
  </si>
  <si>
    <t>Сорокин М. Д.</t>
  </si>
  <si>
    <t>Чеботарев Д. И.</t>
  </si>
  <si>
    <t>Алексеев Н. Н.</t>
  </si>
  <si>
    <t>Нагревательные печи, кантовка</t>
  </si>
  <si>
    <t>Васильев С. В.</t>
  </si>
  <si>
    <t>Власов В. Д.</t>
  </si>
  <si>
    <t>Воробьев Н. П.</t>
  </si>
  <si>
    <t>Игнатьев В. Г.</t>
  </si>
  <si>
    <t>Ильин К. Д.</t>
  </si>
  <si>
    <t>Лазарев Д. А.</t>
  </si>
  <si>
    <t>Потапов В. М.</t>
  </si>
  <si>
    <t>Высоцкий М. А.</t>
  </si>
  <si>
    <t>Нагревательные печи, нагрев</t>
  </si>
  <si>
    <t>Ефимов В. Н.</t>
  </si>
  <si>
    <t>Карпов А. М.</t>
  </si>
  <si>
    <t>Кузнецов А. С.</t>
  </si>
  <si>
    <t>Лебедев М. Д.</t>
  </si>
  <si>
    <t>Русанов Т. И.</t>
  </si>
  <si>
    <t>Свиридов А. К.</t>
  </si>
  <si>
    <t>Филатов К. Т.</t>
  </si>
  <si>
    <t>Фролов Д. М.</t>
  </si>
  <si>
    <t>Белоусов М. Д.</t>
  </si>
  <si>
    <t>Козлов Г. И.</t>
  </si>
  <si>
    <t>Синицын А. Е.</t>
  </si>
  <si>
    <t>Дьяконов М. Т.</t>
  </si>
  <si>
    <t>Зверев М. М.</t>
  </si>
  <si>
    <t>Козлов А. А.</t>
  </si>
  <si>
    <t>Кукушкин Л. Л.</t>
  </si>
  <si>
    <t>Морозов Г. А.</t>
  </si>
  <si>
    <t>Фролов Д. А.</t>
  </si>
  <si>
    <t>Бородин Г. И.</t>
  </si>
  <si>
    <t>Волошин Л. И.</t>
  </si>
  <si>
    <t>Соколов С. Д.</t>
  </si>
  <si>
    <t>Ульянов Э. Д.</t>
  </si>
  <si>
    <t>Агафонов С. И.</t>
  </si>
  <si>
    <t>Коротков М. А.</t>
  </si>
  <si>
    <t>Фролов С. Ф.</t>
  </si>
  <si>
    <t>Касаткин Д. С.</t>
  </si>
  <si>
    <t>Копылов А. А.</t>
  </si>
  <si>
    <t>Соловьев И. М.</t>
  </si>
  <si>
    <t>Белкин Г. В.</t>
  </si>
  <si>
    <t>Контролер качества готовой продукции</t>
  </si>
  <si>
    <t>Контрольно-измерительная аппаратура</t>
  </si>
  <si>
    <t>Горюнов Д. Т.</t>
  </si>
  <si>
    <t>Гусев Р. И.</t>
  </si>
  <si>
    <t>Марков И. П.</t>
  </si>
  <si>
    <t>Осипов М. А.</t>
  </si>
  <si>
    <t>Соколов Ф. М.</t>
  </si>
  <si>
    <t>Филиппов И. П.</t>
  </si>
  <si>
    <t>Аксенов Е. Н.</t>
  </si>
  <si>
    <t>Комаров Л. Ф.</t>
  </si>
  <si>
    <t>Косарев А. М.</t>
  </si>
  <si>
    <t>Морозов Д. З.</t>
  </si>
  <si>
    <t>Панов Я. Ф.</t>
  </si>
  <si>
    <t>Чернов И. А.</t>
  </si>
  <si>
    <t>Белкин В. И.</t>
  </si>
  <si>
    <t>Гришин А. А.</t>
  </si>
  <si>
    <t>Осипов П. В.</t>
  </si>
  <si>
    <t>Павлов И. И.</t>
  </si>
  <si>
    <t>Семенов Д. А.</t>
  </si>
  <si>
    <t>Сергеев Д. Б.</t>
  </si>
  <si>
    <t>Степанов Т. Т.</t>
  </si>
  <si>
    <t>Титов Т. П.</t>
  </si>
  <si>
    <t>Богданов А. Т.</t>
  </si>
  <si>
    <t>Гаврилов Д. Е.</t>
  </si>
  <si>
    <t>Курочкин В. М.</t>
  </si>
  <si>
    <t>Наумов Д. Г.</t>
  </si>
  <si>
    <t>Попов Е. Ю.</t>
  </si>
  <si>
    <t>Сергеев Р. Е.</t>
  </si>
  <si>
    <t>Серебряков А. А.</t>
  </si>
  <si>
    <t>Смирнов С. М.</t>
  </si>
  <si>
    <t>Антонов В. Т.</t>
  </si>
  <si>
    <t>Лазарев А. Н.</t>
  </si>
  <si>
    <t>Козлов А. Н.</t>
  </si>
  <si>
    <t>Максимов Р. М.</t>
  </si>
  <si>
    <t>Пахомов Д. С.</t>
  </si>
  <si>
    <t>Соколов С. С.</t>
  </si>
  <si>
    <t>Чернов С. Е.</t>
  </si>
  <si>
    <t>Шаповалов А. Р.</t>
  </si>
  <si>
    <t>Крылов С. Е.</t>
  </si>
  <si>
    <t>Лебедев Л. Е.</t>
  </si>
  <si>
    <t>Лукьянов А. А.</t>
  </si>
  <si>
    <t>Окулов Л. Н.</t>
  </si>
  <si>
    <t>Петров А. Е.</t>
  </si>
  <si>
    <t>Румянцев М. А.</t>
  </si>
  <si>
    <t>Верещагин Я. А.</t>
  </si>
  <si>
    <t>Власов С. Д.</t>
  </si>
  <si>
    <t>Волков А. А.</t>
  </si>
  <si>
    <t>Новиков А. Ф.</t>
  </si>
  <si>
    <t>id</t>
  </si>
  <si>
    <t>id_old</t>
  </si>
  <si>
    <t>skill</t>
  </si>
  <si>
    <t>hazard</t>
  </si>
  <si>
    <t>hours</t>
  </si>
  <si>
    <t>production</t>
  </si>
  <si>
    <t>salary</t>
  </si>
  <si>
    <t>prof_ohe</t>
  </si>
  <si>
    <t>equip_ohe</t>
  </si>
  <si>
    <t>prod_ty</t>
  </si>
  <si>
    <t>Премия</t>
  </si>
  <si>
    <t>Оклад</t>
  </si>
  <si>
    <t xml:space="preserve"> </t>
  </si>
  <si>
    <t>Excel + Доход (руб.)</t>
  </si>
  <si>
    <t>Модуль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</si>
</sst>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5"/>
      <color theme="1"/>
      <name val="Courier New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05"/>
  <sheetViews>
    <sheetView tabSelected="1" workbookViewId="0">
      <pane ySplit="6" topLeftCell="A2395" activePane="bottomLeft" state="frozen"/>
      <selection pane="bottomLeft" activeCell="P2404" sqref="P2404"/>
    </sheetView>
  </sheetViews>
  <sheetFormatPr defaultRowHeight="14.5" x14ac:dyDescent="0.35"/>
  <cols>
    <col min="1" max="6" width="5.7265625" customWidth="1"/>
    <col min="7" max="7" width="13" customWidth="1"/>
    <col min="8" max="9" width="5.7265625" customWidth="1"/>
    <col min="10" max="10" width="12.90625" customWidth="1"/>
    <col min="11" max="12" width="10.1796875" customWidth="1"/>
    <col min="13" max="13" width="9.7265625" customWidth="1"/>
    <col min="14" max="14" width="10.1796875" customWidth="1"/>
    <col min="15" max="15" width="3.1796875" customWidth="1"/>
    <col min="20" max="20" width="9.90625" bestFit="1" customWidth="1"/>
    <col min="21" max="21" width="8.4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tr">
        <f>"LR + "&amp;J1</f>
        <v>LR + Доход (руб.)</v>
      </c>
      <c r="L1" t="str">
        <f>"GBR + "&amp;J1</f>
        <v>GBR + Доход (руб.)</v>
      </c>
      <c r="M1" t="s">
        <v>241</v>
      </c>
      <c r="N1" t="s">
        <v>242</v>
      </c>
      <c r="P1" t="s">
        <v>238</v>
      </c>
      <c r="Q1" t="s">
        <v>239</v>
      </c>
      <c r="R1" t="str">
        <f>D1</f>
        <v>Разряд</v>
      </c>
      <c r="S1" t="str">
        <f>F1</f>
        <v>Класс вредности</v>
      </c>
      <c r="T1">
        <f>16242</f>
        <v>16242</v>
      </c>
      <c r="U1">
        <f>MEDIAN(I2:I2401)</f>
        <v>1560</v>
      </c>
    </row>
    <row r="2" spans="1:21" x14ac:dyDescent="0.35">
      <c r="A2">
        <v>1176</v>
      </c>
      <c r="B2" t="s">
        <v>203</v>
      </c>
      <c r="C2" t="s">
        <v>114</v>
      </c>
      <c r="D2">
        <v>7</v>
      </c>
      <c r="E2" t="s">
        <v>103</v>
      </c>
      <c r="F2">
        <v>3.3</v>
      </c>
      <c r="G2" s="1">
        <v>44567</v>
      </c>
      <c r="H2">
        <v>300</v>
      </c>
      <c r="I2">
        <v>2250</v>
      </c>
      <c r="J2">
        <v>76519.86</v>
      </c>
      <c r="K2">
        <f>IF(ISBLANK(J2),VLOOKUP(A2,LinearRegression!$B$2:$J$850,6,FALSE),J2)</f>
        <v>76519.86</v>
      </c>
      <c r="L2" s="4">
        <f>IF(ISBLANK(J2),VLOOKUP(A2,GradientBoostingRegressor!$B$2:$J$850,6,FALSE),J2)</f>
        <v>76519.86</v>
      </c>
      <c r="M2">
        <f>SUM(P2:S2)</f>
        <v>46210.587507431032</v>
      </c>
      <c r="N2">
        <f>ABS(J2-M2)</f>
        <v>30309.272492568969</v>
      </c>
      <c r="P2">
        <f>$I2*P$2402</f>
        <v>0</v>
      </c>
      <c r="Q2">
        <f>$H2*Q$2402</f>
        <v>46210.587507431032</v>
      </c>
      <c r="R2">
        <f>$D2*R$2402</f>
        <v>0</v>
      </c>
      <c r="S2">
        <f>$F2*S$2402</f>
        <v>0</v>
      </c>
      <c r="T2">
        <f>MROT/DAY(EOMONTH(MIN($G$2:$G$2401),MONTH(G2)-1))/8*H2*$T$2402</f>
        <v>0</v>
      </c>
      <c r="U2">
        <f>I2-PLAN</f>
        <v>690</v>
      </c>
    </row>
    <row r="3" spans="1:21" x14ac:dyDescent="0.35">
      <c r="A3">
        <v>1182</v>
      </c>
      <c r="B3" t="s">
        <v>209</v>
      </c>
      <c r="C3" t="s">
        <v>114</v>
      </c>
      <c r="D3">
        <v>7</v>
      </c>
      <c r="E3" t="s">
        <v>103</v>
      </c>
      <c r="F3">
        <v>3.3</v>
      </c>
      <c r="G3" s="1">
        <v>44567</v>
      </c>
      <c r="H3">
        <v>300</v>
      </c>
      <c r="I3">
        <v>2250</v>
      </c>
      <c r="J3">
        <v>76519.86</v>
      </c>
      <c r="K3">
        <f>IF(ISBLANK(J3),VLOOKUP(A3,LinearRegression!$B$2:$J$850,6,FALSE),J3)</f>
        <v>76519.86</v>
      </c>
      <c r="L3" s="4">
        <f>IF(ISBLANK(J3),VLOOKUP(A3,GradientBoostingRegressor!$B$2:$J$850,6,FALSE),J3)</f>
        <v>76519.86</v>
      </c>
      <c r="M3">
        <f>SUM(P3:S3)</f>
        <v>46210.587507431032</v>
      </c>
      <c r="N3">
        <f t="shared" ref="N3:N66" si="0">ABS(J3-M3)</f>
        <v>30309.272492568969</v>
      </c>
      <c r="P3">
        <f t="shared" ref="P3:P66" si="1">$I3*P$2402</f>
        <v>0</v>
      </c>
      <c r="Q3">
        <f>$H3*Q$2402</f>
        <v>46210.587507431032</v>
      </c>
      <c r="R3">
        <f t="shared" ref="R3:R66" si="2">$D3*R$2402</f>
        <v>0</v>
      </c>
      <c r="S3">
        <f t="shared" ref="S3:S66" si="3">$F3*S$2402</f>
        <v>0</v>
      </c>
      <c r="T3">
        <f>MROT/DAY(EOMONTH(MIN($G$2:$G$2401),MONTH(G3)-1))/8*H3*$T$2402</f>
        <v>0</v>
      </c>
      <c r="U3">
        <f>I3-PLAN</f>
        <v>690</v>
      </c>
    </row>
    <row r="4" spans="1:21" x14ac:dyDescent="0.35">
      <c r="A4">
        <v>1157</v>
      </c>
      <c r="B4" t="s">
        <v>184</v>
      </c>
      <c r="C4" t="s">
        <v>180</v>
      </c>
      <c r="D4">
        <v>7</v>
      </c>
      <c r="E4" t="s">
        <v>181</v>
      </c>
      <c r="F4">
        <v>1</v>
      </c>
      <c r="G4" s="1">
        <v>44567</v>
      </c>
      <c r="H4">
        <v>324</v>
      </c>
      <c r="I4">
        <v>2250</v>
      </c>
      <c r="J4">
        <v>75707.179999999993</v>
      </c>
      <c r="K4">
        <f>IF(ISBLANK(J4),VLOOKUP(A4,LinearRegression!$B$2:$J$850,6,FALSE),J4)</f>
        <v>75707.179999999993</v>
      </c>
      <c r="L4" s="4">
        <f>IF(ISBLANK(J4),VLOOKUP(A4,GradientBoostingRegressor!$B$2:$J$850,6,FALSE),J4)</f>
        <v>75707.179999999993</v>
      </c>
      <c r="M4">
        <f>SUM(P4:S4)</f>
        <v>49907.434508025515</v>
      </c>
      <c r="N4">
        <f t="shared" si="0"/>
        <v>25799.745491974478</v>
      </c>
      <c r="P4">
        <f t="shared" si="1"/>
        <v>0</v>
      </c>
      <c r="Q4">
        <f>$H4*Q$2402</f>
        <v>49907.434508025515</v>
      </c>
      <c r="R4">
        <f t="shared" si="2"/>
        <v>0</v>
      </c>
      <c r="S4">
        <f t="shared" si="3"/>
        <v>0</v>
      </c>
      <c r="T4">
        <f>MROT/DAY(EOMONTH(MIN($G$2:$G$2401),MONTH(G4)-1))/8*H4*$T$2402</f>
        <v>0</v>
      </c>
      <c r="U4">
        <f>I4-PLAN</f>
        <v>690</v>
      </c>
    </row>
    <row r="5" spans="1:21" x14ac:dyDescent="0.35">
      <c r="A5">
        <v>1161</v>
      </c>
      <c r="B5" t="s">
        <v>188</v>
      </c>
      <c r="C5" t="s">
        <v>65</v>
      </c>
      <c r="D5">
        <v>7</v>
      </c>
      <c r="E5" t="s">
        <v>66</v>
      </c>
      <c r="F5">
        <v>3.4</v>
      </c>
      <c r="G5" s="1">
        <v>44567</v>
      </c>
      <c r="H5">
        <v>288</v>
      </c>
      <c r="I5">
        <v>2250</v>
      </c>
      <c r="J5">
        <v>74280.2</v>
      </c>
      <c r="K5">
        <f>IF(ISBLANK(J5),VLOOKUP(A5,LinearRegression!$B$2:$J$850,6,FALSE),J5)</f>
        <v>74280.2</v>
      </c>
      <c r="L5" s="4">
        <f>IF(ISBLANK(J5),VLOOKUP(A5,GradientBoostingRegressor!$B$2:$J$850,6,FALSE),J5)</f>
        <v>74280.2</v>
      </c>
      <c r="M5">
        <f>SUM(P5:S5)</f>
        <v>44362.16400713379</v>
      </c>
      <c r="N5">
        <f t="shared" si="0"/>
        <v>29918.035992866207</v>
      </c>
      <c r="P5">
        <f t="shared" si="1"/>
        <v>0</v>
      </c>
      <c r="Q5">
        <f>$H5*Q$2402</f>
        <v>44362.16400713379</v>
      </c>
      <c r="R5">
        <f t="shared" si="2"/>
        <v>0</v>
      </c>
      <c r="S5">
        <f t="shared" si="3"/>
        <v>0</v>
      </c>
      <c r="T5">
        <f>MROT/DAY(EOMONTH(MIN($G$2:$G$2401),MONTH(G5)-1))/8*H5*$T$2402</f>
        <v>0</v>
      </c>
      <c r="U5">
        <f>I5-PLAN</f>
        <v>690</v>
      </c>
    </row>
    <row r="6" spans="1:21" x14ac:dyDescent="0.35">
      <c r="A6">
        <v>1164</v>
      </c>
      <c r="B6" t="s">
        <v>191</v>
      </c>
      <c r="C6" t="s">
        <v>65</v>
      </c>
      <c r="D6">
        <v>7</v>
      </c>
      <c r="E6" t="s">
        <v>66</v>
      </c>
      <c r="F6">
        <v>3.4</v>
      </c>
      <c r="G6" s="1">
        <v>44567</v>
      </c>
      <c r="H6">
        <v>288</v>
      </c>
      <c r="I6">
        <v>2250</v>
      </c>
      <c r="J6">
        <v>74280.2</v>
      </c>
      <c r="K6">
        <f>IF(ISBLANK(J6),VLOOKUP(A6,LinearRegression!$B$2:$J$850,6,FALSE),J6)</f>
        <v>74280.2</v>
      </c>
      <c r="L6" s="4">
        <f>IF(ISBLANK(J6),VLOOKUP(A6,GradientBoostingRegressor!$B$2:$J$850,6,FALSE),J6)</f>
        <v>74280.2</v>
      </c>
      <c r="M6">
        <f>SUM(P6:S6)</f>
        <v>44362.16400713379</v>
      </c>
      <c r="N6">
        <f t="shared" si="0"/>
        <v>29918.035992866207</v>
      </c>
      <c r="P6">
        <f t="shared" si="1"/>
        <v>0</v>
      </c>
      <c r="Q6">
        <f>$H6*Q$2402</f>
        <v>44362.16400713379</v>
      </c>
      <c r="R6">
        <f t="shared" si="2"/>
        <v>0</v>
      </c>
      <c r="S6">
        <f t="shared" si="3"/>
        <v>0</v>
      </c>
      <c r="T6">
        <f>MROT/DAY(EOMONTH(MIN($G$2:$G$2401),MONTH(G6)-1))/8*H6*$T$2402</f>
        <v>0</v>
      </c>
      <c r="U6">
        <f>I6-PLAN</f>
        <v>690</v>
      </c>
    </row>
    <row r="7" spans="1:21" x14ac:dyDescent="0.35">
      <c r="A7">
        <v>161</v>
      </c>
      <c r="B7" t="s">
        <v>188</v>
      </c>
      <c r="C7" t="s">
        <v>65</v>
      </c>
      <c r="D7">
        <v>7</v>
      </c>
      <c r="E7" t="s">
        <v>66</v>
      </c>
      <c r="F7">
        <v>3.4</v>
      </c>
      <c r="G7" s="1">
        <v>44562</v>
      </c>
      <c r="H7">
        <v>300</v>
      </c>
      <c r="I7">
        <v>1950</v>
      </c>
      <c r="J7">
        <v>73422.460000000006</v>
      </c>
      <c r="K7">
        <f>IF(ISBLANK(J7),VLOOKUP(A7,LinearRegression!$B$2:$J$850,6,FALSE),J7)</f>
        <v>73422.460000000006</v>
      </c>
      <c r="L7" s="4">
        <f>IF(ISBLANK(J7),VLOOKUP(A7,GradientBoostingRegressor!$B$2:$J$850,6,FALSE),J7)</f>
        <v>73422.460000000006</v>
      </c>
      <c r="M7">
        <f>SUM(P7:S7)</f>
        <v>46210.587507431032</v>
      </c>
      <c r="N7">
        <f t="shared" si="0"/>
        <v>27211.872492568975</v>
      </c>
      <c r="P7">
        <f t="shared" si="1"/>
        <v>0</v>
      </c>
      <c r="Q7">
        <f>$H7*Q$2402</f>
        <v>46210.587507431032</v>
      </c>
      <c r="R7">
        <f t="shared" si="2"/>
        <v>0</v>
      </c>
      <c r="S7">
        <f t="shared" si="3"/>
        <v>0</v>
      </c>
      <c r="T7">
        <f>MROT/DAY(EOMONTH(MIN($G$2:$G$2401),MONTH(G7)-1))/8*H7*$T$2402</f>
        <v>0</v>
      </c>
      <c r="U7">
        <f>I7-PLAN</f>
        <v>390</v>
      </c>
    </row>
    <row r="8" spans="1:21" x14ac:dyDescent="0.35">
      <c r="A8">
        <v>1171</v>
      </c>
      <c r="B8" t="s">
        <v>198</v>
      </c>
      <c r="C8" t="s">
        <v>114</v>
      </c>
      <c r="D8">
        <v>7</v>
      </c>
      <c r="E8" t="s">
        <v>16</v>
      </c>
      <c r="F8">
        <v>3.3</v>
      </c>
      <c r="G8" s="1">
        <v>44567</v>
      </c>
      <c r="H8">
        <v>288</v>
      </c>
      <c r="I8">
        <v>2250</v>
      </c>
      <c r="J8">
        <v>72552.2</v>
      </c>
      <c r="K8">
        <f>IF(ISBLANK(J8),VLOOKUP(A8,LinearRegression!$B$2:$J$850,6,FALSE),J8)</f>
        <v>72552.2</v>
      </c>
      <c r="L8" s="4">
        <f>IF(ISBLANK(J8),VLOOKUP(A8,GradientBoostingRegressor!$B$2:$J$850,6,FALSE),J8)</f>
        <v>72552.2</v>
      </c>
      <c r="M8">
        <f>SUM(P8:S8)</f>
        <v>44362.16400713379</v>
      </c>
      <c r="N8">
        <f t="shared" si="0"/>
        <v>28190.035992866207</v>
      </c>
      <c r="P8">
        <f t="shared" si="1"/>
        <v>0</v>
      </c>
      <c r="Q8">
        <f>$H8*Q$2402</f>
        <v>44362.16400713379</v>
      </c>
      <c r="R8">
        <f t="shared" si="2"/>
        <v>0</v>
      </c>
      <c r="S8">
        <f t="shared" si="3"/>
        <v>0</v>
      </c>
      <c r="T8">
        <f>MROT/DAY(EOMONTH(MIN($G$2:$G$2401),MONTH(G8)-1))/8*H8*$T$2402</f>
        <v>0</v>
      </c>
      <c r="U8">
        <f>I8-PLAN</f>
        <v>690</v>
      </c>
    </row>
    <row r="9" spans="1:21" x14ac:dyDescent="0.35">
      <c r="A9">
        <v>1105</v>
      </c>
      <c r="B9" t="s">
        <v>127</v>
      </c>
      <c r="C9" t="s">
        <v>114</v>
      </c>
      <c r="D9">
        <v>5</v>
      </c>
      <c r="E9" t="s">
        <v>51</v>
      </c>
      <c r="F9">
        <v>3.3</v>
      </c>
      <c r="G9" s="1">
        <v>44567</v>
      </c>
      <c r="H9">
        <v>324</v>
      </c>
      <c r="I9">
        <v>2250</v>
      </c>
      <c r="J9">
        <v>70193.649999999994</v>
      </c>
      <c r="K9">
        <f>IF(ISBLANK(J9),VLOOKUP(A9,LinearRegression!$B$2:$J$850,6,FALSE),J9)</f>
        <v>70193.649999999994</v>
      </c>
      <c r="L9" s="4">
        <f>IF(ISBLANK(J9),VLOOKUP(A9,GradientBoostingRegressor!$B$2:$J$850,6,FALSE),J9)</f>
        <v>70193.649999999994</v>
      </c>
      <c r="M9">
        <f>SUM(P9:S9)</f>
        <v>49907.434508025515</v>
      </c>
      <c r="N9">
        <f t="shared" si="0"/>
        <v>20286.215491974479</v>
      </c>
      <c r="P9">
        <f t="shared" si="1"/>
        <v>0</v>
      </c>
      <c r="Q9">
        <f>$H9*Q$2402</f>
        <v>49907.434508025515</v>
      </c>
      <c r="R9">
        <f t="shared" si="2"/>
        <v>0</v>
      </c>
      <c r="S9">
        <f t="shared" si="3"/>
        <v>0</v>
      </c>
      <c r="T9">
        <f>MROT/DAY(EOMONTH(MIN($G$2:$G$2401),MONTH(G9)-1))/8*H9*$T$2402</f>
        <v>0</v>
      </c>
      <c r="U9">
        <f>I9-PLAN</f>
        <v>690</v>
      </c>
    </row>
    <row r="10" spans="1:21" x14ac:dyDescent="0.35">
      <c r="A10">
        <v>1141</v>
      </c>
      <c r="B10" t="s">
        <v>166</v>
      </c>
      <c r="C10" t="s">
        <v>114</v>
      </c>
      <c r="D10">
        <v>5</v>
      </c>
      <c r="E10" t="s">
        <v>103</v>
      </c>
      <c r="F10">
        <v>3.3</v>
      </c>
      <c r="G10" s="1">
        <v>44567</v>
      </c>
      <c r="H10">
        <v>324</v>
      </c>
      <c r="I10">
        <v>2250</v>
      </c>
      <c r="J10">
        <v>70193.649999999994</v>
      </c>
      <c r="K10">
        <f>IF(ISBLANK(J10),VLOOKUP(A10,LinearRegression!$B$2:$J$850,6,FALSE),J10)</f>
        <v>70193.649999999994</v>
      </c>
      <c r="L10" s="4">
        <f>IF(ISBLANK(J10),VLOOKUP(A10,GradientBoostingRegressor!$B$2:$J$850,6,FALSE),J10)</f>
        <v>70193.649999999994</v>
      </c>
      <c r="M10">
        <f>SUM(P10:S10)</f>
        <v>49907.434508025515</v>
      </c>
      <c r="N10">
        <f t="shared" si="0"/>
        <v>20286.215491974479</v>
      </c>
      <c r="P10">
        <f t="shared" si="1"/>
        <v>0</v>
      </c>
      <c r="Q10">
        <f>$H10*Q$2402</f>
        <v>49907.434508025515</v>
      </c>
      <c r="R10">
        <f t="shared" si="2"/>
        <v>0</v>
      </c>
      <c r="S10">
        <f t="shared" si="3"/>
        <v>0</v>
      </c>
      <c r="T10">
        <f>MROT/DAY(EOMONTH(MIN($G$2:$G$2401),MONTH(G10)-1))/8*H10*$T$2402</f>
        <v>0</v>
      </c>
      <c r="U10">
        <f>I10-PLAN</f>
        <v>690</v>
      </c>
    </row>
    <row r="11" spans="1:21" x14ac:dyDescent="0.35">
      <c r="A11">
        <v>1561</v>
      </c>
      <c r="B11" t="s">
        <v>188</v>
      </c>
      <c r="C11" t="s">
        <v>65</v>
      </c>
      <c r="D11">
        <v>7</v>
      </c>
      <c r="E11" t="s">
        <v>66</v>
      </c>
      <c r="F11">
        <v>3.4</v>
      </c>
      <c r="G11" s="1">
        <v>44569</v>
      </c>
      <c r="H11">
        <v>288</v>
      </c>
      <c r="I11">
        <v>1930</v>
      </c>
      <c r="J11">
        <v>69327.95</v>
      </c>
      <c r="K11">
        <f>IF(ISBLANK(J11),VLOOKUP(A11,LinearRegression!$B$2:$J$850,6,FALSE),J11)</f>
        <v>69327.95</v>
      </c>
      <c r="L11" s="4">
        <f>IF(ISBLANK(J11),VLOOKUP(A11,GradientBoostingRegressor!$B$2:$J$850,6,FALSE),J11)</f>
        <v>69327.95</v>
      </c>
      <c r="M11">
        <f>SUM(P11:S11)</f>
        <v>44362.16400713379</v>
      </c>
      <c r="N11">
        <f t="shared" si="0"/>
        <v>24965.785992866207</v>
      </c>
      <c r="P11">
        <f t="shared" si="1"/>
        <v>0</v>
      </c>
      <c r="Q11">
        <f>$H11*Q$2402</f>
        <v>44362.16400713379</v>
      </c>
      <c r="R11">
        <f t="shared" si="2"/>
        <v>0</v>
      </c>
      <c r="S11">
        <f t="shared" si="3"/>
        <v>0</v>
      </c>
      <c r="T11">
        <f>MROT/DAY(EOMONTH(MIN($G$2:$G$2401),MONTH(G11)-1))/8*H11*$T$2402</f>
        <v>0</v>
      </c>
      <c r="U11">
        <f>I11-PLAN</f>
        <v>370</v>
      </c>
    </row>
    <row r="12" spans="1:21" x14ac:dyDescent="0.35">
      <c r="A12">
        <v>1128</v>
      </c>
      <c r="B12" t="s">
        <v>153</v>
      </c>
      <c r="C12" t="s">
        <v>65</v>
      </c>
      <c r="D12">
        <v>5</v>
      </c>
      <c r="E12" t="s">
        <v>151</v>
      </c>
      <c r="F12">
        <v>3.4</v>
      </c>
      <c r="G12" s="1">
        <v>44567</v>
      </c>
      <c r="H12">
        <v>312</v>
      </c>
      <c r="I12">
        <v>2250</v>
      </c>
      <c r="J12">
        <v>68784.37</v>
      </c>
      <c r="K12">
        <f>IF(ISBLANK(J12),VLOOKUP(A12,LinearRegression!$B$2:$J$850,6,FALSE),J12)</f>
        <v>68784.37</v>
      </c>
      <c r="L12" s="4">
        <f>IF(ISBLANK(J12),VLOOKUP(A12,GradientBoostingRegressor!$B$2:$J$850,6,FALSE),J12)</f>
        <v>68784.37</v>
      </c>
      <c r="M12">
        <f>SUM(P12:S12)</f>
        <v>48059.011007728273</v>
      </c>
      <c r="N12">
        <f t="shared" si="0"/>
        <v>20725.358992271722</v>
      </c>
      <c r="P12">
        <f t="shared" si="1"/>
        <v>0</v>
      </c>
      <c r="Q12">
        <f>$H12*Q$2402</f>
        <v>48059.011007728273</v>
      </c>
      <c r="R12">
        <f t="shared" si="2"/>
        <v>0</v>
      </c>
      <c r="S12">
        <f t="shared" si="3"/>
        <v>0</v>
      </c>
      <c r="T12">
        <f>MROT/DAY(EOMONTH(MIN($G$2:$G$2401),MONTH(G12)-1))/8*H12*$T$2402</f>
        <v>0</v>
      </c>
      <c r="U12">
        <f>I12-PLAN</f>
        <v>690</v>
      </c>
    </row>
    <row r="13" spans="1:21" x14ac:dyDescent="0.35">
      <c r="A13">
        <v>1174</v>
      </c>
      <c r="B13" t="s">
        <v>201</v>
      </c>
      <c r="C13" t="s">
        <v>114</v>
      </c>
      <c r="D13">
        <v>7</v>
      </c>
      <c r="E13" t="s">
        <v>16</v>
      </c>
      <c r="F13">
        <v>3.3</v>
      </c>
      <c r="G13" s="1">
        <v>44567</v>
      </c>
      <c r="H13">
        <v>276</v>
      </c>
      <c r="I13">
        <v>2250</v>
      </c>
      <c r="J13">
        <v>68584.539999999994</v>
      </c>
      <c r="K13">
        <f>IF(ISBLANK(J13),VLOOKUP(A13,LinearRegression!$B$2:$J$850,6,FALSE),J13)</f>
        <v>68584.539999999994</v>
      </c>
      <c r="L13" s="4">
        <f>IF(ISBLANK(J13),VLOOKUP(A13,GradientBoostingRegressor!$B$2:$J$850,6,FALSE),J13)</f>
        <v>68584.539999999994</v>
      </c>
      <c r="M13">
        <f>SUM(P13:S13)</f>
        <v>42513.740506836555</v>
      </c>
      <c r="N13">
        <f t="shared" si="0"/>
        <v>26070.799493163438</v>
      </c>
      <c r="P13">
        <f t="shared" si="1"/>
        <v>0</v>
      </c>
      <c r="Q13">
        <f>$H13*Q$2402</f>
        <v>42513.740506836555</v>
      </c>
      <c r="R13">
        <f t="shared" si="2"/>
        <v>0</v>
      </c>
      <c r="S13">
        <f t="shared" si="3"/>
        <v>0</v>
      </c>
      <c r="T13">
        <f>MROT/DAY(EOMONTH(MIN($G$2:$G$2401),MONTH(G13)-1))/8*H13*$T$2402</f>
        <v>0</v>
      </c>
      <c r="U13">
        <f>I13-PLAN</f>
        <v>690</v>
      </c>
    </row>
    <row r="14" spans="1:21" x14ac:dyDescent="0.35">
      <c r="A14">
        <v>1178</v>
      </c>
      <c r="B14" t="s">
        <v>205</v>
      </c>
      <c r="C14" t="s">
        <v>114</v>
      </c>
      <c r="D14">
        <v>7</v>
      </c>
      <c r="E14" t="s">
        <v>103</v>
      </c>
      <c r="F14">
        <v>3.3</v>
      </c>
      <c r="G14" s="1">
        <v>44567</v>
      </c>
      <c r="H14">
        <v>276</v>
      </c>
      <c r="I14">
        <v>2250</v>
      </c>
      <c r="J14">
        <v>68584.539999999994</v>
      </c>
      <c r="K14">
        <f>IF(ISBLANK(J14),VLOOKUP(A14,LinearRegression!$B$2:$J$850,6,FALSE),J14)</f>
        <v>68584.539999999994</v>
      </c>
      <c r="L14" s="4">
        <f>IF(ISBLANK(J14),VLOOKUP(A14,GradientBoostingRegressor!$B$2:$J$850,6,FALSE),J14)</f>
        <v>68584.539999999994</v>
      </c>
      <c r="M14">
        <f>SUM(P14:S14)</f>
        <v>42513.740506836555</v>
      </c>
      <c r="N14">
        <f t="shared" si="0"/>
        <v>26070.799493163438</v>
      </c>
      <c r="P14">
        <f t="shared" si="1"/>
        <v>0</v>
      </c>
      <c r="Q14">
        <f>$H14*Q$2402</f>
        <v>42513.740506836555</v>
      </c>
      <c r="R14">
        <f t="shared" si="2"/>
        <v>0</v>
      </c>
      <c r="S14">
        <f t="shared" si="3"/>
        <v>0</v>
      </c>
      <c r="T14">
        <f>MROT/DAY(EOMONTH(MIN($G$2:$G$2401),MONTH(G14)-1))/8*H14*$T$2402</f>
        <v>0</v>
      </c>
      <c r="U14">
        <f>I14-PLAN</f>
        <v>690</v>
      </c>
    </row>
    <row r="15" spans="1:21" x14ac:dyDescent="0.35">
      <c r="A15">
        <v>1154</v>
      </c>
      <c r="B15" t="s">
        <v>179</v>
      </c>
      <c r="C15" t="s">
        <v>180</v>
      </c>
      <c r="D15">
        <v>7</v>
      </c>
      <c r="E15" t="s">
        <v>181</v>
      </c>
      <c r="F15">
        <v>1</v>
      </c>
      <c r="G15" s="1">
        <v>44567</v>
      </c>
      <c r="H15">
        <v>300</v>
      </c>
      <c r="I15">
        <v>2250</v>
      </c>
      <c r="J15">
        <v>68419.86</v>
      </c>
      <c r="K15">
        <f>IF(ISBLANK(J15),VLOOKUP(A15,LinearRegression!$B$2:$J$850,6,FALSE),J15)</f>
        <v>68419.86</v>
      </c>
      <c r="L15" s="4">
        <f>IF(ISBLANK(J15),VLOOKUP(A15,GradientBoostingRegressor!$B$2:$J$850,6,FALSE),J15)</f>
        <v>68419.86</v>
      </c>
      <c r="M15">
        <f>SUM(P15:S15)</f>
        <v>46210.587507431032</v>
      </c>
      <c r="N15">
        <f t="shared" si="0"/>
        <v>22209.272492568969</v>
      </c>
      <c r="P15">
        <f t="shared" si="1"/>
        <v>0</v>
      </c>
      <c r="Q15">
        <f>$H15*Q$2402</f>
        <v>46210.587507431032</v>
      </c>
      <c r="R15">
        <f t="shared" si="2"/>
        <v>0</v>
      </c>
      <c r="S15">
        <f t="shared" si="3"/>
        <v>0</v>
      </c>
      <c r="T15">
        <f>MROT/DAY(EOMONTH(MIN($G$2:$G$2401),MONTH(G15)-1))/8*H15*$T$2402</f>
        <v>0</v>
      </c>
      <c r="U15">
        <f>I15-PLAN</f>
        <v>690</v>
      </c>
    </row>
    <row r="16" spans="1:21" x14ac:dyDescent="0.35">
      <c r="A16">
        <v>1147</v>
      </c>
      <c r="B16" t="s">
        <v>172</v>
      </c>
      <c r="C16" t="s">
        <v>65</v>
      </c>
      <c r="D16">
        <v>6</v>
      </c>
      <c r="E16" t="s">
        <v>66</v>
      </c>
      <c r="F16">
        <v>3.4</v>
      </c>
      <c r="G16" s="1">
        <v>44567</v>
      </c>
      <c r="H16">
        <v>288</v>
      </c>
      <c r="I16">
        <v>2250</v>
      </c>
      <c r="J16">
        <v>67860.929999999993</v>
      </c>
      <c r="K16">
        <f>IF(ISBLANK(J16),VLOOKUP(A16,LinearRegression!$B$2:$J$850,6,FALSE),J16)</f>
        <v>67860.929999999993</v>
      </c>
      <c r="L16" s="4">
        <f>IF(ISBLANK(J16),VLOOKUP(A16,GradientBoostingRegressor!$B$2:$J$850,6,FALSE),J16)</f>
        <v>67860.929999999993</v>
      </c>
      <c r="M16">
        <f>SUM(P16:S16)</f>
        <v>44362.16400713379</v>
      </c>
      <c r="N16">
        <f t="shared" si="0"/>
        <v>23498.765992866203</v>
      </c>
      <c r="P16">
        <f t="shared" si="1"/>
        <v>0</v>
      </c>
      <c r="Q16">
        <f>$H16*Q$2402</f>
        <v>44362.16400713379</v>
      </c>
      <c r="R16">
        <f t="shared" si="2"/>
        <v>0</v>
      </c>
      <c r="S16">
        <f t="shared" si="3"/>
        <v>0</v>
      </c>
      <c r="T16">
        <f>MROT/DAY(EOMONTH(MIN($G$2:$G$2401),MONTH(G16)-1))/8*H16*$T$2402</f>
        <v>0</v>
      </c>
      <c r="U16">
        <f>I16-PLAN</f>
        <v>690</v>
      </c>
    </row>
    <row r="17" spans="1:21" x14ac:dyDescent="0.35">
      <c r="A17">
        <v>182</v>
      </c>
      <c r="B17" t="s">
        <v>209</v>
      </c>
      <c r="C17" t="s">
        <v>114</v>
      </c>
      <c r="D17">
        <v>7</v>
      </c>
      <c r="E17" t="s">
        <v>103</v>
      </c>
      <c r="F17">
        <v>3.3</v>
      </c>
      <c r="G17" s="1">
        <v>44562</v>
      </c>
      <c r="H17">
        <v>288</v>
      </c>
      <c r="I17">
        <v>1950</v>
      </c>
      <c r="J17">
        <v>67850.7</v>
      </c>
      <c r="K17">
        <f>IF(ISBLANK(J17),VLOOKUP(A17,LinearRegression!$B$2:$J$850,6,FALSE),J17)</f>
        <v>67850.7</v>
      </c>
      <c r="L17" s="4">
        <f>IF(ISBLANK(J17),VLOOKUP(A17,GradientBoostingRegressor!$B$2:$J$850,6,FALSE),J17)</f>
        <v>67850.7</v>
      </c>
      <c r="M17">
        <f>SUM(P17:S17)</f>
        <v>44362.16400713379</v>
      </c>
      <c r="N17">
        <f t="shared" si="0"/>
        <v>23488.535992866207</v>
      </c>
      <c r="P17">
        <f t="shared" si="1"/>
        <v>0</v>
      </c>
      <c r="Q17">
        <f>$H17*Q$2402</f>
        <v>44362.16400713379</v>
      </c>
      <c r="R17">
        <f t="shared" si="2"/>
        <v>0</v>
      </c>
      <c r="S17">
        <f t="shared" si="3"/>
        <v>0</v>
      </c>
      <c r="T17">
        <f>MROT/DAY(EOMONTH(MIN($G$2:$G$2401),MONTH(G17)-1))/8*H17*$T$2402</f>
        <v>0</v>
      </c>
      <c r="U17">
        <f>I17-PLAN</f>
        <v>390</v>
      </c>
    </row>
    <row r="18" spans="1:21" x14ac:dyDescent="0.35">
      <c r="A18">
        <v>1568</v>
      </c>
      <c r="B18" t="s">
        <v>195</v>
      </c>
      <c r="C18" t="s">
        <v>114</v>
      </c>
      <c r="D18">
        <v>7</v>
      </c>
      <c r="E18" t="s">
        <v>16</v>
      </c>
      <c r="F18">
        <v>3.3</v>
      </c>
      <c r="G18" s="1">
        <v>44569</v>
      </c>
      <c r="H18">
        <v>288</v>
      </c>
      <c r="I18">
        <v>1930</v>
      </c>
      <c r="J18">
        <v>67599.95</v>
      </c>
      <c r="K18">
        <f>IF(ISBLANK(J18),VLOOKUP(A18,LinearRegression!$B$2:$J$850,6,FALSE),J18)</f>
        <v>67599.95</v>
      </c>
      <c r="L18" s="4">
        <f>IF(ISBLANK(J18),VLOOKUP(A18,GradientBoostingRegressor!$B$2:$J$850,6,FALSE),J18)</f>
        <v>67599.95</v>
      </c>
      <c r="M18">
        <f>SUM(P18:S18)</f>
        <v>44362.16400713379</v>
      </c>
      <c r="N18">
        <f t="shared" si="0"/>
        <v>23237.785992866207</v>
      </c>
      <c r="P18">
        <f t="shared" si="1"/>
        <v>0</v>
      </c>
      <c r="Q18">
        <f>$H18*Q$2402</f>
        <v>44362.16400713379</v>
      </c>
      <c r="R18">
        <f t="shared" si="2"/>
        <v>0</v>
      </c>
      <c r="S18">
        <f t="shared" si="3"/>
        <v>0</v>
      </c>
      <c r="T18">
        <f>MROT/DAY(EOMONTH(MIN($G$2:$G$2401),MONTH(G18)-1))/8*H18*$T$2402</f>
        <v>0</v>
      </c>
      <c r="U18">
        <f>I18-PLAN</f>
        <v>370</v>
      </c>
    </row>
    <row r="19" spans="1:21" x14ac:dyDescent="0.35">
      <c r="A19">
        <v>1085</v>
      </c>
      <c r="B19" t="s">
        <v>106</v>
      </c>
      <c r="C19" t="s">
        <v>18</v>
      </c>
      <c r="D19">
        <v>4</v>
      </c>
      <c r="E19" t="s">
        <v>103</v>
      </c>
      <c r="F19">
        <v>3.3</v>
      </c>
      <c r="G19" s="1">
        <v>44567</v>
      </c>
      <c r="H19">
        <v>336</v>
      </c>
      <c r="I19">
        <v>2250</v>
      </c>
      <c r="J19">
        <v>67092.649999999994</v>
      </c>
      <c r="K19">
        <f>IF(ISBLANK(J19),VLOOKUP(A19,LinearRegression!$B$2:$J$850,6,FALSE),J19)</f>
        <v>67092.649999999994</v>
      </c>
      <c r="L19" s="4">
        <f>IF(ISBLANK(J19),VLOOKUP(A19,GradientBoostingRegressor!$B$2:$J$850,6,FALSE),J19)</f>
        <v>67092.649999999994</v>
      </c>
      <c r="M19">
        <f>SUM(P19:S19)</f>
        <v>51755.858008322757</v>
      </c>
      <c r="N19">
        <f t="shared" si="0"/>
        <v>15336.791991677237</v>
      </c>
      <c r="P19">
        <f t="shared" si="1"/>
        <v>0</v>
      </c>
      <c r="Q19">
        <f>$H19*Q$2402</f>
        <v>51755.858008322757</v>
      </c>
      <c r="R19">
        <f t="shared" si="2"/>
        <v>0</v>
      </c>
      <c r="S19">
        <f t="shared" si="3"/>
        <v>0</v>
      </c>
      <c r="T19">
        <f>MROT/DAY(EOMONTH(MIN($G$2:$G$2401),MONTH(G19)-1))/8*H19*$T$2402</f>
        <v>0</v>
      </c>
      <c r="U19">
        <f>I19-PLAN</f>
        <v>690</v>
      </c>
    </row>
    <row r="20" spans="1:21" x14ac:dyDescent="0.35">
      <c r="A20">
        <v>1163</v>
      </c>
      <c r="B20" t="s">
        <v>190</v>
      </c>
      <c r="C20" t="s">
        <v>65</v>
      </c>
      <c r="D20">
        <v>7</v>
      </c>
      <c r="E20" t="s">
        <v>66</v>
      </c>
      <c r="F20">
        <v>3.4</v>
      </c>
      <c r="G20" s="1">
        <v>44567</v>
      </c>
      <c r="H20">
        <v>264</v>
      </c>
      <c r="I20">
        <v>2250</v>
      </c>
      <c r="J20">
        <v>66200.87</v>
      </c>
      <c r="K20">
        <f>IF(ISBLANK(J20),VLOOKUP(A20,LinearRegression!$B$2:$J$850,6,FALSE),J20)</f>
        <v>66200.87</v>
      </c>
      <c r="L20" s="4">
        <f>IF(ISBLANK(J20),VLOOKUP(A20,GradientBoostingRegressor!$B$2:$J$850,6,FALSE),J20)</f>
        <v>66200.87</v>
      </c>
      <c r="M20">
        <f>SUM(P20:S20)</f>
        <v>40665.317006539313</v>
      </c>
      <c r="N20">
        <f t="shared" si="0"/>
        <v>25535.552993460682</v>
      </c>
      <c r="P20">
        <f t="shared" si="1"/>
        <v>0</v>
      </c>
      <c r="Q20">
        <f>$H20*Q$2402</f>
        <v>40665.317006539313</v>
      </c>
      <c r="R20">
        <f t="shared" si="2"/>
        <v>0</v>
      </c>
      <c r="S20">
        <f t="shared" si="3"/>
        <v>0</v>
      </c>
      <c r="T20">
        <f>MROT/DAY(EOMONTH(MIN($G$2:$G$2401),MONTH(G20)-1))/8*H20*$T$2402</f>
        <v>0</v>
      </c>
      <c r="U20">
        <f>I20-PLAN</f>
        <v>690</v>
      </c>
    </row>
    <row r="21" spans="1:21" x14ac:dyDescent="0.35">
      <c r="A21">
        <v>1165</v>
      </c>
      <c r="B21" t="s">
        <v>192</v>
      </c>
      <c r="C21" t="s">
        <v>65</v>
      </c>
      <c r="D21">
        <v>7</v>
      </c>
      <c r="E21" t="s">
        <v>66</v>
      </c>
      <c r="F21">
        <v>3.4</v>
      </c>
      <c r="G21" s="1">
        <v>44567</v>
      </c>
      <c r="H21">
        <v>264</v>
      </c>
      <c r="I21">
        <v>2250</v>
      </c>
      <c r="J21">
        <v>66200.87</v>
      </c>
      <c r="K21">
        <f>IF(ISBLANK(J21),VLOOKUP(A21,LinearRegression!$B$2:$J$850,6,FALSE),J21)</f>
        <v>66200.87</v>
      </c>
      <c r="L21" s="4">
        <f>IF(ISBLANK(J21),VLOOKUP(A21,GradientBoostingRegressor!$B$2:$J$850,6,FALSE),J21)</f>
        <v>66200.87</v>
      </c>
      <c r="M21">
        <f>SUM(P21:S21)</f>
        <v>40665.317006539313</v>
      </c>
      <c r="N21">
        <f t="shared" si="0"/>
        <v>25535.552993460682</v>
      </c>
      <c r="P21">
        <f t="shared" si="1"/>
        <v>0</v>
      </c>
      <c r="Q21">
        <f>$H21*Q$2402</f>
        <v>40665.317006539313</v>
      </c>
      <c r="R21">
        <f t="shared" si="2"/>
        <v>0</v>
      </c>
      <c r="S21">
        <f t="shared" si="3"/>
        <v>0</v>
      </c>
      <c r="T21">
        <f>MROT/DAY(EOMONTH(MIN($G$2:$G$2401),MONTH(G21)-1))/8*H21*$T$2402</f>
        <v>0</v>
      </c>
      <c r="U21">
        <f>I21-PLAN</f>
        <v>690</v>
      </c>
    </row>
    <row r="22" spans="1:21" x14ac:dyDescent="0.35">
      <c r="A22">
        <v>1124</v>
      </c>
      <c r="B22" t="s">
        <v>148</v>
      </c>
      <c r="C22" t="s">
        <v>65</v>
      </c>
      <c r="D22">
        <v>5</v>
      </c>
      <c r="E22" t="s">
        <v>142</v>
      </c>
      <c r="F22">
        <v>3.4</v>
      </c>
      <c r="G22" s="1">
        <v>44567</v>
      </c>
      <c r="H22">
        <v>300</v>
      </c>
      <c r="I22">
        <v>2250</v>
      </c>
      <c r="J22">
        <v>65431.09</v>
      </c>
      <c r="K22">
        <f>IF(ISBLANK(J22),VLOOKUP(A22,LinearRegression!$B$2:$J$850,6,FALSE),J22)</f>
        <v>65431.09</v>
      </c>
      <c r="L22" s="4">
        <f>IF(ISBLANK(J22),VLOOKUP(A22,GradientBoostingRegressor!$B$2:$J$850,6,FALSE),J22)</f>
        <v>65431.09</v>
      </c>
      <c r="M22">
        <f>SUM(P22:S22)</f>
        <v>46210.587507431032</v>
      </c>
      <c r="N22">
        <f t="shared" si="0"/>
        <v>19220.502492568965</v>
      </c>
      <c r="P22">
        <f t="shared" si="1"/>
        <v>0</v>
      </c>
      <c r="Q22">
        <f>$H22*Q$2402</f>
        <v>46210.587507431032</v>
      </c>
      <c r="R22">
        <f t="shared" si="2"/>
        <v>0</v>
      </c>
      <c r="S22">
        <f t="shared" si="3"/>
        <v>0</v>
      </c>
      <c r="T22">
        <f>MROT/DAY(EOMONTH(MIN($G$2:$G$2401),MONTH(G22)-1))/8*H22*$T$2402</f>
        <v>0</v>
      </c>
      <c r="U22">
        <f>I22-PLAN</f>
        <v>690</v>
      </c>
    </row>
    <row r="23" spans="1:21" x14ac:dyDescent="0.35">
      <c r="A23">
        <v>1134</v>
      </c>
      <c r="B23" t="s">
        <v>159</v>
      </c>
      <c r="C23" t="s">
        <v>65</v>
      </c>
      <c r="D23">
        <v>5</v>
      </c>
      <c r="E23" t="s">
        <v>151</v>
      </c>
      <c r="F23">
        <v>3.4</v>
      </c>
      <c r="G23" s="1">
        <v>44567</v>
      </c>
      <c r="H23">
        <v>300</v>
      </c>
      <c r="I23">
        <v>2250</v>
      </c>
      <c r="J23">
        <v>65431.09</v>
      </c>
      <c r="K23">
        <f>IF(ISBLANK(J23),VLOOKUP(A23,LinearRegression!$B$2:$J$850,6,FALSE),J23)</f>
        <v>65431.09</v>
      </c>
      <c r="L23" s="4">
        <f>IF(ISBLANK(J23),VLOOKUP(A23,GradientBoostingRegressor!$B$2:$J$850,6,FALSE),J23)</f>
        <v>65431.09</v>
      </c>
      <c r="M23">
        <f>SUM(P23:S23)</f>
        <v>46210.587507431032</v>
      </c>
      <c r="N23">
        <f t="shared" si="0"/>
        <v>19220.502492568965</v>
      </c>
      <c r="P23">
        <f t="shared" si="1"/>
        <v>0</v>
      </c>
      <c r="Q23">
        <f>$H23*Q$2402</f>
        <v>46210.587507431032</v>
      </c>
      <c r="R23">
        <f t="shared" si="2"/>
        <v>0</v>
      </c>
      <c r="S23">
        <f t="shared" si="3"/>
        <v>0</v>
      </c>
      <c r="T23">
        <f>MROT/DAY(EOMONTH(MIN($G$2:$G$2401),MONTH(G23)-1))/8*H23*$T$2402</f>
        <v>0</v>
      </c>
      <c r="U23">
        <f>I23-PLAN</f>
        <v>690</v>
      </c>
    </row>
    <row r="24" spans="1:21" x14ac:dyDescent="0.35">
      <c r="A24">
        <v>1159</v>
      </c>
      <c r="B24" t="s">
        <v>186</v>
      </c>
      <c r="C24" t="s">
        <v>180</v>
      </c>
      <c r="D24">
        <v>7</v>
      </c>
      <c r="E24" t="s">
        <v>181</v>
      </c>
      <c r="F24">
        <v>1</v>
      </c>
      <c r="G24" s="1">
        <v>44567</v>
      </c>
      <c r="H24">
        <v>288</v>
      </c>
      <c r="I24">
        <v>2250</v>
      </c>
      <c r="J24">
        <v>64776.2</v>
      </c>
      <c r="K24">
        <f>IF(ISBLANK(J24),VLOOKUP(A24,LinearRegression!$B$2:$J$850,6,FALSE),J24)</f>
        <v>64776.2</v>
      </c>
      <c r="L24" s="4">
        <f>IF(ISBLANK(J24),VLOOKUP(A24,GradientBoostingRegressor!$B$2:$J$850,6,FALSE),J24)</f>
        <v>64776.2</v>
      </c>
      <c r="M24">
        <f>SUM(P24:S24)</f>
        <v>44362.16400713379</v>
      </c>
      <c r="N24">
        <f t="shared" si="0"/>
        <v>20414.035992866207</v>
      </c>
      <c r="P24">
        <f t="shared" si="1"/>
        <v>0</v>
      </c>
      <c r="Q24">
        <f>$H24*Q$2402</f>
        <v>44362.16400713379</v>
      </c>
      <c r="R24">
        <f t="shared" si="2"/>
        <v>0</v>
      </c>
      <c r="S24">
        <f t="shared" si="3"/>
        <v>0</v>
      </c>
      <c r="T24">
        <f>MROT/DAY(EOMONTH(MIN($G$2:$G$2401),MONTH(G24)-1))/8*H24*$T$2402</f>
        <v>0</v>
      </c>
      <c r="U24">
        <f>I24-PLAN</f>
        <v>690</v>
      </c>
    </row>
    <row r="25" spans="1:21" x14ac:dyDescent="0.35">
      <c r="A25">
        <v>1177</v>
      </c>
      <c r="B25" t="s">
        <v>204</v>
      </c>
      <c r="C25" t="s">
        <v>114</v>
      </c>
      <c r="D25">
        <v>7</v>
      </c>
      <c r="E25" t="s">
        <v>103</v>
      </c>
      <c r="F25">
        <v>3.3</v>
      </c>
      <c r="G25" s="1">
        <v>44567</v>
      </c>
      <c r="H25">
        <v>264</v>
      </c>
      <c r="I25">
        <v>2250</v>
      </c>
      <c r="J25">
        <v>64616.87</v>
      </c>
      <c r="K25">
        <f>IF(ISBLANK(J25),VLOOKUP(A25,LinearRegression!$B$2:$J$850,6,FALSE),J25)</f>
        <v>64616.87</v>
      </c>
      <c r="L25" s="4">
        <f>IF(ISBLANK(J25),VLOOKUP(A25,GradientBoostingRegressor!$B$2:$J$850,6,FALSE),J25)</f>
        <v>64616.87</v>
      </c>
      <c r="M25">
        <f>SUM(P25:S25)</f>
        <v>40665.317006539313</v>
      </c>
      <c r="N25">
        <f t="shared" si="0"/>
        <v>23951.552993460689</v>
      </c>
      <c r="P25">
        <f t="shared" si="1"/>
        <v>0</v>
      </c>
      <c r="Q25">
        <f>$H25*Q$2402</f>
        <v>40665.317006539313</v>
      </c>
      <c r="R25">
        <f t="shared" si="2"/>
        <v>0</v>
      </c>
      <c r="S25">
        <f t="shared" si="3"/>
        <v>0</v>
      </c>
      <c r="T25">
        <f>MROT/DAY(EOMONTH(MIN($G$2:$G$2401),MONTH(G25)-1))/8*H25*$T$2402</f>
        <v>0</v>
      </c>
      <c r="U25">
        <f>I25-PLAN</f>
        <v>690</v>
      </c>
    </row>
    <row r="26" spans="1:21" x14ac:dyDescent="0.35">
      <c r="A26">
        <v>1181</v>
      </c>
      <c r="B26" t="s">
        <v>208</v>
      </c>
      <c r="C26" t="s">
        <v>114</v>
      </c>
      <c r="D26">
        <v>7</v>
      </c>
      <c r="E26" t="s">
        <v>103</v>
      </c>
      <c r="F26">
        <v>3.3</v>
      </c>
      <c r="G26" s="1">
        <v>44567</v>
      </c>
      <c r="H26">
        <v>264</v>
      </c>
      <c r="I26">
        <v>2250</v>
      </c>
      <c r="J26">
        <v>64616.87</v>
      </c>
      <c r="K26">
        <f>IF(ISBLANK(J26),VLOOKUP(A26,LinearRegression!$B$2:$J$850,6,FALSE),J26)</f>
        <v>64616.87</v>
      </c>
      <c r="L26" s="4">
        <f>IF(ISBLANK(J26),VLOOKUP(A26,GradientBoostingRegressor!$B$2:$J$850,6,FALSE),J26)</f>
        <v>64616.87</v>
      </c>
      <c r="M26">
        <f>SUM(P26:S26)</f>
        <v>40665.317006539313</v>
      </c>
      <c r="N26">
        <f t="shared" si="0"/>
        <v>23951.552993460689</v>
      </c>
      <c r="P26">
        <f t="shared" si="1"/>
        <v>0</v>
      </c>
      <c r="Q26">
        <f>$H26*Q$2402</f>
        <v>40665.317006539313</v>
      </c>
      <c r="R26">
        <f t="shared" si="2"/>
        <v>0</v>
      </c>
      <c r="S26">
        <f t="shared" si="3"/>
        <v>0</v>
      </c>
      <c r="T26">
        <f>MROT/DAY(EOMONTH(MIN($G$2:$G$2401),MONTH(G26)-1))/8*H26*$T$2402</f>
        <v>0</v>
      </c>
      <c r="U26">
        <f>I26-PLAN</f>
        <v>690</v>
      </c>
    </row>
    <row r="27" spans="1:21" x14ac:dyDescent="0.35">
      <c r="A27">
        <v>1579</v>
      </c>
      <c r="B27" t="s">
        <v>206</v>
      </c>
      <c r="C27" t="s">
        <v>114</v>
      </c>
      <c r="D27">
        <v>7</v>
      </c>
      <c r="E27" t="s">
        <v>103</v>
      </c>
      <c r="F27">
        <v>3.3</v>
      </c>
      <c r="G27" s="1">
        <v>44569</v>
      </c>
      <c r="H27">
        <v>276</v>
      </c>
      <c r="I27">
        <v>1930</v>
      </c>
      <c r="J27">
        <v>63838.63</v>
      </c>
      <c r="K27">
        <f>IF(ISBLANK(J27),VLOOKUP(A27,LinearRegression!$B$2:$J$850,6,FALSE),J27)</f>
        <v>63838.63</v>
      </c>
      <c r="L27" s="4">
        <f>IF(ISBLANK(J27),VLOOKUP(A27,GradientBoostingRegressor!$B$2:$J$850,6,FALSE),J27)</f>
        <v>63838.63</v>
      </c>
      <c r="M27">
        <f>SUM(P27:S27)</f>
        <v>42513.740506836555</v>
      </c>
      <c r="N27">
        <f t="shared" si="0"/>
        <v>21324.889493163442</v>
      </c>
      <c r="P27">
        <f t="shared" si="1"/>
        <v>0</v>
      </c>
      <c r="Q27">
        <f>$H27*Q$2402</f>
        <v>42513.740506836555</v>
      </c>
      <c r="R27">
        <f t="shared" si="2"/>
        <v>0</v>
      </c>
      <c r="S27">
        <f t="shared" si="3"/>
        <v>0</v>
      </c>
      <c r="T27">
        <f>MROT/DAY(EOMONTH(MIN($G$2:$G$2401),MONTH(G27)-1))/8*H27*$T$2402</f>
        <v>0</v>
      </c>
      <c r="U27">
        <f>I27-PLAN</f>
        <v>370</v>
      </c>
    </row>
    <row r="28" spans="1:21" x14ac:dyDescent="0.35">
      <c r="A28">
        <v>1107</v>
      </c>
      <c r="B28" t="s">
        <v>129</v>
      </c>
      <c r="C28" t="s">
        <v>114</v>
      </c>
      <c r="D28">
        <v>5</v>
      </c>
      <c r="E28" t="s">
        <v>51</v>
      </c>
      <c r="F28">
        <v>3.3</v>
      </c>
      <c r="G28" s="1">
        <v>44567</v>
      </c>
      <c r="H28">
        <v>300</v>
      </c>
      <c r="I28">
        <v>2250</v>
      </c>
      <c r="J28">
        <v>63631.09</v>
      </c>
      <c r="K28">
        <f>IF(ISBLANK(J28),VLOOKUP(A28,LinearRegression!$B$2:$J$850,6,FALSE),J28)</f>
        <v>63631.09</v>
      </c>
      <c r="L28" s="4">
        <f>IF(ISBLANK(J28),VLOOKUP(A28,GradientBoostingRegressor!$B$2:$J$850,6,FALSE),J28)</f>
        <v>63631.09</v>
      </c>
      <c r="M28">
        <f>SUM(P28:S28)</f>
        <v>46210.587507431032</v>
      </c>
      <c r="N28">
        <f t="shared" si="0"/>
        <v>17420.502492568965</v>
      </c>
      <c r="P28">
        <f t="shared" si="1"/>
        <v>0</v>
      </c>
      <c r="Q28">
        <f>$H28*Q$2402</f>
        <v>46210.587507431032</v>
      </c>
      <c r="R28">
        <f t="shared" si="2"/>
        <v>0</v>
      </c>
      <c r="S28">
        <f t="shared" si="3"/>
        <v>0</v>
      </c>
      <c r="T28">
        <f>MROT/DAY(EOMONTH(MIN($G$2:$G$2401),MONTH(G28)-1))/8*H28*$T$2402</f>
        <v>0</v>
      </c>
      <c r="U28">
        <f>I28-PLAN</f>
        <v>690</v>
      </c>
    </row>
    <row r="29" spans="1:21" x14ac:dyDescent="0.35">
      <c r="A29">
        <v>1142</v>
      </c>
      <c r="B29" t="s">
        <v>167</v>
      </c>
      <c r="C29" t="s">
        <v>114</v>
      </c>
      <c r="D29">
        <v>5</v>
      </c>
      <c r="E29" t="s">
        <v>103</v>
      </c>
      <c r="F29">
        <v>3.3</v>
      </c>
      <c r="G29" s="1">
        <v>44567</v>
      </c>
      <c r="H29">
        <v>300</v>
      </c>
      <c r="I29">
        <v>2250</v>
      </c>
      <c r="J29">
        <v>63631.09</v>
      </c>
      <c r="K29">
        <f>IF(ISBLANK(J29),VLOOKUP(A29,LinearRegression!$B$2:$J$850,6,FALSE),J29)</f>
        <v>63631.09</v>
      </c>
      <c r="L29" s="4">
        <f>IF(ISBLANK(J29),VLOOKUP(A29,GradientBoostingRegressor!$B$2:$J$850,6,FALSE),J29)</f>
        <v>63631.09</v>
      </c>
      <c r="M29">
        <f>SUM(P29:S29)</f>
        <v>46210.587507431032</v>
      </c>
      <c r="N29">
        <f t="shared" si="0"/>
        <v>17420.502492568965</v>
      </c>
      <c r="P29">
        <f t="shared" si="1"/>
        <v>0</v>
      </c>
      <c r="Q29">
        <f>$H29*Q$2402</f>
        <v>46210.587507431032</v>
      </c>
      <c r="R29">
        <f t="shared" si="2"/>
        <v>0</v>
      </c>
      <c r="S29">
        <f t="shared" si="3"/>
        <v>0</v>
      </c>
      <c r="T29">
        <f>MROT/DAY(EOMONTH(MIN($G$2:$G$2401),MONTH(G29)-1))/8*H29*$T$2402</f>
        <v>0</v>
      </c>
      <c r="U29">
        <f>I29-PLAN</f>
        <v>690</v>
      </c>
    </row>
    <row r="30" spans="1:21" x14ac:dyDescent="0.35">
      <c r="A30">
        <v>1143</v>
      </c>
      <c r="B30" t="s">
        <v>168</v>
      </c>
      <c r="C30" t="s">
        <v>114</v>
      </c>
      <c r="D30">
        <v>5</v>
      </c>
      <c r="E30" t="s">
        <v>103</v>
      </c>
      <c r="F30">
        <v>3.3</v>
      </c>
      <c r="G30" s="1">
        <v>44567</v>
      </c>
      <c r="H30">
        <v>300</v>
      </c>
      <c r="I30">
        <v>2250</v>
      </c>
      <c r="J30">
        <v>63631.09</v>
      </c>
      <c r="K30">
        <f>IF(ISBLANK(J30),VLOOKUP(A30,LinearRegression!$B$2:$J$850,6,FALSE),J30)</f>
        <v>63631.09</v>
      </c>
      <c r="L30" s="4">
        <f>IF(ISBLANK(J30),VLOOKUP(A30,GradientBoostingRegressor!$B$2:$J$850,6,FALSE),J30)</f>
        <v>63631.09</v>
      </c>
      <c r="M30">
        <f>SUM(P30:S30)</f>
        <v>46210.587507431032</v>
      </c>
      <c r="N30">
        <f t="shared" si="0"/>
        <v>17420.502492568965</v>
      </c>
      <c r="P30">
        <f t="shared" si="1"/>
        <v>0</v>
      </c>
      <c r="Q30">
        <f>$H30*Q$2402</f>
        <v>46210.587507431032</v>
      </c>
      <c r="R30">
        <f t="shared" si="2"/>
        <v>0</v>
      </c>
      <c r="S30">
        <f t="shared" si="3"/>
        <v>0</v>
      </c>
      <c r="T30">
        <f>MROT/DAY(EOMONTH(MIN($G$2:$G$2401),MONTH(G30)-1))/8*H30*$T$2402</f>
        <v>0</v>
      </c>
      <c r="U30">
        <f>I30-PLAN</f>
        <v>690</v>
      </c>
    </row>
    <row r="31" spans="1:21" x14ac:dyDescent="0.35">
      <c r="A31">
        <v>1054</v>
      </c>
      <c r="B31" t="s">
        <v>73</v>
      </c>
      <c r="C31" t="s">
        <v>68</v>
      </c>
      <c r="D31">
        <v>4</v>
      </c>
      <c r="E31" t="s">
        <v>66</v>
      </c>
      <c r="F31">
        <v>3.4</v>
      </c>
      <c r="G31" s="1">
        <v>44567</v>
      </c>
      <c r="H31">
        <v>312</v>
      </c>
      <c r="I31">
        <v>2250</v>
      </c>
      <c r="J31">
        <v>62988.22</v>
      </c>
      <c r="K31">
        <f>IF(ISBLANK(J31),VLOOKUP(A31,LinearRegression!$B$2:$J$850,6,FALSE),J31)</f>
        <v>62988.22</v>
      </c>
      <c r="L31" s="4">
        <f>IF(ISBLANK(J31),VLOOKUP(A31,GradientBoostingRegressor!$B$2:$J$850,6,FALSE),J31)</f>
        <v>62988.22</v>
      </c>
      <c r="M31">
        <f>SUM(P31:S31)</f>
        <v>48059.011007728273</v>
      </c>
      <c r="N31">
        <f t="shared" si="0"/>
        <v>14929.208992271728</v>
      </c>
      <c r="P31">
        <f t="shared" si="1"/>
        <v>0</v>
      </c>
      <c r="Q31">
        <f>$H31*Q$2402</f>
        <v>48059.011007728273</v>
      </c>
      <c r="R31">
        <f t="shared" si="2"/>
        <v>0</v>
      </c>
      <c r="S31">
        <f t="shared" si="3"/>
        <v>0</v>
      </c>
      <c r="T31">
        <f>MROT/DAY(EOMONTH(MIN($G$2:$G$2401),MONTH(G31)-1))/8*H31*$T$2402</f>
        <v>0</v>
      </c>
      <c r="U31">
        <f>I31-PLAN</f>
        <v>690</v>
      </c>
    </row>
    <row r="32" spans="1:21" x14ac:dyDescent="0.35">
      <c r="A32">
        <v>1060</v>
      </c>
      <c r="B32" t="s">
        <v>79</v>
      </c>
      <c r="C32" t="s">
        <v>65</v>
      </c>
      <c r="D32">
        <v>4</v>
      </c>
      <c r="E32" t="s">
        <v>66</v>
      </c>
      <c r="F32">
        <v>3.4</v>
      </c>
      <c r="G32" s="1">
        <v>44567</v>
      </c>
      <c r="H32">
        <v>312</v>
      </c>
      <c r="I32">
        <v>2250</v>
      </c>
      <c r="J32">
        <v>62988.22</v>
      </c>
      <c r="K32">
        <f>IF(ISBLANK(J32),VLOOKUP(A32,LinearRegression!$B$2:$J$850,6,FALSE),J32)</f>
        <v>62988.22</v>
      </c>
      <c r="L32" s="4">
        <f>IF(ISBLANK(J32),VLOOKUP(A32,GradientBoostingRegressor!$B$2:$J$850,6,FALSE),J32)</f>
        <v>62988.22</v>
      </c>
      <c r="M32">
        <f>SUM(P32:S32)</f>
        <v>48059.011007728273</v>
      </c>
      <c r="N32">
        <f t="shared" si="0"/>
        <v>14929.208992271728</v>
      </c>
      <c r="P32">
        <f t="shared" si="1"/>
        <v>0</v>
      </c>
      <c r="Q32">
        <f>$H32*Q$2402</f>
        <v>48059.011007728273</v>
      </c>
      <c r="R32">
        <f t="shared" si="2"/>
        <v>0</v>
      </c>
      <c r="S32">
        <f t="shared" si="3"/>
        <v>0</v>
      </c>
      <c r="T32">
        <f>MROT/DAY(EOMONTH(MIN($G$2:$G$2401),MONTH(G32)-1))/8*H32*$T$2402</f>
        <v>0</v>
      </c>
      <c r="U32">
        <f>I32-PLAN</f>
        <v>690</v>
      </c>
    </row>
    <row r="33" spans="1:21" x14ac:dyDescent="0.35">
      <c r="A33">
        <v>1148</v>
      </c>
      <c r="B33" t="s">
        <v>173</v>
      </c>
      <c r="C33" t="s">
        <v>114</v>
      </c>
      <c r="D33">
        <v>6</v>
      </c>
      <c r="E33" t="s">
        <v>16</v>
      </c>
      <c r="F33">
        <v>3.3</v>
      </c>
      <c r="G33" s="1">
        <v>44567</v>
      </c>
      <c r="H33">
        <v>276</v>
      </c>
      <c r="I33">
        <v>2250</v>
      </c>
      <c r="J33">
        <v>62526.36</v>
      </c>
      <c r="K33">
        <f>IF(ISBLANK(J33),VLOOKUP(A33,LinearRegression!$B$2:$J$850,6,FALSE),J33)</f>
        <v>62526.36</v>
      </c>
      <c r="L33" s="4">
        <f>IF(ISBLANK(J33),VLOOKUP(A33,GradientBoostingRegressor!$B$2:$J$850,6,FALSE),J33)</f>
        <v>62526.36</v>
      </c>
      <c r="M33">
        <f>SUM(P33:S33)</f>
        <v>42513.740506836555</v>
      </c>
      <c r="N33">
        <f t="shared" si="0"/>
        <v>20012.619493163445</v>
      </c>
      <c r="P33">
        <f t="shared" si="1"/>
        <v>0</v>
      </c>
      <c r="Q33">
        <f>$H33*Q$2402</f>
        <v>42513.740506836555</v>
      </c>
      <c r="R33">
        <f t="shared" si="2"/>
        <v>0</v>
      </c>
      <c r="S33">
        <f t="shared" si="3"/>
        <v>0</v>
      </c>
      <c r="T33">
        <f>MROT/DAY(EOMONTH(MIN($G$2:$G$2401),MONTH(G33)-1))/8*H33*$T$2402</f>
        <v>0</v>
      </c>
      <c r="U33">
        <f>I33-PLAN</f>
        <v>690</v>
      </c>
    </row>
    <row r="34" spans="1:21" x14ac:dyDescent="0.35">
      <c r="A34">
        <v>1153</v>
      </c>
      <c r="B34" t="s">
        <v>178</v>
      </c>
      <c r="C34" t="s">
        <v>114</v>
      </c>
      <c r="D34">
        <v>6</v>
      </c>
      <c r="E34" t="s">
        <v>103</v>
      </c>
      <c r="F34">
        <v>3.3</v>
      </c>
      <c r="G34" s="1">
        <v>44567</v>
      </c>
      <c r="H34">
        <v>276</v>
      </c>
      <c r="I34">
        <v>2250</v>
      </c>
      <c r="J34">
        <v>62526.36</v>
      </c>
      <c r="K34">
        <f>IF(ISBLANK(J34),VLOOKUP(A34,LinearRegression!$B$2:$J$850,6,FALSE),J34)</f>
        <v>62526.36</v>
      </c>
      <c r="L34" s="4">
        <f>IF(ISBLANK(J34),VLOOKUP(A34,GradientBoostingRegressor!$B$2:$J$850,6,FALSE),J34)</f>
        <v>62526.36</v>
      </c>
      <c r="M34">
        <f>SUM(P34:S34)</f>
        <v>42513.740506836555</v>
      </c>
      <c r="N34">
        <f t="shared" si="0"/>
        <v>20012.619493163445</v>
      </c>
      <c r="P34">
        <f t="shared" si="1"/>
        <v>0</v>
      </c>
      <c r="Q34">
        <f>$H34*Q$2402</f>
        <v>42513.740506836555</v>
      </c>
      <c r="R34">
        <f t="shared" si="2"/>
        <v>0</v>
      </c>
      <c r="S34">
        <f t="shared" si="3"/>
        <v>0</v>
      </c>
      <c r="T34">
        <f>MROT/DAY(EOMONTH(MIN($G$2:$G$2401),MONTH(G34)-1))/8*H34*$T$2402</f>
        <v>0</v>
      </c>
      <c r="U34">
        <f>I34-PLAN</f>
        <v>690</v>
      </c>
    </row>
    <row r="35" spans="1:21" x14ac:dyDescent="0.35">
      <c r="A35">
        <v>1093</v>
      </c>
      <c r="B35" t="s">
        <v>115</v>
      </c>
      <c r="C35" t="s">
        <v>50</v>
      </c>
      <c r="D35">
        <v>5</v>
      </c>
      <c r="E35" t="s">
        <v>51</v>
      </c>
      <c r="F35">
        <v>2</v>
      </c>
      <c r="G35" s="1">
        <v>44567</v>
      </c>
      <c r="H35">
        <v>312</v>
      </c>
      <c r="I35">
        <v>2250</v>
      </c>
      <c r="J35">
        <v>62232.37</v>
      </c>
      <c r="K35">
        <f>IF(ISBLANK(J35),VLOOKUP(A35,LinearRegression!$B$2:$J$850,6,FALSE),J35)</f>
        <v>62232.37</v>
      </c>
      <c r="L35" s="4">
        <f>IF(ISBLANK(J35),VLOOKUP(A35,GradientBoostingRegressor!$B$2:$J$850,6,FALSE),J35)</f>
        <v>62232.37</v>
      </c>
      <c r="M35">
        <f>SUM(P35:S35)</f>
        <v>48059.011007728273</v>
      </c>
      <c r="N35">
        <f t="shared" si="0"/>
        <v>14173.358992271729</v>
      </c>
      <c r="P35">
        <f t="shared" si="1"/>
        <v>0</v>
      </c>
      <c r="Q35">
        <f>$H35*Q$2402</f>
        <v>48059.011007728273</v>
      </c>
      <c r="R35">
        <f t="shared" si="2"/>
        <v>0</v>
      </c>
      <c r="S35">
        <f t="shared" si="3"/>
        <v>0</v>
      </c>
      <c r="T35">
        <f>MROT/DAY(EOMONTH(MIN($G$2:$G$2401),MONTH(G35)-1))/8*H35*$T$2402</f>
        <v>0</v>
      </c>
      <c r="U35">
        <f>I35-PLAN</f>
        <v>690</v>
      </c>
    </row>
    <row r="36" spans="1:21" x14ac:dyDescent="0.35">
      <c r="A36">
        <v>1166</v>
      </c>
      <c r="B36" t="s">
        <v>193</v>
      </c>
      <c r="C36" t="s">
        <v>65</v>
      </c>
      <c r="D36">
        <v>7</v>
      </c>
      <c r="E36" t="s">
        <v>66</v>
      </c>
      <c r="F36">
        <v>3.4</v>
      </c>
      <c r="G36" s="1">
        <v>44567</v>
      </c>
      <c r="H36">
        <v>252</v>
      </c>
      <c r="I36">
        <v>2250</v>
      </c>
      <c r="J36">
        <v>62161.21</v>
      </c>
      <c r="K36">
        <f>IF(ISBLANK(J36),VLOOKUP(A36,LinearRegression!$B$2:$J$850,6,FALSE),J36)</f>
        <v>62161.21</v>
      </c>
      <c r="L36" s="4">
        <f>IF(ISBLANK(J36),VLOOKUP(A36,GradientBoostingRegressor!$B$2:$J$850,6,FALSE),J36)</f>
        <v>62161.21</v>
      </c>
      <c r="M36">
        <f>SUM(P36:S36)</f>
        <v>38816.893506242071</v>
      </c>
      <c r="N36">
        <f t="shared" si="0"/>
        <v>23344.316493757928</v>
      </c>
      <c r="P36">
        <f t="shared" si="1"/>
        <v>0</v>
      </c>
      <c r="Q36">
        <f>$H36*Q$2402</f>
        <v>38816.893506242071</v>
      </c>
      <c r="R36">
        <f t="shared" si="2"/>
        <v>0</v>
      </c>
      <c r="S36">
        <f t="shared" si="3"/>
        <v>0</v>
      </c>
      <c r="T36">
        <f>MROT/DAY(EOMONTH(MIN($G$2:$G$2401),MONTH(G36)-1))/8*H36*$T$2402</f>
        <v>0</v>
      </c>
      <c r="U36">
        <f>I36-PLAN</f>
        <v>690</v>
      </c>
    </row>
    <row r="37" spans="1:21" x14ac:dyDescent="0.35">
      <c r="A37">
        <v>1117</v>
      </c>
      <c r="B37" t="s">
        <v>140</v>
      </c>
      <c r="C37" t="s">
        <v>65</v>
      </c>
      <c r="D37">
        <v>5</v>
      </c>
      <c r="E37" t="s">
        <v>66</v>
      </c>
      <c r="F37">
        <v>3.4</v>
      </c>
      <c r="G37" s="1">
        <v>44567</v>
      </c>
      <c r="H37">
        <v>288</v>
      </c>
      <c r="I37">
        <v>2250</v>
      </c>
      <c r="J37">
        <v>62077.81</v>
      </c>
      <c r="K37">
        <f>IF(ISBLANK(J37),VLOOKUP(A37,LinearRegression!$B$2:$J$850,6,FALSE),J37)</f>
        <v>62077.81</v>
      </c>
      <c r="L37" s="4">
        <f>IF(ISBLANK(J37),VLOOKUP(A37,GradientBoostingRegressor!$B$2:$J$850,6,FALSE),J37)</f>
        <v>62077.81</v>
      </c>
      <c r="M37">
        <f>SUM(P37:S37)</f>
        <v>44362.16400713379</v>
      </c>
      <c r="N37">
        <f t="shared" si="0"/>
        <v>17715.645992866208</v>
      </c>
      <c r="P37">
        <f t="shared" si="1"/>
        <v>0</v>
      </c>
      <c r="Q37">
        <f>$H37*Q$2402</f>
        <v>44362.16400713379</v>
      </c>
      <c r="R37">
        <f t="shared" si="2"/>
        <v>0</v>
      </c>
      <c r="S37">
        <f t="shared" si="3"/>
        <v>0</v>
      </c>
      <c r="T37">
        <f>MROT/DAY(EOMONTH(MIN($G$2:$G$2401),MONTH(G37)-1))/8*H37*$T$2402</f>
        <v>0</v>
      </c>
      <c r="U37">
        <f>I37-PLAN</f>
        <v>690</v>
      </c>
    </row>
    <row r="38" spans="1:21" x14ac:dyDescent="0.35">
      <c r="A38">
        <v>1120</v>
      </c>
      <c r="B38" t="s">
        <v>144</v>
      </c>
      <c r="C38" t="s">
        <v>65</v>
      </c>
      <c r="D38">
        <v>5</v>
      </c>
      <c r="E38" t="s">
        <v>142</v>
      </c>
      <c r="F38">
        <v>3.4</v>
      </c>
      <c r="G38" s="1">
        <v>44567</v>
      </c>
      <c r="H38">
        <v>288</v>
      </c>
      <c r="I38">
        <v>2250</v>
      </c>
      <c r="J38">
        <v>62077.81</v>
      </c>
      <c r="K38">
        <f>IF(ISBLANK(J38),VLOOKUP(A38,LinearRegression!$B$2:$J$850,6,FALSE),J38)</f>
        <v>62077.81</v>
      </c>
      <c r="L38" s="4">
        <f>IF(ISBLANK(J38),VLOOKUP(A38,GradientBoostingRegressor!$B$2:$J$850,6,FALSE),J38)</f>
        <v>62077.81</v>
      </c>
      <c r="M38">
        <f>SUM(P38:S38)</f>
        <v>44362.16400713379</v>
      </c>
      <c r="N38">
        <f t="shared" si="0"/>
        <v>17715.645992866208</v>
      </c>
      <c r="P38">
        <f t="shared" si="1"/>
        <v>0</v>
      </c>
      <c r="Q38">
        <f>$H38*Q$2402</f>
        <v>44362.16400713379</v>
      </c>
      <c r="R38">
        <f t="shared" si="2"/>
        <v>0</v>
      </c>
      <c r="S38">
        <f t="shared" si="3"/>
        <v>0</v>
      </c>
      <c r="T38">
        <f>MROT/DAY(EOMONTH(MIN($G$2:$G$2401),MONTH(G38)-1))/8*H38*$T$2402</f>
        <v>0</v>
      </c>
      <c r="U38">
        <f>I38-PLAN</f>
        <v>690</v>
      </c>
    </row>
    <row r="39" spans="1:21" x14ac:dyDescent="0.35">
      <c r="A39">
        <v>1129</v>
      </c>
      <c r="B39" t="s">
        <v>154</v>
      </c>
      <c r="C39" t="s">
        <v>65</v>
      </c>
      <c r="D39">
        <v>5</v>
      </c>
      <c r="E39" t="s">
        <v>151</v>
      </c>
      <c r="F39">
        <v>3.4</v>
      </c>
      <c r="G39" s="1">
        <v>44567</v>
      </c>
      <c r="H39">
        <v>288</v>
      </c>
      <c r="I39">
        <v>2250</v>
      </c>
      <c r="J39">
        <v>62077.81</v>
      </c>
      <c r="K39">
        <f>IF(ISBLANK(J39),VLOOKUP(A39,LinearRegression!$B$2:$J$850,6,FALSE),J39)</f>
        <v>62077.81</v>
      </c>
      <c r="L39" s="4">
        <f>IF(ISBLANK(J39),VLOOKUP(A39,GradientBoostingRegressor!$B$2:$J$850,6,FALSE),J39)</f>
        <v>62077.81</v>
      </c>
      <c r="M39">
        <f>SUM(P39:S39)</f>
        <v>44362.16400713379</v>
      </c>
      <c r="N39">
        <f t="shared" si="0"/>
        <v>17715.645992866208</v>
      </c>
      <c r="P39">
        <f t="shared" si="1"/>
        <v>0</v>
      </c>
      <c r="Q39">
        <f>$H39*Q$2402</f>
        <v>44362.16400713379</v>
      </c>
      <c r="R39">
        <f t="shared" si="2"/>
        <v>0</v>
      </c>
      <c r="S39">
        <f t="shared" si="3"/>
        <v>0</v>
      </c>
      <c r="T39">
        <f>MROT/DAY(EOMONTH(MIN($G$2:$G$2401),MONTH(G39)-1))/8*H39*$T$2402</f>
        <v>0</v>
      </c>
      <c r="U39">
        <f>I39-PLAN</f>
        <v>690</v>
      </c>
    </row>
    <row r="40" spans="1:21" x14ac:dyDescent="0.35">
      <c r="A40">
        <v>1133</v>
      </c>
      <c r="B40" t="s">
        <v>158</v>
      </c>
      <c r="C40" t="s">
        <v>65</v>
      </c>
      <c r="D40">
        <v>5</v>
      </c>
      <c r="E40" t="s">
        <v>151</v>
      </c>
      <c r="F40">
        <v>3.4</v>
      </c>
      <c r="G40" s="1">
        <v>44567</v>
      </c>
      <c r="H40">
        <v>288</v>
      </c>
      <c r="I40">
        <v>2250</v>
      </c>
      <c r="J40">
        <v>62077.81</v>
      </c>
      <c r="K40">
        <f>IF(ISBLANK(J40),VLOOKUP(A40,LinearRegression!$B$2:$J$850,6,FALSE),J40)</f>
        <v>62077.81</v>
      </c>
      <c r="L40" s="4">
        <f>IF(ISBLANK(J40),VLOOKUP(A40,GradientBoostingRegressor!$B$2:$J$850,6,FALSE),J40)</f>
        <v>62077.81</v>
      </c>
      <c r="M40">
        <f>SUM(P40:S40)</f>
        <v>44362.16400713379</v>
      </c>
      <c r="N40">
        <f t="shared" si="0"/>
        <v>17715.645992866208</v>
      </c>
      <c r="P40">
        <f t="shared" si="1"/>
        <v>0</v>
      </c>
      <c r="Q40">
        <f>$H40*Q$2402</f>
        <v>44362.16400713379</v>
      </c>
      <c r="R40">
        <f t="shared" si="2"/>
        <v>0</v>
      </c>
      <c r="S40">
        <f t="shared" si="3"/>
        <v>0</v>
      </c>
      <c r="T40">
        <f>MROT/DAY(EOMONTH(MIN($G$2:$G$2401),MONTH(G40)-1))/8*H40*$T$2402</f>
        <v>0</v>
      </c>
      <c r="U40">
        <f>I40-PLAN</f>
        <v>690</v>
      </c>
    </row>
    <row r="41" spans="1:21" x14ac:dyDescent="0.35">
      <c r="A41">
        <v>163</v>
      </c>
      <c r="B41" t="s">
        <v>190</v>
      </c>
      <c r="C41" t="s">
        <v>65</v>
      </c>
      <c r="D41">
        <v>7</v>
      </c>
      <c r="E41" t="s">
        <v>66</v>
      </c>
      <c r="F41">
        <v>3.4</v>
      </c>
      <c r="G41" s="1">
        <v>44562</v>
      </c>
      <c r="H41">
        <v>264</v>
      </c>
      <c r="I41">
        <v>1950</v>
      </c>
      <c r="J41">
        <v>61891.17</v>
      </c>
      <c r="K41">
        <f>IF(ISBLANK(J41),VLOOKUP(A41,LinearRegression!$B$2:$J$850,6,FALSE),J41)</f>
        <v>61891.17</v>
      </c>
      <c r="L41" s="4">
        <f>IF(ISBLANK(J41),VLOOKUP(A41,GradientBoostingRegressor!$B$2:$J$850,6,FALSE),J41)</f>
        <v>61891.17</v>
      </c>
      <c r="M41">
        <f>SUM(P41:S41)</f>
        <v>40665.317006539313</v>
      </c>
      <c r="N41">
        <f t="shared" si="0"/>
        <v>21225.852993460685</v>
      </c>
      <c r="P41">
        <f t="shared" si="1"/>
        <v>0</v>
      </c>
      <c r="Q41">
        <f>$H41*Q$2402</f>
        <v>40665.317006539313</v>
      </c>
      <c r="R41">
        <f t="shared" si="2"/>
        <v>0</v>
      </c>
      <c r="S41">
        <f t="shared" si="3"/>
        <v>0</v>
      </c>
      <c r="T41">
        <f>MROT/DAY(EOMONTH(MIN($G$2:$G$2401),MONTH(G41)-1))/8*H41*$T$2402</f>
        <v>0</v>
      </c>
      <c r="U41">
        <f>I41-PLAN</f>
        <v>390</v>
      </c>
    </row>
    <row r="42" spans="1:21" x14ac:dyDescent="0.35">
      <c r="A42">
        <v>1025</v>
      </c>
      <c r="B42" t="s">
        <v>38</v>
      </c>
      <c r="C42" t="s">
        <v>18</v>
      </c>
      <c r="D42">
        <v>3</v>
      </c>
      <c r="E42" t="s">
        <v>16</v>
      </c>
      <c r="F42">
        <v>3.3</v>
      </c>
      <c r="G42" s="1">
        <v>44567</v>
      </c>
      <c r="H42">
        <v>336</v>
      </c>
      <c r="I42">
        <v>2250</v>
      </c>
      <c r="J42">
        <v>61342.86</v>
      </c>
      <c r="K42">
        <f>IF(ISBLANK(J42),VLOOKUP(A42,LinearRegression!$B$2:$J$850,6,FALSE),J42)</f>
        <v>61342.86</v>
      </c>
      <c r="L42" s="4">
        <f>IF(ISBLANK(J42),VLOOKUP(A42,GradientBoostingRegressor!$B$2:$J$850,6,FALSE),J42)</f>
        <v>61342.86</v>
      </c>
      <c r="M42">
        <f>SUM(P42:S42)</f>
        <v>51755.858008322757</v>
      </c>
      <c r="N42">
        <f t="shared" si="0"/>
        <v>9587.0019916772435</v>
      </c>
      <c r="P42">
        <f t="shared" si="1"/>
        <v>0</v>
      </c>
      <c r="Q42">
        <f>$H42*Q$2402</f>
        <v>51755.858008322757</v>
      </c>
      <c r="R42">
        <f t="shared" si="2"/>
        <v>0</v>
      </c>
      <c r="S42">
        <f t="shared" si="3"/>
        <v>0</v>
      </c>
      <c r="T42">
        <f>MROT/DAY(EOMONTH(MIN($G$2:$G$2401),MONTH(G42)-1))/8*H42*$T$2402</f>
        <v>0</v>
      </c>
      <c r="U42">
        <f>I42-PLAN</f>
        <v>690</v>
      </c>
    </row>
    <row r="43" spans="1:21" x14ac:dyDescent="0.35">
      <c r="A43">
        <v>1156</v>
      </c>
      <c r="B43" t="s">
        <v>183</v>
      </c>
      <c r="C43" t="s">
        <v>180</v>
      </c>
      <c r="D43">
        <v>7</v>
      </c>
      <c r="E43" t="s">
        <v>181</v>
      </c>
      <c r="F43">
        <v>1</v>
      </c>
      <c r="G43" s="1">
        <v>44567</v>
      </c>
      <c r="H43">
        <v>276</v>
      </c>
      <c r="I43">
        <v>2250</v>
      </c>
      <c r="J43">
        <v>61132.54</v>
      </c>
      <c r="K43">
        <f>IF(ISBLANK(J43),VLOOKUP(A43,LinearRegression!$B$2:$J$850,6,FALSE),J43)</f>
        <v>61132.54</v>
      </c>
      <c r="L43" s="4">
        <f>IF(ISBLANK(J43),VLOOKUP(A43,GradientBoostingRegressor!$B$2:$J$850,6,FALSE),J43)</f>
        <v>61132.54</v>
      </c>
      <c r="M43">
        <f>SUM(P43:S43)</f>
        <v>42513.740506836555</v>
      </c>
      <c r="N43">
        <f t="shared" si="0"/>
        <v>18618.799493163446</v>
      </c>
      <c r="P43">
        <f t="shared" si="1"/>
        <v>0</v>
      </c>
      <c r="Q43">
        <f>$H43*Q$2402</f>
        <v>42513.740506836555</v>
      </c>
      <c r="R43">
        <f t="shared" si="2"/>
        <v>0</v>
      </c>
      <c r="S43">
        <f t="shared" si="3"/>
        <v>0</v>
      </c>
      <c r="T43">
        <f>MROT/DAY(EOMONTH(MIN($G$2:$G$2401),MONTH(G43)-1))/8*H43*$T$2402</f>
        <v>0</v>
      </c>
      <c r="U43">
        <f>I43-PLAN</f>
        <v>690</v>
      </c>
    </row>
    <row r="44" spans="1:21" x14ac:dyDescent="0.35">
      <c r="A44">
        <v>763</v>
      </c>
      <c r="B44" t="s">
        <v>190</v>
      </c>
      <c r="C44" t="s">
        <v>65</v>
      </c>
      <c r="D44">
        <v>7</v>
      </c>
      <c r="E44" t="s">
        <v>66</v>
      </c>
      <c r="F44">
        <v>3.4</v>
      </c>
      <c r="G44" s="1">
        <v>44565</v>
      </c>
      <c r="H44">
        <v>264</v>
      </c>
      <c r="I44">
        <v>1790</v>
      </c>
      <c r="J44">
        <v>60738.080000000002</v>
      </c>
      <c r="K44">
        <f>IF(ISBLANK(J44),VLOOKUP(A44,LinearRegression!$B$2:$J$850,6,FALSE),J44)</f>
        <v>60738.080000000002</v>
      </c>
      <c r="L44" s="4">
        <f>IF(ISBLANK(J44),VLOOKUP(A44,GradientBoostingRegressor!$B$2:$J$850,6,FALSE),J44)</f>
        <v>60738.080000000002</v>
      </c>
      <c r="M44">
        <f>SUM(P44:S44)</f>
        <v>40665.317006539313</v>
      </c>
      <c r="N44">
        <f t="shared" si="0"/>
        <v>20072.762993460688</v>
      </c>
      <c r="P44">
        <f t="shared" si="1"/>
        <v>0</v>
      </c>
      <c r="Q44">
        <f>$H44*Q$2402</f>
        <v>40665.317006539313</v>
      </c>
      <c r="R44">
        <f t="shared" si="2"/>
        <v>0</v>
      </c>
      <c r="S44">
        <f t="shared" si="3"/>
        <v>0</v>
      </c>
      <c r="T44">
        <f>MROT/DAY(EOMONTH(MIN($G$2:$G$2401),MONTH(G44)-1))/8*H44*$T$2402</f>
        <v>0</v>
      </c>
      <c r="U44">
        <f>I44-PLAN</f>
        <v>230</v>
      </c>
    </row>
    <row r="45" spans="1:21" x14ac:dyDescent="0.35">
      <c r="A45">
        <v>1167</v>
      </c>
      <c r="B45" t="s">
        <v>194</v>
      </c>
      <c r="C45" t="s">
        <v>114</v>
      </c>
      <c r="D45">
        <v>7</v>
      </c>
      <c r="E45" t="s">
        <v>16</v>
      </c>
      <c r="F45">
        <v>3.3</v>
      </c>
      <c r="G45" s="1">
        <v>44567</v>
      </c>
      <c r="H45">
        <v>252</v>
      </c>
      <c r="I45">
        <v>2250</v>
      </c>
      <c r="J45">
        <v>60649.21</v>
      </c>
      <c r="K45">
        <f>IF(ISBLANK(J45),VLOOKUP(A45,LinearRegression!$B$2:$J$850,6,FALSE),J45)</f>
        <v>60649.21</v>
      </c>
      <c r="L45" s="4">
        <f>IF(ISBLANK(J45),VLOOKUP(A45,GradientBoostingRegressor!$B$2:$J$850,6,FALSE),J45)</f>
        <v>60649.21</v>
      </c>
      <c r="M45">
        <f>SUM(P45:S45)</f>
        <v>38816.893506242071</v>
      </c>
      <c r="N45">
        <f t="shared" si="0"/>
        <v>21832.316493757928</v>
      </c>
      <c r="P45">
        <f t="shared" si="1"/>
        <v>0</v>
      </c>
      <c r="Q45">
        <f>$H45*Q$2402</f>
        <v>38816.893506242071</v>
      </c>
      <c r="R45">
        <f t="shared" si="2"/>
        <v>0</v>
      </c>
      <c r="S45">
        <f t="shared" si="3"/>
        <v>0</v>
      </c>
      <c r="T45">
        <f>MROT/DAY(EOMONTH(MIN($G$2:$G$2401),MONTH(G45)-1))/8*H45*$T$2402</f>
        <v>0</v>
      </c>
      <c r="U45">
        <f>I45-PLAN</f>
        <v>690</v>
      </c>
    </row>
    <row r="46" spans="1:21" x14ac:dyDescent="0.35">
      <c r="A46">
        <v>1169</v>
      </c>
      <c r="B46" t="s">
        <v>196</v>
      </c>
      <c r="C46" t="s">
        <v>114</v>
      </c>
      <c r="D46">
        <v>7</v>
      </c>
      <c r="E46" t="s">
        <v>16</v>
      </c>
      <c r="F46">
        <v>3.3</v>
      </c>
      <c r="G46" s="1">
        <v>44567</v>
      </c>
      <c r="H46">
        <v>252</v>
      </c>
      <c r="I46">
        <v>2250</v>
      </c>
      <c r="J46">
        <v>60649.21</v>
      </c>
      <c r="K46">
        <f>IF(ISBLANK(J46),VLOOKUP(A46,LinearRegression!$B$2:$J$850,6,FALSE),J46)</f>
        <v>60649.21</v>
      </c>
      <c r="L46" s="4">
        <f>IF(ISBLANK(J46),VLOOKUP(A46,GradientBoostingRegressor!$B$2:$J$850,6,FALSE),J46)</f>
        <v>60649.21</v>
      </c>
      <c r="M46">
        <f>SUM(P46:S46)</f>
        <v>38816.893506242071</v>
      </c>
      <c r="N46">
        <f t="shared" si="0"/>
        <v>21832.316493757928</v>
      </c>
      <c r="P46">
        <f t="shared" si="1"/>
        <v>0</v>
      </c>
      <c r="Q46">
        <f>$H46*Q$2402</f>
        <v>38816.893506242071</v>
      </c>
      <c r="R46">
        <f t="shared" si="2"/>
        <v>0</v>
      </c>
      <c r="S46">
        <f t="shared" si="3"/>
        <v>0</v>
      </c>
      <c r="T46">
        <f>MROT/DAY(EOMONTH(MIN($G$2:$G$2401),MONTH(G46)-1))/8*H46*$T$2402</f>
        <v>0</v>
      </c>
      <c r="U46">
        <f>I46-PLAN</f>
        <v>690</v>
      </c>
    </row>
    <row r="47" spans="1:21" x14ac:dyDescent="0.35">
      <c r="A47">
        <v>1102</v>
      </c>
      <c r="B47" t="s">
        <v>124</v>
      </c>
      <c r="C47" t="s">
        <v>114</v>
      </c>
      <c r="D47">
        <v>5</v>
      </c>
      <c r="E47" t="s">
        <v>51</v>
      </c>
      <c r="F47">
        <v>3.3</v>
      </c>
      <c r="G47" s="1">
        <v>44567</v>
      </c>
      <c r="H47">
        <v>288</v>
      </c>
      <c r="I47">
        <v>2250</v>
      </c>
      <c r="J47">
        <v>60349.81</v>
      </c>
      <c r="K47">
        <f>IF(ISBLANK(J47),VLOOKUP(A47,LinearRegression!$B$2:$J$850,6,FALSE),J47)</f>
        <v>60349.81</v>
      </c>
      <c r="L47" s="4">
        <f>IF(ISBLANK(J47),VLOOKUP(A47,GradientBoostingRegressor!$B$2:$J$850,6,FALSE),J47)</f>
        <v>60349.81</v>
      </c>
      <c r="M47">
        <f>SUM(P47:S47)</f>
        <v>44362.16400713379</v>
      </c>
      <c r="N47">
        <f t="shared" si="0"/>
        <v>15987.645992866208</v>
      </c>
      <c r="P47">
        <f t="shared" si="1"/>
        <v>0</v>
      </c>
      <c r="Q47">
        <f>$H47*Q$2402</f>
        <v>44362.16400713379</v>
      </c>
      <c r="R47">
        <f t="shared" si="2"/>
        <v>0</v>
      </c>
      <c r="S47">
        <f t="shared" si="3"/>
        <v>0</v>
      </c>
      <c r="T47">
        <f>MROT/DAY(EOMONTH(MIN($G$2:$G$2401),MONTH(G47)-1))/8*H47*$T$2402</f>
        <v>0</v>
      </c>
      <c r="U47">
        <f>I47-PLAN</f>
        <v>690</v>
      </c>
    </row>
    <row r="48" spans="1:21" x14ac:dyDescent="0.35">
      <c r="A48">
        <v>1136</v>
      </c>
      <c r="B48" t="s">
        <v>161</v>
      </c>
      <c r="C48" t="s">
        <v>114</v>
      </c>
      <c r="D48">
        <v>5</v>
      </c>
      <c r="E48" t="s">
        <v>16</v>
      </c>
      <c r="F48">
        <v>3.3</v>
      </c>
      <c r="G48" s="1">
        <v>44567</v>
      </c>
      <c r="H48">
        <v>288</v>
      </c>
      <c r="I48">
        <v>2250</v>
      </c>
      <c r="J48">
        <v>60349.81</v>
      </c>
      <c r="K48">
        <f>IF(ISBLANK(J48),VLOOKUP(A48,LinearRegression!$B$2:$J$850,6,FALSE),J48)</f>
        <v>60349.81</v>
      </c>
      <c r="L48" s="4">
        <f>IF(ISBLANK(J48),VLOOKUP(A48,GradientBoostingRegressor!$B$2:$J$850,6,FALSE),J48)</f>
        <v>60349.81</v>
      </c>
      <c r="M48">
        <f>SUM(P48:S48)</f>
        <v>44362.16400713379</v>
      </c>
      <c r="N48">
        <f t="shared" si="0"/>
        <v>15987.645992866208</v>
      </c>
      <c r="P48">
        <f t="shared" si="1"/>
        <v>0</v>
      </c>
      <c r="Q48">
        <f>$H48*Q$2402</f>
        <v>44362.16400713379</v>
      </c>
      <c r="R48">
        <f t="shared" si="2"/>
        <v>0</v>
      </c>
      <c r="S48">
        <f t="shared" si="3"/>
        <v>0</v>
      </c>
      <c r="T48">
        <f>MROT/DAY(EOMONTH(MIN($G$2:$G$2401),MONTH(G48)-1))/8*H48*$T$2402</f>
        <v>0</v>
      </c>
      <c r="U48">
        <f>I48-PLAN</f>
        <v>690</v>
      </c>
    </row>
    <row r="49" spans="1:21" x14ac:dyDescent="0.35">
      <c r="A49">
        <v>1050</v>
      </c>
      <c r="B49" t="s">
        <v>67</v>
      </c>
      <c r="C49" t="s">
        <v>68</v>
      </c>
      <c r="D49">
        <v>4</v>
      </c>
      <c r="E49" t="s">
        <v>66</v>
      </c>
      <c r="F49">
        <v>3.4</v>
      </c>
      <c r="G49" s="1">
        <v>44567</v>
      </c>
      <c r="H49">
        <v>300</v>
      </c>
      <c r="I49">
        <v>2250</v>
      </c>
      <c r="J49">
        <v>59928.01</v>
      </c>
      <c r="K49">
        <f>IF(ISBLANK(J49),VLOOKUP(A49,LinearRegression!$B$2:$J$850,6,FALSE),J49)</f>
        <v>59928.01</v>
      </c>
      <c r="L49" s="4">
        <f>IF(ISBLANK(J49),VLOOKUP(A49,GradientBoostingRegressor!$B$2:$J$850,6,FALSE),J49)</f>
        <v>59928.01</v>
      </c>
      <c r="M49">
        <f>SUM(P49:S49)</f>
        <v>46210.587507431032</v>
      </c>
      <c r="N49">
        <f t="shared" si="0"/>
        <v>13717.42249256897</v>
      </c>
      <c r="P49">
        <f t="shared" si="1"/>
        <v>0</v>
      </c>
      <c r="Q49">
        <f>$H49*Q$2402</f>
        <v>46210.587507431032</v>
      </c>
      <c r="R49">
        <f t="shared" si="2"/>
        <v>0</v>
      </c>
      <c r="S49">
        <f t="shared" si="3"/>
        <v>0</v>
      </c>
      <c r="T49">
        <f>MROT/DAY(EOMONTH(MIN($G$2:$G$2401),MONTH(G49)-1))/8*H49*$T$2402</f>
        <v>0</v>
      </c>
      <c r="U49">
        <f>I49-PLAN</f>
        <v>690</v>
      </c>
    </row>
    <row r="50" spans="1:21" x14ac:dyDescent="0.35">
      <c r="A50">
        <v>1053</v>
      </c>
      <c r="B50" t="s">
        <v>72</v>
      </c>
      <c r="C50" t="s">
        <v>65</v>
      </c>
      <c r="D50">
        <v>4</v>
      </c>
      <c r="E50" t="s">
        <v>66</v>
      </c>
      <c r="F50">
        <v>3.4</v>
      </c>
      <c r="G50" s="1">
        <v>44567</v>
      </c>
      <c r="H50">
        <v>300</v>
      </c>
      <c r="I50">
        <v>2250</v>
      </c>
      <c r="J50">
        <v>59928.01</v>
      </c>
      <c r="K50">
        <f>IF(ISBLANK(J50),VLOOKUP(A50,LinearRegression!$B$2:$J$850,6,FALSE),J50)</f>
        <v>59928.01</v>
      </c>
      <c r="L50" s="4">
        <f>IF(ISBLANK(J50),VLOOKUP(A50,GradientBoostingRegressor!$B$2:$J$850,6,FALSE),J50)</f>
        <v>59928.01</v>
      </c>
      <c r="M50">
        <f>SUM(P50:S50)</f>
        <v>46210.587507431032</v>
      </c>
      <c r="N50">
        <f t="shared" si="0"/>
        <v>13717.42249256897</v>
      </c>
      <c r="P50">
        <f t="shared" si="1"/>
        <v>0</v>
      </c>
      <c r="Q50">
        <f>$H50*Q$2402</f>
        <v>46210.587507431032</v>
      </c>
      <c r="R50">
        <f t="shared" si="2"/>
        <v>0</v>
      </c>
      <c r="S50">
        <f t="shared" si="3"/>
        <v>0</v>
      </c>
      <c r="T50">
        <f>MROT/DAY(EOMONTH(MIN($G$2:$G$2401),MONTH(G50)-1))/8*H50*$T$2402</f>
        <v>0</v>
      </c>
      <c r="U50">
        <f>I50-PLAN</f>
        <v>690</v>
      </c>
    </row>
    <row r="51" spans="1:21" x14ac:dyDescent="0.35">
      <c r="A51">
        <v>1061</v>
      </c>
      <c r="B51" t="s">
        <v>80</v>
      </c>
      <c r="C51" t="s">
        <v>65</v>
      </c>
      <c r="D51">
        <v>4</v>
      </c>
      <c r="E51" t="s">
        <v>66</v>
      </c>
      <c r="F51">
        <v>3.4</v>
      </c>
      <c r="G51" s="1">
        <v>44567</v>
      </c>
      <c r="H51">
        <v>300</v>
      </c>
      <c r="I51">
        <v>2250</v>
      </c>
      <c r="J51">
        <v>59928.01</v>
      </c>
      <c r="K51">
        <f>IF(ISBLANK(J51),VLOOKUP(A51,LinearRegression!$B$2:$J$850,6,FALSE),J51)</f>
        <v>59928.01</v>
      </c>
      <c r="L51" s="4">
        <f>IF(ISBLANK(J51),VLOOKUP(A51,GradientBoostingRegressor!$B$2:$J$850,6,FALSE),J51)</f>
        <v>59928.01</v>
      </c>
      <c r="M51">
        <f>SUM(P51:S51)</f>
        <v>46210.587507431032</v>
      </c>
      <c r="N51">
        <f t="shared" si="0"/>
        <v>13717.42249256897</v>
      </c>
      <c r="P51">
        <f t="shared" si="1"/>
        <v>0</v>
      </c>
      <c r="Q51">
        <f>$H51*Q$2402</f>
        <v>46210.587507431032</v>
      </c>
      <c r="R51">
        <f t="shared" si="2"/>
        <v>0</v>
      </c>
      <c r="S51">
        <f t="shared" si="3"/>
        <v>0</v>
      </c>
      <c r="T51">
        <f>MROT/DAY(EOMONTH(MIN($G$2:$G$2401),MONTH(G51)-1))/8*H51*$T$2402</f>
        <v>0</v>
      </c>
      <c r="U51">
        <f>I51-PLAN</f>
        <v>690</v>
      </c>
    </row>
    <row r="52" spans="1:21" x14ac:dyDescent="0.35">
      <c r="A52">
        <v>61</v>
      </c>
      <c r="B52" t="s">
        <v>80</v>
      </c>
      <c r="C52" t="s">
        <v>65</v>
      </c>
      <c r="D52">
        <v>4</v>
      </c>
      <c r="E52" t="s">
        <v>66</v>
      </c>
      <c r="F52">
        <v>3.4</v>
      </c>
      <c r="G52" s="1">
        <v>44562</v>
      </c>
      <c r="H52">
        <v>312</v>
      </c>
      <c r="I52">
        <v>1950</v>
      </c>
      <c r="J52">
        <v>59264.05</v>
      </c>
      <c r="K52">
        <f>IF(ISBLANK(J52),VLOOKUP(A52,LinearRegression!$B$2:$J$850,6,FALSE),J52)</f>
        <v>59264.05</v>
      </c>
      <c r="L52" s="4">
        <f>IF(ISBLANK(J52),VLOOKUP(A52,GradientBoostingRegressor!$B$2:$J$850,6,FALSE),J52)</f>
        <v>59264.05</v>
      </c>
      <c r="M52">
        <f>SUM(P52:S52)</f>
        <v>48059.011007728273</v>
      </c>
      <c r="N52">
        <f t="shared" si="0"/>
        <v>11205.03899227173</v>
      </c>
      <c r="P52">
        <f t="shared" si="1"/>
        <v>0</v>
      </c>
      <c r="Q52">
        <f>$H52*Q$2402</f>
        <v>48059.011007728273</v>
      </c>
      <c r="R52">
        <f t="shared" si="2"/>
        <v>0</v>
      </c>
      <c r="S52">
        <f t="shared" si="3"/>
        <v>0</v>
      </c>
      <c r="T52">
        <f>MROT/DAY(EOMONTH(MIN($G$2:$G$2401),MONTH(G52)-1))/8*H52*$T$2402</f>
        <v>0</v>
      </c>
      <c r="U52">
        <f>I52-PLAN</f>
        <v>390</v>
      </c>
    </row>
    <row r="53" spans="1:21" x14ac:dyDescent="0.35">
      <c r="A53">
        <v>1150</v>
      </c>
      <c r="B53" t="s">
        <v>175</v>
      </c>
      <c r="C53" t="s">
        <v>114</v>
      </c>
      <c r="D53">
        <v>6</v>
      </c>
      <c r="E53" t="s">
        <v>16</v>
      </c>
      <c r="F53">
        <v>3.3</v>
      </c>
      <c r="G53" s="1">
        <v>44567</v>
      </c>
      <c r="H53">
        <v>264</v>
      </c>
      <c r="I53">
        <v>2250</v>
      </c>
      <c r="J53">
        <v>58919.78</v>
      </c>
      <c r="K53">
        <f>IF(ISBLANK(J53),VLOOKUP(A53,LinearRegression!$B$2:$J$850,6,FALSE),J53)</f>
        <v>58919.78</v>
      </c>
      <c r="L53" s="4">
        <f>IF(ISBLANK(J53),VLOOKUP(A53,GradientBoostingRegressor!$B$2:$J$850,6,FALSE),J53)</f>
        <v>58919.78</v>
      </c>
      <c r="M53">
        <f>SUM(P53:S53)</f>
        <v>40665.317006539313</v>
      </c>
      <c r="N53">
        <f t="shared" si="0"/>
        <v>18254.462993460686</v>
      </c>
      <c r="P53">
        <f t="shared" si="1"/>
        <v>0</v>
      </c>
      <c r="Q53">
        <f>$H53*Q$2402</f>
        <v>40665.317006539313</v>
      </c>
      <c r="R53">
        <f t="shared" si="2"/>
        <v>0</v>
      </c>
      <c r="S53">
        <f t="shared" si="3"/>
        <v>0</v>
      </c>
      <c r="T53">
        <f>MROT/DAY(EOMONTH(MIN($G$2:$G$2401),MONTH(G53)-1))/8*H53*$T$2402</f>
        <v>0</v>
      </c>
      <c r="U53">
        <f>I53-PLAN</f>
        <v>690</v>
      </c>
    </row>
    <row r="54" spans="1:21" x14ac:dyDescent="0.35">
      <c r="A54">
        <v>1152</v>
      </c>
      <c r="B54" t="s">
        <v>177</v>
      </c>
      <c r="C54" t="s">
        <v>114</v>
      </c>
      <c r="D54">
        <v>6</v>
      </c>
      <c r="E54" t="s">
        <v>103</v>
      </c>
      <c r="F54">
        <v>3.3</v>
      </c>
      <c r="G54" s="1">
        <v>44567</v>
      </c>
      <c r="H54">
        <v>264</v>
      </c>
      <c r="I54">
        <v>2250</v>
      </c>
      <c r="J54">
        <v>58919.78</v>
      </c>
      <c r="K54">
        <f>IF(ISBLANK(J54),VLOOKUP(A54,LinearRegression!$B$2:$J$850,6,FALSE),J54)</f>
        <v>58919.78</v>
      </c>
      <c r="L54" s="4">
        <f>IF(ISBLANK(J54),VLOOKUP(A54,GradientBoostingRegressor!$B$2:$J$850,6,FALSE),J54)</f>
        <v>58919.78</v>
      </c>
      <c r="M54">
        <f>SUM(P54:S54)</f>
        <v>40665.317006539313</v>
      </c>
      <c r="N54">
        <f t="shared" si="0"/>
        <v>18254.462993460686</v>
      </c>
      <c r="P54">
        <f t="shared" si="1"/>
        <v>0</v>
      </c>
      <c r="Q54">
        <f>$H54*Q$2402</f>
        <v>40665.317006539313</v>
      </c>
      <c r="R54">
        <f t="shared" si="2"/>
        <v>0</v>
      </c>
      <c r="S54">
        <f t="shared" si="3"/>
        <v>0</v>
      </c>
      <c r="T54">
        <f>MROT/DAY(EOMONTH(MIN($G$2:$G$2401),MONTH(G54)-1))/8*H54*$T$2402</f>
        <v>0</v>
      </c>
      <c r="U54">
        <f>I54-PLAN</f>
        <v>690</v>
      </c>
    </row>
    <row r="55" spans="1:21" x14ac:dyDescent="0.35">
      <c r="A55">
        <v>1118</v>
      </c>
      <c r="B55" t="s">
        <v>141</v>
      </c>
      <c r="C55" t="s">
        <v>65</v>
      </c>
      <c r="D55">
        <v>5</v>
      </c>
      <c r="E55" t="s">
        <v>142</v>
      </c>
      <c r="F55">
        <v>3.4</v>
      </c>
      <c r="G55" s="1">
        <v>44567</v>
      </c>
      <c r="H55">
        <v>276</v>
      </c>
      <c r="I55">
        <v>2250</v>
      </c>
      <c r="J55">
        <v>58724.54</v>
      </c>
      <c r="K55">
        <f>IF(ISBLANK(J55),VLOOKUP(A55,LinearRegression!$B$2:$J$850,6,FALSE),J55)</f>
        <v>58724.54</v>
      </c>
      <c r="L55" s="4">
        <f>IF(ISBLANK(J55),VLOOKUP(A55,GradientBoostingRegressor!$B$2:$J$850,6,FALSE),J55)</f>
        <v>58724.54</v>
      </c>
      <c r="M55">
        <f>SUM(P55:S55)</f>
        <v>42513.740506836555</v>
      </c>
      <c r="N55">
        <f t="shared" si="0"/>
        <v>16210.799493163446</v>
      </c>
      <c r="P55">
        <f t="shared" si="1"/>
        <v>0</v>
      </c>
      <c r="Q55">
        <f>$H55*Q$2402</f>
        <v>42513.740506836555</v>
      </c>
      <c r="R55">
        <f t="shared" si="2"/>
        <v>0</v>
      </c>
      <c r="S55">
        <f t="shared" si="3"/>
        <v>0</v>
      </c>
      <c r="T55">
        <f>MROT/DAY(EOMONTH(MIN($G$2:$G$2401),MONTH(G55)-1))/8*H55*$T$2402</f>
        <v>0</v>
      </c>
      <c r="U55">
        <f>I55-PLAN</f>
        <v>690</v>
      </c>
    </row>
    <row r="56" spans="1:21" x14ac:dyDescent="0.35">
      <c r="A56">
        <v>1121</v>
      </c>
      <c r="B56" t="s">
        <v>145</v>
      </c>
      <c r="C56" t="s">
        <v>65</v>
      </c>
      <c r="D56">
        <v>5</v>
      </c>
      <c r="E56" t="s">
        <v>142</v>
      </c>
      <c r="F56">
        <v>3.4</v>
      </c>
      <c r="G56" s="1">
        <v>44567</v>
      </c>
      <c r="H56">
        <v>276</v>
      </c>
      <c r="I56">
        <v>2250</v>
      </c>
      <c r="J56">
        <v>58724.54</v>
      </c>
      <c r="K56">
        <f>IF(ISBLANK(J56),VLOOKUP(A56,LinearRegression!$B$2:$J$850,6,FALSE),J56)</f>
        <v>58724.54</v>
      </c>
      <c r="L56" s="4">
        <f>IF(ISBLANK(J56),VLOOKUP(A56,GradientBoostingRegressor!$B$2:$J$850,6,FALSE),J56)</f>
        <v>58724.54</v>
      </c>
      <c r="M56">
        <f>SUM(P56:S56)</f>
        <v>42513.740506836555</v>
      </c>
      <c r="N56">
        <f t="shared" si="0"/>
        <v>16210.799493163446</v>
      </c>
      <c r="P56">
        <f t="shared" si="1"/>
        <v>0</v>
      </c>
      <c r="Q56">
        <f>$H56*Q$2402</f>
        <v>42513.740506836555</v>
      </c>
      <c r="R56">
        <f t="shared" si="2"/>
        <v>0</v>
      </c>
      <c r="S56">
        <f t="shared" si="3"/>
        <v>0</v>
      </c>
      <c r="T56">
        <f>MROT/DAY(EOMONTH(MIN($G$2:$G$2401),MONTH(G56)-1))/8*H56*$T$2402</f>
        <v>0</v>
      </c>
      <c r="U56">
        <f>I56-PLAN</f>
        <v>690</v>
      </c>
    </row>
    <row r="57" spans="1:21" x14ac:dyDescent="0.35">
      <c r="A57">
        <v>1126</v>
      </c>
      <c r="B57" t="s">
        <v>150</v>
      </c>
      <c r="C57" t="s">
        <v>65</v>
      </c>
      <c r="D57">
        <v>5</v>
      </c>
      <c r="E57" t="s">
        <v>151</v>
      </c>
      <c r="F57">
        <v>3.4</v>
      </c>
      <c r="G57" s="1">
        <v>44567</v>
      </c>
      <c r="H57">
        <v>276</v>
      </c>
      <c r="I57">
        <v>2250</v>
      </c>
      <c r="J57">
        <v>58724.54</v>
      </c>
      <c r="K57">
        <f>IF(ISBLANK(J57),VLOOKUP(A57,LinearRegression!$B$2:$J$850,6,FALSE),J57)</f>
        <v>58724.54</v>
      </c>
      <c r="L57" s="4">
        <f>IF(ISBLANK(J57),VLOOKUP(A57,GradientBoostingRegressor!$B$2:$J$850,6,FALSE),J57)</f>
        <v>58724.54</v>
      </c>
      <c r="M57">
        <f>SUM(P57:S57)</f>
        <v>42513.740506836555</v>
      </c>
      <c r="N57">
        <f t="shared" si="0"/>
        <v>16210.799493163446</v>
      </c>
      <c r="P57">
        <f t="shared" si="1"/>
        <v>0</v>
      </c>
      <c r="Q57">
        <f>$H57*Q$2402</f>
        <v>42513.740506836555</v>
      </c>
      <c r="R57">
        <f t="shared" si="2"/>
        <v>0</v>
      </c>
      <c r="S57">
        <f t="shared" si="3"/>
        <v>0</v>
      </c>
      <c r="T57">
        <f>MROT/DAY(EOMONTH(MIN($G$2:$G$2401),MONTH(G57)-1))/8*H57*$T$2402</f>
        <v>0</v>
      </c>
      <c r="U57">
        <f>I57-PLAN</f>
        <v>690</v>
      </c>
    </row>
    <row r="58" spans="1:21" x14ac:dyDescent="0.35">
      <c r="A58">
        <v>1127</v>
      </c>
      <c r="B58" t="s">
        <v>152</v>
      </c>
      <c r="C58" t="s">
        <v>65</v>
      </c>
      <c r="D58">
        <v>5</v>
      </c>
      <c r="E58" t="s">
        <v>151</v>
      </c>
      <c r="F58">
        <v>3.4</v>
      </c>
      <c r="G58" s="1">
        <v>44567</v>
      </c>
      <c r="H58">
        <v>276</v>
      </c>
      <c r="I58">
        <v>2250</v>
      </c>
      <c r="J58">
        <v>58724.54</v>
      </c>
      <c r="K58">
        <f>IF(ISBLANK(J58),VLOOKUP(A58,LinearRegression!$B$2:$J$850,6,FALSE),J58)</f>
        <v>58724.54</v>
      </c>
      <c r="L58" s="4">
        <f>IF(ISBLANK(J58),VLOOKUP(A58,GradientBoostingRegressor!$B$2:$J$850,6,FALSE),J58)</f>
        <v>58724.54</v>
      </c>
      <c r="M58">
        <f>SUM(P58:S58)</f>
        <v>42513.740506836555</v>
      </c>
      <c r="N58">
        <f t="shared" si="0"/>
        <v>16210.799493163446</v>
      </c>
      <c r="P58">
        <f t="shared" si="1"/>
        <v>0</v>
      </c>
      <c r="Q58">
        <f>$H58*Q$2402</f>
        <v>42513.740506836555</v>
      </c>
      <c r="R58">
        <f t="shared" si="2"/>
        <v>0</v>
      </c>
      <c r="S58">
        <f t="shared" si="3"/>
        <v>0</v>
      </c>
      <c r="T58">
        <f>MROT/DAY(EOMONTH(MIN($G$2:$G$2401),MONTH(G58)-1))/8*H58*$T$2402</f>
        <v>0</v>
      </c>
      <c r="U58">
        <f>I58-PLAN</f>
        <v>690</v>
      </c>
    </row>
    <row r="59" spans="1:21" x14ac:dyDescent="0.35">
      <c r="A59">
        <v>1028</v>
      </c>
      <c r="B59" t="s">
        <v>41</v>
      </c>
      <c r="C59" t="s">
        <v>18</v>
      </c>
      <c r="D59">
        <v>3</v>
      </c>
      <c r="E59" t="s">
        <v>16</v>
      </c>
      <c r="F59">
        <v>3.3</v>
      </c>
      <c r="G59" s="1">
        <v>44567</v>
      </c>
      <c r="H59">
        <v>324</v>
      </c>
      <c r="I59">
        <v>2250</v>
      </c>
      <c r="J59">
        <v>58618.66</v>
      </c>
      <c r="K59">
        <f>IF(ISBLANK(J59),VLOOKUP(A59,LinearRegression!$B$2:$J$850,6,FALSE),J59)</f>
        <v>58618.66</v>
      </c>
      <c r="L59" s="4">
        <f>IF(ISBLANK(J59),VLOOKUP(A59,GradientBoostingRegressor!$B$2:$J$850,6,FALSE),J59)</f>
        <v>58618.66</v>
      </c>
      <c r="M59">
        <f>SUM(P59:S59)</f>
        <v>49907.434508025515</v>
      </c>
      <c r="N59">
        <f t="shared" si="0"/>
        <v>8711.2254919744882</v>
      </c>
      <c r="P59">
        <f t="shared" si="1"/>
        <v>0</v>
      </c>
      <c r="Q59">
        <f>$H59*Q$2402</f>
        <v>49907.434508025515</v>
      </c>
      <c r="R59">
        <f t="shared" si="2"/>
        <v>0</v>
      </c>
      <c r="S59">
        <f t="shared" si="3"/>
        <v>0</v>
      </c>
      <c r="T59">
        <f>MROT/DAY(EOMONTH(MIN($G$2:$G$2401),MONTH(G59)-1))/8*H59*$T$2402</f>
        <v>0</v>
      </c>
      <c r="U59">
        <f>I59-PLAN</f>
        <v>690</v>
      </c>
    </row>
    <row r="60" spans="1:21" x14ac:dyDescent="0.35">
      <c r="A60">
        <v>1550</v>
      </c>
      <c r="B60" t="s">
        <v>175</v>
      </c>
      <c r="C60" t="s">
        <v>114</v>
      </c>
      <c r="D60">
        <v>6</v>
      </c>
      <c r="E60" t="s">
        <v>16</v>
      </c>
      <c r="F60">
        <v>3.3</v>
      </c>
      <c r="G60" s="1">
        <v>44569</v>
      </c>
      <c r="H60">
        <v>276</v>
      </c>
      <c r="I60">
        <v>1930</v>
      </c>
      <c r="J60">
        <v>58250.77</v>
      </c>
      <c r="K60">
        <f>IF(ISBLANK(J60),VLOOKUP(A60,LinearRegression!$B$2:$J$850,6,FALSE),J60)</f>
        <v>58250.77</v>
      </c>
      <c r="L60" s="4">
        <f>IF(ISBLANK(J60),VLOOKUP(A60,GradientBoostingRegressor!$B$2:$J$850,6,FALSE),J60)</f>
        <v>58250.77</v>
      </c>
      <c r="M60">
        <f>SUM(P60:S60)</f>
        <v>42513.740506836555</v>
      </c>
      <c r="N60">
        <f t="shared" si="0"/>
        <v>15737.029493163442</v>
      </c>
      <c r="P60">
        <f t="shared" si="1"/>
        <v>0</v>
      </c>
      <c r="Q60">
        <f>$H60*Q$2402</f>
        <v>42513.740506836555</v>
      </c>
      <c r="R60">
        <f t="shared" si="2"/>
        <v>0</v>
      </c>
      <c r="S60">
        <f t="shared" si="3"/>
        <v>0</v>
      </c>
      <c r="T60">
        <f>MROT/DAY(EOMONTH(MIN($G$2:$G$2401),MONTH(G60)-1))/8*H60*$T$2402</f>
        <v>0</v>
      </c>
      <c r="U60">
        <f>I60-PLAN</f>
        <v>370</v>
      </c>
    </row>
    <row r="61" spans="1:21" x14ac:dyDescent="0.35">
      <c r="A61">
        <v>1071</v>
      </c>
      <c r="B61" t="s">
        <v>91</v>
      </c>
      <c r="C61" t="s">
        <v>18</v>
      </c>
      <c r="D61">
        <v>4</v>
      </c>
      <c r="E61" t="s">
        <v>16</v>
      </c>
      <c r="F61">
        <v>3.3</v>
      </c>
      <c r="G61" s="1">
        <v>44567</v>
      </c>
      <c r="H61">
        <v>300</v>
      </c>
      <c r="I61">
        <v>2250</v>
      </c>
      <c r="J61">
        <v>58128.01</v>
      </c>
      <c r="K61">
        <f>IF(ISBLANK(J61),VLOOKUP(A61,LinearRegression!$B$2:$J$850,6,FALSE),J61)</f>
        <v>58128.01</v>
      </c>
      <c r="L61" s="4">
        <f>IF(ISBLANK(J61),VLOOKUP(A61,GradientBoostingRegressor!$B$2:$J$850,6,FALSE),J61)</f>
        <v>58128.01</v>
      </c>
      <c r="M61">
        <f>SUM(P61:S61)</f>
        <v>46210.587507431032</v>
      </c>
      <c r="N61">
        <f t="shared" si="0"/>
        <v>11917.42249256897</v>
      </c>
      <c r="P61">
        <f t="shared" si="1"/>
        <v>0</v>
      </c>
      <c r="Q61">
        <f>$H61*Q$2402</f>
        <v>46210.587507431032</v>
      </c>
      <c r="R61">
        <f t="shared" si="2"/>
        <v>0</v>
      </c>
      <c r="S61">
        <f t="shared" si="3"/>
        <v>0</v>
      </c>
      <c r="T61">
        <f>MROT/DAY(EOMONTH(MIN($G$2:$G$2401),MONTH(G61)-1))/8*H61*$T$2402</f>
        <v>0</v>
      </c>
      <c r="U61">
        <f>I61-PLAN</f>
        <v>690</v>
      </c>
    </row>
    <row r="62" spans="1:21" x14ac:dyDescent="0.35">
      <c r="A62">
        <v>1086</v>
      </c>
      <c r="B62" t="s">
        <v>107</v>
      </c>
      <c r="C62" t="s">
        <v>18</v>
      </c>
      <c r="D62">
        <v>4</v>
      </c>
      <c r="E62" t="s">
        <v>103</v>
      </c>
      <c r="F62">
        <v>3.3</v>
      </c>
      <c r="G62" s="1">
        <v>44567</v>
      </c>
      <c r="H62">
        <v>300</v>
      </c>
      <c r="I62">
        <v>2250</v>
      </c>
      <c r="J62">
        <v>58128.01</v>
      </c>
      <c r="K62">
        <f>IF(ISBLANK(J62),VLOOKUP(A62,LinearRegression!$B$2:$J$850,6,FALSE),J62)</f>
        <v>58128.01</v>
      </c>
      <c r="L62" s="4">
        <f>IF(ISBLANK(J62),VLOOKUP(A62,GradientBoostingRegressor!$B$2:$J$850,6,FALSE),J62)</f>
        <v>58128.01</v>
      </c>
      <c r="M62">
        <f>SUM(P62:S62)</f>
        <v>46210.587507431032</v>
      </c>
      <c r="N62">
        <f t="shared" si="0"/>
        <v>11917.42249256897</v>
      </c>
      <c r="P62">
        <f t="shared" si="1"/>
        <v>0</v>
      </c>
      <c r="Q62">
        <f>$H62*Q$2402</f>
        <v>46210.587507431032</v>
      </c>
      <c r="R62">
        <f t="shared" si="2"/>
        <v>0</v>
      </c>
      <c r="S62">
        <f t="shared" si="3"/>
        <v>0</v>
      </c>
      <c r="T62">
        <f>MROT/DAY(EOMONTH(MIN($G$2:$G$2401),MONTH(G62)-1))/8*H62*$T$2402</f>
        <v>0</v>
      </c>
      <c r="U62">
        <f>I62-PLAN</f>
        <v>690</v>
      </c>
    </row>
    <row r="63" spans="1:21" x14ac:dyDescent="0.35">
      <c r="A63">
        <v>1521</v>
      </c>
      <c r="B63" t="s">
        <v>145</v>
      </c>
      <c r="C63" t="s">
        <v>65</v>
      </c>
      <c r="D63">
        <v>5</v>
      </c>
      <c r="E63" t="s">
        <v>142</v>
      </c>
      <c r="F63">
        <v>3.4</v>
      </c>
      <c r="G63" s="1">
        <v>44569</v>
      </c>
      <c r="H63">
        <v>288</v>
      </c>
      <c r="I63">
        <v>1930</v>
      </c>
      <c r="J63">
        <v>58058.46</v>
      </c>
      <c r="K63">
        <f>IF(ISBLANK(J63),VLOOKUP(A63,LinearRegression!$B$2:$J$850,6,FALSE),J63)</f>
        <v>58058.46</v>
      </c>
      <c r="L63" s="4">
        <f>IF(ISBLANK(J63),VLOOKUP(A63,GradientBoostingRegressor!$B$2:$J$850,6,FALSE),J63)</f>
        <v>58058.46</v>
      </c>
      <c r="M63">
        <f>SUM(P63:S63)</f>
        <v>44362.16400713379</v>
      </c>
      <c r="N63">
        <f t="shared" si="0"/>
        <v>13696.295992866209</v>
      </c>
      <c r="P63">
        <f t="shared" si="1"/>
        <v>0</v>
      </c>
      <c r="Q63">
        <f>$H63*Q$2402</f>
        <v>44362.16400713379</v>
      </c>
      <c r="R63">
        <f t="shared" si="2"/>
        <v>0</v>
      </c>
      <c r="S63">
        <f t="shared" si="3"/>
        <v>0</v>
      </c>
      <c r="T63">
        <f>MROT/DAY(EOMONTH(MIN($G$2:$G$2401),MONTH(G63)-1))/8*H63*$T$2402</f>
        <v>0</v>
      </c>
      <c r="U63">
        <f>I63-PLAN</f>
        <v>370</v>
      </c>
    </row>
    <row r="64" spans="1:21" x14ac:dyDescent="0.35">
      <c r="A64">
        <v>1532</v>
      </c>
      <c r="B64" t="s">
        <v>157</v>
      </c>
      <c r="C64" t="s">
        <v>65</v>
      </c>
      <c r="D64">
        <v>5</v>
      </c>
      <c r="E64" t="s">
        <v>151</v>
      </c>
      <c r="F64">
        <v>3.4</v>
      </c>
      <c r="G64" s="1">
        <v>44569</v>
      </c>
      <c r="H64">
        <v>288</v>
      </c>
      <c r="I64">
        <v>1930</v>
      </c>
      <c r="J64">
        <v>58058.46</v>
      </c>
      <c r="K64">
        <f>IF(ISBLANK(J64),VLOOKUP(A64,LinearRegression!$B$2:$J$850,6,FALSE),J64)</f>
        <v>58058.46</v>
      </c>
      <c r="L64" s="4">
        <f>IF(ISBLANK(J64),VLOOKUP(A64,GradientBoostingRegressor!$B$2:$J$850,6,FALSE),J64)</f>
        <v>58058.46</v>
      </c>
      <c r="M64">
        <f>SUM(P64:S64)</f>
        <v>44362.16400713379</v>
      </c>
      <c r="N64">
        <f t="shared" si="0"/>
        <v>13696.295992866209</v>
      </c>
      <c r="P64">
        <f t="shared" si="1"/>
        <v>0</v>
      </c>
      <c r="Q64">
        <f>$H64*Q$2402</f>
        <v>44362.16400713379</v>
      </c>
      <c r="R64">
        <f t="shared" si="2"/>
        <v>0</v>
      </c>
      <c r="S64">
        <f t="shared" si="3"/>
        <v>0</v>
      </c>
      <c r="T64">
        <f>MROT/DAY(EOMONTH(MIN($G$2:$G$2401),MONTH(G64)-1))/8*H64*$T$2402</f>
        <v>0</v>
      </c>
      <c r="U64">
        <f>I64-PLAN</f>
        <v>370</v>
      </c>
    </row>
    <row r="65" spans="1:21" x14ac:dyDescent="0.35">
      <c r="A65">
        <v>1078</v>
      </c>
      <c r="B65" t="s">
        <v>98</v>
      </c>
      <c r="C65" t="s">
        <v>89</v>
      </c>
      <c r="D65">
        <v>4</v>
      </c>
      <c r="E65" t="s">
        <v>16</v>
      </c>
      <c r="F65">
        <v>3.2</v>
      </c>
      <c r="G65" s="1">
        <v>44567</v>
      </c>
      <c r="H65">
        <v>300</v>
      </c>
      <c r="I65">
        <v>2250</v>
      </c>
      <c r="J65">
        <v>57228.01</v>
      </c>
      <c r="K65">
        <f>IF(ISBLANK(J65),VLOOKUP(A65,LinearRegression!$B$2:$J$850,6,FALSE),J65)</f>
        <v>57228.01</v>
      </c>
      <c r="L65" s="4">
        <f>IF(ISBLANK(J65),VLOOKUP(A65,GradientBoostingRegressor!$B$2:$J$850,6,FALSE),J65)</f>
        <v>57228.01</v>
      </c>
      <c r="M65">
        <f>SUM(P65:S65)</f>
        <v>46210.587507431032</v>
      </c>
      <c r="N65">
        <f t="shared" si="0"/>
        <v>11017.42249256897</v>
      </c>
      <c r="P65">
        <f t="shared" si="1"/>
        <v>0</v>
      </c>
      <c r="Q65">
        <f>$H65*Q$2402</f>
        <v>46210.587507431032</v>
      </c>
      <c r="R65">
        <f t="shared" si="2"/>
        <v>0</v>
      </c>
      <c r="S65">
        <f t="shared" si="3"/>
        <v>0</v>
      </c>
      <c r="T65">
        <f>MROT/DAY(EOMONTH(MIN($G$2:$G$2401),MONTH(G65)-1))/8*H65*$T$2402</f>
        <v>0</v>
      </c>
      <c r="U65">
        <f>I65-PLAN</f>
        <v>690</v>
      </c>
    </row>
    <row r="66" spans="1:21" x14ac:dyDescent="0.35">
      <c r="A66">
        <v>1137</v>
      </c>
      <c r="B66" t="s">
        <v>162</v>
      </c>
      <c r="C66" t="s">
        <v>114</v>
      </c>
      <c r="D66">
        <v>5</v>
      </c>
      <c r="E66" t="s">
        <v>16</v>
      </c>
      <c r="F66">
        <v>3.3</v>
      </c>
      <c r="G66" s="1">
        <v>44567</v>
      </c>
      <c r="H66">
        <v>276</v>
      </c>
      <c r="I66">
        <v>2250</v>
      </c>
      <c r="J66">
        <v>57068.54</v>
      </c>
      <c r="K66">
        <f>IF(ISBLANK(J66),VLOOKUP(A66,LinearRegression!$B$2:$J$850,6,FALSE),J66)</f>
        <v>57068.54</v>
      </c>
      <c r="L66" s="4">
        <f>IF(ISBLANK(J66),VLOOKUP(A66,GradientBoostingRegressor!$B$2:$J$850,6,FALSE),J66)</f>
        <v>57068.54</v>
      </c>
      <c r="M66">
        <f>SUM(P66:S66)</f>
        <v>42513.740506836555</v>
      </c>
      <c r="N66">
        <f t="shared" si="0"/>
        <v>14554.799493163446</v>
      </c>
      <c r="P66">
        <f t="shared" si="1"/>
        <v>0</v>
      </c>
      <c r="Q66">
        <f>$H66*Q$2402</f>
        <v>42513.740506836555</v>
      </c>
      <c r="R66">
        <f t="shared" si="2"/>
        <v>0</v>
      </c>
      <c r="S66">
        <f t="shared" si="3"/>
        <v>0</v>
      </c>
      <c r="T66">
        <f>MROT/DAY(EOMONTH(MIN($G$2:$G$2401),MONTH(G66)-1))/8*H66*$T$2402</f>
        <v>0</v>
      </c>
      <c r="U66">
        <f>I66-PLAN</f>
        <v>690</v>
      </c>
    </row>
    <row r="67" spans="1:21" x14ac:dyDescent="0.35">
      <c r="A67">
        <v>1138</v>
      </c>
      <c r="B67" t="s">
        <v>163</v>
      </c>
      <c r="C67" t="s">
        <v>114</v>
      </c>
      <c r="D67">
        <v>5</v>
      </c>
      <c r="E67" t="s">
        <v>103</v>
      </c>
      <c r="F67">
        <v>3.3</v>
      </c>
      <c r="G67" s="1">
        <v>44567</v>
      </c>
      <c r="H67">
        <v>276</v>
      </c>
      <c r="I67">
        <v>2250</v>
      </c>
      <c r="J67">
        <v>57068.54</v>
      </c>
      <c r="K67">
        <f>IF(ISBLANK(J67),VLOOKUP(A67,LinearRegression!$B$2:$J$850,6,FALSE),J67)</f>
        <v>57068.54</v>
      </c>
      <c r="L67" s="4">
        <f>IF(ISBLANK(J67),VLOOKUP(A67,GradientBoostingRegressor!$B$2:$J$850,6,FALSE),J67)</f>
        <v>57068.54</v>
      </c>
      <c r="M67">
        <f>SUM(P67:S67)</f>
        <v>42513.740506836555</v>
      </c>
      <c r="N67">
        <f t="shared" ref="N67:N130" si="4">ABS(J67-M67)</f>
        <v>14554.799493163446</v>
      </c>
      <c r="P67">
        <f t="shared" ref="P67:P130" si="5">$I67*P$2402</f>
        <v>0</v>
      </c>
      <c r="Q67">
        <f>$H67*Q$2402</f>
        <v>42513.740506836555</v>
      </c>
      <c r="R67">
        <f t="shared" ref="R67:R130" si="6">$D67*R$2402</f>
        <v>0</v>
      </c>
      <c r="S67">
        <f t="shared" ref="S67:S130" si="7">$F67*S$2402</f>
        <v>0</v>
      </c>
      <c r="T67">
        <f>MROT/DAY(EOMONTH(MIN($G$2:$G$2401),MONTH(G67)-1))/8*H67*$T$2402</f>
        <v>0</v>
      </c>
      <c r="U67">
        <f>I67-PLAN</f>
        <v>690</v>
      </c>
    </row>
    <row r="68" spans="1:21" x14ac:dyDescent="0.35">
      <c r="A68">
        <v>1056</v>
      </c>
      <c r="B68" t="s">
        <v>75</v>
      </c>
      <c r="C68" t="s">
        <v>68</v>
      </c>
      <c r="D68">
        <v>4</v>
      </c>
      <c r="E68" t="s">
        <v>66</v>
      </c>
      <c r="F68">
        <v>3.4</v>
      </c>
      <c r="G68" s="1">
        <v>44567</v>
      </c>
      <c r="H68">
        <v>288</v>
      </c>
      <c r="I68">
        <v>2250</v>
      </c>
      <c r="J68">
        <v>56867.8</v>
      </c>
      <c r="K68">
        <f>IF(ISBLANK(J68),VLOOKUP(A68,LinearRegression!$B$2:$J$850,6,FALSE),J68)</f>
        <v>56867.8</v>
      </c>
      <c r="L68" s="4">
        <f>IF(ISBLANK(J68),VLOOKUP(A68,GradientBoostingRegressor!$B$2:$J$850,6,FALSE),J68)</f>
        <v>56867.8</v>
      </c>
      <c r="M68">
        <f>SUM(P68:S68)</f>
        <v>44362.16400713379</v>
      </c>
      <c r="N68">
        <f t="shared" si="4"/>
        <v>12505.635992866213</v>
      </c>
      <c r="P68">
        <f t="shared" si="5"/>
        <v>0</v>
      </c>
      <c r="Q68">
        <f>$H68*Q$2402</f>
        <v>44362.16400713379</v>
      </c>
      <c r="R68">
        <f t="shared" si="6"/>
        <v>0</v>
      </c>
      <c r="S68">
        <f t="shared" si="7"/>
        <v>0</v>
      </c>
      <c r="T68">
        <f>MROT/DAY(EOMONTH(MIN($G$2:$G$2401),MONTH(G68)-1))/8*H68*$T$2402</f>
        <v>0</v>
      </c>
      <c r="U68">
        <f>I68-PLAN</f>
        <v>690</v>
      </c>
    </row>
    <row r="69" spans="1:21" x14ac:dyDescent="0.35">
      <c r="A69">
        <v>1179</v>
      </c>
      <c r="B69" t="s">
        <v>206</v>
      </c>
      <c r="C69" t="s">
        <v>114</v>
      </c>
      <c r="D69">
        <v>7</v>
      </c>
      <c r="E69" t="s">
        <v>103</v>
      </c>
      <c r="F69">
        <v>3.3</v>
      </c>
      <c r="G69" s="1">
        <v>44567</v>
      </c>
      <c r="H69">
        <v>240</v>
      </c>
      <c r="I69">
        <v>2250</v>
      </c>
      <c r="J69">
        <v>56681.55</v>
      </c>
      <c r="K69">
        <f>IF(ISBLANK(J69),VLOOKUP(A69,LinearRegression!$B$2:$J$850,6,FALSE),J69)</f>
        <v>56681.55</v>
      </c>
      <c r="L69" s="4">
        <f>IF(ISBLANK(J69),VLOOKUP(A69,GradientBoostingRegressor!$B$2:$J$850,6,FALSE),J69)</f>
        <v>56681.55</v>
      </c>
      <c r="M69">
        <f>SUM(P69:S69)</f>
        <v>36968.47000594483</v>
      </c>
      <c r="N69">
        <f t="shared" si="4"/>
        <v>19713.079994055173</v>
      </c>
      <c r="P69">
        <f t="shared" si="5"/>
        <v>0</v>
      </c>
      <c r="Q69">
        <f>$H69*Q$2402</f>
        <v>36968.47000594483</v>
      </c>
      <c r="R69">
        <f t="shared" si="6"/>
        <v>0</v>
      </c>
      <c r="S69">
        <f t="shared" si="7"/>
        <v>0</v>
      </c>
      <c r="T69">
        <f>MROT/DAY(EOMONTH(MIN($G$2:$G$2401),MONTH(G69)-1))/8*H69*$T$2402</f>
        <v>0</v>
      </c>
      <c r="U69">
        <f>I69-PLAN</f>
        <v>690</v>
      </c>
    </row>
    <row r="70" spans="1:21" x14ac:dyDescent="0.35">
      <c r="A70">
        <v>168</v>
      </c>
      <c r="B70" t="s">
        <v>195</v>
      </c>
      <c r="C70" t="s">
        <v>114</v>
      </c>
      <c r="D70">
        <v>7</v>
      </c>
      <c r="E70" t="s">
        <v>16</v>
      </c>
      <c r="F70">
        <v>3.3</v>
      </c>
      <c r="G70" s="1">
        <v>44562</v>
      </c>
      <c r="H70">
        <v>252</v>
      </c>
      <c r="I70">
        <v>1950</v>
      </c>
      <c r="J70">
        <v>56535.4</v>
      </c>
      <c r="K70">
        <f>IF(ISBLANK(J70),VLOOKUP(A70,LinearRegression!$B$2:$J$850,6,FALSE),J70)</f>
        <v>56535.4</v>
      </c>
      <c r="L70" s="4">
        <f>IF(ISBLANK(J70),VLOOKUP(A70,GradientBoostingRegressor!$B$2:$J$850,6,FALSE),J70)</f>
        <v>56535.4</v>
      </c>
      <c r="M70">
        <f>SUM(P70:S70)</f>
        <v>38816.893506242071</v>
      </c>
      <c r="N70">
        <f t="shared" si="4"/>
        <v>17718.50649375793</v>
      </c>
      <c r="P70">
        <f t="shared" si="5"/>
        <v>0</v>
      </c>
      <c r="Q70">
        <f>$H70*Q$2402</f>
        <v>38816.893506242071</v>
      </c>
      <c r="R70">
        <f t="shared" si="6"/>
        <v>0</v>
      </c>
      <c r="S70">
        <f t="shared" si="7"/>
        <v>0</v>
      </c>
      <c r="T70">
        <f>MROT/DAY(EOMONTH(MIN($G$2:$G$2401),MONTH(G70)-1))/8*H70*$T$2402</f>
        <v>0</v>
      </c>
      <c r="U70">
        <f>I70-PLAN</f>
        <v>390</v>
      </c>
    </row>
    <row r="71" spans="1:21" x14ac:dyDescent="0.35">
      <c r="A71">
        <v>171</v>
      </c>
      <c r="B71" t="s">
        <v>198</v>
      </c>
      <c r="C71" t="s">
        <v>114</v>
      </c>
      <c r="D71">
        <v>7</v>
      </c>
      <c r="E71" t="s">
        <v>16</v>
      </c>
      <c r="F71">
        <v>3.3</v>
      </c>
      <c r="G71" s="1">
        <v>44562</v>
      </c>
      <c r="H71">
        <v>252</v>
      </c>
      <c r="I71">
        <v>1950</v>
      </c>
      <c r="J71">
        <v>56535.4</v>
      </c>
      <c r="K71">
        <f>IF(ISBLANK(J71),VLOOKUP(A71,LinearRegression!$B$2:$J$850,6,FALSE),J71)</f>
        <v>56535.4</v>
      </c>
      <c r="L71" s="4">
        <f>IF(ISBLANK(J71),VLOOKUP(A71,GradientBoostingRegressor!$B$2:$J$850,6,FALSE),J71)</f>
        <v>56535.4</v>
      </c>
      <c r="M71">
        <f>SUM(P71:S71)</f>
        <v>38816.893506242071</v>
      </c>
      <c r="N71">
        <f t="shared" si="4"/>
        <v>17718.50649375793</v>
      </c>
      <c r="P71">
        <f t="shared" si="5"/>
        <v>0</v>
      </c>
      <c r="Q71">
        <f>$H71*Q$2402</f>
        <v>38816.893506242071</v>
      </c>
      <c r="R71">
        <f t="shared" si="6"/>
        <v>0</v>
      </c>
      <c r="S71">
        <f t="shared" si="7"/>
        <v>0</v>
      </c>
      <c r="T71">
        <f>MROT/DAY(EOMONTH(MIN($G$2:$G$2401),MONTH(G71)-1))/8*H71*$T$2402</f>
        <v>0</v>
      </c>
      <c r="U71">
        <f>I71-PLAN</f>
        <v>390</v>
      </c>
    </row>
    <row r="72" spans="1:21" x14ac:dyDescent="0.35">
      <c r="A72">
        <v>177</v>
      </c>
      <c r="B72" t="s">
        <v>204</v>
      </c>
      <c r="C72" t="s">
        <v>114</v>
      </c>
      <c r="D72">
        <v>7</v>
      </c>
      <c r="E72" t="s">
        <v>103</v>
      </c>
      <c r="F72">
        <v>3.3</v>
      </c>
      <c r="G72" s="1">
        <v>44562</v>
      </c>
      <c r="H72">
        <v>252</v>
      </c>
      <c r="I72">
        <v>1950</v>
      </c>
      <c r="J72">
        <v>56535.4</v>
      </c>
      <c r="K72">
        <f>IF(ISBLANK(J72),VLOOKUP(A72,LinearRegression!$B$2:$J$850,6,FALSE),J72)</f>
        <v>56535.4</v>
      </c>
      <c r="L72" s="4">
        <f>IF(ISBLANK(J72),VLOOKUP(A72,GradientBoostingRegressor!$B$2:$J$850,6,FALSE),J72)</f>
        <v>56535.4</v>
      </c>
      <c r="M72">
        <f>SUM(P72:S72)</f>
        <v>38816.893506242071</v>
      </c>
      <c r="N72">
        <f t="shared" si="4"/>
        <v>17718.50649375793</v>
      </c>
      <c r="P72">
        <f t="shared" si="5"/>
        <v>0</v>
      </c>
      <c r="Q72">
        <f>$H72*Q$2402</f>
        <v>38816.893506242071</v>
      </c>
      <c r="R72">
        <f t="shared" si="6"/>
        <v>0</v>
      </c>
      <c r="S72">
        <f t="shared" si="7"/>
        <v>0</v>
      </c>
      <c r="T72">
        <f>MROT/DAY(EOMONTH(MIN($G$2:$G$2401),MONTH(G72)-1))/8*H72*$T$2402</f>
        <v>0</v>
      </c>
      <c r="U72">
        <f>I72-PLAN</f>
        <v>390</v>
      </c>
    </row>
    <row r="73" spans="1:21" x14ac:dyDescent="0.35">
      <c r="A73">
        <v>140</v>
      </c>
      <c r="B73" t="s">
        <v>165</v>
      </c>
      <c r="C73" t="s">
        <v>114</v>
      </c>
      <c r="D73">
        <v>5</v>
      </c>
      <c r="E73" t="s">
        <v>103</v>
      </c>
      <c r="F73">
        <v>3.3</v>
      </c>
      <c r="G73" s="1">
        <v>44562</v>
      </c>
      <c r="H73">
        <v>288</v>
      </c>
      <c r="I73">
        <v>1950</v>
      </c>
      <c r="J73">
        <v>56533.97</v>
      </c>
      <c r="K73">
        <f>IF(ISBLANK(J73),VLOOKUP(A73,LinearRegression!$B$2:$J$850,6,FALSE),J73)</f>
        <v>56533.97</v>
      </c>
      <c r="L73" s="4">
        <f>IF(ISBLANK(J73),VLOOKUP(A73,GradientBoostingRegressor!$B$2:$J$850,6,FALSE),J73)</f>
        <v>56533.97</v>
      </c>
      <c r="M73">
        <f>SUM(P73:S73)</f>
        <v>44362.16400713379</v>
      </c>
      <c r="N73">
        <f t="shared" si="4"/>
        <v>12171.805992866211</v>
      </c>
      <c r="P73">
        <f t="shared" si="5"/>
        <v>0</v>
      </c>
      <c r="Q73">
        <f>$H73*Q$2402</f>
        <v>44362.16400713379</v>
      </c>
      <c r="R73">
        <f t="shared" si="6"/>
        <v>0</v>
      </c>
      <c r="S73">
        <f t="shared" si="7"/>
        <v>0</v>
      </c>
      <c r="T73">
        <f>MROT/DAY(EOMONTH(MIN($G$2:$G$2401),MONTH(G73)-1))/8*H73*$T$2402</f>
        <v>0</v>
      </c>
      <c r="U73">
        <f>I73-PLAN</f>
        <v>390</v>
      </c>
    </row>
    <row r="74" spans="1:21" x14ac:dyDescent="0.35">
      <c r="A74">
        <v>1536</v>
      </c>
      <c r="B74" t="s">
        <v>161</v>
      </c>
      <c r="C74" t="s">
        <v>114</v>
      </c>
      <c r="D74">
        <v>5</v>
      </c>
      <c r="E74" t="s">
        <v>16</v>
      </c>
      <c r="F74">
        <v>3.3</v>
      </c>
      <c r="G74" s="1">
        <v>44569</v>
      </c>
      <c r="H74">
        <v>288</v>
      </c>
      <c r="I74">
        <v>1930</v>
      </c>
      <c r="J74">
        <v>56330.46</v>
      </c>
      <c r="K74">
        <f>IF(ISBLANK(J74),VLOOKUP(A74,LinearRegression!$B$2:$J$850,6,FALSE),J74)</f>
        <v>56330.46</v>
      </c>
      <c r="L74" s="4">
        <f>IF(ISBLANK(J74),VLOOKUP(A74,GradientBoostingRegressor!$B$2:$J$850,6,FALSE),J74)</f>
        <v>56330.46</v>
      </c>
      <c r="M74">
        <f>SUM(P74:S74)</f>
        <v>44362.16400713379</v>
      </c>
      <c r="N74">
        <f t="shared" si="4"/>
        <v>11968.295992866209</v>
      </c>
      <c r="P74">
        <f t="shared" si="5"/>
        <v>0</v>
      </c>
      <c r="Q74">
        <f>$H74*Q$2402</f>
        <v>44362.16400713379</v>
      </c>
      <c r="R74">
        <f t="shared" si="6"/>
        <v>0</v>
      </c>
      <c r="S74">
        <f t="shared" si="7"/>
        <v>0</v>
      </c>
      <c r="T74">
        <f>MROT/DAY(EOMONTH(MIN($G$2:$G$2401),MONTH(G74)-1))/8*H74*$T$2402</f>
        <v>0</v>
      </c>
      <c r="U74">
        <f>I74-PLAN</f>
        <v>370</v>
      </c>
    </row>
    <row r="75" spans="1:21" x14ac:dyDescent="0.35">
      <c r="A75">
        <v>1567</v>
      </c>
      <c r="B75" t="s">
        <v>194</v>
      </c>
      <c r="C75" t="s">
        <v>114</v>
      </c>
      <c r="D75">
        <v>7</v>
      </c>
      <c r="E75" t="s">
        <v>16</v>
      </c>
      <c r="F75">
        <v>3.3</v>
      </c>
      <c r="G75" s="1">
        <v>44569</v>
      </c>
      <c r="H75">
        <v>252</v>
      </c>
      <c r="I75">
        <v>1930</v>
      </c>
      <c r="J75">
        <v>56316</v>
      </c>
      <c r="K75">
        <f>IF(ISBLANK(J75),VLOOKUP(A75,LinearRegression!$B$2:$J$850,6,FALSE),J75)</f>
        <v>56316</v>
      </c>
      <c r="L75" s="4">
        <f>IF(ISBLANK(J75),VLOOKUP(A75,GradientBoostingRegressor!$B$2:$J$850,6,FALSE),J75)</f>
        <v>56316</v>
      </c>
      <c r="M75">
        <f>SUM(P75:S75)</f>
        <v>38816.893506242071</v>
      </c>
      <c r="N75">
        <f t="shared" si="4"/>
        <v>17499.106493757929</v>
      </c>
      <c r="P75">
        <f t="shared" si="5"/>
        <v>0</v>
      </c>
      <c r="Q75">
        <f>$H75*Q$2402</f>
        <v>38816.893506242071</v>
      </c>
      <c r="R75">
        <f t="shared" si="6"/>
        <v>0</v>
      </c>
      <c r="S75">
        <f t="shared" si="7"/>
        <v>0</v>
      </c>
      <c r="T75">
        <f>MROT/DAY(EOMONTH(MIN($G$2:$G$2401),MONTH(G75)-1))/8*H75*$T$2402</f>
        <v>0</v>
      </c>
      <c r="U75">
        <f>I75-PLAN</f>
        <v>370</v>
      </c>
    </row>
    <row r="76" spans="1:21" x14ac:dyDescent="0.35">
      <c r="A76">
        <v>1570</v>
      </c>
      <c r="B76" t="s">
        <v>197</v>
      </c>
      <c r="C76" t="s">
        <v>114</v>
      </c>
      <c r="D76">
        <v>7</v>
      </c>
      <c r="E76" t="s">
        <v>16</v>
      </c>
      <c r="F76">
        <v>3.3</v>
      </c>
      <c r="G76" s="1">
        <v>44569</v>
      </c>
      <c r="H76">
        <v>252</v>
      </c>
      <c r="I76">
        <v>1930</v>
      </c>
      <c r="J76">
        <v>56316</v>
      </c>
      <c r="K76">
        <f>IF(ISBLANK(J76),VLOOKUP(A76,LinearRegression!$B$2:$J$850,6,FALSE),J76)</f>
        <v>56316</v>
      </c>
      <c r="L76" s="4">
        <f>IF(ISBLANK(J76),VLOOKUP(A76,GradientBoostingRegressor!$B$2:$J$850,6,FALSE),J76)</f>
        <v>56316</v>
      </c>
      <c r="M76">
        <f>SUM(P76:S76)</f>
        <v>38816.893506242071</v>
      </c>
      <c r="N76">
        <f t="shared" si="4"/>
        <v>17499.106493757929</v>
      </c>
      <c r="P76">
        <f t="shared" si="5"/>
        <v>0</v>
      </c>
      <c r="Q76">
        <f>$H76*Q$2402</f>
        <v>38816.893506242071</v>
      </c>
      <c r="R76">
        <f t="shared" si="6"/>
        <v>0</v>
      </c>
      <c r="S76">
        <f t="shared" si="7"/>
        <v>0</v>
      </c>
      <c r="T76">
        <f>MROT/DAY(EOMONTH(MIN($G$2:$G$2401),MONTH(G76)-1))/8*H76*$T$2402</f>
        <v>0</v>
      </c>
      <c r="U76">
        <f>I76-PLAN</f>
        <v>370</v>
      </c>
    </row>
    <row r="77" spans="1:21" x14ac:dyDescent="0.35">
      <c r="A77">
        <v>1098</v>
      </c>
      <c r="B77" t="s">
        <v>120</v>
      </c>
      <c r="C77" t="s">
        <v>50</v>
      </c>
      <c r="D77">
        <v>5</v>
      </c>
      <c r="E77" t="s">
        <v>51</v>
      </c>
      <c r="F77">
        <v>2</v>
      </c>
      <c r="G77" s="1">
        <v>44567</v>
      </c>
      <c r="H77">
        <v>288</v>
      </c>
      <c r="I77">
        <v>2250</v>
      </c>
      <c r="J77">
        <v>56029.81</v>
      </c>
      <c r="K77">
        <f>IF(ISBLANK(J77),VLOOKUP(A77,LinearRegression!$B$2:$J$850,6,FALSE),J77)</f>
        <v>56029.81</v>
      </c>
      <c r="L77" s="4">
        <f>IF(ISBLANK(J77),VLOOKUP(A77,GradientBoostingRegressor!$B$2:$J$850,6,FALSE),J77)</f>
        <v>56029.81</v>
      </c>
      <c r="M77">
        <f>SUM(P77:S77)</f>
        <v>44362.16400713379</v>
      </c>
      <c r="N77">
        <f t="shared" si="4"/>
        <v>11667.645992866208</v>
      </c>
      <c r="P77">
        <f t="shared" si="5"/>
        <v>0</v>
      </c>
      <c r="Q77">
        <f>$H77*Q$2402</f>
        <v>44362.16400713379</v>
      </c>
      <c r="R77">
        <f t="shared" si="6"/>
        <v>0</v>
      </c>
      <c r="S77">
        <f t="shared" si="7"/>
        <v>0</v>
      </c>
      <c r="T77">
        <f>MROT/DAY(EOMONTH(MIN($G$2:$G$2401),MONTH(G77)-1))/8*H77*$T$2402</f>
        <v>0</v>
      </c>
      <c r="U77">
        <f>I77-PLAN</f>
        <v>690</v>
      </c>
    </row>
    <row r="78" spans="1:21" x14ac:dyDescent="0.35">
      <c r="A78">
        <v>1031</v>
      </c>
      <c r="B78" t="s">
        <v>44</v>
      </c>
      <c r="C78" t="s">
        <v>11</v>
      </c>
      <c r="D78">
        <v>3</v>
      </c>
      <c r="E78" t="s">
        <v>16</v>
      </c>
      <c r="F78">
        <v>3.3</v>
      </c>
      <c r="G78" s="1">
        <v>44567</v>
      </c>
      <c r="H78">
        <v>312</v>
      </c>
      <c r="I78">
        <v>2250</v>
      </c>
      <c r="J78">
        <v>55894.47</v>
      </c>
      <c r="K78">
        <f>IF(ISBLANK(J78),VLOOKUP(A78,LinearRegression!$B$2:$J$850,6,FALSE),J78)</f>
        <v>55894.47</v>
      </c>
      <c r="L78" s="4">
        <f>IF(ISBLANK(J78),VLOOKUP(A78,GradientBoostingRegressor!$B$2:$J$850,6,FALSE),J78)</f>
        <v>55894.47</v>
      </c>
      <c r="M78">
        <f>SUM(P78:S78)</f>
        <v>48059.011007728273</v>
      </c>
      <c r="N78">
        <f t="shared" si="4"/>
        <v>7835.4589922717278</v>
      </c>
      <c r="P78">
        <f t="shared" si="5"/>
        <v>0</v>
      </c>
      <c r="Q78">
        <f>$H78*Q$2402</f>
        <v>48059.011007728273</v>
      </c>
      <c r="R78">
        <f t="shared" si="6"/>
        <v>0</v>
      </c>
      <c r="S78">
        <f t="shared" si="7"/>
        <v>0</v>
      </c>
      <c r="T78">
        <f>MROT/DAY(EOMONTH(MIN($G$2:$G$2401),MONTH(G78)-1))/8*H78*$T$2402</f>
        <v>0</v>
      </c>
      <c r="U78">
        <f>I78-PLAN</f>
        <v>690</v>
      </c>
    </row>
    <row r="79" spans="1:21" x14ac:dyDescent="0.35">
      <c r="A79">
        <v>1122</v>
      </c>
      <c r="B79" t="s">
        <v>146</v>
      </c>
      <c r="C79" t="s">
        <v>65</v>
      </c>
      <c r="D79">
        <v>5</v>
      </c>
      <c r="E79" t="s">
        <v>142</v>
      </c>
      <c r="F79">
        <v>3.4</v>
      </c>
      <c r="G79" s="1">
        <v>44567</v>
      </c>
      <c r="H79">
        <v>264</v>
      </c>
      <c r="I79">
        <v>2250</v>
      </c>
      <c r="J79">
        <v>55371.26</v>
      </c>
      <c r="K79">
        <f>IF(ISBLANK(J79),VLOOKUP(A79,LinearRegression!$B$2:$J$850,6,FALSE),J79)</f>
        <v>55371.26</v>
      </c>
      <c r="L79" s="4">
        <f>IF(ISBLANK(J79),VLOOKUP(A79,GradientBoostingRegressor!$B$2:$J$850,6,FALSE),J79)</f>
        <v>55371.26</v>
      </c>
      <c r="M79">
        <f>SUM(P79:S79)</f>
        <v>40665.317006539313</v>
      </c>
      <c r="N79">
        <f t="shared" si="4"/>
        <v>14705.942993460689</v>
      </c>
      <c r="P79">
        <f t="shared" si="5"/>
        <v>0</v>
      </c>
      <c r="Q79">
        <f>$H79*Q$2402</f>
        <v>40665.317006539313</v>
      </c>
      <c r="R79">
        <f t="shared" si="6"/>
        <v>0</v>
      </c>
      <c r="S79">
        <f t="shared" si="7"/>
        <v>0</v>
      </c>
      <c r="T79">
        <f>MROT/DAY(EOMONTH(MIN($G$2:$G$2401),MONTH(G79)-1))/8*H79*$T$2402</f>
        <v>0</v>
      </c>
      <c r="U79">
        <f>I79-PLAN</f>
        <v>690</v>
      </c>
    </row>
    <row r="80" spans="1:21" x14ac:dyDescent="0.35">
      <c r="A80">
        <v>1125</v>
      </c>
      <c r="B80" t="s">
        <v>149</v>
      </c>
      <c r="C80" t="s">
        <v>65</v>
      </c>
      <c r="D80">
        <v>5</v>
      </c>
      <c r="E80" t="s">
        <v>142</v>
      </c>
      <c r="F80">
        <v>3.4</v>
      </c>
      <c r="G80" s="1">
        <v>44567</v>
      </c>
      <c r="H80">
        <v>264</v>
      </c>
      <c r="I80">
        <v>2250</v>
      </c>
      <c r="J80">
        <v>55371.26</v>
      </c>
      <c r="K80">
        <f>IF(ISBLANK(J80),VLOOKUP(A80,LinearRegression!$B$2:$J$850,6,FALSE),J80)</f>
        <v>55371.26</v>
      </c>
      <c r="L80" s="4">
        <f>IF(ISBLANK(J80),VLOOKUP(A80,GradientBoostingRegressor!$B$2:$J$850,6,FALSE),J80)</f>
        <v>55371.26</v>
      </c>
      <c r="M80">
        <f>SUM(P80:S80)</f>
        <v>40665.317006539313</v>
      </c>
      <c r="N80">
        <f t="shared" si="4"/>
        <v>14705.942993460689</v>
      </c>
      <c r="P80">
        <f t="shared" si="5"/>
        <v>0</v>
      </c>
      <c r="Q80">
        <f>$H80*Q$2402</f>
        <v>40665.317006539313</v>
      </c>
      <c r="R80">
        <f t="shared" si="6"/>
        <v>0</v>
      </c>
      <c r="S80">
        <f t="shared" si="7"/>
        <v>0</v>
      </c>
      <c r="T80">
        <f>MROT/DAY(EOMONTH(MIN($G$2:$G$2401),MONTH(G80)-1))/8*H80*$T$2402</f>
        <v>0</v>
      </c>
      <c r="U80">
        <f>I80-PLAN</f>
        <v>690</v>
      </c>
    </row>
    <row r="81" spans="1:21" x14ac:dyDescent="0.35">
      <c r="A81">
        <v>1074</v>
      </c>
      <c r="B81" t="s">
        <v>94</v>
      </c>
      <c r="C81" t="s">
        <v>18</v>
      </c>
      <c r="D81">
        <v>4</v>
      </c>
      <c r="E81" t="s">
        <v>16</v>
      </c>
      <c r="F81">
        <v>3.3</v>
      </c>
      <c r="G81" s="1">
        <v>44567</v>
      </c>
      <c r="H81">
        <v>288</v>
      </c>
      <c r="I81">
        <v>2250</v>
      </c>
      <c r="J81">
        <v>55139.8</v>
      </c>
      <c r="K81">
        <f>IF(ISBLANK(J81),VLOOKUP(A81,LinearRegression!$B$2:$J$850,6,FALSE),J81)</f>
        <v>55139.8</v>
      </c>
      <c r="L81" s="4">
        <f>IF(ISBLANK(J81),VLOOKUP(A81,GradientBoostingRegressor!$B$2:$J$850,6,FALSE),J81)</f>
        <v>55139.8</v>
      </c>
      <c r="M81">
        <f>SUM(P81:S81)</f>
        <v>44362.16400713379</v>
      </c>
      <c r="N81">
        <f t="shared" si="4"/>
        <v>10777.635992866213</v>
      </c>
      <c r="P81">
        <f t="shared" si="5"/>
        <v>0</v>
      </c>
      <c r="Q81">
        <f>$H81*Q$2402</f>
        <v>44362.16400713379</v>
      </c>
      <c r="R81">
        <f t="shared" si="6"/>
        <v>0</v>
      </c>
      <c r="S81">
        <f t="shared" si="7"/>
        <v>0</v>
      </c>
      <c r="T81">
        <f>MROT/DAY(EOMONTH(MIN($G$2:$G$2401),MONTH(G81)-1))/8*H81*$T$2402</f>
        <v>0</v>
      </c>
      <c r="U81">
        <f>I81-PLAN</f>
        <v>690</v>
      </c>
    </row>
    <row r="82" spans="1:21" x14ac:dyDescent="0.35">
      <c r="A82">
        <v>1084</v>
      </c>
      <c r="B82" t="s">
        <v>105</v>
      </c>
      <c r="C82" t="s">
        <v>18</v>
      </c>
      <c r="D82">
        <v>4</v>
      </c>
      <c r="E82" t="s">
        <v>103</v>
      </c>
      <c r="F82">
        <v>3.3</v>
      </c>
      <c r="G82" s="1">
        <v>44567</v>
      </c>
      <c r="H82">
        <v>288</v>
      </c>
      <c r="I82">
        <v>2250</v>
      </c>
      <c r="J82">
        <v>55139.8</v>
      </c>
      <c r="K82">
        <f>IF(ISBLANK(J82),VLOOKUP(A82,LinearRegression!$B$2:$J$850,6,FALSE),J82)</f>
        <v>55139.8</v>
      </c>
      <c r="L82" s="4">
        <f>IF(ISBLANK(J82),VLOOKUP(A82,GradientBoostingRegressor!$B$2:$J$850,6,FALSE),J82)</f>
        <v>55139.8</v>
      </c>
      <c r="M82">
        <f>SUM(P82:S82)</f>
        <v>44362.16400713379</v>
      </c>
      <c r="N82">
        <f t="shared" si="4"/>
        <v>10777.635992866213</v>
      </c>
      <c r="P82">
        <f t="shared" si="5"/>
        <v>0</v>
      </c>
      <c r="Q82">
        <f>$H82*Q$2402</f>
        <v>44362.16400713379</v>
      </c>
      <c r="R82">
        <f t="shared" si="6"/>
        <v>0</v>
      </c>
      <c r="S82">
        <f t="shared" si="7"/>
        <v>0</v>
      </c>
      <c r="T82">
        <f>MROT/DAY(EOMONTH(MIN($G$2:$G$2401),MONTH(G82)-1))/8*H82*$T$2402</f>
        <v>0</v>
      </c>
      <c r="U82">
        <f>I82-PLAN</f>
        <v>690</v>
      </c>
    </row>
    <row r="83" spans="1:21" x14ac:dyDescent="0.35">
      <c r="A83">
        <v>120</v>
      </c>
      <c r="B83" t="s">
        <v>144</v>
      </c>
      <c r="C83" t="s">
        <v>65</v>
      </c>
      <c r="D83">
        <v>5</v>
      </c>
      <c r="E83" t="s">
        <v>142</v>
      </c>
      <c r="F83">
        <v>3.4</v>
      </c>
      <c r="G83" s="1">
        <v>44562</v>
      </c>
      <c r="H83">
        <v>276</v>
      </c>
      <c r="I83">
        <v>1950</v>
      </c>
      <c r="J83">
        <v>55067.69</v>
      </c>
      <c r="K83">
        <f>IF(ISBLANK(J83),VLOOKUP(A83,LinearRegression!$B$2:$J$850,6,FALSE),J83)</f>
        <v>55067.69</v>
      </c>
      <c r="L83" s="4">
        <f>IF(ISBLANK(J83),VLOOKUP(A83,GradientBoostingRegressor!$B$2:$J$850,6,FALSE),J83)</f>
        <v>55067.69</v>
      </c>
      <c r="M83">
        <f>SUM(P83:S83)</f>
        <v>42513.740506836555</v>
      </c>
      <c r="N83">
        <f t="shared" si="4"/>
        <v>12553.949493163447</v>
      </c>
      <c r="P83">
        <f t="shared" si="5"/>
        <v>0</v>
      </c>
      <c r="Q83">
        <f>$H83*Q$2402</f>
        <v>42513.740506836555</v>
      </c>
      <c r="R83">
        <f t="shared" si="6"/>
        <v>0</v>
      </c>
      <c r="S83">
        <f t="shared" si="7"/>
        <v>0</v>
      </c>
      <c r="T83">
        <f>MROT/DAY(EOMONTH(MIN($G$2:$G$2401),MONTH(G83)-1))/8*H83*$T$2402</f>
        <v>0</v>
      </c>
      <c r="U83">
        <f>I83-PLAN</f>
        <v>390</v>
      </c>
    </row>
    <row r="84" spans="1:21" x14ac:dyDescent="0.35">
      <c r="A84">
        <v>1066</v>
      </c>
      <c r="B84" t="s">
        <v>85</v>
      </c>
      <c r="C84" t="s">
        <v>71</v>
      </c>
      <c r="D84">
        <v>4</v>
      </c>
      <c r="E84" t="s">
        <v>66</v>
      </c>
      <c r="F84">
        <v>3.1</v>
      </c>
      <c r="G84" s="1">
        <v>44567</v>
      </c>
      <c r="H84">
        <v>300</v>
      </c>
      <c r="I84">
        <v>2250</v>
      </c>
      <c r="J84">
        <v>54978.01</v>
      </c>
      <c r="K84">
        <f>IF(ISBLANK(J84),VLOOKUP(A84,LinearRegression!$B$2:$J$850,6,FALSE),J84)</f>
        <v>54978.01</v>
      </c>
      <c r="L84" s="4">
        <f>IF(ISBLANK(J84),VLOOKUP(A84,GradientBoostingRegressor!$B$2:$J$850,6,FALSE),J84)</f>
        <v>54978.01</v>
      </c>
      <c r="M84">
        <f>SUM(P84:S84)</f>
        <v>46210.587507431032</v>
      </c>
      <c r="N84">
        <f t="shared" si="4"/>
        <v>8767.4224925689705</v>
      </c>
      <c r="P84">
        <f t="shared" si="5"/>
        <v>0</v>
      </c>
      <c r="Q84">
        <f>$H84*Q$2402</f>
        <v>46210.587507431032</v>
      </c>
      <c r="R84">
        <f t="shared" si="6"/>
        <v>0</v>
      </c>
      <c r="S84">
        <f t="shared" si="7"/>
        <v>0</v>
      </c>
      <c r="T84">
        <f>MROT/DAY(EOMONTH(MIN($G$2:$G$2401),MONTH(G84)-1))/8*H84*$T$2402</f>
        <v>0</v>
      </c>
      <c r="U84">
        <f>I84-PLAN</f>
        <v>690</v>
      </c>
    </row>
    <row r="85" spans="1:21" x14ac:dyDescent="0.35">
      <c r="A85">
        <v>1530</v>
      </c>
      <c r="B85" t="s">
        <v>155</v>
      </c>
      <c r="C85" t="s">
        <v>65</v>
      </c>
      <c r="D85">
        <v>5</v>
      </c>
      <c r="E85" t="s">
        <v>151</v>
      </c>
      <c r="F85">
        <v>3.4</v>
      </c>
      <c r="G85" s="1">
        <v>44569</v>
      </c>
      <c r="H85">
        <v>276</v>
      </c>
      <c r="I85">
        <v>1930</v>
      </c>
      <c r="J85">
        <v>54872.66</v>
      </c>
      <c r="K85">
        <f>IF(ISBLANK(J85),VLOOKUP(A85,LinearRegression!$B$2:$J$850,6,FALSE),J85)</f>
        <v>54872.66</v>
      </c>
      <c r="L85" s="4">
        <f>IF(ISBLANK(J85),VLOOKUP(A85,GradientBoostingRegressor!$B$2:$J$850,6,FALSE),J85)</f>
        <v>54872.66</v>
      </c>
      <c r="M85">
        <f>SUM(P85:S85)</f>
        <v>42513.740506836555</v>
      </c>
      <c r="N85">
        <f t="shared" si="4"/>
        <v>12358.919493163448</v>
      </c>
      <c r="P85">
        <f t="shared" si="5"/>
        <v>0</v>
      </c>
      <c r="Q85">
        <f>$H85*Q$2402</f>
        <v>42513.740506836555</v>
      </c>
      <c r="R85">
        <f t="shared" si="6"/>
        <v>0</v>
      </c>
      <c r="S85">
        <f t="shared" si="7"/>
        <v>0</v>
      </c>
      <c r="T85">
        <f>MROT/DAY(EOMONTH(MIN($G$2:$G$2401),MONTH(G85)-1))/8*H85*$T$2402</f>
        <v>0</v>
      </c>
      <c r="U85">
        <f>I85-PLAN</f>
        <v>370</v>
      </c>
    </row>
    <row r="86" spans="1:21" x14ac:dyDescent="0.35">
      <c r="A86">
        <v>1563</v>
      </c>
      <c r="B86" t="s">
        <v>190</v>
      </c>
      <c r="C86" t="s">
        <v>65</v>
      </c>
      <c r="D86">
        <v>7</v>
      </c>
      <c r="E86" t="s">
        <v>66</v>
      </c>
      <c r="F86">
        <v>3.4</v>
      </c>
      <c r="G86" s="1">
        <v>44569</v>
      </c>
      <c r="H86">
        <v>240</v>
      </c>
      <c r="I86">
        <v>1930</v>
      </c>
      <c r="J86">
        <v>53994.68</v>
      </c>
      <c r="K86">
        <f>IF(ISBLANK(J86),VLOOKUP(A86,LinearRegression!$B$2:$J$850,6,FALSE),J86)</f>
        <v>53994.68</v>
      </c>
      <c r="L86" s="4">
        <f>IF(ISBLANK(J86),VLOOKUP(A86,GradientBoostingRegressor!$B$2:$J$850,6,FALSE),J86)</f>
        <v>53994.68</v>
      </c>
      <c r="M86">
        <f>SUM(P86:S86)</f>
        <v>36968.47000594483</v>
      </c>
      <c r="N86">
        <f t="shared" si="4"/>
        <v>17026.209994055171</v>
      </c>
      <c r="P86">
        <f t="shared" si="5"/>
        <v>0</v>
      </c>
      <c r="Q86">
        <f>$H86*Q$2402</f>
        <v>36968.47000594483</v>
      </c>
      <c r="R86">
        <f t="shared" si="6"/>
        <v>0</v>
      </c>
      <c r="S86">
        <f t="shared" si="7"/>
        <v>0</v>
      </c>
      <c r="T86">
        <f>MROT/DAY(EOMONTH(MIN($G$2:$G$2401),MONTH(G86)-1))/8*H86*$T$2402</f>
        <v>0</v>
      </c>
      <c r="U86">
        <f>I86-PLAN</f>
        <v>370</v>
      </c>
    </row>
    <row r="87" spans="1:21" x14ac:dyDescent="0.35">
      <c r="A87">
        <v>1564</v>
      </c>
      <c r="B87" t="s">
        <v>191</v>
      </c>
      <c r="C87" t="s">
        <v>65</v>
      </c>
      <c r="D87">
        <v>7</v>
      </c>
      <c r="E87" t="s">
        <v>66</v>
      </c>
      <c r="F87">
        <v>3.4</v>
      </c>
      <c r="G87" s="1">
        <v>44569</v>
      </c>
      <c r="H87">
        <v>240</v>
      </c>
      <c r="I87">
        <v>1930</v>
      </c>
      <c r="J87">
        <v>53994.68</v>
      </c>
      <c r="K87">
        <f>IF(ISBLANK(J87),VLOOKUP(A87,LinearRegression!$B$2:$J$850,6,FALSE),J87)</f>
        <v>53994.68</v>
      </c>
      <c r="L87" s="4">
        <f>IF(ISBLANK(J87),VLOOKUP(A87,GradientBoostingRegressor!$B$2:$J$850,6,FALSE),J87)</f>
        <v>53994.68</v>
      </c>
      <c r="M87">
        <f>SUM(P87:S87)</f>
        <v>36968.47000594483</v>
      </c>
      <c r="N87">
        <f t="shared" si="4"/>
        <v>17026.209994055171</v>
      </c>
      <c r="P87">
        <f t="shared" si="5"/>
        <v>0</v>
      </c>
      <c r="Q87">
        <f>$H87*Q$2402</f>
        <v>36968.47000594483</v>
      </c>
      <c r="R87">
        <f t="shared" si="6"/>
        <v>0</v>
      </c>
      <c r="S87">
        <f t="shared" si="7"/>
        <v>0</v>
      </c>
      <c r="T87">
        <f>MROT/DAY(EOMONTH(MIN($G$2:$G$2401),MONTH(G87)-1))/8*H87*$T$2402</f>
        <v>0</v>
      </c>
      <c r="U87">
        <f>I87-PLAN</f>
        <v>370</v>
      </c>
    </row>
    <row r="88" spans="1:21" x14ac:dyDescent="0.35">
      <c r="A88">
        <v>1055</v>
      </c>
      <c r="B88" t="s">
        <v>74</v>
      </c>
      <c r="C88" t="s">
        <v>65</v>
      </c>
      <c r="D88">
        <v>4</v>
      </c>
      <c r="E88" t="s">
        <v>66</v>
      </c>
      <c r="F88">
        <v>3.4</v>
      </c>
      <c r="G88" s="1">
        <v>44567</v>
      </c>
      <c r="H88">
        <v>276</v>
      </c>
      <c r="I88">
        <v>2250</v>
      </c>
      <c r="J88">
        <v>53807.58</v>
      </c>
      <c r="K88">
        <f>IF(ISBLANK(J88),VLOOKUP(A88,LinearRegression!$B$2:$J$850,6,FALSE),J88)</f>
        <v>53807.58</v>
      </c>
      <c r="L88" s="4">
        <f>IF(ISBLANK(J88),VLOOKUP(A88,GradientBoostingRegressor!$B$2:$J$850,6,FALSE),J88)</f>
        <v>53807.58</v>
      </c>
      <c r="M88">
        <f>SUM(P88:S88)</f>
        <v>42513.740506836555</v>
      </c>
      <c r="N88">
        <f t="shared" si="4"/>
        <v>11293.839493163447</v>
      </c>
      <c r="P88">
        <f t="shared" si="5"/>
        <v>0</v>
      </c>
      <c r="Q88">
        <f>$H88*Q$2402</f>
        <v>42513.740506836555</v>
      </c>
      <c r="R88">
        <f t="shared" si="6"/>
        <v>0</v>
      </c>
      <c r="S88">
        <f t="shared" si="7"/>
        <v>0</v>
      </c>
      <c r="T88">
        <f>MROT/DAY(EOMONTH(MIN($G$2:$G$2401),MONTH(G88)-1))/8*H88*$T$2402</f>
        <v>0</v>
      </c>
      <c r="U88">
        <f>I88-PLAN</f>
        <v>690</v>
      </c>
    </row>
    <row r="89" spans="1:21" x14ac:dyDescent="0.35">
      <c r="A89">
        <v>1058</v>
      </c>
      <c r="B89" t="s">
        <v>77</v>
      </c>
      <c r="C89" t="s">
        <v>68</v>
      </c>
      <c r="D89">
        <v>4</v>
      </c>
      <c r="E89" t="s">
        <v>66</v>
      </c>
      <c r="F89">
        <v>3.4</v>
      </c>
      <c r="G89" s="1">
        <v>44567</v>
      </c>
      <c r="H89">
        <v>276</v>
      </c>
      <c r="I89">
        <v>2250</v>
      </c>
      <c r="J89">
        <v>53807.58</v>
      </c>
      <c r="K89">
        <f>IF(ISBLANK(J89),VLOOKUP(A89,LinearRegression!$B$2:$J$850,6,FALSE),J89)</f>
        <v>53807.58</v>
      </c>
      <c r="L89" s="4">
        <f>IF(ISBLANK(J89),VLOOKUP(A89,GradientBoostingRegressor!$B$2:$J$850,6,FALSE),J89)</f>
        <v>53807.58</v>
      </c>
      <c r="M89">
        <f>SUM(P89:S89)</f>
        <v>42513.740506836555</v>
      </c>
      <c r="N89">
        <f t="shared" si="4"/>
        <v>11293.839493163447</v>
      </c>
      <c r="P89">
        <f t="shared" si="5"/>
        <v>0</v>
      </c>
      <c r="Q89">
        <f>$H89*Q$2402</f>
        <v>42513.740506836555</v>
      </c>
      <c r="R89">
        <f t="shared" si="6"/>
        <v>0</v>
      </c>
      <c r="S89">
        <f t="shared" si="7"/>
        <v>0</v>
      </c>
      <c r="T89">
        <f>MROT/DAY(EOMONTH(MIN($G$2:$G$2401),MONTH(G89)-1))/8*H89*$T$2402</f>
        <v>0</v>
      </c>
      <c r="U89">
        <f>I89-PLAN</f>
        <v>690</v>
      </c>
    </row>
    <row r="90" spans="1:21" x14ac:dyDescent="0.35">
      <c r="A90">
        <v>1140</v>
      </c>
      <c r="B90" t="s">
        <v>165</v>
      </c>
      <c r="C90" t="s">
        <v>114</v>
      </c>
      <c r="D90">
        <v>5</v>
      </c>
      <c r="E90" t="s">
        <v>103</v>
      </c>
      <c r="F90">
        <v>3.3</v>
      </c>
      <c r="G90" s="1">
        <v>44567</v>
      </c>
      <c r="H90">
        <v>264</v>
      </c>
      <c r="I90">
        <v>2250</v>
      </c>
      <c r="J90">
        <v>53787.26</v>
      </c>
      <c r="K90">
        <f>IF(ISBLANK(J90),VLOOKUP(A90,LinearRegression!$B$2:$J$850,6,FALSE),J90)</f>
        <v>53787.26</v>
      </c>
      <c r="L90" s="4">
        <f>IF(ISBLANK(J90),VLOOKUP(A90,GradientBoostingRegressor!$B$2:$J$850,6,FALSE),J90)</f>
        <v>53787.26</v>
      </c>
      <c r="M90">
        <f>SUM(P90:S90)</f>
        <v>40665.317006539313</v>
      </c>
      <c r="N90">
        <f t="shared" si="4"/>
        <v>13121.942993460689</v>
      </c>
      <c r="P90">
        <f t="shared" si="5"/>
        <v>0</v>
      </c>
      <c r="Q90">
        <f>$H90*Q$2402</f>
        <v>40665.317006539313</v>
      </c>
      <c r="R90">
        <f t="shared" si="6"/>
        <v>0</v>
      </c>
      <c r="S90">
        <f t="shared" si="7"/>
        <v>0</v>
      </c>
      <c r="T90">
        <f>MROT/DAY(EOMONTH(MIN($G$2:$G$2401),MONTH(G90)-1))/8*H90*$T$2402</f>
        <v>0</v>
      </c>
      <c r="U90">
        <f>I90-PLAN</f>
        <v>690</v>
      </c>
    </row>
    <row r="91" spans="1:21" x14ac:dyDescent="0.35">
      <c r="A91">
        <v>1046</v>
      </c>
      <c r="B91" t="s">
        <v>61</v>
      </c>
      <c r="C91" t="s">
        <v>50</v>
      </c>
      <c r="D91">
        <v>4</v>
      </c>
      <c r="E91" t="s">
        <v>51</v>
      </c>
      <c r="F91">
        <v>2</v>
      </c>
      <c r="G91" s="1">
        <v>44567</v>
      </c>
      <c r="H91">
        <v>300</v>
      </c>
      <c r="I91">
        <v>2250</v>
      </c>
      <c r="J91">
        <v>53628.01</v>
      </c>
      <c r="K91">
        <f>IF(ISBLANK(J91),VLOOKUP(A91,LinearRegression!$B$2:$J$850,6,FALSE),J91)</f>
        <v>53628.01</v>
      </c>
      <c r="L91" s="4">
        <f>IF(ISBLANK(J91),VLOOKUP(A91,GradientBoostingRegressor!$B$2:$J$850,6,FALSE),J91)</f>
        <v>53628.01</v>
      </c>
      <c r="M91">
        <f>SUM(P91:S91)</f>
        <v>46210.587507431032</v>
      </c>
      <c r="N91">
        <f t="shared" si="4"/>
        <v>7417.4224925689705</v>
      </c>
      <c r="P91">
        <f t="shared" si="5"/>
        <v>0</v>
      </c>
      <c r="Q91">
        <f>$H91*Q$2402</f>
        <v>46210.587507431032</v>
      </c>
      <c r="R91">
        <f t="shared" si="6"/>
        <v>0</v>
      </c>
      <c r="S91">
        <f t="shared" si="7"/>
        <v>0</v>
      </c>
      <c r="T91">
        <f>MROT/DAY(EOMONTH(MIN($G$2:$G$2401),MONTH(G91)-1))/8*H91*$T$2402</f>
        <v>0</v>
      </c>
      <c r="U91">
        <f>I91-PLAN</f>
        <v>690</v>
      </c>
    </row>
    <row r="92" spans="1:21" x14ac:dyDescent="0.35">
      <c r="A92">
        <v>1047</v>
      </c>
      <c r="B92" t="s">
        <v>62</v>
      </c>
      <c r="C92" t="s">
        <v>50</v>
      </c>
      <c r="D92">
        <v>4</v>
      </c>
      <c r="E92" t="s">
        <v>51</v>
      </c>
      <c r="F92">
        <v>2</v>
      </c>
      <c r="G92" s="1">
        <v>44567</v>
      </c>
      <c r="H92">
        <v>300</v>
      </c>
      <c r="I92">
        <v>2250</v>
      </c>
      <c r="J92">
        <v>53628.01</v>
      </c>
      <c r="K92">
        <f>IF(ISBLANK(J92),VLOOKUP(A92,LinearRegression!$B$2:$J$850,6,FALSE),J92)</f>
        <v>53628.01</v>
      </c>
      <c r="L92" s="4">
        <f>IF(ISBLANK(J92),VLOOKUP(A92,GradientBoostingRegressor!$B$2:$J$850,6,FALSE),J92)</f>
        <v>53628.01</v>
      </c>
      <c r="M92">
        <f>SUM(P92:S92)</f>
        <v>46210.587507431032</v>
      </c>
      <c r="N92">
        <f t="shared" si="4"/>
        <v>7417.4224925689705</v>
      </c>
      <c r="P92">
        <f t="shared" si="5"/>
        <v>0</v>
      </c>
      <c r="Q92">
        <f>$H92*Q$2402</f>
        <v>46210.587507431032</v>
      </c>
      <c r="R92">
        <f t="shared" si="6"/>
        <v>0</v>
      </c>
      <c r="S92">
        <f t="shared" si="7"/>
        <v>0</v>
      </c>
      <c r="T92">
        <f>MROT/DAY(EOMONTH(MIN($G$2:$G$2401),MONTH(G92)-1))/8*H92*$T$2402</f>
        <v>0</v>
      </c>
      <c r="U92">
        <f>I92-PLAN</f>
        <v>690</v>
      </c>
    </row>
    <row r="93" spans="1:21" x14ac:dyDescent="0.35">
      <c r="A93">
        <v>139</v>
      </c>
      <c r="B93" t="s">
        <v>164</v>
      </c>
      <c r="C93" t="s">
        <v>114</v>
      </c>
      <c r="D93">
        <v>5</v>
      </c>
      <c r="E93" t="s">
        <v>103</v>
      </c>
      <c r="F93">
        <v>3.3</v>
      </c>
      <c r="G93" s="1">
        <v>44562</v>
      </c>
      <c r="H93">
        <v>276</v>
      </c>
      <c r="I93">
        <v>1950</v>
      </c>
      <c r="J93">
        <v>53411.69</v>
      </c>
      <c r="K93">
        <f>IF(ISBLANK(J93),VLOOKUP(A93,LinearRegression!$B$2:$J$850,6,FALSE),J93)</f>
        <v>53411.69</v>
      </c>
      <c r="L93" s="4">
        <f>IF(ISBLANK(J93),VLOOKUP(A93,GradientBoostingRegressor!$B$2:$J$850,6,FALSE),J93)</f>
        <v>53411.69</v>
      </c>
      <c r="M93">
        <f>SUM(P93:S93)</f>
        <v>42513.740506836555</v>
      </c>
      <c r="N93">
        <f t="shared" si="4"/>
        <v>10897.949493163447</v>
      </c>
      <c r="P93">
        <f t="shared" si="5"/>
        <v>0</v>
      </c>
      <c r="Q93">
        <f>$H93*Q$2402</f>
        <v>42513.740506836555</v>
      </c>
      <c r="R93">
        <f t="shared" si="6"/>
        <v>0</v>
      </c>
      <c r="S93">
        <f t="shared" si="7"/>
        <v>0</v>
      </c>
      <c r="T93">
        <f>MROT/DAY(EOMONTH(MIN($G$2:$G$2401),MONTH(G93)-1))/8*H93*$T$2402</f>
        <v>0</v>
      </c>
      <c r="U93">
        <f>I93-PLAN</f>
        <v>390</v>
      </c>
    </row>
    <row r="94" spans="1:21" x14ac:dyDescent="0.35">
      <c r="A94">
        <v>1465</v>
      </c>
      <c r="B94" t="s">
        <v>84</v>
      </c>
      <c r="C94" t="s">
        <v>68</v>
      </c>
      <c r="D94">
        <v>4</v>
      </c>
      <c r="E94" t="s">
        <v>66</v>
      </c>
      <c r="F94">
        <v>3.4</v>
      </c>
      <c r="G94" s="1">
        <v>44569</v>
      </c>
      <c r="H94">
        <v>288</v>
      </c>
      <c r="I94">
        <v>1930</v>
      </c>
      <c r="J94">
        <v>53246.76</v>
      </c>
      <c r="K94">
        <f>IF(ISBLANK(J94),VLOOKUP(A94,LinearRegression!$B$2:$J$850,6,FALSE),J94)</f>
        <v>53246.76</v>
      </c>
      <c r="L94" s="4">
        <f>IF(ISBLANK(J94),VLOOKUP(A94,GradientBoostingRegressor!$B$2:$J$850,6,FALSE),J94)</f>
        <v>53246.76</v>
      </c>
      <c r="M94">
        <f>SUM(P94:S94)</f>
        <v>44362.16400713379</v>
      </c>
      <c r="N94">
        <f t="shared" si="4"/>
        <v>8884.5959928662123</v>
      </c>
      <c r="P94">
        <f t="shared" si="5"/>
        <v>0</v>
      </c>
      <c r="Q94">
        <f>$H94*Q$2402</f>
        <v>44362.16400713379</v>
      </c>
      <c r="R94">
        <f t="shared" si="6"/>
        <v>0</v>
      </c>
      <c r="S94">
        <f t="shared" si="7"/>
        <v>0</v>
      </c>
      <c r="T94">
        <f>MROT/DAY(EOMONTH(MIN($G$2:$G$2401),MONTH(G94)-1))/8*H94*$T$2402</f>
        <v>0</v>
      </c>
      <c r="U94">
        <f>I94-PLAN</f>
        <v>370</v>
      </c>
    </row>
    <row r="95" spans="1:21" x14ac:dyDescent="0.35">
      <c r="A95">
        <v>1509</v>
      </c>
      <c r="B95" t="s">
        <v>131</v>
      </c>
      <c r="C95" t="s">
        <v>114</v>
      </c>
      <c r="D95">
        <v>5</v>
      </c>
      <c r="E95" t="s">
        <v>51</v>
      </c>
      <c r="F95">
        <v>3.3</v>
      </c>
      <c r="G95" s="1">
        <v>44569</v>
      </c>
      <c r="H95">
        <v>276</v>
      </c>
      <c r="I95">
        <v>1930</v>
      </c>
      <c r="J95">
        <v>53216.66</v>
      </c>
      <c r="K95">
        <f>IF(ISBLANK(J95),VLOOKUP(A95,LinearRegression!$B$2:$J$850,6,FALSE),J95)</f>
        <v>53216.66</v>
      </c>
      <c r="L95" s="4">
        <f>IF(ISBLANK(J95),VLOOKUP(A95,GradientBoostingRegressor!$B$2:$J$850,6,FALSE),J95)</f>
        <v>53216.66</v>
      </c>
      <c r="M95">
        <f>SUM(P95:S95)</f>
        <v>42513.740506836555</v>
      </c>
      <c r="N95">
        <f t="shared" si="4"/>
        <v>10702.919493163448</v>
      </c>
      <c r="P95">
        <f t="shared" si="5"/>
        <v>0</v>
      </c>
      <c r="Q95">
        <f>$H95*Q$2402</f>
        <v>42513.740506836555</v>
      </c>
      <c r="R95">
        <f t="shared" si="6"/>
        <v>0</v>
      </c>
      <c r="S95">
        <f t="shared" si="7"/>
        <v>0</v>
      </c>
      <c r="T95">
        <f>MROT/DAY(EOMONTH(MIN($G$2:$G$2401),MONTH(G95)-1))/8*H95*$T$2402</f>
        <v>0</v>
      </c>
      <c r="U95">
        <f>I95-PLAN</f>
        <v>370</v>
      </c>
    </row>
    <row r="96" spans="1:21" x14ac:dyDescent="0.35">
      <c r="A96">
        <v>1535</v>
      </c>
      <c r="B96" t="s">
        <v>160</v>
      </c>
      <c r="C96" t="s">
        <v>114</v>
      </c>
      <c r="D96">
        <v>5</v>
      </c>
      <c r="E96" t="s">
        <v>16</v>
      </c>
      <c r="F96">
        <v>3.3</v>
      </c>
      <c r="G96" s="1">
        <v>44569</v>
      </c>
      <c r="H96">
        <v>276</v>
      </c>
      <c r="I96">
        <v>1930</v>
      </c>
      <c r="J96">
        <v>53216.66</v>
      </c>
      <c r="K96">
        <f>IF(ISBLANK(J96),VLOOKUP(A96,LinearRegression!$B$2:$J$850,6,FALSE),J96)</f>
        <v>53216.66</v>
      </c>
      <c r="L96" s="4">
        <f>IF(ISBLANK(J96),VLOOKUP(A96,GradientBoostingRegressor!$B$2:$J$850,6,FALSE),J96)</f>
        <v>53216.66</v>
      </c>
      <c r="M96">
        <f>SUM(P96:S96)</f>
        <v>42513.740506836555</v>
      </c>
      <c r="N96">
        <f t="shared" si="4"/>
        <v>10702.919493163448</v>
      </c>
      <c r="P96">
        <f t="shared" si="5"/>
        <v>0</v>
      </c>
      <c r="Q96">
        <f>$H96*Q$2402</f>
        <v>42513.740506836555</v>
      </c>
      <c r="R96">
        <f t="shared" si="6"/>
        <v>0</v>
      </c>
      <c r="S96">
        <f t="shared" si="7"/>
        <v>0</v>
      </c>
      <c r="T96">
        <f>MROT/DAY(EOMONTH(MIN($G$2:$G$2401),MONTH(G96)-1))/8*H96*$T$2402</f>
        <v>0</v>
      </c>
      <c r="U96">
        <f>I96-PLAN</f>
        <v>370</v>
      </c>
    </row>
    <row r="97" spans="1:21" x14ac:dyDescent="0.35">
      <c r="A97">
        <v>158</v>
      </c>
      <c r="B97" t="s">
        <v>185</v>
      </c>
      <c r="C97" t="s">
        <v>180</v>
      </c>
      <c r="D97">
        <v>7</v>
      </c>
      <c r="E97" t="s">
        <v>181</v>
      </c>
      <c r="F97">
        <v>1</v>
      </c>
      <c r="G97" s="1">
        <v>44562</v>
      </c>
      <c r="H97">
        <v>264</v>
      </c>
      <c r="I97">
        <v>1950</v>
      </c>
      <c r="J97">
        <v>53179.17</v>
      </c>
      <c r="K97">
        <f>IF(ISBLANK(J97),VLOOKUP(A97,LinearRegression!$B$2:$J$850,6,FALSE),J97)</f>
        <v>53179.17</v>
      </c>
      <c r="L97" s="4">
        <f>IF(ISBLANK(J97),VLOOKUP(A97,GradientBoostingRegressor!$B$2:$J$850,6,FALSE),J97)</f>
        <v>53179.17</v>
      </c>
      <c r="M97">
        <f>SUM(P97:S97)</f>
        <v>40665.317006539313</v>
      </c>
      <c r="N97">
        <f t="shared" si="4"/>
        <v>12513.852993460685</v>
      </c>
      <c r="P97">
        <f t="shared" si="5"/>
        <v>0</v>
      </c>
      <c r="Q97">
        <f>$H97*Q$2402</f>
        <v>40665.317006539313</v>
      </c>
      <c r="R97">
        <f t="shared" si="6"/>
        <v>0</v>
      </c>
      <c r="S97">
        <f t="shared" si="7"/>
        <v>0</v>
      </c>
      <c r="T97">
        <f>MROT/DAY(EOMONTH(MIN($G$2:$G$2401),MONTH(G97)-1))/8*H97*$T$2402</f>
        <v>0</v>
      </c>
      <c r="U97">
        <f>I97-PLAN</f>
        <v>390</v>
      </c>
    </row>
    <row r="98" spans="1:21" x14ac:dyDescent="0.35">
      <c r="A98">
        <v>1101</v>
      </c>
      <c r="B98" t="s">
        <v>123</v>
      </c>
      <c r="C98" t="s">
        <v>50</v>
      </c>
      <c r="D98">
        <v>5</v>
      </c>
      <c r="E98" t="s">
        <v>51</v>
      </c>
      <c r="F98">
        <v>2</v>
      </c>
      <c r="G98" s="1">
        <v>44567</v>
      </c>
      <c r="H98">
        <v>276</v>
      </c>
      <c r="I98">
        <v>2250</v>
      </c>
      <c r="J98">
        <v>52928.54</v>
      </c>
      <c r="K98">
        <f>IF(ISBLANK(J98),VLOOKUP(A98,LinearRegression!$B$2:$J$850,6,FALSE),J98)</f>
        <v>52928.54</v>
      </c>
      <c r="L98" s="4">
        <f>IF(ISBLANK(J98),VLOOKUP(A98,GradientBoostingRegressor!$B$2:$J$850,6,FALSE),J98)</f>
        <v>52928.54</v>
      </c>
      <c r="M98">
        <f>SUM(P98:S98)</f>
        <v>42513.740506836555</v>
      </c>
      <c r="N98">
        <f t="shared" si="4"/>
        <v>10414.799493163446</v>
      </c>
      <c r="P98">
        <f t="shared" si="5"/>
        <v>0</v>
      </c>
      <c r="Q98">
        <f>$H98*Q$2402</f>
        <v>42513.740506836555</v>
      </c>
      <c r="R98">
        <f t="shared" si="6"/>
        <v>0</v>
      </c>
      <c r="S98">
        <f t="shared" si="7"/>
        <v>0</v>
      </c>
      <c r="T98">
        <f>MROT/DAY(EOMONTH(MIN($G$2:$G$2401),MONTH(G98)-1))/8*H98*$T$2402</f>
        <v>0</v>
      </c>
      <c r="U98">
        <f>I98-PLAN</f>
        <v>690</v>
      </c>
    </row>
    <row r="99" spans="1:21" x14ac:dyDescent="0.35">
      <c r="A99">
        <v>179</v>
      </c>
      <c r="B99" t="s">
        <v>206</v>
      </c>
      <c r="C99" t="s">
        <v>114</v>
      </c>
      <c r="D99">
        <v>7</v>
      </c>
      <c r="E99" t="s">
        <v>103</v>
      </c>
      <c r="F99">
        <v>3.3</v>
      </c>
      <c r="G99" s="1">
        <v>44562</v>
      </c>
      <c r="H99">
        <v>240</v>
      </c>
      <c r="I99">
        <v>1950</v>
      </c>
      <c r="J99">
        <v>52763.64</v>
      </c>
      <c r="K99">
        <f>IF(ISBLANK(J99),VLOOKUP(A99,LinearRegression!$B$2:$J$850,6,FALSE),J99)</f>
        <v>52763.64</v>
      </c>
      <c r="L99" s="4">
        <f>IF(ISBLANK(J99),VLOOKUP(A99,GradientBoostingRegressor!$B$2:$J$850,6,FALSE),J99)</f>
        <v>52763.64</v>
      </c>
      <c r="M99">
        <f>SUM(P99:S99)</f>
        <v>36968.47000594483</v>
      </c>
      <c r="N99">
        <f t="shared" si="4"/>
        <v>15795.16999405517</v>
      </c>
      <c r="P99">
        <f t="shared" si="5"/>
        <v>0</v>
      </c>
      <c r="Q99">
        <f>$H99*Q$2402</f>
        <v>36968.47000594483</v>
      </c>
      <c r="R99">
        <f t="shared" si="6"/>
        <v>0</v>
      </c>
      <c r="S99">
        <f t="shared" si="7"/>
        <v>0</v>
      </c>
      <c r="T99">
        <f>MROT/DAY(EOMONTH(MIN($G$2:$G$2401),MONTH(G99)-1))/8*H99*$T$2402</f>
        <v>0</v>
      </c>
      <c r="U99">
        <f>I99-PLAN</f>
        <v>390</v>
      </c>
    </row>
    <row r="100" spans="1:21" x14ac:dyDescent="0.35">
      <c r="A100">
        <v>1170</v>
      </c>
      <c r="B100" t="s">
        <v>197</v>
      </c>
      <c r="C100" t="s">
        <v>114</v>
      </c>
      <c r="D100">
        <v>7</v>
      </c>
      <c r="E100" t="s">
        <v>16</v>
      </c>
      <c r="F100">
        <v>3.3</v>
      </c>
      <c r="G100" s="1">
        <v>44567</v>
      </c>
      <c r="H100">
        <v>228</v>
      </c>
      <c r="I100">
        <v>2250</v>
      </c>
      <c r="J100">
        <v>52713.89</v>
      </c>
      <c r="K100">
        <f>IF(ISBLANK(J100),VLOOKUP(A100,LinearRegression!$B$2:$J$850,6,FALSE),J100)</f>
        <v>52713.89</v>
      </c>
      <c r="L100" s="4">
        <f>IF(ISBLANK(J100),VLOOKUP(A100,GradientBoostingRegressor!$B$2:$J$850,6,FALSE),J100)</f>
        <v>52713.89</v>
      </c>
      <c r="M100">
        <f>SUM(P100:S100)</f>
        <v>35120.046505647588</v>
      </c>
      <c r="N100">
        <f t="shared" si="4"/>
        <v>17593.843494352412</v>
      </c>
      <c r="P100">
        <f t="shared" si="5"/>
        <v>0</v>
      </c>
      <c r="Q100">
        <f>$H100*Q$2402</f>
        <v>35120.046505647588</v>
      </c>
      <c r="R100">
        <f t="shared" si="6"/>
        <v>0</v>
      </c>
      <c r="S100">
        <f t="shared" si="7"/>
        <v>0</v>
      </c>
      <c r="T100">
        <f>MROT/DAY(EOMONTH(MIN($G$2:$G$2401),MONTH(G100)-1))/8*H100*$T$2402</f>
        <v>0</v>
      </c>
      <c r="U100">
        <f>I100-PLAN</f>
        <v>690</v>
      </c>
    </row>
    <row r="101" spans="1:21" x14ac:dyDescent="0.35">
      <c r="A101">
        <v>1175</v>
      </c>
      <c r="B101" t="s">
        <v>202</v>
      </c>
      <c r="C101" t="s">
        <v>114</v>
      </c>
      <c r="D101">
        <v>7</v>
      </c>
      <c r="E101" t="s">
        <v>103</v>
      </c>
      <c r="F101">
        <v>3.3</v>
      </c>
      <c r="G101" s="1">
        <v>44567</v>
      </c>
      <c r="H101">
        <v>228</v>
      </c>
      <c r="I101">
        <v>2250</v>
      </c>
      <c r="J101">
        <v>52713.89</v>
      </c>
      <c r="K101">
        <f>IF(ISBLANK(J101),VLOOKUP(A101,LinearRegression!$B$2:$J$850,6,FALSE),J101)</f>
        <v>52713.89</v>
      </c>
      <c r="L101" s="4">
        <f>IF(ISBLANK(J101),VLOOKUP(A101,GradientBoostingRegressor!$B$2:$J$850,6,FALSE),J101)</f>
        <v>52713.89</v>
      </c>
      <c r="M101">
        <f>SUM(P101:S101)</f>
        <v>35120.046505647588</v>
      </c>
      <c r="N101">
        <f t="shared" si="4"/>
        <v>17593.843494352412</v>
      </c>
      <c r="P101">
        <f t="shared" si="5"/>
        <v>0</v>
      </c>
      <c r="Q101">
        <f>$H101*Q$2402</f>
        <v>35120.046505647588</v>
      </c>
      <c r="R101">
        <f t="shared" si="6"/>
        <v>0</v>
      </c>
      <c r="S101">
        <f t="shared" si="7"/>
        <v>0</v>
      </c>
      <c r="T101">
        <f>MROT/DAY(EOMONTH(MIN($G$2:$G$2401),MONTH(G101)-1))/8*H101*$T$2402</f>
        <v>0</v>
      </c>
      <c r="U101">
        <f>I101-PLAN</f>
        <v>690</v>
      </c>
    </row>
    <row r="102" spans="1:21" x14ac:dyDescent="0.35">
      <c r="A102">
        <v>1017</v>
      </c>
      <c r="B102" t="s">
        <v>30</v>
      </c>
      <c r="C102" t="s">
        <v>11</v>
      </c>
      <c r="D102">
        <v>3</v>
      </c>
      <c r="E102" t="s">
        <v>12</v>
      </c>
      <c r="F102">
        <v>1</v>
      </c>
      <c r="G102" s="1">
        <v>44567</v>
      </c>
      <c r="H102">
        <v>336</v>
      </c>
      <c r="I102">
        <v>2250</v>
      </c>
      <c r="J102">
        <v>52270.86</v>
      </c>
      <c r="K102">
        <f>IF(ISBLANK(J102),VLOOKUP(A102,LinearRegression!$B$2:$J$850,6,FALSE),J102)</f>
        <v>52270.86</v>
      </c>
      <c r="L102" s="4">
        <f>IF(ISBLANK(J102),VLOOKUP(A102,GradientBoostingRegressor!$B$2:$J$850,6,FALSE),J102)</f>
        <v>52270.86</v>
      </c>
      <c r="M102">
        <f>SUM(P102:S102)</f>
        <v>51755.858008322757</v>
      </c>
      <c r="N102">
        <f t="shared" si="4"/>
        <v>515.0019916772435</v>
      </c>
      <c r="P102">
        <f t="shared" si="5"/>
        <v>0</v>
      </c>
      <c r="Q102">
        <f>$H102*Q$2402</f>
        <v>51755.858008322757</v>
      </c>
      <c r="R102">
        <f t="shared" si="6"/>
        <v>0</v>
      </c>
      <c r="S102">
        <f t="shared" si="7"/>
        <v>0</v>
      </c>
      <c r="T102">
        <f>MROT/DAY(EOMONTH(MIN($G$2:$G$2401),MONTH(G102)-1))/8*H102*$T$2402</f>
        <v>0</v>
      </c>
      <c r="U102">
        <f>I102-PLAN</f>
        <v>690</v>
      </c>
    </row>
    <row r="103" spans="1:21" x14ac:dyDescent="0.35">
      <c r="A103">
        <v>1083</v>
      </c>
      <c r="B103" t="s">
        <v>104</v>
      </c>
      <c r="C103" t="s">
        <v>18</v>
      </c>
      <c r="D103">
        <v>4</v>
      </c>
      <c r="E103" t="s">
        <v>103</v>
      </c>
      <c r="F103">
        <v>3.3</v>
      </c>
      <c r="G103" s="1">
        <v>44567</v>
      </c>
      <c r="H103">
        <v>276</v>
      </c>
      <c r="I103">
        <v>2250</v>
      </c>
      <c r="J103">
        <v>52151.58</v>
      </c>
      <c r="K103">
        <f>IF(ISBLANK(J103),VLOOKUP(A103,LinearRegression!$B$2:$J$850,6,FALSE),J103)</f>
        <v>52151.58</v>
      </c>
      <c r="L103" s="4">
        <f>IF(ISBLANK(J103),VLOOKUP(A103,GradientBoostingRegressor!$B$2:$J$850,6,FALSE),J103)</f>
        <v>52151.58</v>
      </c>
      <c r="M103">
        <f>SUM(P103:S103)</f>
        <v>42513.740506836555</v>
      </c>
      <c r="N103">
        <f t="shared" si="4"/>
        <v>9637.8394931634466</v>
      </c>
      <c r="P103">
        <f t="shared" si="5"/>
        <v>0</v>
      </c>
      <c r="Q103">
        <f>$H103*Q$2402</f>
        <v>42513.740506836555</v>
      </c>
      <c r="R103">
        <f t="shared" si="6"/>
        <v>0</v>
      </c>
      <c r="S103">
        <f t="shared" si="7"/>
        <v>0</v>
      </c>
      <c r="T103">
        <f>MROT/DAY(EOMONTH(MIN($G$2:$G$2401),MONTH(G103)-1))/8*H103*$T$2402</f>
        <v>0</v>
      </c>
      <c r="U103">
        <f>I103-PLAN</f>
        <v>690</v>
      </c>
    </row>
    <row r="104" spans="1:21" x14ac:dyDescent="0.35">
      <c r="A104">
        <v>1089</v>
      </c>
      <c r="B104" t="s">
        <v>110</v>
      </c>
      <c r="C104" t="s">
        <v>18</v>
      </c>
      <c r="D104">
        <v>4</v>
      </c>
      <c r="E104" t="s">
        <v>103</v>
      </c>
      <c r="F104">
        <v>3.3</v>
      </c>
      <c r="G104" s="1">
        <v>44567</v>
      </c>
      <c r="H104">
        <v>276</v>
      </c>
      <c r="I104">
        <v>2250</v>
      </c>
      <c r="J104">
        <v>52151.58</v>
      </c>
      <c r="K104">
        <f>IF(ISBLANK(J104),VLOOKUP(A104,LinearRegression!$B$2:$J$850,6,FALSE),J104)</f>
        <v>52151.58</v>
      </c>
      <c r="L104" s="4">
        <f>IF(ISBLANK(J104),VLOOKUP(A104,GradientBoostingRegressor!$B$2:$J$850,6,FALSE),J104)</f>
        <v>52151.58</v>
      </c>
      <c r="M104">
        <f>SUM(P104:S104)</f>
        <v>42513.740506836555</v>
      </c>
      <c r="N104">
        <f t="shared" si="4"/>
        <v>9637.8394931634466</v>
      </c>
      <c r="P104">
        <f t="shared" si="5"/>
        <v>0</v>
      </c>
      <c r="Q104">
        <f>$H104*Q$2402</f>
        <v>42513.740506836555</v>
      </c>
      <c r="R104">
        <f t="shared" si="6"/>
        <v>0</v>
      </c>
      <c r="S104">
        <f t="shared" si="7"/>
        <v>0</v>
      </c>
      <c r="T104">
        <f>MROT/DAY(EOMONTH(MIN($G$2:$G$2401),MONTH(G104)-1))/8*H104*$T$2402</f>
        <v>0</v>
      </c>
      <c r="U104">
        <f>I104-PLAN</f>
        <v>690</v>
      </c>
    </row>
    <row r="105" spans="1:21" x14ac:dyDescent="0.35">
      <c r="A105">
        <v>1068</v>
      </c>
      <c r="B105" t="s">
        <v>87</v>
      </c>
      <c r="C105" t="s">
        <v>71</v>
      </c>
      <c r="D105">
        <v>4</v>
      </c>
      <c r="E105" t="s">
        <v>66</v>
      </c>
      <c r="F105">
        <v>3.1</v>
      </c>
      <c r="G105" s="1">
        <v>44567</v>
      </c>
      <c r="H105">
        <v>288</v>
      </c>
      <c r="I105">
        <v>2250</v>
      </c>
      <c r="J105">
        <v>52115.8</v>
      </c>
      <c r="K105">
        <f>IF(ISBLANK(J105),VLOOKUP(A105,LinearRegression!$B$2:$J$850,6,FALSE),J105)</f>
        <v>52115.8</v>
      </c>
      <c r="L105" s="4">
        <f>IF(ISBLANK(J105),VLOOKUP(A105,GradientBoostingRegressor!$B$2:$J$850,6,FALSE),J105)</f>
        <v>52115.8</v>
      </c>
      <c r="M105">
        <f>SUM(P105:S105)</f>
        <v>44362.16400713379</v>
      </c>
      <c r="N105">
        <f t="shared" si="4"/>
        <v>7753.6359928662132</v>
      </c>
      <c r="P105">
        <f t="shared" si="5"/>
        <v>0</v>
      </c>
      <c r="Q105">
        <f>$H105*Q$2402</f>
        <v>44362.16400713379</v>
      </c>
      <c r="R105">
        <f t="shared" si="6"/>
        <v>0</v>
      </c>
      <c r="S105">
        <f t="shared" si="7"/>
        <v>0</v>
      </c>
      <c r="T105">
        <f>MROT/DAY(EOMONTH(MIN($G$2:$G$2401),MONTH(G105)-1))/8*H105*$T$2402</f>
        <v>0</v>
      </c>
      <c r="U105">
        <f>I105-PLAN</f>
        <v>690</v>
      </c>
    </row>
    <row r="106" spans="1:21" x14ac:dyDescent="0.35">
      <c r="A106">
        <v>1123</v>
      </c>
      <c r="B106" t="s">
        <v>147</v>
      </c>
      <c r="C106" t="s">
        <v>65</v>
      </c>
      <c r="D106">
        <v>5</v>
      </c>
      <c r="E106" t="s">
        <v>142</v>
      </c>
      <c r="F106">
        <v>3.4</v>
      </c>
      <c r="G106" s="1">
        <v>44567</v>
      </c>
      <c r="H106">
        <v>252</v>
      </c>
      <c r="I106">
        <v>2250</v>
      </c>
      <c r="J106">
        <v>52017.98</v>
      </c>
      <c r="K106">
        <f>IF(ISBLANK(J106),VLOOKUP(A106,LinearRegression!$B$2:$J$850,6,FALSE),J106)</f>
        <v>52017.98</v>
      </c>
      <c r="L106" s="4">
        <f>IF(ISBLANK(J106),VLOOKUP(A106,GradientBoostingRegressor!$B$2:$J$850,6,FALSE),J106)</f>
        <v>52017.98</v>
      </c>
      <c r="M106">
        <f>SUM(P106:S106)</f>
        <v>38816.893506242071</v>
      </c>
      <c r="N106">
        <f t="shared" si="4"/>
        <v>13201.086493757932</v>
      </c>
      <c r="P106">
        <f t="shared" si="5"/>
        <v>0</v>
      </c>
      <c r="Q106">
        <f>$H106*Q$2402</f>
        <v>38816.893506242071</v>
      </c>
      <c r="R106">
        <f t="shared" si="6"/>
        <v>0</v>
      </c>
      <c r="S106">
        <f t="shared" si="7"/>
        <v>0</v>
      </c>
      <c r="T106">
        <f>MROT/DAY(EOMONTH(MIN($G$2:$G$2401),MONTH(G106)-1))/8*H106*$T$2402</f>
        <v>0</v>
      </c>
      <c r="U106">
        <f>I106-PLAN</f>
        <v>690</v>
      </c>
    </row>
    <row r="107" spans="1:21" x14ac:dyDescent="0.35">
      <c r="A107">
        <v>1130</v>
      </c>
      <c r="B107" t="s">
        <v>155</v>
      </c>
      <c r="C107" t="s">
        <v>65</v>
      </c>
      <c r="D107">
        <v>5</v>
      </c>
      <c r="E107" t="s">
        <v>151</v>
      </c>
      <c r="F107">
        <v>3.4</v>
      </c>
      <c r="G107" s="1">
        <v>44567</v>
      </c>
      <c r="H107">
        <v>252</v>
      </c>
      <c r="I107">
        <v>2250</v>
      </c>
      <c r="J107">
        <v>52017.98</v>
      </c>
      <c r="K107">
        <f>IF(ISBLANK(J107),VLOOKUP(A107,LinearRegression!$B$2:$J$850,6,FALSE),J107)</f>
        <v>52017.98</v>
      </c>
      <c r="L107" s="4">
        <f>IF(ISBLANK(J107),VLOOKUP(A107,GradientBoostingRegressor!$B$2:$J$850,6,FALSE),J107)</f>
        <v>52017.98</v>
      </c>
      <c r="M107">
        <f>SUM(P107:S107)</f>
        <v>38816.893506242071</v>
      </c>
      <c r="N107">
        <f t="shared" si="4"/>
        <v>13201.086493757932</v>
      </c>
      <c r="P107">
        <f t="shared" si="5"/>
        <v>0</v>
      </c>
      <c r="Q107">
        <f>$H107*Q$2402</f>
        <v>38816.893506242071</v>
      </c>
      <c r="R107">
        <f t="shared" si="6"/>
        <v>0</v>
      </c>
      <c r="S107">
        <f t="shared" si="7"/>
        <v>0</v>
      </c>
      <c r="T107">
        <f>MROT/DAY(EOMONTH(MIN($G$2:$G$2401),MONTH(G107)-1))/8*H107*$T$2402</f>
        <v>0</v>
      </c>
      <c r="U107">
        <f>I107-PLAN</f>
        <v>690</v>
      </c>
    </row>
    <row r="108" spans="1:21" x14ac:dyDescent="0.35">
      <c r="A108">
        <v>1515</v>
      </c>
      <c r="B108" t="s">
        <v>138</v>
      </c>
      <c r="C108" t="s">
        <v>50</v>
      </c>
      <c r="D108">
        <v>5</v>
      </c>
      <c r="E108" t="s">
        <v>133</v>
      </c>
      <c r="F108">
        <v>2</v>
      </c>
      <c r="G108" s="1">
        <v>44569</v>
      </c>
      <c r="H108">
        <v>288</v>
      </c>
      <c r="I108">
        <v>1930</v>
      </c>
      <c r="J108">
        <v>52010.46</v>
      </c>
      <c r="K108">
        <f>IF(ISBLANK(J108),VLOOKUP(A108,LinearRegression!$B$2:$J$850,6,FALSE),J108)</f>
        <v>52010.46</v>
      </c>
      <c r="L108" s="4">
        <f>IF(ISBLANK(J108),VLOOKUP(A108,GradientBoostingRegressor!$B$2:$J$850,6,FALSE),J108)</f>
        <v>52010.46</v>
      </c>
      <c r="M108">
        <f>SUM(P108:S108)</f>
        <v>44362.16400713379</v>
      </c>
      <c r="N108">
        <f t="shared" si="4"/>
        <v>7648.2959928662094</v>
      </c>
      <c r="P108">
        <f t="shared" si="5"/>
        <v>0</v>
      </c>
      <c r="Q108">
        <f>$H108*Q$2402</f>
        <v>44362.16400713379</v>
      </c>
      <c r="R108">
        <f t="shared" si="6"/>
        <v>0</v>
      </c>
      <c r="S108">
        <f t="shared" si="7"/>
        <v>0</v>
      </c>
      <c r="T108">
        <f>MROT/DAY(EOMONTH(MIN($G$2:$G$2401),MONTH(G108)-1))/8*H108*$T$2402</f>
        <v>0</v>
      </c>
      <c r="U108">
        <f>I108-PLAN</f>
        <v>370</v>
      </c>
    </row>
    <row r="109" spans="1:21" x14ac:dyDescent="0.35">
      <c r="A109">
        <v>118</v>
      </c>
      <c r="B109" t="s">
        <v>141</v>
      </c>
      <c r="C109" t="s">
        <v>65</v>
      </c>
      <c r="D109">
        <v>5</v>
      </c>
      <c r="E109" t="s">
        <v>142</v>
      </c>
      <c r="F109">
        <v>3.4</v>
      </c>
      <c r="G109" s="1">
        <v>44562</v>
      </c>
      <c r="H109">
        <v>264</v>
      </c>
      <c r="I109">
        <v>1950</v>
      </c>
      <c r="J109">
        <v>51873.41</v>
      </c>
      <c r="K109">
        <f>IF(ISBLANK(J109),VLOOKUP(A109,LinearRegression!$B$2:$J$850,6,FALSE),J109)</f>
        <v>51873.41</v>
      </c>
      <c r="L109" s="4">
        <f>IF(ISBLANK(J109),VLOOKUP(A109,GradientBoostingRegressor!$B$2:$J$850,6,FALSE),J109)</f>
        <v>51873.41</v>
      </c>
      <c r="M109">
        <f>SUM(P109:S109)</f>
        <v>40665.317006539313</v>
      </c>
      <c r="N109">
        <f t="shared" si="4"/>
        <v>11208.09299346069</v>
      </c>
      <c r="P109">
        <f t="shared" si="5"/>
        <v>0</v>
      </c>
      <c r="Q109">
        <f>$H109*Q$2402</f>
        <v>40665.317006539313</v>
      </c>
      <c r="R109">
        <f t="shared" si="6"/>
        <v>0</v>
      </c>
      <c r="S109">
        <f t="shared" si="7"/>
        <v>0</v>
      </c>
      <c r="T109">
        <f>MROT/DAY(EOMONTH(MIN($G$2:$G$2401),MONTH(G109)-1))/8*H109*$T$2402</f>
        <v>0</v>
      </c>
      <c r="U109">
        <f>I109-PLAN</f>
        <v>390</v>
      </c>
    </row>
    <row r="110" spans="1:21" x14ac:dyDescent="0.35">
      <c r="A110">
        <v>124</v>
      </c>
      <c r="B110" t="s">
        <v>148</v>
      </c>
      <c r="C110" t="s">
        <v>65</v>
      </c>
      <c r="D110">
        <v>5</v>
      </c>
      <c r="E110" t="s">
        <v>142</v>
      </c>
      <c r="F110">
        <v>3.4</v>
      </c>
      <c r="G110" s="1">
        <v>44562</v>
      </c>
      <c r="H110">
        <v>264</v>
      </c>
      <c r="I110">
        <v>1950</v>
      </c>
      <c r="J110">
        <v>51873.41</v>
      </c>
      <c r="K110">
        <f>IF(ISBLANK(J110),VLOOKUP(A110,LinearRegression!$B$2:$J$850,6,FALSE),J110)</f>
        <v>51873.41</v>
      </c>
      <c r="L110" s="4">
        <f>IF(ISBLANK(J110),VLOOKUP(A110,GradientBoostingRegressor!$B$2:$J$850,6,FALSE),J110)</f>
        <v>51873.41</v>
      </c>
      <c r="M110">
        <f>SUM(P110:S110)</f>
        <v>40665.317006539313</v>
      </c>
      <c r="N110">
        <f t="shared" si="4"/>
        <v>11208.09299346069</v>
      </c>
      <c r="P110">
        <f t="shared" si="5"/>
        <v>0</v>
      </c>
      <c r="Q110">
        <f>$H110*Q$2402</f>
        <v>40665.317006539313</v>
      </c>
      <c r="R110">
        <f t="shared" si="6"/>
        <v>0</v>
      </c>
      <c r="S110">
        <f t="shared" si="7"/>
        <v>0</v>
      </c>
      <c r="T110">
        <f>MROT/DAY(EOMONTH(MIN($G$2:$G$2401),MONTH(G110)-1))/8*H110*$T$2402</f>
        <v>0</v>
      </c>
      <c r="U110">
        <f>I110-PLAN</f>
        <v>390</v>
      </c>
    </row>
    <row r="111" spans="1:21" x14ac:dyDescent="0.35">
      <c r="A111">
        <v>125</v>
      </c>
      <c r="B111" t="s">
        <v>149</v>
      </c>
      <c r="C111" t="s">
        <v>65</v>
      </c>
      <c r="D111">
        <v>5</v>
      </c>
      <c r="E111" t="s">
        <v>142</v>
      </c>
      <c r="F111">
        <v>3.4</v>
      </c>
      <c r="G111" s="1">
        <v>44562</v>
      </c>
      <c r="H111">
        <v>264</v>
      </c>
      <c r="I111">
        <v>1950</v>
      </c>
      <c r="J111">
        <v>51873.41</v>
      </c>
      <c r="K111">
        <f>IF(ISBLANK(J111),VLOOKUP(A111,LinearRegression!$B$2:$J$850,6,FALSE),J111)</f>
        <v>51873.41</v>
      </c>
      <c r="L111" s="4">
        <f>IF(ISBLANK(J111),VLOOKUP(A111,GradientBoostingRegressor!$B$2:$J$850,6,FALSE),J111)</f>
        <v>51873.41</v>
      </c>
      <c r="M111">
        <f>SUM(P111:S111)</f>
        <v>40665.317006539313</v>
      </c>
      <c r="N111">
        <f t="shared" si="4"/>
        <v>11208.09299346069</v>
      </c>
      <c r="P111">
        <f t="shared" si="5"/>
        <v>0</v>
      </c>
      <c r="Q111">
        <f>$H111*Q$2402</f>
        <v>40665.317006539313</v>
      </c>
      <c r="R111">
        <f t="shared" si="6"/>
        <v>0</v>
      </c>
      <c r="S111">
        <f t="shared" si="7"/>
        <v>0</v>
      </c>
      <c r="T111">
        <f>MROT/DAY(EOMONTH(MIN($G$2:$G$2401),MONTH(G111)-1))/8*H111*$T$2402</f>
        <v>0</v>
      </c>
      <c r="U111">
        <f>I111-PLAN</f>
        <v>390</v>
      </c>
    </row>
    <row r="112" spans="1:21" x14ac:dyDescent="0.35">
      <c r="A112">
        <v>134</v>
      </c>
      <c r="B112" t="s">
        <v>159</v>
      </c>
      <c r="C112" t="s">
        <v>65</v>
      </c>
      <c r="D112">
        <v>5</v>
      </c>
      <c r="E112" t="s">
        <v>151</v>
      </c>
      <c r="F112">
        <v>3.4</v>
      </c>
      <c r="G112" s="1">
        <v>44562</v>
      </c>
      <c r="H112">
        <v>264</v>
      </c>
      <c r="I112">
        <v>1950</v>
      </c>
      <c r="J112">
        <v>51873.41</v>
      </c>
      <c r="K112">
        <f>IF(ISBLANK(J112),VLOOKUP(A112,LinearRegression!$B$2:$J$850,6,FALSE),J112)</f>
        <v>51873.41</v>
      </c>
      <c r="L112" s="4">
        <f>IF(ISBLANK(J112),VLOOKUP(A112,GradientBoostingRegressor!$B$2:$J$850,6,FALSE),J112)</f>
        <v>51873.41</v>
      </c>
      <c r="M112">
        <f>SUM(P112:S112)</f>
        <v>40665.317006539313</v>
      </c>
      <c r="N112">
        <f t="shared" si="4"/>
        <v>11208.09299346069</v>
      </c>
      <c r="P112">
        <f t="shared" si="5"/>
        <v>0</v>
      </c>
      <c r="Q112">
        <f>$H112*Q$2402</f>
        <v>40665.317006539313</v>
      </c>
      <c r="R112">
        <f t="shared" si="6"/>
        <v>0</v>
      </c>
      <c r="S112">
        <f t="shared" si="7"/>
        <v>0</v>
      </c>
      <c r="T112">
        <f>MROT/DAY(EOMONTH(MIN($G$2:$G$2401),MONTH(G112)-1))/8*H112*$T$2402</f>
        <v>0</v>
      </c>
      <c r="U112">
        <f>I112-PLAN</f>
        <v>390</v>
      </c>
    </row>
    <row r="113" spans="1:21" x14ac:dyDescent="0.35">
      <c r="A113">
        <v>768</v>
      </c>
      <c r="B113" t="s">
        <v>195</v>
      </c>
      <c r="C113" t="s">
        <v>114</v>
      </c>
      <c r="D113">
        <v>7</v>
      </c>
      <c r="E113" t="s">
        <v>16</v>
      </c>
      <c r="F113">
        <v>3.3</v>
      </c>
      <c r="G113" s="1">
        <v>44565</v>
      </c>
      <c r="H113">
        <v>240</v>
      </c>
      <c r="I113">
        <v>1790</v>
      </c>
      <c r="J113">
        <v>51715.38</v>
      </c>
      <c r="K113">
        <f>IF(ISBLANK(J113),VLOOKUP(A113,LinearRegression!$B$2:$J$850,6,FALSE),J113)</f>
        <v>51715.38</v>
      </c>
      <c r="L113" s="4">
        <f>IF(ISBLANK(J113),VLOOKUP(A113,GradientBoostingRegressor!$B$2:$J$850,6,FALSE),J113)</f>
        <v>51715.38</v>
      </c>
      <c r="M113">
        <f>SUM(P113:S113)</f>
        <v>36968.47000594483</v>
      </c>
      <c r="N113">
        <f t="shared" si="4"/>
        <v>14746.909994055168</v>
      </c>
      <c r="P113">
        <f t="shared" si="5"/>
        <v>0</v>
      </c>
      <c r="Q113">
        <f>$H113*Q$2402</f>
        <v>36968.47000594483</v>
      </c>
      <c r="R113">
        <f t="shared" si="6"/>
        <v>0</v>
      </c>
      <c r="S113">
        <f t="shared" si="7"/>
        <v>0</v>
      </c>
      <c r="T113">
        <f>MROT/DAY(EOMONTH(MIN($G$2:$G$2401),MONTH(G113)-1))/8*H113*$T$2402</f>
        <v>0</v>
      </c>
      <c r="U113">
        <f>I113-PLAN</f>
        <v>230</v>
      </c>
    </row>
    <row r="114" spans="1:21" x14ac:dyDescent="0.35">
      <c r="A114">
        <v>770</v>
      </c>
      <c r="B114" t="s">
        <v>197</v>
      </c>
      <c r="C114" t="s">
        <v>114</v>
      </c>
      <c r="D114">
        <v>7</v>
      </c>
      <c r="E114" t="s">
        <v>16</v>
      </c>
      <c r="F114">
        <v>3.3</v>
      </c>
      <c r="G114" s="1">
        <v>44565</v>
      </c>
      <c r="H114">
        <v>240</v>
      </c>
      <c r="I114">
        <v>1790</v>
      </c>
      <c r="J114">
        <v>51715.38</v>
      </c>
      <c r="K114">
        <f>IF(ISBLANK(J114),VLOOKUP(A114,LinearRegression!$B$2:$J$850,6,FALSE),J114)</f>
        <v>51715.38</v>
      </c>
      <c r="L114" s="4">
        <f>IF(ISBLANK(J114),VLOOKUP(A114,GradientBoostingRegressor!$B$2:$J$850,6,FALSE),J114)</f>
        <v>51715.38</v>
      </c>
      <c r="M114">
        <f>SUM(P114:S114)</f>
        <v>36968.47000594483</v>
      </c>
      <c r="N114">
        <f t="shared" si="4"/>
        <v>14746.909994055168</v>
      </c>
      <c r="P114">
        <f t="shared" si="5"/>
        <v>0</v>
      </c>
      <c r="Q114">
        <f>$H114*Q$2402</f>
        <v>36968.47000594483</v>
      </c>
      <c r="R114">
        <f t="shared" si="6"/>
        <v>0</v>
      </c>
      <c r="S114">
        <f t="shared" si="7"/>
        <v>0</v>
      </c>
      <c r="T114">
        <f>MROT/DAY(EOMONTH(MIN($G$2:$G$2401),MONTH(G114)-1))/8*H114*$T$2402</f>
        <v>0</v>
      </c>
      <c r="U114">
        <f>I114-PLAN</f>
        <v>230</v>
      </c>
    </row>
    <row r="115" spans="1:21" x14ac:dyDescent="0.35">
      <c r="A115">
        <v>774</v>
      </c>
      <c r="B115" t="s">
        <v>201</v>
      </c>
      <c r="C115" t="s">
        <v>114</v>
      </c>
      <c r="D115">
        <v>7</v>
      </c>
      <c r="E115" t="s">
        <v>16</v>
      </c>
      <c r="F115">
        <v>3.3</v>
      </c>
      <c r="G115" s="1">
        <v>44565</v>
      </c>
      <c r="H115">
        <v>240</v>
      </c>
      <c r="I115">
        <v>1790</v>
      </c>
      <c r="J115">
        <v>51715.38</v>
      </c>
      <c r="K115">
        <f>IF(ISBLANK(J115),VLOOKUP(A115,LinearRegression!$B$2:$J$850,6,FALSE),J115)</f>
        <v>51715.38</v>
      </c>
      <c r="L115" s="4">
        <f>IF(ISBLANK(J115),VLOOKUP(A115,GradientBoostingRegressor!$B$2:$J$850,6,FALSE),J115)</f>
        <v>51715.38</v>
      </c>
      <c r="M115">
        <f>SUM(P115:S115)</f>
        <v>36968.47000594483</v>
      </c>
      <c r="N115">
        <f t="shared" si="4"/>
        <v>14746.909994055168</v>
      </c>
      <c r="P115">
        <f t="shared" si="5"/>
        <v>0</v>
      </c>
      <c r="Q115">
        <f>$H115*Q$2402</f>
        <v>36968.47000594483</v>
      </c>
      <c r="R115">
        <f t="shared" si="6"/>
        <v>0</v>
      </c>
      <c r="S115">
        <f t="shared" si="7"/>
        <v>0</v>
      </c>
      <c r="T115">
        <f>MROT/DAY(EOMONTH(MIN($G$2:$G$2401),MONTH(G115)-1))/8*H115*$T$2402</f>
        <v>0</v>
      </c>
      <c r="U115">
        <f>I115-PLAN</f>
        <v>230</v>
      </c>
    </row>
    <row r="116" spans="1:21" x14ac:dyDescent="0.35">
      <c r="A116">
        <v>778</v>
      </c>
      <c r="B116" t="s">
        <v>205</v>
      </c>
      <c r="C116" t="s">
        <v>114</v>
      </c>
      <c r="D116">
        <v>7</v>
      </c>
      <c r="E116" t="s">
        <v>103</v>
      </c>
      <c r="F116">
        <v>3.3</v>
      </c>
      <c r="G116" s="1">
        <v>44565</v>
      </c>
      <c r="H116">
        <v>240</v>
      </c>
      <c r="I116">
        <v>1790</v>
      </c>
      <c r="J116">
        <v>51715.38</v>
      </c>
      <c r="K116">
        <f>IF(ISBLANK(J116),VLOOKUP(A116,LinearRegression!$B$2:$J$850,6,FALSE),J116)</f>
        <v>51715.38</v>
      </c>
      <c r="L116" s="4">
        <f>IF(ISBLANK(J116),VLOOKUP(A116,GradientBoostingRegressor!$B$2:$J$850,6,FALSE),J116)</f>
        <v>51715.38</v>
      </c>
      <c r="M116">
        <f>SUM(P116:S116)</f>
        <v>36968.47000594483</v>
      </c>
      <c r="N116">
        <f t="shared" si="4"/>
        <v>14746.909994055168</v>
      </c>
      <c r="P116">
        <f t="shared" si="5"/>
        <v>0</v>
      </c>
      <c r="Q116">
        <f>$H116*Q$2402</f>
        <v>36968.47000594483</v>
      </c>
      <c r="R116">
        <f t="shared" si="6"/>
        <v>0</v>
      </c>
      <c r="S116">
        <f t="shared" si="7"/>
        <v>0</v>
      </c>
      <c r="T116">
        <f>MROT/DAY(EOMONTH(MIN($G$2:$G$2401),MONTH(G116)-1))/8*H116*$T$2402</f>
        <v>0</v>
      </c>
      <c r="U116">
        <f>I116-PLAN</f>
        <v>230</v>
      </c>
    </row>
    <row r="117" spans="1:21" x14ac:dyDescent="0.35">
      <c r="A117">
        <v>781</v>
      </c>
      <c r="B117" t="s">
        <v>208</v>
      </c>
      <c r="C117" t="s">
        <v>114</v>
      </c>
      <c r="D117">
        <v>7</v>
      </c>
      <c r="E117" t="s">
        <v>103</v>
      </c>
      <c r="F117">
        <v>3.3</v>
      </c>
      <c r="G117" s="1">
        <v>44565</v>
      </c>
      <c r="H117">
        <v>240</v>
      </c>
      <c r="I117">
        <v>1790</v>
      </c>
      <c r="J117">
        <v>51715.38</v>
      </c>
      <c r="K117">
        <f>IF(ISBLANK(J117),VLOOKUP(A117,LinearRegression!$B$2:$J$850,6,FALSE),J117)</f>
        <v>51715.38</v>
      </c>
      <c r="L117" s="4">
        <f>IF(ISBLANK(J117),VLOOKUP(A117,GradientBoostingRegressor!$B$2:$J$850,6,FALSE),J117)</f>
        <v>51715.38</v>
      </c>
      <c r="M117">
        <f>SUM(P117:S117)</f>
        <v>36968.47000594483</v>
      </c>
      <c r="N117">
        <f t="shared" si="4"/>
        <v>14746.909994055168</v>
      </c>
      <c r="P117">
        <f t="shared" si="5"/>
        <v>0</v>
      </c>
      <c r="Q117">
        <f>$H117*Q$2402</f>
        <v>36968.47000594483</v>
      </c>
      <c r="R117">
        <f t="shared" si="6"/>
        <v>0</v>
      </c>
      <c r="S117">
        <f t="shared" si="7"/>
        <v>0</v>
      </c>
      <c r="T117">
        <f>MROT/DAY(EOMONTH(MIN($G$2:$G$2401),MONTH(G117)-1))/8*H117*$T$2402</f>
        <v>0</v>
      </c>
      <c r="U117">
        <f>I117-PLAN</f>
        <v>230</v>
      </c>
    </row>
    <row r="118" spans="1:21" x14ac:dyDescent="0.35">
      <c r="A118">
        <v>85</v>
      </c>
      <c r="B118" t="s">
        <v>106</v>
      </c>
      <c r="C118" t="s">
        <v>18</v>
      </c>
      <c r="D118">
        <v>4</v>
      </c>
      <c r="E118" t="s">
        <v>103</v>
      </c>
      <c r="F118">
        <v>3.3</v>
      </c>
      <c r="G118" s="1">
        <v>44562</v>
      </c>
      <c r="H118">
        <v>288</v>
      </c>
      <c r="I118">
        <v>1950</v>
      </c>
      <c r="J118">
        <v>51702.1</v>
      </c>
      <c r="K118">
        <f>IF(ISBLANK(J118),VLOOKUP(A118,LinearRegression!$B$2:$J$850,6,FALSE),J118)</f>
        <v>51702.1</v>
      </c>
      <c r="L118" s="4">
        <f>IF(ISBLANK(J118),VLOOKUP(A118,GradientBoostingRegressor!$B$2:$J$850,6,FALSE),J118)</f>
        <v>51702.1</v>
      </c>
      <c r="M118">
        <f>SUM(P118:S118)</f>
        <v>44362.16400713379</v>
      </c>
      <c r="N118">
        <f t="shared" si="4"/>
        <v>7339.9359928662088</v>
      </c>
      <c r="P118">
        <f t="shared" si="5"/>
        <v>0</v>
      </c>
      <c r="Q118">
        <f>$H118*Q$2402</f>
        <v>44362.16400713379</v>
      </c>
      <c r="R118">
        <f t="shared" si="6"/>
        <v>0</v>
      </c>
      <c r="S118">
        <f t="shared" si="7"/>
        <v>0</v>
      </c>
      <c r="T118">
        <f>MROT/DAY(EOMONTH(MIN($G$2:$G$2401),MONTH(G118)-1))/8*H118*$T$2402</f>
        <v>0</v>
      </c>
      <c r="U118">
        <f>I118-PLAN</f>
        <v>390</v>
      </c>
    </row>
    <row r="119" spans="1:21" x14ac:dyDescent="0.35">
      <c r="A119">
        <v>1528</v>
      </c>
      <c r="B119" t="s">
        <v>153</v>
      </c>
      <c r="C119" t="s">
        <v>65</v>
      </c>
      <c r="D119">
        <v>5</v>
      </c>
      <c r="E119" t="s">
        <v>151</v>
      </c>
      <c r="F119">
        <v>3.4</v>
      </c>
      <c r="G119" s="1">
        <v>44569</v>
      </c>
      <c r="H119">
        <v>264</v>
      </c>
      <c r="I119">
        <v>1930</v>
      </c>
      <c r="J119">
        <v>51686.85</v>
      </c>
      <c r="K119">
        <f>IF(ISBLANK(J119),VLOOKUP(A119,LinearRegression!$B$2:$J$850,6,FALSE),J119)</f>
        <v>51686.85</v>
      </c>
      <c r="L119" s="4">
        <f>IF(ISBLANK(J119),VLOOKUP(A119,GradientBoostingRegressor!$B$2:$J$850,6,FALSE),J119)</f>
        <v>51686.85</v>
      </c>
      <c r="M119">
        <f>SUM(P119:S119)</f>
        <v>40665.317006539313</v>
      </c>
      <c r="N119">
        <f t="shared" si="4"/>
        <v>11021.532993460685</v>
      </c>
      <c r="P119">
        <f t="shared" si="5"/>
        <v>0</v>
      </c>
      <c r="Q119">
        <f>$H119*Q$2402</f>
        <v>40665.317006539313</v>
      </c>
      <c r="R119">
        <f t="shared" si="6"/>
        <v>0</v>
      </c>
      <c r="S119">
        <f t="shared" si="7"/>
        <v>0</v>
      </c>
      <c r="T119">
        <f>MROT/DAY(EOMONTH(MIN($G$2:$G$2401),MONTH(G119)-1))/8*H119*$T$2402</f>
        <v>0</v>
      </c>
      <c r="U119">
        <f>I119-PLAN</f>
        <v>370</v>
      </c>
    </row>
    <row r="120" spans="1:21" x14ac:dyDescent="0.35">
      <c r="A120">
        <v>152</v>
      </c>
      <c r="B120" t="s">
        <v>177</v>
      </c>
      <c r="C120" t="s">
        <v>114</v>
      </c>
      <c r="D120">
        <v>6</v>
      </c>
      <c r="E120" t="s">
        <v>103</v>
      </c>
      <c r="F120">
        <v>3.3</v>
      </c>
      <c r="G120" s="1">
        <v>44562</v>
      </c>
      <c r="H120">
        <v>252</v>
      </c>
      <c r="I120">
        <v>1950</v>
      </c>
      <c r="J120">
        <v>51607.07</v>
      </c>
      <c r="K120">
        <f>IF(ISBLANK(J120),VLOOKUP(A120,LinearRegression!$B$2:$J$850,6,FALSE),J120)</f>
        <v>51607.07</v>
      </c>
      <c r="L120" s="4">
        <f>IF(ISBLANK(J120),VLOOKUP(A120,GradientBoostingRegressor!$B$2:$J$850,6,FALSE),J120)</f>
        <v>51607.07</v>
      </c>
      <c r="M120">
        <f>SUM(P120:S120)</f>
        <v>38816.893506242071</v>
      </c>
      <c r="N120">
        <f t="shared" si="4"/>
        <v>12790.176493757928</v>
      </c>
      <c r="P120">
        <f t="shared" si="5"/>
        <v>0</v>
      </c>
      <c r="Q120">
        <f>$H120*Q$2402</f>
        <v>38816.893506242071</v>
      </c>
      <c r="R120">
        <f t="shared" si="6"/>
        <v>0</v>
      </c>
      <c r="S120">
        <f t="shared" si="7"/>
        <v>0</v>
      </c>
      <c r="T120">
        <f>MROT/DAY(EOMONTH(MIN($G$2:$G$2401),MONTH(G120)-1))/8*H120*$T$2402</f>
        <v>0</v>
      </c>
      <c r="U120">
        <f>I120-PLAN</f>
        <v>390</v>
      </c>
    </row>
    <row r="121" spans="1:21" x14ac:dyDescent="0.35">
      <c r="A121">
        <v>153</v>
      </c>
      <c r="B121" t="s">
        <v>178</v>
      </c>
      <c r="C121" t="s">
        <v>114</v>
      </c>
      <c r="D121">
        <v>6</v>
      </c>
      <c r="E121" t="s">
        <v>103</v>
      </c>
      <c r="F121">
        <v>3.3</v>
      </c>
      <c r="G121" s="1">
        <v>44562</v>
      </c>
      <c r="H121">
        <v>252</v>
      </c>
      <c r="I121">
        <v>1950</v>
      </c>
      <c r="J121">
        <v>51607.07</v>
      </c>
      <c r="K121">
        <f>IF(ISBLANK(J121),VLOOKUP(A121,LinearRegression!$B$2:$J$850,6,FALSE),J121)</f>
        <v>51607.07</v>
      </c>
      <c r="L121" s="4">
        <f>IF(ISBLANK(J121),VLOOKUP(A121,GradientBoostingRegressor!$B$2:$J$850,6,FALSE),J121)</f>
        <v>51607.07</v>
      </c>
      <c r="M121">
        <f>SUM(P121:S121)</f>
        <v>38816.893506242071</v>
      </c>
      <c r="N121">
        <f t="shared" si="4"/>
        <v>12790.176493757928</v>
      </c>
      <c r="P121">
        <f t="shared" si="5"/>
        <v>0</v>
      </c>
      <c r="Q121">
        <f>$H121*Q$2402</f>
        <v>38816.893506242071</v>
      </c>
      <c r="R121">
        <f t="shared" si="6"/>
        <v>0</v>
      </c>
      <c r="S121">
        <f t="shared" si="7"/>
        <v>0</v>
      </c>
      <c r="T121">
        <f>MROT/DAY(EOMONTH(MIN($G$2:$G$2401),MONTH(G121)-1))/8*H121*$T$2402</f>
        <v>0</v>
      </c>
      <c r="U121">
        <f>I121-PLAN</f>
        <v>390</v>
      </c>
    </row>
    <row r="122" spans="1:21" x14ac:dyDescent="0.35">
      <c r="A122">
        <v>1473</v>
      </c>
      <c r="B122" t="s">
        <v>93</v>
      </c>
      <c r="C122" t="s">
        <v>18</v>
      </c>
      <c r="D122">
        <v>4</v>
      </c>
      <c r="E122" t="s">
        <v>16</v>
      </c>
      <c r="F122">
        <v>3.3</v>
      </c>
      <c r="G122" s="1">
        <v>44569</v>
      </c>
      <c r="H122">
        <v>288</v>
      </c>
      <c r="I122">
        <v>1930</v>
      </c>
      <c r="J122">
        <v>51518.76</v>
      </c>
      <c r="K122">
        <f>IF(ISBLANK(J122),VLOOKUP(A122,LinearRegression!$B$2:$J$850,6,FALSE),J122)</f>
        <v>51518.76</v>
      </c>
      <c r="L122" s="4">
        <f>IF(ISBLANK(J122),VLOOKUP(A122,GradientBoostingRegressor!$B$2:$J$850,6,FALSE),J122)</f>
        <v>51518.76</v>
      </c>
      <c r="M122">
        <f>SUM(P122:S122)</f>
        <v>44362.16400713379</v>
      </c>
      <c r="N122">
        <f t="shared" si="4"/>
        <v>7156.5959928662123</v>
      </c>
      <c r="P122">
        <f t="shared" si="5"/>
        <v>0</v>
      </c>
      <c r="Q122">
        <f>$H122*Q$2402</f>
        <v>44362.16400713379</v>
      </c>
      <c r="R122">
        <f t="shared" si="6"/>
        <v>0</v>
      </c>
      <c r="S122">
        <f t="shared" si="7"/>
        <v>0</v>
      </c>
      <c r="T122">
        <f>MROT/DAY(EOMONTH(MIN($G$2:$G$2401),MONTH(G122)-1))/8*H122*$T$2402</f>
        <v>0</v>
      </c>
      <c r="U122">
        <f>I122-PLAN</f>
        <v>370</v>
      </c>
    </row>
    <row r="123" spans="1:21" x14ac:dyDescent="0.35">
      <c r="A123">
        <v>1484</v>
      </c>
      <c r="B123" t="s">
        <v>105</v>
      </c>
      <c r="C123" t="s">
        <v>18</v>
      </c>
      <c r="D123">
        <v>4</v>
      </c>
      <c r="E123" t="s">
        <v>103</v>
      </c>
      <c r="F123">
        <v>3.3</v>
      </c>
      <c r="G123" s="1">
        <v>44569</v>
      </c>
      <c r="H123">
        <v>288</v>
      </c>
      <c r="I123">
        <v>1930</v>
      </c>
      <c r="J123">
        <v>51518.76</v>
      </c>
      <c r="K123">
        <f>IF(ISBLANK(J123),VLOOKUP(A123,LinearRegression!$B$2:$J$850,6,FALSE),J123)</f>
        <v>51518.76</v>
      </c>
      <c r="L123" s="4">
        <f>IF(ISBLANK(J123),VLOOKUP(A123,GradientBoostingRegressor!$B$2:$J$850,6,FALSE),J123)</f>
        <v>51518.76</v>
      </c>
      <c r="M123">
        <f>SUM(P123:S123)</f>
        <v>44362.16400713379</v>
      </c>
      <c r="N123">
        <f t="shared" si="4"/>
        <v>7156.5959928662123</v>
      </c>
      <c r="P123">
        <f t="shared" si="5"/>
        <v>0</v>
      </c>
      <c r="Q123">
        <f>$H123*Q$2402</f>
        <v>44362.16400713379</v>
      </c>
      <c r="R123">
        <f t="shared" si="6"/>
        <v>0</v>
      </c>
      <c r="S123">
        <f t="shared" si="7"/>
        <v>0</v>
      </c>
      <c r="T123">
        <f>MROT/DAY(EOMONTH(MIN($G$2:$G$2401),MONTH(G123)-1))/8*H123*$T$2402</f>
        <v>0</v>
      </c>
      <c r="U123">
        <f>I123-PLAN</f>
        <v>370</v>
      </c>
    </row>
    <row r="124" spans="1:21" x14ac:dyDescent="0.35">
      <c r="A124">
        <v>1069</v>
      </c>
      <c r="B124" t="s">
        <v>88</v>
      </c>
      <c r="C124" t="s">
        <v>89</v>
      </c>
      <c r="D124">
        <v>4</v>
      </c>
      <c r="E124" t="s">
        <v>16</v>
      </c>
      <c r="F124">
        <v>3.2</v>
      </c>
      <c r="G124" s="1">
        <v>44567</v>
      </c>
      <c r="H124">
        <v>276</v>
      </c>
      <c r="I124">
        <v>2250</v>
      </c>
      <c r="J124">
        <v>51323.58</v>
      </c>
      <c r="K124">
        <f>IF(ISBLANK(J124),VLOOKUP(A124,LinearRegression!$B$2:$J$850,6,FALSE),J124)</f>
        <v>51323.58</v>
      </c>
      <c r="L124" s="4">
        <f>IF(ISBLANK(J124),VLOOKUP(A124,GradientBoostingRegressor!$B$2:$J$850,6,FALSE),J124)</f>
        <v>51323.58</v>
      </c>
      <c r="M124">
        <f>SUM(P124:S124)</f>
        <v>42513.740506836555</v>
      </c>
      <c r="N124">
        <f t="shared" si="4"/>
        <v>8809.8394931634466</v>
      </c>
      <c r="P124">
        <f t="shared" si="5"/>
        <v>0</v>
      </c>
      <c r="Q124">
        <f>$H124*Q$2402</f>
        <v>42513.740506836555</v>
      </c>
      <c r="R124">
        <f t="shared" si="6"/>
        <v>0</v>
      </c>
      <c r="S124">
        <f t="shared" si="7"/>
        <v>0</v>
      </c>
      <c r="T124">
        <f>MROT/DAY(EOMONTH(MIN($G$2:$G$2401),MONTH(G124)-1))/8*H124*$T$2402</f>
        <v>0</v>
      </c>
      <c r="U124">
        <f>I124-PLAN</f>
        <v>690</v>
      </c>
    </row>
    <row r="125" spans="1:21" x14ac:dyDescent="0.35">
      <c r="A125">
        <v>1075</v>
      </c>
      <c r="B125" t="s">
        <v>95</v>
      </c>
      <c r="C125" t="s">
        <v>89</v>
      </c>
      <c r="D125">
        <v>4</v>
      </c>
      <c r="E125" t="s">
        <v>16</v>
      </c>
      <c r="F125">
        <v>3.2</v>
      </c>
      <c r="G125" s="1">
        <v>44567</v>
      </c>
      <c r="H125">
        <v>276</v>
      </c>
      <c r="I125">
        <v>2250</v>
      </c>
      <c r="J125">
        <v>51323.58</v>
      </c>
      <c r="K125">
        <f>IF(ISBLANK(J125),VLOOKUP(A125,LinearRegression!$B$2:$J$850,6,FALSE),J125)</f>
        <v>51323.58</v>
      </c>
      <c r="L125" s="4">
        <f>IF(ISBLANK(J125),VLOOKUP(A125,GradientBoostingRegressor!$B$2:$J$850,6,FALSE),J125)</f>
        <v>51323.58</v>
      </c>
      <c r="M125">
        <f>SUM(P125:S125)</f>
        <v>42513.740506836555</v>
      </c>
      <c r="N125">
        <f t="shared" si="4"/>
        <v>8809.8394931634466</v>
      </c>
      <c r="P125">
        <f t="shared" si="5"/>
        <v>0</v>
      </c>
      <c r="Q125">
        <f>$H125*Q$2402</f>
        <v>42513.740506836555</v>
      </c>
      <c r="R125">
        <f t="shared" si="6"/>
        <v>0</v>
      </c>
      <c r="S125">
        <f t="shared" si="7"/>
        <v>0</v>
      </c>
      <c r="T125">
        <f>MROT/DAY(EOMONTH(MIN($G$2:$G$2401),MONTH(G125)-1))/8*H125*$T$2402</f>
        <v>0</v>
      </c>
      <c r="U125">
        <f>I125-PLAN</f>
        <v>690</v>
      </c>
    </row>
    <row r="126" spans="1:21" x14ac:dyDescent="0.35">
      <c r="A126">
        <v>1045</v>
      </c>
      <c r="B126" t="s">
        <v>60</v>
      </c>
      <c r="C126" t="s">
        <v>50</v>
      </c>
      <c r="D126">
        <v>4</v>
      </c>
      <c r="E126" t="s">
        <v>51</v>
      </c>
      <c r="F126">
        <v>2</v>
      </c>
      <c r="G126" s="1">
        <v>44567</v>
      </c>
      <c r="H126">
        <v>288</v>
      </c>
      <c r="I126">
        <v>2250</v>
      </c>
      <c r="J126">
        <v>50819.8</v>
      </c>
      <c r="K126">
        <f>IF(ISBLANK(J126),VLOOKUP(A126,LinearRegression!$B$2:$J$850,6,FALSE),J126)</f>
        <v>50819.8</v>
      </c>
      <c r="L126" s="4">
        <f>IF(ISBLANK(J126),VLOOKUP(A126,GradientBoostingRegressor!$B$2:$J$850,6,FALSE),J126)</f>
        <v>50819.8</v>
      </c>
      <c r="M126">
        <f>SUM(P126:S126)</f>
        <v>44362.16400713379</v>
      </c>
      <c r="N126">
        <f t="shared" si="4"/>
        <v>6457.6359928662132</v>
      </c>
      <c r="P126">
        <f t="shared" si="5"/>
        <v>0</v>
      </c>
      <c r="Q126">
        <f>$H126*Q$2402</f>
        <v>44362.16400713379</v>
      </c>
      <c r="R126">
        <f t="shared" si="6"/>
        <v>0</v>
      </c>
      <c r="S126">
        <f t="shared" si="7"/>
        <v>0</v>
      </c>
      <c r="T126">
        <f>MROT/DAY(EOMONTH(MIN($G$2:$G$2401),MONTH(G126)-1))/8*H126*$T$2402</f>
        <v>0</v>
      </c>
      <c r="U126">
        <f>I126-PLAN</f>
        <v>690</v>
      </c>
    </row>
    <row r="127" spans="1:21" x14ac:dyDescent="0.35">
      <c r="A127">
        <v>1064</v>
      </c>
      <c r="B127" t="s">
        <v>83</v>
      </c>
      <c r="C127" t="s">
        <v>68</v>
      </c>
      <c r="D127">
        <v>4</v>
      </c>
      <c r="E127" t="s">
        <v>66</v>
      </c>
      <c r="F127">
        <v>3.4</v>
      </c>
      <c r="G127" s="1">
        <v>44567</v>
      </c>
      <c r="H127">
        <v>264</v>
      </c>
      <c r="I127">
        <v>2250</v>
      </c>
      <c r="J127">
        <v>50747.37</v>
      </c>
      <c r="K127">
        <f>IF(ISBLANK(J127),VLOOKUP(A127,LinearRegression!$B$2:$J$850,6,FALSE),J127)</f>
        <v>50747.37</v>
      </c>
      <c r="L127" s="4">
        <f>IF(ISBLANK(J127),VLOOKUP(A127,GradientBoostingRegressor!$B$2:$J$850,6,FALSE),J127)</f>
        <v>50747.37</v>
      </c>
      <c r="M127">
        <f>SUM(P127:S127)</f>
        <v>40665.317006539313</v>
      </c>
      <c r="N127">
        <f t="shared" si="4"/>
        <v>10082.052993460689</v>
      </c>
      <c r="P127">
        <f t="shared" si="5"/>
        <v>0</v>
      </c>
      <c r="Q127">
        <f>$H127*Q$2402</f>
        <v>40665.317006539313</v>
      </c>
      <c r="R127">
        <f t="shared" si="6"/>
        <v>0</v>
      </c>
      <c r="S127">
        <f t="shared" si="7"/>
        <v>0</v>
      </c>
      <c r="T127">
        <f>MROT/DAY(EOMONTH(MIN($G$2:$G$2401),MONTH(G127)-1))/8*H127*$T$2402</f>
        <v>0</v>
      </c>
      <c r="U127">
        <f>I127-PLAN</f>
        <v>690</v>
      </c>
    </row>
    <row r="128" spans="1:21" x14ac:dyDescent="0.35">
      <c r="A128">
        <v>1099</v>
      </c>
      <c r="B128" t="s">
        <v>121</v>
      </c>
      <c r="C128" t="s">
        <v>114</v>
      </c>
      <c r="D128">
        <v>5</v>
      </c>
      <c r="E128" t="s">
        <v>51</v>
      </c>
      <c r="F128">
        <v>3.3</v>
      </c>
      <c r="G128" s="1">
        <v>44567</v>
      </c>
      <c r="H128">
        <v>252</v>
      </c>
      <c r="I128">
        <v>2250</v>
      </c>
      <c r="J128">
        <v>50505.98</v>
      </c>
      <c r="K128">
        <f>IF(ISBLANK(J128),VLOOKUP(A128,LinearRegression!$B$2:$J$850,6,FALSE),J128)</f>
        <v>50505.98</v>
      </c>
      <c r="L128" s="4">
        <f>IF(ISBLANK(J128),VLOOKUP(A128,GradientBoostingRegressor!$B$2:$J$850,6,FALSE),J128)</f>
        <v>50505.98</v>
      </c>
      <c r="M128">
        <f>SUM(P128:S128)</f>
        <v>38816.893506242071</v>
      </c>
      <c r="N128">
        <f t="shared" si="4"/>
        <v>11689.086493757932</v>
      </c>
      <c r="P128">
        <f t="shared" si="5"/>
        <v>0</v>
      </c>
      <c r="Q128">
        <f>$H128*Q$2402</f>
        <v>38816.893506242071</v>
      </c>
      <c r="R128">
        <f t="shared" si="6"/>
        <v>0</v>
      </c>
      <c r="S128">
        <f t="shared" si="7"/>
        <v>0</v>
      </c>
      <c r="T128">
        <f>MROT/DAY(EOMONTH(MIN($G$2:$G$2401),MONTH(G128)-1))/8*H128*$T$2402</f>
        <v>0</v>
      </c>
      <c r="U128">
        <f>I128-PLAN</f>
        <v>690</v>
      </c>
    </row>
    <row r="129" spans="1:21" x14ac:dyDescent="0.35">
      <c r="A129">
        <v>1155</v>
      </c>
      <c r="B129" t="s">
        <v>182</v>
      </c>
      <c r="C129" t="s">
        <v>180</v>
      </c>
      <c r="D129">
        <v>7</v>
      </c>
      <c r="E129" t="s">
        <v>181</v>
      </c>
      <c r="F129">
        <v>1</v>
      </c>
      <c r="G129" s="1">
        <v>44567</v>
      </c>
      <c r="H129">
        <v>240</v>
      </c>
      <c r="I129">
        <v>2250</v>
      </c>
      <c r="J129">
        <v>50201.55</v>
      </c>
      <c r="K129">
        <f>IF(ISBLANK(J129),VLOOKUP(A129,LinearRegression!$B$2:$J$850,6,FALSE),J129)</f>
        <v>50201.55</v>
      </c>
      <c r="L129" s="4">
        <f>IF(ISBLANK(J129),VLOOKUP(A129,GradientBoostingRegressor!$B$2:$J$850,6,FALSE),J129)</f>
        <v>50201.55</v>
      </c>
      <c r="M129">
        <f>SUM(P129:S129)</f>
        <v>36968.47000594483</v>
      </c>
      <c r="N129">
        <f t="shared" si="4"/>
        <v>13233.079994055173</v>
      </c>
      <c r="P129">
        <f t="shared" si="5"/>
        <v>0</v>
      </c>
      <c r="Q129">
        <f>$H129*Q$2402</f>
        <v>36968.47000594483</v>
      </c>
      <c r="R129">
        <f t="shared" si="6"/>
        <v>0</v>
      </c>
      <c r="S129">
        <f t="shared" si="7"/>
        <v>0</v>
      </c>
      <c r="T129">
        <f>MROT/DAY(EOMONTH(MIN($G$2:$G$2401),MONTH(G129)-1))/8*H129*$T$2402</f>
        <v>0</v>
      </c>
      <c r="U129">
        <f>I129-PLAN</f>
        <v>690</v>
      </c>
    </row>
    <row r="130" spans="1:21" x14ac:dyDescent="0.35">
      <c r="A130">
        <v>1565</v>
      </c>
      <c r="B130" t="s">
        <v>192</v>
      </c>
      <c r="C130" t="s">
        <v>65</v>
      </c>
      <c r="D130">
        <v>7</v>
      </c>
      <c r="E130" t="s">
        <v>66</v>
      </c>
      <c r="F130">
        <v>3.4</v>
      </c>
      <c r="G130" s="1">
        <v>44569</v>
      </c>
      <c r="H130">
        <v>228</v>
      </c>
      <c r="I130">
        <v>1930</v>
      </c>
      <c r="J130">
        <v>50161.36</v>
      </c>
      <c r="K130">
        <f>IF(ISBLANK(J130),VLOOKUP(A130,LinearRegression!$B$2:$J$850,6,FALSE),J130)</f>
        <v>50161.36</v>
      </c>
      <c r="L130" s="4">
        <f>IF(ISBLANK(J130),VLOOKUP(A130,GradientBoostingRegressor!$B$2:$J$850,6,FALSE),J130)</f>
        <v>50161.36</v>
      </c>
      <c r="M130">
        <f>SUM(P130:S130)</f>
        <v>35120.046505647588</v>
      </c>
      <c r="N130">
        <f t="shared" si="4"/>
        <v>15041.313494352413</v>
      </c>
      <c r="P130">
        <f t="shared" si="5"/>
        <v>0</v>
      </c>
      <c r="Q130">
        <f>$H130*Q$2402</f>
        <v>35120.046505647588</v>
      </c>
      <c r="R130">
        <f t="shared" si="6"/>
        <v>0</v>
      </c>
      <c r="S130">
        <f t="shared" si="7"/>
        <v>0</v>
      </c>
      <c r="T130">
        <f>MROT/DAY(EOMONTH(MIN($G$2:$G$2401),MONTH(G130)-1))/8*H130*$T$2402</f>
        <v>0</v>
      </c>
      <c r="U130">
        <f>I130-PLAN</f>
        <v>370</v>
      </c>
    </row>
    <row r="131" spans="1:21" x14ac:dyDescent="0.35">
      <c r="A131">
        <v>1492</v>
      </c>
      <c r="B131" t="s">
        <v>113</v>
      </c>
      <c r="C131" t="s">
        <v>114</v>
      </c>
      <c r="D131">
        <v>5</v>
      </c>
      <c r="E131" t="s">
        <v>51</v>
      </c>
      <c r="F131">
        <v>3.3</v>
      </c>
      <c r="G131" s="1">
        <v>44569</v>
      </c>
      <c r="H131">
        <v>264</v>
      </c>
      <c r="I131">
        <v>1930</v>
      </c>
      <c r="J131">
        <v>50102.85</v>
      </c>
      <c r="K131">
        <f>IF(ISBLANK(J131),VLOOKUP(A131,LinearRegression!$B$2:$J$850,6,FALSE),J131)</f>
        <v>50102.85</v>
      </c>
      <c r="L131" s="4">
        <f>IF(ISBLANK(J131),VLOOKUP(A131,GradientBoostingRegressor!$B$2:$J$850,6,FALSE),J131)</f>
        <v>50102.85</v>
      </c>
      <c r="M131">
        <f>SUM(P131:S131)</f>
        <v>40665.317006539313</v>
      </c>
      <c r="N131">
        <f t="shared" ref="N131:N194" si="8">ABS(J131-M131)</f>
        <v>9437.5329934606852</v>
      </c>
      <c r="P131">
        <f t="shared" ref="P131:P194" si="9">$I131*P$2402</f>
        <v>0</v>
      </c>
      <c r="Q131">
        <f>$H131*Q$2402</f>
        <v>40665.317006539313</v>
      </c>
      <c r="R131">
        <f t="shared" ref="R131:R194" si="10">$D131*R$2402</f>
        <v>0</v>
      </c>
      <c r="S131">
        <f t="shared" ref="S131:S194" si="11">$F131*S$2402</f>
        <v>0</v>
      </c>
      <c r="T131">
        <f>MROT/DAY(EOMONTH(MIN($G$2:$G$2401),MONTH(G131)-1))/8*H131*$T$2402</f>
        <v>0</v>
      </c>
      <c r="U131">
        <f>I131-PLAN</f>
        <v>370</v>
      </c>
    </row>
    <row r="132" spans="1:21" x14ac:dyDescent="0.35">
      <c r="A132">
        <v>1095</v>
      </c>
      <c r="B132" t="s">
        <v>117</v>
      </c>
      <c r="C132" t="s">
        <v>50</v>
      </c>
      <c r="D132">
        <v>5</v>
      </c>
      <c r="E132" t="s">
        <v>51</v>
      </c>
      <c r="F132">
        <v>2</v>
      </c>
      <c r="G132" s="1">
        <v>44567</v>
      </c>
      <c r="H132">
        <v>264</v>
      </c>
      <c r="I132">
        <v>2250</v>
      </c>
      <c r="J132">
        <v>49827.26</v>
      </c>
      <c r="K132">
        <f>IF(ISBLANK(J132),VLOOKUP(A132,LinearRegression!$B$2:$J$850,6,FALSE),J132)</f>
        <v>49827.26</v>
      </c>
      <c r="L132" s="4">
        <f>IF(ISBLANK(J132),VLOOKUP(A132,GradientBoostingRegressor!$B$2:$J$850,6,FALSE),J132)</f>
        <v>49827.26</v>
      </c>
      <c r="M132">
        <f>SUM(P132:S132)</f>
        <v>40665.317006539313</v>
      </c>
      <c r="N132">
        <f t="shared" si="8"/>
        <v>9161.9429934606887</v>
      </c>
      <c r="P132">
        <f t="shared" si="9"/>
        <v>0</v>
      </c>
      <c r="Q132">
        <f>$H132*Q$2402</f>
        <v>40665.317006539313</v>
      </c>
      <c r="R132">
        <f t="shared" si="10"/>
        <v>0</v>
      </c>
      <c r="S132">
        <f t="shared" si="11"/>
        <v>0</v>
      </c>
      <c r="T132">
        <f>MROT/DAY(EOMONTH(MIN($G$2:$G$2401),MONTH(G132)-1))/8*H132*$T$2402</f>
        <v>0</v>
      </c>
      <c r="U132">
        <f>I132-PLAN</f>
        <v>690</v>
      </c>
    </row>
    <row r="133" spans="1:21" x14ac:dyDescent="0.35">
      <c r="A133">
        <v>1097</v>
      </c>
      <c r="B133" t="s">
        <v>119</v>
      </c>
      <c r="C133" t="s">
        <v>50</v>
      </c>
      <c r="D133">
        <v>5</v>
      </c>
      <c r="E133" t="s">
        <v>51</v>
      </c>
      <c r="F133">
        <v>2</v>
      </c>
      <c r="G133" s="1">
        <v>44567</v>
      </c>
      <c r="H133">
        <v>264</v>
      </c>
      <c r="I133">
        <v>2250</v>
      </c>
      <c r="J133">
        <v>49827.26</v>
      </c>
      <c r="K133">
        <f>IF(ISBLANK(J133),VLOOKUP(A133,LinearRegression!$B$2:$J$850,6,FALSE),J133)</f>
        <v>49827.26</v>
      </c>
      <c r="L133" s="4">
        <f>IF(ISBLANK(J133),VLOOKUP(A133,GradientBoostingRegressor!$B$2:$J$850,6,FALSE),J133)</f>
        <v>49827.26</v>
      </c>
      <c r="M133">
        <f>SUM(P133:S133)</f>
        <v>40665.317006539313</v>
      </c>
      <c r="N133">
        <f t="shared" si="8"/>
        <v>9161.9429934606887</v>
      </c>
      <c r="P133">
        <f t="shared" si="9"/>
        <v>0</v>
      </c>
      <c r="Q133">
        <f>$H133*Q$2402</f>
        <v>40665.317006539313</v>
      </c>
      <c r="R133">
        <f t="shared" si="10"/>
        <v>0</v>
      </c>
      <c r="S133">
        <f t="shared" si="11"/>
        <v>0</v>
      </c>
      <c r="T133">
        <f>MROT/DAY(EOMONTH(MIN($G$2:$G$2401),MONTH(G133)-1))/8*H133*$T$2402</f>
        <v>0</v>
      </c>
      <c r="U133">
        <f>I133-PLAN</f>
        <v>690</v>
      </c>
    </row>
    <row r="134" spans="1:21" x14ac:dyDescent="0.35">
      <c r="A134">
        <v>1110</v>
      </c>
      <c r="B134" t="s">
        <v>132</v>
      </c>
      <c r="C134" t="s">
        <v>50</v>
      </c>
      <c r="D134">
        <v>5</v>
      </c>
      <c r="E134" t="s">
        <v>133</v>
      </c>
      <c r="F134">
        <v>2</v>
      </c>
      <c r="G134" s="1">
        <v>44567</v>
      </c>
      <c r="H134">
        <v>264</v>
      </c>
      <c r="I134">
        <v>2250</v>
      </c>
      <c r="J134">
        <v>49827.26</v>
      </c>
      <c r="K134">
        <f>IF(ISBLANK(J134),VLOOKUP(A134,LinearRegression!$B$2:$J$850,6,FALSE),J134)</f>
        <v>49827.26</v>
      </c>
      <c r="L134" s="4">
        <f>IF(ISBLANK(J134),VLOOKUP(A134,GradientBoostingRegressor!$B$2:$J$850,6,FALSE),J134)</f>
        <v>49827.26</v>
      </c>
      <c r="M134">
        <f>SUM(P134:S134)</f>
        <v>40665.317006539313</v>
      </c>
      <c r="N134">
        <f t="shared" si="8"/>
        <v>9161.9429934606887</v>
      </c>
      <c r="P134">
        <f t="shared" si="9"/>
        <v>0</v>
      </c>
      <c r="Q134">
        <f>$H134*Q$2402</f>
        <v>40665.317006539313</v>
      </c>
      <c r="R134">
        <f t="shared" si="10"/>
        <v>0</v>
      </c>
      <c r="S134">
        <f t="shared" si="11"/>
        <v>0</v>
      </c>
      <c r="T134">
        <f>MROT/DAY(EOMONTH(MIN($G$2:$G$2401),MONTH(G134)-1))/8*H134*$T$2402</f>
        <v>0</v>
      </c>
      <c r="U134">
        <f>I134-PLAN</f>
        <v>690</v>
      </c>
    </row>
    <row r="135" spans="1:21" x14ac:dyDescent="0.35">
      <c r="A135">
        <v>155</v>
      </c>
      <c r="B135" t="s">
        <v>182</v>
      </c>
      <c r="C135" t="s">
        <v>180</v>
      </c>
      <c r="D135">
        <v>7</v>
      </c>
      <c r="E135" t="s">
        <v>181</v>
      </c>
      <c r="F135">
        <v>1</v>
      </c>
      <c r="G135" s="1">
        <v>44562</v>
      </c>
      <c r="H135">
        <v>252</v>
      </c>
      <c r="I135">
        <v>1950</v>
      </c>
      <c r="J135">
        <v>49731.4</v>
      </c>
      <c r="K135">
        <f>IF(ISBLANK(J135),VLOOKUP(A135,LinearRegression!$B$2:$J$850,6,FALSE),J135)</f>
        <v>49731.4</v>
      </c>
      <c r="L135" s="4">
        <f>IF(ISBLANK(J135),VLOOKUP(A135,GradientBoostingRegressor!$B$2:$J$850,6,FALSE),J135)</f>
        <v>49731.4</v>
      </c>
      <c r="M135">
        <f>SUM(P135:S135)</f>
        <v>38816.893506242071</v>
      </c>
      <c r="N135">
        <f t="shared" si="8"/>
        <v>10914.50649375793</v>
      </c>
      <c r="P135">
        <f t="shared" si="9"/>
        <v>0</v>
      </c>
      <c r="Q135">
        <f>$H135*Q$2402</f>
        <v>38816.893506242071</v>
      </c>
      <c r="R135">
        <f t="shared" si="10"/>
        <v>0</v>
      </c>
      <c r="S135">
        <f t="shared" si="11"/>
        <v>0</v>
      </c>
      <c r="T135">
        <f>MROT/DAY(EOMONTH(MIN($G$2:$G$2401),MONTH(G135)-1))/8*H135*$T$2402</f>
        <v>0</v>
      </c>
      <c r="U135">
        <f>I135-PLAN</f>
        <v>390</v>
      </c>
    </row>
    <row r="136" spans="1:21" x14ac:dyDescent="0.35">
      <c r="A136">
        <v>156</v>
      </c>
      <c r="B136" t="s">
        <v>183</v>
      </c>
      <c r="C136" t="s">
        <v>180</v>
      </c>
      <c r="D136">
        <v>7</v>
      </c>
      <c r="E136" t="s">
        <v>181</v>
      </c>
      <c r="F136">
        <v>1</v>
      </c>
      <c r="G136" s="1">
        <v>44562</v>
      </c>
      <c r="H136">
        <v>252</v>
      </c>
      <c r="I136">
        <v>1950</v>
      </c>
      <c r="J136">
        <v>49731.4</v>
      </c>
      <c r="K136">
        <f>IF(ISBLANK(J136),VLOOKUP(A136,LinearRegression!$B$2:$J$850,6,FALSE),J136)</f>
        <v>49731.4</v>
      </c>
      <c r="L136" s="4">
        <f>IF(ISBLANK(J136),VLOOKUP(A136,GradientBoostingRegressor!$B$2:$J$850,6,FALSE),J136)</f>
        <v>49731.4</v>
      </c>
      <c r="M136">
        <f>SUM(P136:S136)</f>
        <v>38816.893506242071</v>
      </c>
      <c r="N136">
        <f t="shared" si="8"/>
        <v>10914.50649375793</v>
      </c>
      <c r="P136">
        <f t="shared" si="9"/>
        <v>0</v>
      </c>
      <c r="Q136">
        <f>$H136*Q$2402</f>
        <v>38816.893506242071</v>
      </c>
      <c r="R136">
        <f t="shared" si="10"/>
        <v>0</v>
      </c>
      <c r="S136">
        <f t="shared" si="11"/>
        <v>0</v>
      </c>
      <c r="T136">
        <f>MROT/DAY(EOMONTH(MIN($G$2:$G$2401),MONTH(G136)-1))/8*H136*$T$2402</f>
        <v>0</v>
      </c>
      <c r="U136">
        <f>I136-PLAN</f>
        <v>390</v>
      </c>
    </row>
    <row r="137" spans="1:21" x14ac:dyDescent="0.35">
      <c r="A137">
        <v>1559</v>
      </c>
      <c r="B137" t="s">
        <v>186</v>
      </c>
      <c r="C137" t="s">
        <v>180</v>
      </c>
      <c r="D137">
        <v>7</v>
      </c>
      <c r="E137" t="s">
        <v>181</v>
      </c>
      <c r="F137">
        <v>1</v>
      </c>
      <c r="G137" s="1">
        <v>44569</v>
      </c>
      <c r="H137">
        <v>252</v>
      </c>
      <c r="I137">
        <v>1930</v>
      </c>
      <c r="J137">
        <v>49512</v>
      </c>
      <c r="K137">
        <f>IF(ISBLANK(J137),VLOOKUP(A137,LinearRegression!$B$2:$J$850,6,FALSE),J137)</f>
        <v>49512</v>
      </c>
      <c r="L137" s="4">
        <f>IF(ISBLANK(J137),VLOOKUP(A137,GradientBoostingRegressor!$B$2:$J$850,6,FALSE),J137)</f>
        <v>49512</v>
      </c>
      <c r="M137">
        <f>SUM(P137:S137)</f>
        <v>38816.893506242071</v>
      </c>
      <c r="N137">
        <f t="shared" si="8"/>
        <v>10695.106493757929</v>
      </c>
      <c r="P137">
        <f t="shared" si="9"/>
        <v>0</v>
      </c>
      <c r="Q137">
        <f>$H137*Q$2402</f>
        <v>38816.893506242071</v>
      </c>
      <c r="R137">
        <f t="shared" si="10"/>
        <v>0</v>
      </c>
      <c r="S137">
        <f t="shared" si="11"/>
        <v>0</v>
      </c>
      <c r="T137">
        <f>MROT/DAY(EOMONTH(MIN($G$2:$G$2401),MONTH(G137)-1))/8*H137*$T$2402</f>
        <v>0</v>
      </c>
      <c r="U137">
        <f>I137-PLAN</f>
        <v>370</v>
      </c>
    </row>
    <row r="138" spans="1:21" x14ac:dyDescent="0.35">
      <c r="A138">
        <v>1547</v>
      </c>
      <c r="B138" t="s">
        <v>172</v>
      </c>
      <c r="C138" t="s">
        <v>65</v>
      </c>
      <c r="D138">
        <v>6</v>
      </c>
      <c r="E138" t="s">
        <v>66</v>
      </c>
      <c r="F138">
        <v>3.4</v>
      </c>
      <c r="G138" s="1">
        <v>44569</v>
      </c>
      <c r="H138">
        <v>240</v>
      </c>
      <c r="I138">
        <v>1930</v>
      </c>
      <c r="J138">
        <v>49428.72</v>
      </c>
      <c r="K138">
        <f>IF(ISBLANK(J138),VLOOKUP(A138,LinearRegression!$B$2:$J$850,6,FALSE),J138)</f>
        <v>49428.72</v>
      </c>
      <c r="L138" s="4">
        <f>IF(ISBLANK(J138),VLOOKUP(A138,GradientBoostingRegressor!$B$2:$J$850,6,FALSE),J138)</f>
        <v>49428.72</v>
      </c>
      <c r="M138">
        <f>SUM(P138:S138)</f>
        <v>36968.47000594483</v>
      </c>
      <c r="N138">
        <f t="shared" si="8"/>
        <v>12460.249994055172</v>
      </c>
      <c r="P138">
        <f t="shared" si="9"/>
        <v>0</v>
      </c>
      <c r="Q138">
        <f>$H138*Q$2402</f>
        <v>36968.47000594483</v>
      </c>
      <c r="R138">
        <f t="shared" si="10"/>
        <v>0</v>
      </c>
      <c r="S138">
        <f t="shared" si="11"/>
        <v>0</v>
      </c>
      <c r="T138">
        <f>MROT/DAY(EOMONTH(MIN($G$2:$G$2401),MONTH(G138)-1))/8*H138*$T$2402</f>
        <v>0</v>
      </c>
      <c r="U138">
        <f>I138-PLAN</f>
        <v>370</v>
      </c>
    </row>
    <row r="139" spans="1:21" x14ac:dyDescent="0.35">
      <c r="A139">
        <v>1081</v>
      </c>
      <c r="B139" t="s">
        <v>101</v>
      </c>
      <c r="C139" t="s">
        <v>18</v>
      </c>
      <c r="D139">
        <v>4</v>
      </c>
      <c r="E139" t="s">
        <v>16</v>
      </c>
      <c r="F139">
        <v>3.3</v>
      </c>
      <c r="G139" s="1">
        <v>44567</v>
      </c>
      <c r="H139">
        <v>264</v>
      </c>
      <c r="I139">
        <v>2250</v>
      </c>
      <c r="J139">
        <v>49163.37</v>
      </c>
      <c r="K139">
        <f>IF(ISBLANK(J139),VLOOKUP(A139,LinearRegression!$B$2:$J$850,6,FALSE),J139)</f>
        <v>49163.37</v>
      </c>
      <c r="L139" s="4">
        <f>IF(ISBLANK(J139),VLOOKUP(A139,GradientBoostingRegressor!$B$2:$J$850,6,FALSE),J139)</f>
        <v>49163.37</v>
      </c>
      <c r="M139">
        <f>SUM(P139:S139)</f>
        <v>40665.317006539313</v>
      </c>
      <c r="N139">
        <f t="shared" si="8"/>
        <v>8498.0529934606893</v>
      </c>
      <c r="P139">
        <f t="shared" si="9"/>
        <v>0</v>
      </c>
      <c r="Q139">
        <f>$H139*Q$2402</f>
        <v>40665.317006539313</v>
      </c>
      <c r="R139">
        <f t="shared" si="10"/>
        <v>0</v>
      </c>
      <c r="S139">
        <f t="shared" si="11"/>
        <v>0</v>
      </c>
      <c r="T139">
        <f>MROT/DAY(EOMONTH(MIN($G$2:$G$2401),MONTH(G139)-1))/8*H139*$T$2402</f>
        <v>0</v>
      </c>
      <c r="U139">
        <f>I139-PLAN</f>
        <v>690</v>
      </c>
    </row>
    <row r="140" spans="1:21" x14ac:dyDescent="0.35">
      <c r="A140">
        <v>1082</v>
      </c>
      <c r="B140" t="s">
        <v>102</v>
      </c>
      <c r="C140" t="s">
        <v>18</v>
      </c>
      <c r="D140">
        <v>4</v>
      </c>
      <c r="E140" t="s">
        <v>103</v>
      </c>
      <c r="F140">
        <v>3.3</v>
      </c>
      <c r="G140" s="1">
        <v>44567</v>
      </c>
      <c r="H140">
        <v>264</v>
      </c>
      <c r="I140">
        <v>2250</v>
      </c>
      <c r="J140">
        <v>49163.37</v>
      </c>
      <c r="K140">
        <f>IF(ISBLANK(J140),VLOOKUP(A140,LinearRegression!$B$2:$J$850,6,FALSE),J140)</f>
        <v>49163.37</v>
      </c>
      <c r="L140" s="4">
        <f>IF(ISBLANK(J140),VLOOKUP(A140,GradientBoostingRegressor!$B$2:$J$850,6,FALSE),J140)</f>
        <v>49163.37</v>
      </c>
      <c r="M140">
        <f>SUM(P140:S140)</f>
        <v>40665.317006539313</v>
      </c>
      <c r="N140">
        <f t="shared" si="8"/>
        <v>8498.0529934606893</v>
      </c>
      <c r="P140">
        <f t="shared" si="9"/>
        <v>0</v>
      </c>
      <c r="Q140">
        <f>$H140*Q$2402</f>
        <v>40665.317006539313</v>
      </c>
      <c r="R140">
        <f t="shared" si="10"/>
        <v>0</v>
      </c>
      <c r="S140">
        <f t="shared" si="11"/>
        <v>0</v>
      </c>
      <c r="T140">
        <f>MROT/DAY(EOMONTH(MIN($G$2:$G$2401),MONTH(G140)-1))/8*H140*$T$2402</f>
        <v>0</v>
      </c>
      <c r="U140">
        <f>I140-PLAN</f>
        <v>690</v>
      </c>
    </row>
    <row r="141" spans="1:21" x14ac:dyDescent="0.35">
      <c r="A141">
        <v>1088</v>
      </c>
      <c r="B141" t="s">
        <v>109</v>
      </c>
      <c r="C141" t="s">
        <v>18</v>
      </c>
      <c r="D141">
        <v>4</v>
      </c>
      <c r="E141" t="s">
        <v>103</v>
      </c>
      <c r="F141">
        <v>3.3</v>
      </c>
      <c r="G141" s="1">
        <v>44567</v>
      </c>
      <c r="H141">
        <v>264</v>
      </c>
      <c r="I141">
        <v>2250</v>
      </c>
      <c r="J141">
        <v>49163.37</v>
      </c>
      <c r="K141">
        <f>IF(ISBLANK(J141),VLOOKUP(A141,LinearRegression!$B$2:$J$850,6,FALSE),J141)</f>
        <v>49163.37</v>
      </c>
      <c r="L141" s="4">
        <f>IF(ISBLANK(J141),VLOOKUP(A141,GradientBoostingRegressor!$B$2:$J$850,6,FALSE),J141)</f>
        <v>49163.37</v>
      </c>
      <c r="M141">
        <f>SUM(P141:S141)</f>
        <v>40665.317006539313</v>
      </c>
      <c r="N141">
        <f t="shared" si="8"/>
        <v>8498.0529934606893</v>
      </c>
      <c r="P141">
        <f t="shared" si="9"/>
        <v>0</v>
      </c>
      <c r="Q141">
        <f>$H141*Q$2402</f>
        <v>40665.317006539313</v>
      </c>
      <c r="R141">
        <f t="shared" si="10"/>
        <v>0</v>
      </c>
      <c r="S141">
        <f t="shared" si="11"/>
        <v>0</v>
      </c>
      <c r="T141">
        <f>MROT/DAY(EOMONTH(MIN($G$2:$G$2401),MONTH(G141)-1))/8*H141*$T$2402</f>
        <v>0</v>
      </c>
      <c r="U141">
        <f>I141-PLAN</f>
        <v>690</v>
      </c>
    </row>
    <row r="142" spans="1:21" x14ac:dyDescent="0.35">
      <c r="A142">
        <v>170</v>
      </c>
      <c r="B142" t="s">
        <v>197</v>
      </c>
      <c r="C142" t="s">
        <v>114</v>
      </c>
      <c r="D142">
        <v>7</v>
      </c>
      <c r="E142" t="s">
        <v>16</v>
      </c>
      <c r="F142">
        <v>3.3</v>
      </c>
      <c r="G142" s="1">
        <v>44562</v>
      </c>
      <c r="H142">
        <v>228</v>
      </c>
      <c r="I142">
        <v>1950</v>
      </c>
      <c r="J142">
        <v>48991.87</v>
      </c>
      <c r="K142">
        <f>IF(ISBLANK(J142),VLOOKUP(A142,LinearRegression!$B$2:$J$850,6,FALSE),J142)</f>
        <v>48991.87</v>
      </c>
      <c r="L142" s="4">
        <f>IF(ISBLANK(J142),VLOOKUP(A142,GradientBoostingRegressor!$B$2:$J$850,6,FALSE),J142)</f>
        <v>48991.87</v>
      </c>
      <c r="M142">
        <f>SUM(P142:S142)</f>
        <v>35120.046505647588</v>
      </c>
      <c r="N142">
        <f t="shared" si="8"/>
        <v>13871.823494352415</v>
      </c>
      <c r="P142">
        <f t="shared" si="9"/>
        <v>0</v>
      </c>
      <c r="Q142">
        <f>$H142*Q$2402</f>
        <v>35120.046505647588</v>
      </c>
      <c r="R142">
        <f t="shared" si="10"/>
        <v>0</v>
      </c>
      <c r="S142">
        <f t="shared" si="11"/>
        <v>0</v>
      </c>
      <c r="T142">
        <f>MROT/DAY(EOMONTH(MIN($G$2:$G$2401),MONTH(G142)-1))/8*H142*$T$2402</f>
        <v>0</v>
      </c>
      <c r="U142">
        <f>I142-PLAN</f>
        <v>390</v>
      </c>
    </row>
    <row r="143" spans="1:21" x14ac:dyDescent="0.35">
      <c r="A143">
        <v>178</v>
      </c>
      <c r="B143" t="s">
        <v>205</v>
      </c>
      <c r="C143" t="s">
        <v>114</v>
      </c>
      <c r="D143">
        <v>7</v>
      </c>
      <c r="E143" t="s">
        <v>103</v>
      </c>
      <c r="F143">
        <v>3.3</v>
      </c>
      <c r="G143" s="1">
        <v>44562</v>
      </c>
      <c r="H143">
        <v>228</v>
      </c>
      <c r="I143">
        <v>1950</v>
      </c>
      <c r="J143">
        <v>48991.87</v>
      </c>
      <c r="K143">
        <f>IF(ISBLANK(J143),VLOOKUP(A143,LinearRegression!$B$2:$J$850,6,FALSE),J143)</f>
        <v>48991.87</v>
      </c>
      <c r="L143" s="4">
        <f>IF(ISBLANK(J143),VLOOKUP(A143,GradientBoostingRegressor!$B$2:$J$850,6,FALSE),J143)</f>
        <v>48991.87</v>
      </c>
      <c r="M143">
        <f>SUM(P143:S143)</f>
        <v>35120.046505647588</v>
      </c>
      <c r="N143">
        <f t="shared" si="8"/>
        <v>13871.823494352415</v>
      </c>
      <c r="P143">
        <f t="shared" si="9"/>
        <v>0</v>
      </c>
      <c r="Q143">
        <f>$H143*Q$2402</f>
        <v>35120.046505647588</v>
      </c>
      <c r="R143">
        <f t="shared" si="10"/>
        <v>0</v>
      </c>
      <c r="S143">
        <f t="shared" si="11"/>
        <v>0</v>
      </c>
      <c r="T143">
        <f>MROT/DAY(EOMONTH(MIN($G$2:$G$2401),MONTH(G143)-1))/8*H143*$T$2402</f>
        <v>0</v>
      </c>
      <c r="U143">
        <f>I143-PLAN</f>
        <v>390</v>
      </c>
    </row>
    <row r="144" spans="1:21" x14ac:dyDescent="0.35">
      <c r="A144">
        <v>181</v>
      </c>
      <c r="B144" t="s">
        <v>208</v>
      </c>
      <c r="C144" t="s">
        <v>114</v>
      </c>
      <c r="D144">
        <v>7</v>
      </c>
      <c r="E144" t="s">
        <v>103</v>
      </c>
      <c r="F144">
        <v>3.3</v>
      </c>
      <c r="G144" s="1">
        <v>44562</v>
      </c>
      <c r="H144">
        <v>228</v>
      </c>
      <c r="I144">
        <v>1950</v>
      </c>
      <c r="J144">
        <v>48991.87</v>
      </c>
      <c r="K144">
        <f>IF(ISBLANK(J144),VLOOKUP(A144,LinearRegression!$B$2:$J$850,6,FALSE),J144)</f>
        <v>48991.87</v>
      </c>
      <c r="L144" s="4">
        <f>IF(ISBLANK(J144),VLOOKUP(A144,GradientBoostingRegressor!$B$2:$J$850,6,FALSE),J144)</f>
        <v>48991.87</v>
      </c>
      <c r="M144">
        <f>SUM(P144:S144)</f>
        <v>35120.046505647588</v>
      </c>
      <c r="N144">
        <f t="shared" si="8"/>
        <v>13871.823494352415</v>
      </c>
      <c r="P144">
        <f t="shared" si="9"/>
        <v>0</v>
      </c>
      <c r="Q144">
        <f>$H144*Q$2402</f>
        <v>35120.046505647588</v>
      </c>
      <c r="R144">
        <f t="shared" si="10"/>
        <v>0</v>
      </c>
      <c r="S144">
        <f t="shared" si="11"/>
        <v>0</v>
      </c>
      <c r="T144">
        <f>MROT/DAY(EOMONTH(MIN($G$2:$G$2401),MONTH(G144)-1))/8*H144*$T$2402</f>
        <v>0</v>
      </c>
      <c r="U144">
        <f>I144-PLAN</f>
        <v>390</v>
      </c>
    </row>
    <row r="145" spans="1:21" x14ac:dyDescent="0.35">
      <c r="A145">
        <v>86</v>
      </c>
      <c r="B145" t="s">
        <v>107</v>
      </c>
      <c r="C145" t="s">
        <v>18</v>
      </c>
      <c r="D145">
        <v>4</v>
      </c>
      <c r="E145" t="s">
        <v>103</v>
      </c>
      <c r="F145">
        <v>3.3</v>
      </c>
      <c r="G145" s="1">
        <v>44562</v>
      </c>
      <c r="H145">
        <v>276</v>
      </c>
      <c r="I145">
        <v>1950</v>
      </c>
      <c r="J145">
        <v>48857.13</v>
      </c>
      <c r="K145">
        <f>IF(ISBLANK(J145),VLOOKUP(A145,LinearRegression!$B$2:$J$850,6,FALSE),J145)</f>
        <v>48857.13</v>
      </c>
      <c r="L145" s="4">
        <f>IF(ISBLANK(J145),VLOOKUP(A145,GradientBoostingRegressor!$B$2:$J$850,6,FALSE),J145)</f>
        <v>48857.13</v>
      </c>
      <c r="M145">
        <f>SUM(P145:S145)</f>
        <v>42513.740506836555</v>
      </c>
      <c r="N145">
        <f t="shared" si="8"/>
        <v>6343.3894931634422</v>
      </c>
      <c r="P145">
        <f t="shared" si="9"/>
        <v>0</v>
      </c>
      <c r="Q145">
        <f>$H145*Q$2402</f>
        <v>42513.740506836555</v>
      </c>
      <c r="R145">
        <f t="shared" si="10"/>
        <v>0</v>
      </c>
      <c r="S145">
        <f t="shared" si="11"/>
        <v>0</v>
      </c>
      <c r="T145">
        <f>MROT/DAY(EOMONTH(MIN($G$2:$G$2401),MONTH(G145)-1))/8*H145*$T$2402</f>
        <v>0</v>
      </c>
      <c r="U145">
        <f>I145-PLAN</f>
        <v>390</v>
      </c>
    </row>
    <row r="146" spans="1:21" x14ac:dyDescent="0.35">
      <c r="A146">
        <v>1571</v>
      </c>
      <c r="B146" t="s">
        <v>198</v>
      </c>
      <c r="C146" t="s">
        <v>114</v>
      </c>
      <c r="D146">
        <v>7</v>
      </c>
      <c r="E146" t="s">
        <v>16</v>
      </c>
      <c r="F146">
        <v>3.3</v>
      </c>
      <c r="G146" s="1">
        <v>44569</v>
      </c>
      <c r="H146">
        <v>228</v>
      </c>
      <c r="I146">
        <v>1930</v>
      </c>
      <c r="J146">
        <v>48793.36</v>
      </c>
      <c r="K146">
        <f>IF(ISBLANK(J146),VLOOKUP(A146,LinearRegression!$B$2:$J$850,6,FALSE),J146)</f>
        <v>48793.36</v>
      </c>
      <c r="L146" s="4">
        <f>IF(ISBLANK(J146),VLOOKUP(A146,GradientBoostingRegressor!$B$2:$J$850,6,FALSE),J146)</f>
        <v>48793.36</v>
      </c>
      <c r="M146">
        <f>SUM(P146:S146)</f>
        <v>35120.046505647588</v>
      </c>
      <c r="N146">
        <f t="shared" si="8"/>
        <v>13673.313494352413</v>
      </c>
      <c r="P146">
        <f t="shared" si="9"/>
        <v>0</v>
      </c>
      <c r="Q146">
        <f>$H146*Q$2402</f>
        <v>35120.046505647588</v>
      </c>
      <c r="R146">
        <f t="shared" si="10"/>
        <v>0</v>
      </c>
      <c r="S146">
        <f t="shared" si="11"/>
        <v>0</v>
      </c>
      <c r="T146">
        <f>MROT/DAY(EOMONTH(MIN($G$2:$G$2401),MONTH(G146)-1))/8*H146*$T$2402</f>
        <v>0</v>
      </c>
      <c r="U146">
        <f>I146-PLAN</f>
        <v>370</v>
      </c>
    </row>
    <row r="147" spans="1:21" x14ac:dyDescent="0.35">
      <c r="A147">
        <v>1574</v>
      </c>
      <c r="B147" t="s">
        <v>201</v>
      </c>
      <c r="C147" t="s">
        <v>114</v>
      </c>
      <c r="D147">
        <v>7</v>
      </c>
      <c r="E147" t="s">
        <v>16</v>
      </c>
      <c r="F147">
        <v>3.3</v>
      </c>
      <c r="G147" s="1">
        <v>44569</v>
      </c>
      <c r="H147">
        <v>228</v>
      </c>
      <c r="I147">
        <v>1930</v>
      </c>
      <c r="J147">
        <v>48793.36</v>
      </c>
      <c r="K147">
        <f>IF(ISBLANK(J147),VLOOKUP(A147,LinearRegression!$B$2:$J$850,6,FALSE),J147)</f>
        <v>48793.36</v>
      </c>
      <c r="L147" s="4">
        <f>IF(ISBLANK(J147),VLOOKUP(A147,GradientBoostingRegressor!$B$2:$J$850,6,FALSE),J147)</f>
        <v>48793.36</v>
      </c>
      <c r="M147">
        <f>SUM(P147:S147)</f>
        <v>35120.046505647588</v>
      </c>
      <c r="N147">
        <f t="shared" si="8"/>
        <v>13673.313494352413</v>
      </c>
      <c r="P147">
        <f t="shared" si="9"/>
        <v>0</v>
      </c>
      <c r="Q147">
        <f>$H147*Q$2402</f>
        <v>35120.046505647588</v>
      </c>
      <c r="R147">
        <f t="shared" si="10"/>
        <v>0</v>
      </c>
      <c r="S147">
        <f t="shared" si="11"/>
        <v>0</v>
      </c>
      <c r="T147">
        <f>MROT/DAY(EOMONTH(MIN($G$2:$G$2401),MONTH(G147)-1))/8*H147*$T$2402</f>
        <v>0</v>
      </c>
      <c r="U147">
        <f>I147-PLAN</f>
        <v>370</v>
      </c>
    </row>
    <row r="148" spans="1:21" x14ac:dyDescent="0.35">
      <c r="A148">
        <v>1576</v>
      </c>
      <c r="B148" t="s">
        <v>203</v>
      </c>
      <c r="C148" t="s">
        <v>114</v>
      </c>
      <c r="D148">
        <v>7</v>
      </c>
      <c r="E148" t="s">
        <v>103</v>
      </c>
      <c r="F148">
        <v>3.3</v>
      </c>
      <c r="G148" s="1">
        <v>44569</v>
      </c>
      <c r="H148">
        <v>228</v>
      </c>
      <c r="I148">
        <v>1930</v>
      </c>
      <c r="J148">
        <v>48793.36</v>
      </c>
      <c r="K148">
        <f>IF(ISBLANK(J148),VLOOKUP(A148,LinearRegression!$B$2:$J$850,6,FALSE),J148)</f>
        <v>48793.36</v>
      </c>
      <c r="L148" s="4">
        <f>IF(ISBLANK(J148),VLOOKUP(A148,GradientBoostingRegressor!$B$2:$J$850,6,FALSE),J148)</f>
        <v>48793.36</v>
      </c>
      <c r="M148">
        <f>SUM(P148:S148)</f>
        <v>35120.046505647588</v>
      </c>
      <c r="N148">
        <f t="shared" si="8"/>
        <v>13673.313494352413</v>
      </c>
      <c r="P148">
        <f t="shared" si="9"/>
        <v>0</v>
      </c>
      <c r="Q148">
        <f>$H148*Q$2402</f>
        <v>35120.046505647588</v>
      </c>
      <c r="R148">
        <f t="shared" si="10"/>
        <v>0</v>
      </c>
      <c r="S148">
        <f t="shared" si="11"/>
        <v>0</v>
      </c>
      <c r="T148">
        <f>MROT/DAY(EOMONTH(MIN($G$2:$G$2401),MONTH(G148)-1))/8*H148*$T$2402</f>
        <v>0</v>
      </c>
      <c r="U148">
        <f>I148-PLAN</f>
        <v>370</v>
      </c>
    </row>
    <row r="149" spans="1:21" x14ac:dyDescent="0.35">
      <c r="A149">
        <v>1578</v>
      </c>
      <c r="B149" t="s">
        <v>205</v>
      </c>
      <c r="C149" t="s">
        <v>114</v>
      </c>
      <c r="D149">
        <v>7</v>
      </c>
      <c r="E149" t="s">
        <v>103</v>
      </c>
      <c r="F149">
        <v>3.3</v>
      </c>
      <c r="G149" s="1">
        <v>44569</v>
      </c>
      <c r="H149">
        <v>228</v>
      </c>
      <c r="I149">
        <v>1930</v>
      </c>
      <c r="J149">
        <v>48793.36</v>
      </c>
      <c r="K149">
        <f>IF(ISBLANK(J149),VLOOKUP(A149,LinearRegression!$B$2:$J$850,6,FALSE),J149)</f>
        <v>48793.36</v>
      </c>
      <c r="L149" s="4">
        <f>IF(ISBLANK(J149),VLOOKUP(A149,GradientBoostingRegressor!$B$2:$J$850,6,FALSE),J149)</f>
        <v>48793.36</v>
      </c>
      <c r="M149">
        <f>SUM(P149:S149)</f>
        <v>35120.046505647588</v>
      </c>
      <c r="N149">
        <f t="shared" si="8"/>
        <v>13673.313494352413</v>
      </c>
      <c r="P149">
        <f t="shared" si="9"/>
        <v>0</v>
      </c>
      <c r="Q149">
        <f>$H149*Q$2402</f>
        <v>35120.046505647588</v>
      </c>
      <c r="R149">
        <f t="shared" si="10"/>
        <v>0</v>
      </c>
      <c r="S149">
        <f t="shared" si="11"/>
        <v>0</v>
      </c>
      <c r="T149">
        <f>MROT/DAY(EOMONTH(MIN($G$2:$G$2401),MONTH(G149)-1))/8*H149*$T$2402</f>
        <v>0</v>
      </c>
      <c r="U149">
        <f>I149-PLAN</f>
        <v>370</v>
      </c>
    </row>
    <row r="150" spans="1:21" x14ac:dyDescent="0.35">
      <c r="A150">
        <v>1168</v>
      </c>
      <c r="B150" t="s">
        <v>195</v>
      </c>
      <c r="C150" t="s">
        <v>114</v>
      </c>
      <c r="D150">
        <v>7</v>
      </c>
      <c r="E150" t="s">
        <v>16</v>
      </c>
      <c r="F150">
        <v>3.3</v>
      </c>
      <c r="G150" s="1">
        <v>44567</v>
      </c>
      <c r="H150">
        <v>216</v>
      </c>
      <c r="I150">
        <v>2250</v>
      </c>
      <c r="J150">
        <v>48746.23</v>
      </c>
      <c r="K150">
        <f>IF(ISBLANK(J150),VLOOKUP(A150,LinearRegression!$B$2:$J$850,6,FALSE),J150)</f>
        <v>48746.23</v>
      </c>
      <c r="L150" s="4">
        <f>IF(ISBLANK(J150),VLOOKUP(A150,GradientBoostingRegressor!$B$2:$J$850,6,FALSE),J150)</f>
        <v>48746.23</v>
      </c>
      <c r="M150">
        <f>SUM(P150:S150)</f>
        <v>33271.623005350346</v>
      </c>
      <c r="N150">
        <f t="shared" si="8"/>
        <v>15474.606994649657</v>
      </c>
      <c r="P150">
        <f t="shared" si="9"/>
        <v>0</v>
      </c>
      <c r="Q150">
        <f>$H150*Q$2402</f>
        <v>33271.623005350346</v>
      </c>
      <c r="R150">
        <f t="shared" si="10"/>
        <v>0</v>
      </c>
      <c r="S150">
        <f t="shared" si="11"/>
        <v>0</v>
      </c>
      <c r="T150">
        <f>MROT/DAY(EOMONTH(MIN($G$2:$G$2401),MONTH(G150)-1))/8*H150*$T$2402</f>
        <v>0</v>
      </c>
      <c r="U150">
        <f>I150-PLAN</f>
        <v>690</v>
      </c>
    </row>
    <row r="151" spans="1:21" x14ac:dyDescent="0.35">
      <c r="A151">
        <v>1490</v>
      </c>
      <c r="B151" t="s">
        <v>111</v>
      </c>
      <c r="C151" t="s">
        <v>18</v>
      </c>
      <c r="D151">
        <v>4</v>
      </c>
      <c r="E151" t="s">
        <v>103</v>
      </c>
      <c r="F151">
        <v>3.3</v>
      </c>
      <c r="G151" s="1">
        <v>44569</v>
      </c>
      <c r="H151">
        <v>276</v>
      </c>
      <c r="I151">
        <v>1930</v>
      </c>
      <c r="J151">
        <v>48681.42</v>
      </c>
      <c r="K151">
        <f>IF(ISBLANK(J151),VLOOKUP(A151,LinearRegression!$B$2:$J$850,6,FALSE),J151)</f>
        <v>48681.42</v>
      </c>
      <c r="L151" s="4">
        <f>IF(ISBLANK(J151),VLOOKUP(A151,GradientBoostingRegressor!$B$2:$J$850,6,FALSE),J151)</f>
        <v>48681.42</v>
      </c>
      <c r="M151">
        <f>SUM(P151:S151)</f>
        <v>42513.740506836555</v>
      </c>
      <c r="N151">
        <f t="shared" si="8"/>
        <v>6167.6794931634431</v>
      </c>
      <c r="P151">
        <f t="shared" si="9"/>
        <v>0</v>
      </c>
      <c r="Q151">
        <f>$H151*Q$2402</f>
        <v>42513.740506836555</v>
      </c>
      <c r="R151">
        <f t="shared" si="10"/>
        <v>0</v>
      </c>
      <c r="S151">
        <f t="shared" si="11"/>
        <v>0</v>
      </c>
      <c r="T151">
        <f>MROT/DAY(EOMONTH(MIN($G$2:$G$2401),MONTH(G151)-1))/8*H151*$T$2402</f>
        <v>0</v>
      </c>
      <c r="U151">
        <f>I151-PLAN</f>
        <v>370</v>
      </c>
    </row>
    <row r="152" spans="1:21" x14ac:dyDescent="0.35">
      <c r="A152">
        <v>123</v>
      </c>
      <c r="B152" t="s">
        <v>147</v>
      </c>
      <c r="C152" t="s">
        <v>65</v>
      </c>
      <c r="D152">
        <v>5</v>
      </c>
      <c r="E152" t="s">
        <v>142</v>
      </c>
      <c r="F152">
        <v>3.4</v>
      </c>
      <c r="G152" s="1">
        <v>44562</v>
      </c>
      <c r="H152">
        <v>252</v>
      </c>
      <c r="I152">
        <v>1950</v>
      </c>
      <c r="J152">
        <v>48679.12</v>
      </c>
      <c r="K152">
        <f>IF(ISBLANK(J152),VLOOKUP(A152,LinearRegression!$B$2:$J$850,6,FALSE),J152)</f>
        <v>48679.12</v>
      </c>
      <c r="L152" s="4">
        <f>IF(ISBLANK(J152),VLOOKUP(A152,GradientBoostingRegressor!$B$2:$J$850,6,FALSE),J152)</f>
        <v>48679.12</v>
      </c>
      <c r="M152">
        <f>SUM(P152:S152)</f>
        <v>38816.893506242071</v>
      </c>
      <c r="N152">
        <f t="shared" si="8"/>
        <v>9862.2264937579312</v>
      </c>
      <c r="P152">
        <f t="shared" si="9"/>
        <v>0</v>
      </c>
      <c r="Q152">
        <f>$H152*Q$2402</f>
        <v>38816.893506242071</v>
      </c>
      <c r="R152">
        <f t="shared" si="10"/>
        <v>0</v>
      </c>
      <c r="S152">
        <f t="shared" si="11"/>
        <v>0</v>
      </c>
      <c r="T152">
        <f>MROT/DAY(EOMONTH(MIN($G$2:$G$2401),MONTH(G152)-1))/8*H152*$T$2402</f>
        <v>0</v>
      </c>
      <c r="U152">
        <f>I152-PLAN</f>
        <v>390</v>
      </c>
    </row>
    <row r="153" spans="1:21" x14ac:dyDescent="0.35">
      <c r="A153">
        <v>128</v>
      </c>
      <c r="B153" t="s">
        <v>153</v>
      </c>
      <c r="C153" t="s">
        <v>65</v>
      </c>
      <c r="D153">
        <v>5</v>
      </c>
      <c r="E153" t="s">
        <v>151</v>
      </c>
      <c r="F153">
        <v>3.4</v>
      </c>
      <c r="G153" s="1">
        <v>44562</v>
      </c>
      <c r="H153">
        <v>252</v>
      </c>
      <c r="I153">
        <v>1950</v>
      </c>
      <c r="J153">
        <v>48679.12</v>
      </c>
      <c r="K153">
        <f>IF(ISBLANK(J153),VLOOKUP(A153,LinearRegression!$B$2:$J$850,6,FALSE),J153)</f>
        <v>48679.12</v>
      </c>
      <c r="L153" s="4">
        <f>IF(ISBLANK(J153),VLOOKUP(A153,GradientBoostingRegressor!$B$2:$J$850,6,FALSE),J153)</f>
        <v>48679.12</v>
      </c>
      <c r="M153">
        <f>SUM(P153:S153)</f>
        <v>38816.893506242071</v>
      </c>
      <c r="N153">
        <f t="shared" si="8"/>
        <v>9862.2264937579312</v>
      </c>
      <c r="P153">
        <f t="shared" si="9"/>
        <v>0</v>
      </c>
      <c r="Q153">
        <f>$H153*Q$2402</f>
        <v>38816.893506242071</v>
      </c>
      <c r="R153">
        <f t="shared" si="10"/>
        <v>0</v>
      </c>
      <c r="S153">
        <f t="shared" si="11"/>
        <v>0</v>
      </c>
      <c r="T153">
        <f>MROT/DAY(EOMONTH(MIN($G$2:$G$2401),MONTH(G153)-1))/8*H153*$T$2402</f>
        <v>0</v>
      </c>
      <c r="U153">
        <f>I153-PLAN</f>
        <v>390</v>
      </c>
    </row>
    <row r="154" spans="1:21" x14ac:dyDescent="0.35">
      <c r="A154">
        <v>130</v>
      </c>
      <c r="B154" t="s">
        <v>155</v>
      </c>
      <c r="C154" t="s">
        <v>65</v>
      </c>
      <c r="D154">
        <v>5</v>
      </c>
      <c r="E154" t="s">
        <v>151</v>
      </c>
      <c r="F154">
        <v>3.4</v>
      </c>
      <c r="G154" s="1">
        <v>44562</v>
      </c>
      <c r="H154">
        <v>252</v>
      </c>
      <c r="I154">
        <v>1950</v>
      </c>
      <c r="J154">
        <v>48679.12</v>
      </c>
      <c r="K154">
        <f>IF(ISBLANK(J154),VLOOKUP(A154,LinearRegression!$B$2:$J$850,6,FALSE),J154)</f>
        <v>48679.12</v>
      </c>
      <c r="L154" s="4">
        <f>IF(ISBLANK(J154),VLOOKUP(A154,GradientBoostingRegressor!$B$2:$J$850,6,FALSE),J154)</f>
        <v>48679.12</v>
      </c>
      <c r="M154">
        <f>SUM(P154:S154)</f>
        <v>38816.893506242071</v>
      </c>
      <c r="N154">
        <f t="shared" si="8"/>
        <v>9862.2264937579312</v>
      </c>
      <c r="P154">
        <f t="shared" si="9"/>
        <v>0</v>
      </c>
      <c r="Q154">
        <f>$H154*Q$2402</f>
        <v>38816.893506242071</v>
      </c>
      <c r="R154">
        <f t="shared" si="10"/>
        <v>0</v>
      </c>
      <c r="S154">
        <f t="shared" si="11"/>
        <v>0</v>
      </c>
      <c r="T154">
        <f>MROT/DAY(EOMONTH(MIN($G$2:$G$2401),MONTH(G154)-1))/8*H154*$T$2402</f>
        <v>0</v>
      </c>
      <c r="U154">
        <f>I154-PLAN</f>
        <v>390</v>
      </c>
    </row>
    <row r="155" spans="1:21" x14ac:dyDescent="0.35">
      <c r="A155">
        <v>1132</v>
      </c>
      <c r="B155" t="s">
        <v>157</v>
      </c>
      <c r="C155" t="s">
        <v>65</v>
      </c>
      <c r="D155">
        <v>5</v>
      </c>
      <c r="E155" t="s">
        <v>151</v>
      </c>
      <c r="F155">
        <v>3.4</v>
      </c>
      <c r="G155" s="1">
        <v>44567</v>
      </c>
      <c r="H155">
        <v>240</v>
      </c>
      <c r="I155">
        <v>2250</v>
      </c>
      <c r="J155">
        <v>48664.71</v>
      </c>
      <c r="K155">
        <f>IF(ISBLANK(J155),VLOOKUP(A155,LinearRegression!$B$2:$J$850,6,FALSE),J155)</f>
        <v>48664.71</v>
      </c>
      <c r="L155" s="4">
        <f>IF(ISBLANK(J155),VLOOKUP(A155,GradientBoostingRegressor!$B$2:$J$850,6,FALSE),J155)</f>
        <v>48664.71</v>
      </c>
      <c r="M155">
        <f>SUM(P155:S155)</f>
        <v>36968.47000594483</v>
      </c>
      <c r="N155">
        <f t="shared" si="8"/>
        <v>11696.23999405517</v>
      </c>
      <c r="P155">
        <f t="shared" si="9"/>
        <v>0</v>
      </c>
      <c r="Q155">
        <f>$H155*Q$2402</f>
        <v>36968.47000594483</v>
      </c>
      <c r="R155">
        <f t="shared" si="10"/>
        <v>0</v>
      </c>
      <c r="S155">
        <f t="shared" si="11"/>
        <v>0</v>
      </c>
      <c r="T155">
        <f>MROT/DAY(EOMONTH(MIN($G$2:$G$2401),MONTH(G155)-1))/8*H155*$T$2402</f>
        <v>0</v>
      </c>
      <c r="U155">
        <f>I155-PLAN</f>
        <v>690</v>
      </c>
    </row>
    <row r="156" spans="1:21" x14ac:dyDescent="0.35">
      <c r="A156">
        <v>754</v>
      </c>
      <c r="B156" t="s">
        <v>179</v>
      </c>
      <c r="C156" t="s">
        <v>180</v>
      </c>
      <c r="D156">
        <v>7</v>
      </c>
      <c r="E156" t="s">
        <v>181</v>
      </c>
      <c r="F156">
        <v>1</v>
      </c>
      <c r="G156" s="1">
        <v>44565</v>
      </c>
      <c r="H156">
        <v>252</v>
      </c>
      <c r="I156">
        <v>1790</v>
      </c>
      <c r="J156">
        <v>48630.73</v>
      </c>
      <c r="K156">
        <f>IF(ISBLANK(J156),VLOOKUP(A156,LinearRegression!$B$2:$J$850,6,FALSE),J156)</f>
        <v>48630.73</v>
      </c>
      <c r="L156" s="4">
        <f>IF(ISBLANK(J156),VLOOKUP(A156,GradientBoostingRegressor!$B$2:$J$850,6,FALSE),J156)</f>
        <v>48630.73</v>
      </c>
      <c r="M156">
        <f>SUM(P156:S156)</f>
        <v>38816.893506242071</v>
      </c>
      <c r="N156">
        <f t="shared" si="8"/>
        <v>9813.8364937579317</v>
      </c>
      <c r="P156">
        <f t="shared" si="9"/>
        <v>0</v>
      </c>
      <c r="Q156">
        <f>$H156*Q$2402</f>
        <v>38816.893506242071</v>
      </c>
      <c r="R156">
        <f t="shared" si="10"/>
        <v>0</v>
      </c>
      <c r="S156">
        <f t="shared" si="11"/>
        <v>0</v>
      </c>
      <c r="T156">
        <f>MROT/DAY(EOMONTH(MIN($G$2:$G$2401),MONTH(G156)-1))/8*H156*$T$2402</f>
        <v>0</v>
      </c>
      <c r="U156">
        <f>I156-PLAN</f>
        <v>230</v>
      </c>
    </row>
    <row r="157" spans="1:21" x14ac:dyDescent="0.35">
      <c r="A157">
        <v>1526</v>
      </c>
      <c r="B157" t="s">
        <v>150</v>
      </c>
      <c r="C157" t="s">
        <v>65</v>
      </c>
      <c r="D157">
        <v>5</v>
      </c>
      <c r="E157" t="s">
        <v>151</v>
      </c>
      <c r="F157">
        <v>3.4</v>
      </c>
      <c r="G157" s="1">
        <v>44569</v>
      </c>
      <c r="H157">
        <v>252</v>
      </c>
      <c r="I157">
        <v>1930</v>
      </c>
      <c r="J157">
        <v>48501.05</v>
      </c>
      <c r="K157">
        <f>IF(ISBLANK(J157),VLOOKUP(A157,LinearRegression!$B$2:$J$850,6,FALSE),J157)</f>
        <v>48501.05</v>
      </c>
      <c r="L157" s="4">
        <f>IF(ISBLANK(J157),VLOOKUP(A157,GradientBoostingRegressor!$B$2:$J$850,6,FALSE),J157)</f>
        <v>48501.05</v>
      </c>
      <c r="M157">
        <f>SUM(P157:S157)</f>
        <v>38816.893506242071</v>
      </c>
      <c r="N157">
        <f t="shared" si="8"/>
        <v>9684.1564937579315</v>
      </c>
      <c r="P157">
        <f t="shared" si="9"/>
        <v>0</v>
      </c>
      <c r="Q157">
        <f>$H157*Q$2402</f>
        <v>38816.893506242071</v>
      </c>
      <c r="R157">
        <f t="shared" si="10"/>
        <v>0</v>
      </c>
      <c r="S157">
        <f t="shared" si="11"/>
        <v>0</v>
      </c>
      <c r="T157">
        <f>MROT/DAY(EOMONTH(MIN($G$2:$G$2401),MONTH(G157)-1))/8*H157*$T$2402</f>
        <v>0</v>
      </c>
      <c r="U157">
        <f>I157-PLAN</f>
        <v>370</v>
      </c>
    </row>
    <row r="158" spans="1:21" x14ac:dyDescent="0.35">
      <c r="A158">
        <v>1072</v>
      </c>
      <c r="B158" t="s">
        <v>92</v>
      </c>
      <c r="C158" t="s">
        <v>89</v>
      </c>
      <c r="D158">
        <v>4</v>
      </c>
      <c r="E158" t="s">
        <v>16</v>
      </c>
      <c r="F158">
        <v>3.2</v>
      </c>
      <c r="G158" s="1">
        <v>44567</v>
      </c>
      <c r="H158">
        <v>264</v>
      </c>
      <c r="I158">
        <v>2250</v>
      </c>
      <c r="J158">
        <v>48371.37</v>
      </c>
      <c r="K158">
        <f>IF(ISBLANK(J158),VLOOKUP(A158,LinearRegression!$B$2:$J$850,6,FALSE),J158)</f>
        <v>48371.37</v>
      </c>
      <c r="L158" s="4">
        <f>IF(ISBLANK(J158),VLOOKUP(A158,GradientBoostingRegressor!$B$2:$J$850,6,FALSE),J158)</f>
        <v>48371.37</v>
      </c>
      <c r="M158">
        <f>SUM(P158:S158)</f>
        <v>40665.317006539313</v>
      </c>
      <c r="N158">
        <f t="shared" si="8"/>
        <v>7706.0529934606893</v>
      </c>
      <c r="P158">
        <f t="shared" si="9"/>
        <v>0</v>
      </c>
      <c r="Q158">
        <f>$H158*Q$2402</f>
        <v>40665.317006539313</v>
      </c>
      <c r="R158">
        <f t="shared" si="10"/>
        <v>0</v>
      </c>
      <c r="S158">
        <f t="shared" si="11"/>
        <v>0</v>
      </c>
      <c r="T158">
        <f>MROT/DAY(EOMONTH(MIN($G$2:$G$2401),MONTH(G158)-1))/8*H158*$T$2402</f>
        <v>0</v>
      </c>
      <c r="U158">
        <f>I158-PLAN</f>
        <v>690</v>
      </c>
    </row>
    <row r="159" spans="1:21" x14ac:dyDescent="0.35">
      <c r="A159">
        <v>1076</v>
      </c>
      <c r="B159" t="s">
        <v>96</v>
      </c>
      <c r="C159" t="s">
        <v>89</v>
      </c>
      <c r="D159">
        <v>4</v>
      </c>
      <c r="E159" t="s">
        <v>16</v>
      </c>
      <c r="F159">
        <v>3.2</v>
      </c>
      <c r="G159" s="1">
        <v>44567</v>
      </c>
      <c r="H159">
        <v>264</v>
      </c>
      <c r="I159">
        <v>2250</v>
      </c>
      <c r="J159">
        <v>48371.37</v>
      </c>
      <c r="K159">
        <f>IF(ISBLANK(J159),VLOOKUP(A159,LinearRegression!$B$2:$J$850,6,FALSE),J159)</f>
        <v>48371.37</v>
      </c>
      <c r="L159" s="4">
        <f>IF(ISBLANK(J159),VLOOKUP(A159,GradientBoostingRegressor!$B$2:$J$850,6,FALSE),J159)</f>
        <v>48371.37</v>
      </c>
      <c r="M159">
        <f>SUM(P159:S159)</f>
        <v>40665.317006539313</v>
      </c>
      <c r="N159">
        <f t="shared" si="8"/>
        <v>7706.0529934606893</v>
      </c>
      <c r="P159">
        <f t="shared" si="9"/>
        <v>0</v>
      </c>
      <c r="Q159">
        <f>$H159*Q$2402</f>
        <v>40665.317006539313</v>
      </c>
      <c r="R159">
        <f t="shared" si="10"/>
        <v>0</v>
      </c>
      <c r="S159">
        <f t="shared" si="11"/>
        <v>0</v>
      </c>
      <c r="T159">
        <f>MROT/DAY(EOMONTH(MIN($G$2:$G$2401),MONTH(G159)-1))/8*H159*$T$2402</f>
        <v>0</v>
      </c>
      <c r="U159">
        <f>I159-PLAN</f>
        <v>690</v>
      </c>
    </row>
    <row r="160" spans="1:21" x14ac:dyDescent="0.35">
      <c r="A160">
        <v>1041</v>
      </c>
      <c r="B160" t="s">
        <v>56</v>
      </c>
      <c r="C160" t="s">
        <v>50</v>
      </c>
      <c r="D160">
        <v>4</v>
      </c>
      <c r="E160" t="s">
        <v>51</v>
      </c>
      <c r="F160">
        <v>2</v>
      </c>
      <c r="G160" s="1">
        <v>44567</v>
      </c>
      <c r="H160">
        <v>276</v>
      </c>
      <c r="I160">
        <v>2250</v>
      </c>
      <c r="J160">
        <v>48011.58</v>
      </c>
      <c r="K160">
        <f>IF(ISBLANK(J160),VLOOKUP(A160,LinearRegression!$B$2:$J$850,6,FALSE),J160)</f>
        <v>48011.58</v>
      </c>
      <c r="L160" s="4">
        <f>IF(ISBLANK(J160),VLOOKUP(A160,GradientBoostingRegressor!$B$2:$J$850,6,FALSE),J160)</f>
        <v>48011.58</v>
      </c>
      <c r="M160">
        <f>SUM(P160:S160)</f>
        <v>42513.740506836555</v>
      </c>
      <c r="N160">
        <f t="shared" si="8"/>
        <v>5497.8394931634466</v>
      </c>
      <c r="P160">
        <f t="shared" si="9"/>
        <v>0</v>
      </c>
      <c r="Q160">
        <f>$H160*Q$2402</f>
        <v>42513.740506836555</v>
      </c>
      <c r="R160">
        <f t="shared" si="10"/>
        <v>0</v>
      </c>
      <c r="S160">
        <f t="shared" si="11"/>
        <v>0</v>
      </c>
      <c r="T160">
        <f>MROT/DAY(EOMONTH(MIN($G$2:$G$2401),MONTH(G160)-1))/8*H160*$T$2402</f>
        <v>0</v>
      </c>
      <c r="U160">
        <f>I160-PLAN</f>
        <v>690</v>
      </c>
    </row>
    <row r="161" spans="1:21" x14ac:dyDescent="0.35">
      <c r="A161">
        <v>1044</v>
      </c>
      <c r="B161" t="s">
        <v>59</v>
      </c>
      <c r="C161" t="s">
        <v>50</v>
      </c>
      <c r="D161">
        <v>4</v>
      </c>
      <c r="E161" t="s">
        <v>51</v>
      </c>
      <c r="F161">
        <v>2</v>
      </c>
      <c r="G161" s="1">
        <v>44567</v>
      </c>
      <c r="H161">
        <v>276</v>
      </c>
      <c r="I161">
        <v>2250</v>
      </c>
      <c r="J161">
        <v>48011.58</v>
      </c>
      <c r="K161">
        <f>IF(ISBLANK(J161),VLOOKUP(A161,LinearRegression!$B$2:$J$850,6,FALSE),J161)</f>
        <v>48011.58</v>
      </c>
      <c r="L161" s="4">
        <f>IF(ISBLANK(J161),VLOOKUP(A161,GradientBoostingRegressor!$B$2:$J$850,6,FALSE),J161)</f>
        <v>48011.58</v>
      </c>
      <c r="M161">
        <f>SUM(P161:S161)</f>
        <v>42513.740506836555</v>
      </c>
      <c r="N161">
        <f t="shared" si="8"/>
        <v>5497.8394931634466</v>
      </c>
      <c r="P161">
        <f t="shared" si="9"/>
        <v>0</v>
      </c>
      <c r="Q161">
        <f>$H161*Q$2402</f>
        <v>42513.740506836555</v>
      </c>
      <c r="R161">
        <f t="shared" si="10"/>
        <v>0</v>
      </c>
      <c r="S161">
        <f t="shared" si="11"/>
        <v>0</v>
      </c>
      <c r="T161">
        <f>MROT/DAY(EOMONTH(MIN($G$2:$G$2401),MONTH(G161)-1))/8*H161*$T$2402</f>
        <v>0</v>
      </c>
      <c r="U161">
        <f>I161-PLAN</f>
        <v>690</v>
      </c>
    </row>
    <row r="162" spans="1:21" x14ac:dyDescent="0.35">
      <c r="A162">
        <v>767</v>
      </c>
      <c r="B162" t="s">
        <v>194</v>
      </c>
      <c r="C162" t="s">
        <v>114</v>
      </c>
      <c r="D162">
        <v>7</v>
      </c>
      <c r="E162" t="s">
        <v>16</v>
      </c>
      <c r="F162">
        <v>3.3</v>
      </c>
      <c r="G162" s="1">
        <v>44565</v>
      </c>
      <c r="H162">
        <v>228</v>
      </c>
      <c r="I162">
        <v>1790</v>
      </c>
      <c r="J162">
        <v>47996.03</v>
      </c>
      <c r="K162">
        <f>IF(ISBLANK(J162),VLOOKUP(A162,LinearRegression!$B$2:$J$850,6,FALSE),J162)</f>
        <v>47996.03</v>
      </c>
      <c r="L162" s="4">
        <f>IF(ISBLANK(J162),VLOOKUP(A162,GradientBoostingRegressor!$B$2:$J$850,6,FALSE),J162)</f>
        <v>47996.03</v>
      </c>
      <c r="M162">
        <f>SUM(P162:S162)</f>
        <v>35120.046505647588</v>
      </c>
      <c r="N162">
        <f t="shared" si="8"/>
        <v>12875.983494352411</v>
      </c>
      <c r="P162">
        <f t="shared" si="9"/>
        <v>0</v>
      </c>
      <c r="Q162">
        <f>$H162*Q$2402</f>
        <v>35120.046505647588</v>
      </c>
      <c r="R162">
        <f t="shared" si="10"/>
        <v>0</v>
      </c>
      <c r="S162">
        <f t="shared" si="11"/>
        <v>0</v>
      </c>
      <c r="T162">
        <f>MROT/DAY(EOMONTH(MIN($G$2:$G$2401),MONTH(G162)-1))/8*H162*$T$2402</f>
        <v>0</v>
      </c>
      <c r="U162">
        <f>I162-PLAN</f>
        <v>230</v>
      </c>
    </row>
    <row r="163" spans="1:21" x14ac:dyDescent="0.35">
      <c r="A163">
        <v>769</v>
      </c>
      <c r="B163" t="s">
        <v>196</v>
      </c>
      <c r="C163" t="s">
        <v>114</v>
      </c>
      <c r="D163">
        <v>7</v>
      </c>
      <c r="E163" t="s">
        <v>16</v>
      </c>
      <c r="F163">
        <v>3.3</v>
      </c>
      <c r="G163" s="1">
        <v>44565</v>
      </c>
      <c r="H163">
        <v>228</v>
      </c>
      <c r="I163">
        <v>1790</v>
      </c>
      <c r="J163">
        <v>47996.03</v>
      </c>
      <c r="K163">
        <f>IF(ISBLANK(J163),VLOOKUP(A163,LinearRegression!$B$2:$J$850,6,FALSE),J163)</f>
        <v>47996.03</v>
      </c>
      <c r="L163" s="4">
        <f>IF(ISBLANK(J163),VLOOKUP(A163,GradientBoostingRegressor!$B$2:$J$850,6,FALSE),J163)</f>
        <v>47996.03</v>
      </c>
      <c r="M163">
        <f>SUM(P163:S163)</f>
        <v>35120.046505647588</v>
      </c>
      <c r="N163">
        <f t="shared" si="8"/>
        <v>12875.983494352411</v>
      </c>
      <c r="P163">
        <f t="shared" si="9"/>
        <v>0</v>
      </c>
      <c r="Q163">
        <f>$H163*Q$2402</f>
        <v>35120.046505647588</v>
      </c>
      <c r="R163">
        <f t="shared" si="10"/>
        <v>0</v>
      </c>
      <c r="S163">
        <f t="shared" si="11"/>
        <v>0</v>
      </c>
      <c r="T163">
        <f>MROT/DAY(EOMONTH(MIN($G$2:$G$2401),MONTH(G163)-1))/8*H163*$T$2402</f>
        <v>0</v>
      </c>
      <c r="U163">
        <f>I163-PLAN</f>
        <v>230</v>
      </c>
    </row>
    <row r="164" spans="1:21" x14ac:dyDescent="0.35">
      <c r="A164">
        <v>771</v>
      </c>
      <c r="B164" t="s">
        <v>198</v>
      </c>
      <c r="C164" t="s">
        <v>114</v>
      </c>
      <c r="D164">
        <v>7</v>
      </c>
      <c r="E164" t="s">
        <v>16</v>
      </c>
      <c r="F164">
        <v>3.3</v>
      </c>
      <c r="G164" s="1">
        <v>44565</v>
      </c>
      <c r="H164">
        <v>228</v>
      </c>
      <c r="I164">
        <v>1790</v>
      </c>
      <c r="J164">
        <v>47996.03</v>
      </c>
      <c r="K164">
        <f>IF(ISBLANK(J164),VLOOKUP(A164,LinearRegression!$B$2:$J$850,6,FALSE),J164)</f>
        <v>47996.03</v>
      </c>
      <c r="L164" s="4">
        <f>IF(ISBLANK(J164),VLOOKUP(A164,GradientBoostingRegressor!$B$2:$J$850,6,FALSE),J164)</f>
        <v>47996.03</v>
      </c>
      <c r="M164">
        <f>SUM(P164:S164)</f>
        <v>35120.046505647588</v>
      </c>
      <c r="N164">
        <f t="shared" si="8"/>
        <v>12875.983494352411</v>
      </c>
      <c r="P164">
        <f t="shared" si="9"/>
        <v>0</v>
      </c>
      <c r="Q164">
        <f>$H164*Q$2402</f>
        <v>35120.046505647588</v>
      </c>
      <c r="R164">
        <f t="shared" si="10"/>
        <v>0</v>
      </c>
      <c r="S164">
        <f t="shared" si="11"/>
        <v>0</v>
      </c>
      <c r="T164">
        <f>MROT/DAY(EOMONTH(MIN($G$2:$G$2401),MONTH(G164)-1))/8*H164*$T$2402</f>
        <v>0</v>
      </c>
      <c r="U164">
        <f>I164-PLAN</f>
        <v>230</v>
      </c>
    </row>
    <row r="165" spans="1:21" x14ac:dyDescent="0.35">
      <c r="A165">
        <v>729</v>
      </c>
      <c r="B165" t="s">
        <v>154</v>
      </c>
      <c r="C165" t="s">
        <v>65</v>
      </c>
      <c r="D165">
        <v>5</v>
      </c>
      <c r="E165" t="s">
        <v>151</v>
      </c>
      <c r="F165">
        <v>3.4</v>
      </c>
      <c r="G165" s="1">
        <v>44565</v>
      </c>
      <c r="H165">
        <v>252</v>
      </c>
      <c r="I165">
        <v>1790</v>
      </c>
      <c r="J165">
        <v>47785.79</v>
      </c>
      <c r="K165">
        <f>IF(ISBLANK(J165),VLOOKUP(A165,LinearRegression!$B$2:$J$850,6,FALSE),J165)</f>
        <v>47785.79</v>
      </c>
      <c r="L165" s="4">
        <f>IF(ISBLANK(J165),VLOOKUP(A165,GradientBoostingRegressor!$B$2:$J$850,6,FALSE),J165)</f>
        <v>47785.79</v>
      </c>
      <c r="M165">
        <f>SUM(P165:S165)</f>
        <v>38816.893506242071</v>
      </c>
      <c r="N165">
        <f t="shared" si="8"/>
        <v>8968.8964937579294</v>
      </c>
      <c r="P165">
        <f t="shared" si="9"/>
        <v>0</v>
      </c>
      <c r="Q165">
        <f>$H165*Q$2402</f>
        <v>38816.893506242071</v>
      </c>
      <c r="R165">
        <f t="shared" si="10"/>
        <v>0</v>
      </c>
      <c r="S165">
        <f t="shared" si="11"/>
        <v>0</v>
      </c>
      <c r="T165">
        <f>MROT/DAY(EOMONTH(MIN($G$2:$G$2401),MONTH(G165)-1))/8*H165*$T$2402</f>
        <v>0</v>
      </c>
      <c r="U165">
        <f>I165-PLAN</f>
        <v>230</v>
      </c>
    </row>
    <row r="166" spans="1:21" x14ac:dyDescent="0.35">
      <c r="A166">
        <v>1023</v>
      </c>
      <c r="B166" t="s">
        <v>36</v>
      </c>
      <c r="C166" t="s">
        <v>11</v>
      </c>
      <c r="D166">
        <v>3</v>
      </c>
      <c r="E166" t="s">
        <v>16</v>
      </c>
      <c r="F166">
        <v>3.3</v>
      </c>
      <c r="G166" s="1">
        <v>44567</v>
      </c>
      <c r="H166">
        <v>276</v>
      </c>
      <c r="I166">
        <v>2250</v>
      </c>
      <c r="J166">
        <v>47721.89</v>
      </c>
      <c r="K166">
        <f>IF(ISBLANK(J166),VLOOKUP(A166,LinearRegression!$B$2:$J$850,6,FALSE),J166)</f>
        <v>47721.89</v>
      </c>
      <c r="L166" s="4">
        <f>IF(ISBLANK(J166),VLOOKUP(A166,GradientBoostingRegressor!$B$2:$J$850,6,FALSE),J166)</f>
        <v>47721.89</v>
      </c>
      <c r="M166">
        <f>SUM(P166:S166)</f>
        <v>42513.740506836555</v>
      </c>
      <c r="N166">
        <f t="shared" si="8"/>
        <v>5208.1494931634443</v>
      </c>
      <c r="P166">
        <f t="shared" si="9"/>
        <v>0</v>
      </c>
      <c r="Q166">
        <f>$H166*Q$2402</f>
        <v>42513.740506836555</v>
      </c>
      <c r="R166">
        <f t="shared" si="10"/>
        <v>0</v>
      </c>
      <c r="S166">
        <f t="shared" si="11"/>
        <v>0</v>
      </c>
      <c r="T166">
        <f>MROT/DAY(EOMONTH(MIN($G$2:$G$2401),MONTH(G166)-1))/8*H166*$T$2402</f>
        <v>0</v>
      </c>
      <c r="U166">
        <f>I166-PLAN</f>
        <v>690</v>
      </c>
    </row>
    <row r="167" spans="1:21" x14ac:dyDescent="0.35">
      <c r="A167">
        <v>1030</v>
      </c>
      <c r="B167" t="s">
        <v>43</v>
      </c>
      <c r="C167" t="s">
        <v>11</v>
      </c>
      <c r="D167">
        <v>3</v>
      </c>
      <c r="E167" t="s">
        <v>16</v>
      </c>
      <c r="F167">
        <v>3.3</v>
      </c>
      <c r="G167" s="1">
        <v>44567</v>
      </c>
      <c r="H167">
        <v>276</v>
      </c>
      <c r="I167">
        <v>2250</v>
      </c>
      <c r="J167">
        <v>47721.89</v>
      </c>
      <c r="K167">
        <f>IF(ISBLANK(J167),VLOOKUP(A167,LinearRegression!$B$2:$J$850,6,FALSE),J167)</f>
        <v>47721.89</v>
      </c>
      <c r="L167" s="4">
        <f>IF(ISBLANK(J167),VLOOKUP(A167,GradientBoostingRegressor!$B$2:$J$850,6,FALSE),J167)</f>
        <v>47721.89</v>
      </c>
      <c r="M167">
        <f>SUM(P167:S167)</f>
        <v>42513.740506836555</v>
      </c>
      <c r="N167">
        <f t="shared" si="8"/>
        <v>5208.1494931634443</v>
      </c>
      <c r="P167">
        <f t="shared" si="9"/>
        <v>0</v>
      </c>
      <c r="Q167">
        <f>$H167*Q$2402</f>
        <v>42513.740506836555</v>
      </c>
      <c r="R167">
        <f t="shared" si="10"/>
        <v>0</v>
      </c>
      <c r="S167">
        <f t="shared" si="11"/>
        <v>0</v>
      </c>
      <c r="T167">
        <f>MROT/DAY(EOMONTH(MIN($G$2:$G$2401),MONTH(G167)-1))/8*H167*$T$2402</f>
        <v>0</v>
      </c>
      <c r="U167">
        <f>I167-PLAN</f>
        <v>690</v>
      </c>
    </row>
    <row r="168" spans="1:21" x14ac:dyDescent="0.35">
      <c r="A168">
        <v>1035</v>
      </c>
      <c r="B168" t="s">
        <v>48</v>
      </c>
      <c r="C168" t="s">
        <v>18</v>
      </c>
      <c r="D168">
        <v>3</v>
      </c>
      <c r="E168" t="s">
        <v>16</v>
      </c>
      <c r="F168">
        <v>3.3</v>
      </c>
      <c r="G168" s="1">
        <v>44567</v>
      </c>
      <c r="H168">
        <v>276</v>
      </c>
      <c r="I168">
        <v>2250</v>
      </c>
      <c r="J168">
        <v>47721.89</v>
      </c>
      <c r="K168">
        <f>IF(ISBLANK(J168),VLOOKUP(A168,LinearRegression!$B$2:$J$850,6,FALSE),J168)</f>
        <v>47721.89</v>
      </c>
      <c r="L168" s="4">
        <f>IF(ISBLANK(J168),VLOOKUP(A168,GradientBoostingRegressor!$B$2:$J$850,6,FALSE),J168)</f>
        <v>47721.89</v>
      </c>
      <c r="M168">
        <f>SUM(P168:S168)</f>
        <v>42513.740506836555</v>
      </c>
      <c r="N168">
        <f t="shared" si="8"/>
        <v>5208.1494931634443</v>
      </c>
      <c r="P168">
        <f t="shared" si="9"/>
        <v>0</v>
      </c>
      <c r="Q168">
        <f>$H168*Q$2402</f>
        <v>42513.740506836555</v>
      </c>
      <c r="R168">
        <f t="shared" si="10"/>
        <v>0</v>
      </c>
      <c r="S168">
        <f t="shared" si="11"/>
        <v>0</v>
      </c>
      <c r="T168">
        <f>MROT/DAY(EOMONTH(MIN($G$2:$G$2401),MONTH(G168)-1))/8*H168*$T$2402</f>
        <v>0</v>
      </c>
      <c r="U168">
        <f>I168-PLAN</f>
        <v>690</v>
      </c>
    </row>
    <row r="169" spans="1:21" x14ac:dyDescent="0.35">
      <c r="A169">
        <v>1062</v>
      </c>
      <c r="B169" t="s">
        <v>81</v>
      </c>
      <c r="C169" t="s">
        <v>68</v>
      </c>
      <c r="D169">
        <v>4</v>
      </c>
      <c r="E169" t="s">
        <v>66</v>
      </c>
      <c r="F169">
        <v>3.4</v>
      </c>
      <c r="G169" s="1">
        <v>44567</v>
      </c>
      <c r="H169">
        <v>252</v>
      </c>
      <c r="I169">
        <v>2250</v>
      </c>
      <c r="J169">
        <v>47687.16</v>
      </c>
      <c r="K169">
        <f>IF(ISBLANK(J169),VLOOKUP(A169,LinearRegression!$B$2:$J$850,6,FALSE),J169)</f>
        <v>47687.16</v>
      </c>
      <c r="L169" s="4">
        <f>IF(ISBLANK(J169),VLOOKUP(A169,GradientBoostingRegressor!$B$2:$J$850,6,FALSE),J169)</f>
        <v>47687.16</v>
      </c>
      <c r="M169">
        <f>SUM(P169:S169)</f>
        <v>38816.893506242071</v>
      </c>
      <c r="N169">
        <f t="shared" si="8"/>
        <v>8870.266493757932</v>
      </c>
      <c r="P169">
        <f t="shared" si="9"/>
        <v>0</v>
      </c>
      <c r="Q169">
        <f>$H169*Q$2402</f>
        <v>38816.893506242071</v>
      </c>
      <c r="R169">
        <f t="shared" si="10"/>
        <v>0</v>
      </c>
      <c r="S169">
        <f t="shared" si="11"/>
        <v>0</v>
      </c>
      <c r="T169">
        <f>MROT/DAY(EOMONTH(MIN($G$2:$G$2401),MONTH(G169)-1))/8*H169*$T$2402</f>
        <v>0</v>
      </c>
      <c r="U169">
        <f>I169-PLAN</f>
        <v>690</v>
      </c>
    </row>
    <row r="170" spans="1:21" x14ac:dyDescent="0.35">
      <c r="A170">
        <v>1063</v>
      </c>
      <c r="B170" t="s">
        <v>82</v>
      </c>
      <c r="C170" t="s">
        <v>65</v>
      </c>
      <c r="D170">
        <v>4</v>
      </c>
      <c r="E170" t="s">
        <v>66</v>
      </c>
      <c r="F170">
        <v>3.4</v>
      </c>
      <c r="G170" s="1">
        <v>44567</v>
      </c>
      <c r="H170">
        <v>252</v>
      </c>
      <c r="I170">
        <v>2250</v>
      </c>
      <c r="J170">
        <v>47687.16</v>
      </c>
      <c r="K170">
        <f>IF(ISBLANK(J170),VLOOKUP(A170,LinearRegression!$B$2:$J$850,6,FALSE),J170)</f>
        <v>47687.16</v>
      </c>
      <c r="L170" s="4">
        <f>IF(ISBLANK(J170),VLOOKUP(A170,GradientBoostingRegressor!$B$2:$J$850,6,FALSE),J170)</f>
        <v>47687.16</v>
      </c>
      <c r="M170">
        <f>SUM(P170:S170)</f>
        <v>38816.893506242071</v>
      </c>
      <c r="N170">
        <f t="shared" si="8"/>
        <v>8870.266493757932</v>
      </c>
      <c r="P170">
        <f t="shared" si="9"/>
        <v>0</v>
      </c>
      <c r="Q170">
        <f>$H170*Q$2402</f>
        <v>38816.893506242071</v>
      </c>
      <c r="R170">
        <f t="shared" si="10"/>
        <v>0</v>
      </c>
      <c r="S170">
        <f t="shared" si="11"/>
        <v>0</v>
      </c>
      <c r="T170">
        <f>MROT/DAY(EOMONTH(MIN($G$2:$G$2401),MONTH(G170)-1))/8*H170*$T$2402</f>
        <v>0</v>
      </c>
      <c r="U170">
        <f>I170-PLAN</f>
        <v>690</v>
      </c>
    </row>
    <row r="171" spans="1:21" x14ac:dyDescent="0.35">
      <c r="A171">
        <v>1065</v>
      </c>
      <c r="B171" t="s">
        <v>84</v>
      </c>
      <c r="C171" t="s">
        <v>68</v>
      </c>
      <c r="D171">
        <v>4</v>
      </c>
      <c r="E171" t="s">
        <v>66</v>
      </c>
      <c r="F171">
        <v>3.4</v>
      </c>
      <c r="G171" s="1">
        <v>44567</v>
      </c>
      <c r="H171">
        <v>252</v>
      </c>
      <c r="I171">
        <v>2250</v>
      </c>
      <c r="J171">
        <v>47687.16</v>
      </c>
      <c r="K171">
        <f>IF(ISBLANK(J171),VLOOKUP(A171,LinearRegression!$B$2:$J$850,6,FALSE),J171)</f>
        <v>47687.16</v>
      </c>
      <c r="L171" s="4">
        <f>IF(ISBLANK(J171),VLOOKUP(A171,GradientBoostingRegressor!$B$2:$J$850,6,FALSE),J171)</f>
        <v>47687.16</v>
      </c>
      <c r="M171">
        <f>SUM(P171:S171)</f>
        <v>38816.893506242071</v>
      </c>
      <c r="N171">
        <f t="shared" si="8"/>
        <v>8870.266493757932</v>
      </c>
      <c r="P171">
        <f t="shared" si="9"/>
        <v>0</v>
      </c>
      <c r="Q171">
        <f>$H171*Q$2402</f>
        <v>38816.893506242071</v>
      </c>
      <c r="R171">
        <f t="shared" si="10"/>
        <v>0</v>
      </c>
      <c r="S171">
        <f t="shared" si="11"/>
        <v>0</v>
      </c>
      <c r="T171">
        <f>MROT/DAY(EOMONTH(MIN($G$2:$G$2401),MONTH(G171)-1))/8*H171*$T$2402</f>
        <v>0</v>
      </c>
      <c r="U171">
        <f>I171-PLAN</f>
        <v>690</v>
      </c>
    </row>
    <row r="172" spans="1:21" x14ac:dyDescent="0.35">
      <c r="A172">
        <v>1454</v>
      </c>
      <c r="B172" t="s">
        <v>73</v>
      </c>
      <c r="C172" t="s">
        <v>68</v>
      </c>
      <c r="D172">
        <v>4</v>
      </c>
      <c r="E172" t="s">
        <v>66</v>
      </c>
      <c r="F172">
        <v>3.4</v>
      </c>
      <c r="G172" s="1">
        <v>44569</v>
      </c>
      <c r="H172">
        <v>264</v>
      </c>
      <c r="I172">
        <v>1930</v>
      </c>
      <c r="J172">
        <v>47428.08</v>
      </c>
      <c r="K172">
        <f>IF(ISBLANK(J172),VLOOKUP(A172,LinearRegression!$B$2:$J$850,6,FALSE),J172)</f>
        <v>47428.08</v>
      </c>
      <c r="L172" s="4">
        <f>IF(ISBLANK(J172),VLOOKUP(A172,GradientBoostingRegressor!$B$2:$J$850,6,FALSE),J172)</f>
        <v>47428.08</v>
      </c>
      <c r="M172">
        <f>SUM(P172:S172)</f>
        <v>40665.317006539313</v>
      </c>
      <c r="N172">
        <f t="shared" si="8"/>
        <v>6762.7629934606884</v>
      </c>
      <c r="P172">
        <f t="shared" si="9"/>
        <v>0</v>
      </c>
      <c r="Q172">
        <f>$H172*Q$2402</f>
        <v>40665.317006539313</v>
      </c>
      <c r="R172">
        <f t="shared" si="10"/>
        <v>0</v>
      </c>
      <c r="S172">
        <f t="shared" si="11"/>
        <v>0</v>
      </c>
      <c r="T172">
        <f>MROT/DAY(EOMONTH(MIN($G$2:$G$2401),MONTH(G172)-1))/8*H172*$T$2402</f>
        <v>0</v>
      </c>
      <c r="U172">
        <f>I172-PLAN</f>
        <v>370</v>
      </c>
    </row>
    <row r="173" spans="1:21" x14ac:dyDescent="0.35">
      <c r="A173">
        <v>1460</v>
      </c>
      <c r="B173" t="s">
        <v>79</v>
      </c>
      <c r="C173" t="s">
        <v>65</v>
      </c>
      <c r="D173">
        <v>4</v>
      </c>
      <c r="E173" t="s">
        <v>66</v>
      </c>
      <c r="F173">
        <v>3.4</v>
      </c>
      <c r="G173" s="1">
        <v>44569</v>
      </c>
      <c r="H173">
        <v>264</v>
      </c>
      <c r="I173">
        <v>1930</v>
      </c>
      <c r="J173">
        <v>47428.08</v>
      </c>
      <c r="K173">
        <f>IF(ISBLANK(J173),VLOOKUP(A173,LinearRegression!$B$2:$J$850,6,FALSE),J173)</f>
        <v>47428.08</v>
      </c>
      <c r="L173" s="4">
        <f>IF(ISBLANK(J173),VLOOKUP(A173,GradientBoostingRegressor!$B$2:$J$850,6,FALSE),J173)</f>
        <v>47428.08</v>
      </c>
      <c r="M173">
        <f>SUM(P173:S173)</f>
        <v>40665.317006539313</v>
      </c>
      <c r="N173">
        <f t="shared" si="8"/>
        <v>6762.7629934606884</v>
      </c>
      <c r="P173">
        <f t="shared" si="9"/>
        <v>0</v>
      </c>
      <c r="Q173">
        <f>$H173*Q$2402</f>
        <v>40665.317006539313</v>
      </c>
      <c r="R173">
        <f t="shared" si="10"/>
        <v>0</v>
      </c>
      <c r="S173">
        <f t="shared" si="11"/>
        <v>0</v>
      </c>
      <c r="T173">
        <f>MROT/DAY(EOMONTH(MIN($G$2:$G$2401),MONTH(G173)-1))/8*H173*$T$2402</f>
        <v>0</v>
      </c>
      <c r="U173">
        <f>I173-PLAN</f>
        <v>370</v>
      </c>
    </row>
    <row r="174" spans="1:21" x14ac:dyDescent="0.35">
      <c r="A174">
        <v>1094</v>
      </c>
      <c r="B174" t="s">
        <v>116</v>
      </c>
      <c r="C174" t="s">
        <v>114</v>
      </c>
      <c r="D174">
        <v>5</v>
      </c>
      <c r="E174" t="s">
        <v>51</v>
      </c>
      <c r="F174">
        <v>3.3</v>
      </c>
      <c r="G174" s="1">
        <v>44567</v>
      </c>
      <c r="H174">
        <v>240</v>
      </c>
      <c r="I174">
        <v>2250</v>
      </c>
      <c r="J174">
        <v>47224.71</v>
      </c>
      <c r="K174">
        <f>IF(ISBLANK(J174),VLOOKUP(A174,LinearRegression!$B$2:$J$850,6,FALSE),J174)</f>
        <v>47224.71</v>
      </c>
      <c r="L174" s="4">
        <f>IF(ISBLANK(J174),VLOOKUP(A174,GradientBoostingRegressor!$B$2:$J$850,6,FALSE),J174)</f>
        <v>47224.71</v>
      </c>
      <c r="M174">
        <f>SUM(P174:S174)</f>
        <v>36968.47000594483</v>
      </c>
      <c r="N174">
        <f t="shared" si="8"/>
        <v>10256.23999405517</v>
      </c>
      <c r="P174">
        <f t="shared" si="9"/>
        <v>0</v>
      </c>
      <c r="Q174">
        <f>$H174*Q$2402</f>
        <v>36968.47000594483</v>
      </c>
      <c r="R174">
        <f t="shared" si="10"/>
        <v>0</v>
      </c>
      <c r="S174">
        <f t="shared" si="11"/>
        <v>0</v>
      </c>
      <c r="T174">
        <f>MROT/DAY(EOMONTH(MIN($G$2:$G$2401),MONTH(G174)-1))/8*H174*$T$2402</f>
        <v>0</v>
      </c>
      <c r="U174">
        <f>I174-PLAN</f>
        <v>690</v>
      </c>
    </row>
    <row r="175" spans="1:21" x14ac:dyDescent="0.35">
      <c r="A175">
        <v>1106</v>
      </c>
      <c r="B175" t="s">
        <v>128</v>
      </c>
      <c r="C175" t="s">
        <v>114</v>
      </c>
      <c r="D175">
        <v>5</v>
      </c>
      <c r="E175" t="s">
        <v>51</v>
      </c>
      <c r="F175">
        <v>3.3</v>
      </c>
      <c r="G175" s="1">
        <v>44567</v>
      </c>
      <c r="H175">
        <v>240</v>
      </c>
      <c r="I175">
        <v>2250</v>
      </c>
      <c r="J175">
        <v>47224.71</v>
      </c>
      <c r="K175">
        <f>IF(ISBLANK(J175),VLOOKUP(A175,LinearRegression!$B$2:$J$850,6,FALSE),J175)</f>
        <v>47224.71</v>
      </c>
      <c r="L175" s="4">
        <f>IF(ISBLANK(J175),VLOOKUP(A175,GradientBoostingRegressor!$B$2:$J$850,6,FALSE),J175)</f>
        <v>47224.71</v>
      </c>
      <c r="M175">
        <f>SUM(P175:S175)</f>
        <v>36968.47000594483</v>
      </c>
      <c r="N175">
        <f t="shared" si="8"/>
        <v>10256.23999405517</v>
      </c>
      <c r="P175">
        <f t="shared" si="9"/>
        <v>0</v>
      </c>
      <c r="Q175">
        <f>$H175*Q$2402</f>
        <v>36968.47000594483</v>
      </c>
      <c r="R175">
        <f t="shared" si="10"/>
        <v>0</v>
      </c>
      <c r="S175">
        <f t="shared" si="11"/>
        <v>0</v>
      </c>
      <c r="T175">
        <f>MROT/DAY(EOMONTH(MIN($G$2:$G$2401),MONTH(G175)-1))/8*H175*$T$2402</f>
        <v>0</v>
      </c>
      <c r="U175">
        <f>I175-PLAN</f>
        <v>690</v>
      </c>
    </row>
    <row r="176" spans="1:21" x14ac:dyDescent="0.35">
      <c r="A176">
        <v>1139</v>
      </c>
      <c r="B176" t="s">
        <v>164</v>
      </c>
      <c r="C176" t="s">
        <v>114</v>
      </c>
      <c r="D176">
        <v>5</v>
      </c>
      <c r="E176" t="s">
        <v>103</v>
      </c>
      <c r="F176">
        <v>3.3</v>
      </c>
      <c r="G176" s="1">
        <v>44567</v>
      </c>
      <c r="H176">
        <v>240</v>
      </c>
      <c r="I176">
        <v>2250</v>
      </c>
      <c r="J176">
        <v>47224.71</v>
      </c>
      <c r="K176">
        <f>IF(ISBLANK(J176),VLOOKUP(A176,LinearRegression!$B$2:$J$850,6,FALSE),J176)</f>
        <v>47224.71</v>
      </c>
      <c r="L176" s="4">
        <f>IF(ISBLANK(J176),VLOOKUP(A176,GradientBoostingRegressor!$B$2:$J$850,6,FALSE),J176)</f>
        <v>47224.71</v>
      </c>
      <c r="M176">
        <f>SUM(P176:S176)</f>
        <v>36968.47000594483</v>
      </c>
      <c r="N176">
        <f t="shared" si="8"/>
        <v>10256.23999405517</v>
      </c>
      <c r="P176">
        <f t="shared" si="9"/>
        <v>0</v>
      </c>
      <c r="Q176">
        <f>$H176*Q$2402</f>
        <v>36968.47000594483</v>
      </c>
      <c r="R176">
        <f t="shared" si="10"/>
        <v>0</v>
      </c>
      <c r="S176">
        <f t="shared" si="11"/>
        <v>0</v>
      </c>
      <c r="T176">
        <f>MROT/DAY(EOMONTH(MIN($G$2:$G$2401),MONTH(G176)-1))/8*H176*$T$2402</f>
        <v>0</v>
      </c>
      <c r="U176">
        <f>I176-PLAN</f>
        <v>690</v>
      </c>
    </row>
    <row r="177" spans="1:21" x14ac:dyDescent="0.35">
      <c r="A177">
        <v>1426</v>
      </c>
      <c r="B177" t="s">
        <v>39</v>
      </c>
      <c r="C177" t="s">
        <v>18</v>
      </c>
      <c r="D177">
        <v>3</v>
      </c>
      <c r="E177" t="s">
        <v>16</v>
      </c>
      <c r="F177">
        <v>3.3</v>
      </c>
      <c r="G177" s="1">
        <v>44569</v>
      </c>
      <c r="H177">
        <v>288</v>
      </c>
      <c r="I177">
        <v>1930</v>
      </c>
      <c r="J177">
        <v>47183.89</v>
      </c>
      <c r="K177">
        <f>IF(ISBLANK(J177),VLOOKUP(A177,LinearRegression!$B$2:$J$850,6,FALSE),J177)</f>
        <v>47183.89</v>
      </c>
      <c r="L177" s="4">
        <f>IF(ISBLANK(J177),VLOOKUP(A177,GradientBoostingRegressor!$B$2:$J$850,6,FALSE),J177)</f>
        <v>47183.89</v>
      </c>
      <c r="M177">
        <f>SUM(P177:S177)</f>
        <v>44362.16400713379</v>
      </c>
      <c r="N177">
        <f t="shared" si="8"/>
        <v>2821.7259928662097</v>
      </c>
      <c r="P177">
        <f t="shared" si="9"/>
        <v>0</v>
      </c>
      <c r="Q177">
        <f>$H177*Q$2402</f>
        <v>44362.16400713379</v>
      </c>
      <c r="R177">
        <f t="shared" si="10"/>
        <v>0</v>
      </c>
      <c r="S177">
        <f t="shared" si="11"/>
        <v>0</v>
      </c>
      <c r="T177">
        <f>MROT/DAY(EOMONTH(MIN($G$2:$G$2401),MONTH(G177)-1))/8*H177*$T$2402</f>
        <v>0</v>
      </c>
      <c r="U177">
        <f>I177-PLAN</f>
        <v>370</v>
      </c>
    </row>
    <row r="178" spans="1:21" x14ac:dyDescent="0.35">
      <c r="A178">
        <v>1433</v>
      </c>
      <c r="B178" t="s">
        <v>46</v>
      </c>
      <c r="C178" t="s">
        <v>18</v>
      </c>
      <c r="D178">
        <v>3</v>
      </c>
      <c r="E178" t="s">
        <v>16</v>
      </c>
      <c r="F178">
        <v>3.3</v>
      </c>
      <c r="G178" s="1">
        <v>44569</v>
      </c>
      <c r="H178">
        <v>288</v>
      </c>
      <c r="I178">
        <v>1930</v>
      </c>
      <c r="J178">
        <v>47183.89</v>
      </c>
      <c r="K178">
        <f>IF(ISBLANK(J178),VLOOKUP(A178,LinearRegression!$B$2:$J$850,6,FALSE),J178)</f>
        <v>47183.89</v>
      </c>
      <c r="L178" s="4">
        <f>IF(ISBLANK(J178),VLOOKUP(A178,GradientBoostingRegressor!$B$2:$J$850,6,FALSE),J178)</f>
        <v>47183.89</v>
      </c>
      <c r="M178">
        <f>SUM(P178:S178)</f>
        <v>44362.16400713379</v>
      </c>
      <c r="N178">
        <f t="shared" si="8"/>
        <v>2821.7259928662097</v>
      </c>
      <c r="P178">
        <f t="shared" si="9"/>
        <v>0</v>
      </c>
      <c r="Q178">
        <f>$H178*Q$2402</f>
        <v>44362.16400713379</v>
      </c>
      <c r="R178">
        <f t="shared" si="10"/>
        <v>0</v>
      </c>
      <c r="S178">
        <f t="shared" si="11"/>
        <v>0</v>
      </c>
      <c r="T178">
        <f>MROT/DAY(EOMONTH(MIN($G$2:$G$2401),MONTH(G178)-1))/8*H178*$T$2402</f>
        <v>0</v>
      </c>
      <c r="U178">
        <f>I178-PLAN</f>
        <v>370</v>
      </c>
    </row>
    <row r="179" spans="1:21" x14ac:dyDescent="0.35">
      <c r="A179">
        <v>94</v>
      </c>
      <c r="B179" t="s">
        <v>116</v>
      </c>
      <c r="C179" t="s">
        <v>114</v>
      </c>
      <c r="D179">
        <v>5</v>
      </c>
      <c r="E179" t="s">
        <v>51</v>
      </c>
      <c r="F179">
        <v>3.3</v>
      </c>
      <c r="G179" s="1">
        <v>44562</v>
      </c>
      <c r="H179">
        <v>252</v>
      </c>
      <c r="I179">
        <v>1950</v>
      </c>
      <c r="J179">
        <v>47167.12</v>
      </c>
      <c r="K179">
        <f>IF(ISBLANK(J179),VLOOKUP(A179,LinearRegression!$B$2:$J$850,6,FALSE),J179)</f>
        <v>47167.12</v>
      </c>
      <c r="L179" s="4">
        <f>IF(ISBLANK(J179),VLOOKUP(A179,GradientBoostingRegressor!$B$2:$J$850,6,FALSE),J179)</f>
        <v>47167.12</v>
      </c>
      <c r="M179">
        <f>SUM(P179:S179)</f>
        <v>38816.893506242071</v>
      </c>
      <c r="N179">
        <f t="shared" si="8"/>
        <v>8350.2264937579312</v>
      </c>
      <c r="P179">
        <f t="shared" si="9"/>
        <v>0</v>
      </c>
      <c r="Q179">
        <f>$H179*Q$2402</f>
        <v>38816.893506242071</v>
      </c>
      <c r="R179">
        <f t="shared" si="10"/>
        <v>0</v>
      </c>
      <c r="S179">
        <f t="shared" si="11"/>
        <v>0</v>
      </c>
      <c r="T179">
        <f>MROT/DAY(EOMONTH(MIN($G$2:$G$2401),MONTH(G179)-1))/8*H179*$T$2402</f>
        <v>0</v>
      </c>
      <c r="U179">
        <f>I179-PLAN</f>
        <v>390</v>
      </c>
    </row>
    <row r="180" spans="1:21" x14ac:dyDescent="0.35">
      <c r="A180">
        <v>109</v>
      </c>
      <c r="B180" t="s">
        <v>131</v>
      </c>
      <c r="C180" t="s">
        <v>114</v>
      </c>
      <c r="D180">
        <v>5</v>
      </c>
      <c r="E180" t="s">
        <v>51</v>
      </c>
      <c r="F180">
        <v>3.3</v>
      </c>
      <c r="G180" s="1">
        <v>44562</v>
      </c>
      <c r="H180">
        <v>252</v>
      </c>
      <c r="I180">
        <v>1950</v>
      </c>
      <c r="J180">
        <v>47167.12</v>
      </c>
      <c r="K180">
        <f>IF(ISBLANK(J180),VLOOKUP(A180,LinearRegression!$B$2:$J$850,6,FALSE),J180)</f>
        <v>47167.12</v>
      </c>
      <c r="L180" s="4">
        <f>IF(ISBLANK(J180),VLOOKUP(A180,GradientBoostingRegressor!$B$2:$J$850,6,FALSE),J180)</f>
        <v>47167.12</v>
      </c>
      <c r="M180">
        <f>SUM(P180:S180)</f>
        <v>38816.893506242071</v>
      </c>
      <c r="N180">
        <f t="shared" si="8"/>
        <v>8350.2264937579312</v>
      </c>
      <c r="P180">
        <f t="shared" si="9"/>
        <v>0</v>
      </c>
      <c r="Q180">
        <f>$H180*Q$2402</f>
        <v>38816.893506242071</v>
      </c>
      <c r="R180">
        <f t="shared" si="10"/>
        <v>0</v>
      </c>
      <c r="S180">
        <f t="shared" si="11"/>
        <v>0</v>
      </c>
      <c r="T180">
        <f>MROT/DAY(EOMONTH(MIN($G$2:$G$2401),MONTH(G180)-1))/8*H180*$T$2402</f>
        <v>0</v>
      </c>
      <c r="U180">
        <f>I180-PLAN</f>
        <v>390</v>
      </c>
    </row>
    <row r="181" spans="1:21" x14ac:dyDescent="0.35">
      <c r="A181">
        <v>137</v>
      </c>
      <c r="B181" t="s">
        <v>162</v>
      </c>
      <c r="C181" t="s">
        <v>114</v>
      </c>
      <c r="D181">
        <v>5</v>
      </c>
      <c r="E181" t="s">
        <v>16</v>
      </c>
      <c r="F181">
        <v>3.3</v>
      </c>
      <c r="G181" s="1">
        <v>44562</v>
      </c>
      <c r="H181">
        <v>252</v>
      </c>
      <c r="I181">
        <v>1950</v>
      </c>
      <c r="J181">
        <v>47167.12</v>
      </c>
      <c r="K181">
        <f>IF(ISBLANK(J181),VLOOKUP(A181,LinearRegression!$B$2:$J$850,6,FALSE),J181)</f>
        <v>47167.12</v>
      </c>
      <c r="L181" s="4">
        <f>IF(ISBLANK(J181),VLOOKUP(A181,GradientBoostingRegressor!$B$2:$J$850,6,FALSE),J181)</f>
        <v>47167.12</v>
      </c>
      <c r="M181">
        <f>SUM(P181:S181)</f>
        <v>38816.893506242071</v>
      </c>
      <c r="N181">
        <f t="shared" si="8"/>
        <v>8350.2264937579312</v>
      </c>
      <c r="P181">
        <f t="shared" si="9"/>
        <v>0</v>
      </c>
      <c r="Q181">
        <f>$H181*Q$2402</f>
        <v>38816.893506242071</v>
      </c>
      <c r="R181">
        <f t="shared" si="10"/>
        <v>0</v>
      </c>
      <c r="S181">
        <f t="shared" si="11"/>
        <v>0</v>
      </c>
      <c r="T181">
        <f>MROT/DAY(EOMONTH(MIN($G$2:$G$2401),MONTH(G181)-1))/8*H181*$T$2402</f>
        <v>0</v>
      </c>
      <c r="U181">
        <f>I181-PLAN</f>
        <v>390</v>
      </c>
    </row>
    <row r="182" spans="1:21" x14ac:dyDescent="0.35">
      <c r="A182">
        <v>361</v>
      </c>
      <c r="B182" t="s">
        <v>188</v>
      </c>
      <c r="C182" t="s">
        <v>65</v>
      </c>
      <c r="D182">
        <v>7</v>
      </c>
      <c r="E182" t="s">
        <v>66</v>
      </c>
      <c r="F182">
        <v>3.4</v>
      </c>
      <c r="G182" s="1">
        <v>44563</v>
      </c>
      <c r="H182">
        <v>228</v>
      </c>
      <c r="I182">
        <v>1460</v>
      </c>
      <c r="J182">
        <v>47049.05</v>
      </c>
      <c r="K182">
        <f>IF(ISBLANK(J182),VLOOKUP(A182,LinearRegression!$B$2:$J$850,6,FALSE),J182)</f>
        <v>47049.05</v>
      </c>
      <c r="L182" s="4">
        <f>IF(ISBLANK(J182),VLOOKUP(A182,GradientBoostingRegressor!$B$2:$J$850,6,FALSE),J182)</f>
        <v>47049.05</v>
      </c>
      <c r="M182">
        <f>SUM(P182:S182)</f>
        <v>35120.046505647588</v>
      </c>
      <c r="N182">
        <f t="shared" si="8"/>
        <v>11929.003494352415</v>
      </c>
      <c r="P182">
        <f t="shared" si="9"/>
        <v>0</v>
      </c>
      <c r="Q182">
        <f>$H182*Q$2402</f>
        <v>35120.046505647588</v>
      </c>
      <c r="R182">
        <f t="shared" si="10"/>
        <v>0</v>
      </c>
      <c r="S182">
        <f t="shared" si="11"/>
        <v>0</v>
      </c>
      <c r="T182">
        <f>MROT/DAY(EOMONTH(MIN($G$2:$G$2401),MONTH(G182)-1))/8*H182*$T$2402</f>
        <v>0</v>
      </c>
      <c r="U182">
        <f>I182-PLAN</f>
        <v>-100</v>
      </c>
    </row>
    <row r="183" spans="1:21" x14ac:dyDescent="0.35">
      <c r="A183">
        <v>1494</v>
      </c>
      <c r="B183" t="s">
        <v>116</v>
      </c>
      <c r="C183" t="s">
        <v>114</v>
      </c>
      <c r="D183">
        <v>5</v>
      </c>
      <c r="E183" t="s">
        <v>51</v>
      </c>
      <c r="F183">
        <v>3.3</v>
      </c>
      <c r="G183" s="1">
        <v>44569</v>
      </c>
      <c r="H183">
        <v>252</v>
      </c>
      <c r="I183">
        <v>1930</v>
      </c>
      <c r="J183">
        <v>46989.05</v>
      </c>
      <c r="K183">
        <f>IF(ISBLANK(J183),VLOOKUP(A183,LinearRegression!$B$2:$J$850,6,FALSE),J183)</f>
        <v>46989.05</v>
      </c>
      <c r="L183" s="4">
        <f>IF(ISBLANK(J183),VLOOKUP(A183,GradientBoostingRegressor!$B$2:$J$850,6,FALSE),J183)</f>
        <v>46989.05</v>
      </c>
      <c r="M183">
        <f>SUM(P183:S183)</f>
        <v>38816.893506242071</v>
      </c>
      <c r="N183">
        <f t="shared" si="8"/>
        <v>8172.1564937579315</v>
      </c>
      <c r="P183">
        <f t="shared" si="9"/>
        <v>0</v>
      </c>
      <c r="Q183">
        <f>$H183*Q$2402</f>
        <v>38816.893506242071</v>
      </c>
      <c r="R183">
        <f t="shared" si="10"/>
        <v>0</v>
      </c>
      <c r="S183">
        <f t="shared" si="11"/>
        <v>0</v>
      </c>
      <c r="T183">
        <f>MROT/DAY(EOMONTH(MIN($G$2:$G$2401),MONTH(G183)-1))/8*H183*$T$2402</f>
        <v>0</v>
      </c>
      <c r="U183">
        <f>I183-PLAN</f>
        <v>370</v>
      </c>
    </row>
    <row r="184" spans="1:21" x14ac:dyDescent="0.35">
      <c r="A184">
        <v>1507</v>
      </c>
      <c r="B184" t="s">
        <v>129</v>
      </c>
      <c r="C184" t="s">
        <v>114</v>
      </c>
      <c r="D184">
        <v>5</v>
      </c>
      <c r="E184" t="s">
        <v>51</v>
      </c>
      <c r="F184">
        <v>3.3</v>
      </c>
      <c r="G184" s="1">
        <v>44569</v>
      </c>
      <c r="H184">
        <v>252</v>
      </c>
      <c r="I184">
        <v>1930</v>
      </c>
      <c r="J184">
        <v>46989.05</v>
      </c>
      <c r="K184">
        <f>IF(ISBLANK(J184),VLOOKUP(A184,LinearRegression!$B$2:$J$850,6,FALSE),J184)</f>
        <v>46989.05</v>
      </c>
      <c r="L184" s="4">
        <f>IF(ISBLANK(J184),VLOOKUP(A184,GradientBoostingRegressor!$B$2:$J$850,6,FALSE),J184)</f>
        <v>46989.05</v>
      </c>
      <c r="M184">
        <f>SUM(P184:S184)</f>
        <v>38816.893506242071</v>
      </c>
      <c r="N184">
        <f t="shared" si="8"/>
        <v>8172.1564937579315</v>
      </c>
      <c r="P184">
        <f t="shared" si="9"/>
        <v>0</v>
      </c>
      <c r="Q184">
        <f>$H184*Q$2402</f>
        <v>38816.893506242071</v>
      </c>
      <c r="R184">
        <f t="shared" si="10"/>
        <v>0</v>
      </c>
      <c r="S184">
        <f t="shared" si="11"/>
        <v>0</v>
      </c>
      <c r="T184">
        <f>MROT/DAY(EOMONTH(MIN($G$2:$G$2401),MONTH(G184)-1))/8*H184*$T$2402</f>
        <v>0</v>
      </c>
      <c r="U184">
        <f>I184-PLAN</f>
        <v>370</v>
      </c>
    </row>
    <row r="185" spans="1:21" x14ac:dyDescent="0.35">
      <c r="A185">
        <v>1538</v>
      </c>
      <c r="B185" t="s">
        <v>163</v>
      </c>
      <c r="C185" t="s">
        <v>114</v>
      </c>
      <c r="D185">
        <v>5</v>
      </c>
      <c r="E185" t="s">
        <v>103</v>
      </c>
      <c r="F185">
        <v>3.3</v>
      </c>
      <c r="G185" s="1">
        <v>44569</v>
      </c>
      <c r="H185">
        <v>252</v>
      </c>
      <c r="I185">
        <v>1930</v>
      </c>
      <c r="J185">
        <v>46989.05</v>
      </c>
      <c r="K185">
        <f>IF(ISBLANK(J185),VLOOKUP(A185,LinearRegression!$B$2:$J$850,6,FALSE),J185)</f>
        <v>46989.05</v>
      </c>
      <c r="L185" s="4">
        <f>IF(ISBLANK(J185),VLOOKUP(A185,GradientBoostingRegressor!$B$2:$J$850,6,FALSE),J185)</f>
        <v>46989.05</v>
      </c>
      <c r="M185">
        <f>SUM(P185:S185)</f>
        <v>38816.893506242071</v>
      </c>
      <c r="N185">
        <f t="shared" si="8"/>
        <v>8172.1564937579315</v>
      </c>
      <c r="P185">
        <f t="shared" si="9"/>
        <v>0</v>
      </c>
      <c r="Q185">
        <f>$H185*Q$2402</f>
        <v>38816.893506242071</v>
      </c>
      <c r="R185">
        <f t="shared" si="10"/>
        <v>0</v>
      </c>
      <c r="S185">
        <f t="shared" si="11"/>
        <v>0</v>
      </c>
      <c r="T185">
        <f>MROT/DAY(EOMONTH(MIN($G$2:$G$2401),MONTH(G185)-1))/8*H185*$T$2402</f>
        <v>0</v>
      </c>
      <c r="U185">
        <f>I185-PLAN</f>
        <v>370</v>
      </c>
    </row>
    <row r="186" spans="1:21" x14ac:dyDescent="0.35">
      <c r="A186">
        <v>1108</v>
      </c>
      <c r="B186" t="s">
        <v>130</v>
      </c>
      <c r="C186" t="s">
        <v>50</v>
      </c>
      <c r="D186">
        <v>5</v>
      </c>
      <c r="E186" t="s">
        <v>51</v>
      </c>
      <c r="F186">
        <v>2</v>
      </c>
      <c r="G186" s="1">
        <v>44567</v>
      </c>
      <c r="H186">
        <v>252</v>
      </c>
      <c r="I186">
        <v>2250</v>
      </c>
      <c r="J186">
        <v>46725.98</v>
      </c>
      <c r="K186">
        <f>IF(ISBLANK(J186),VLOOKUP(A186,LinearRegression!$B$2:$J$850,6,FALSE),J186)</f>
        <v>46725.98</v>
      </c>
      <c r="L186" s="4">
        <f>IF(ISBLANK(J186),VLOOKUP(A186,GradientBoostingRegressor!$B$2:$J$850,6,FALSE),J186)</f>
        <v>46725.98</v>
      </c>
      <c r="M186">
        <f>SUM(P186:S186)</f>
        <v>38816.893506242071</v>
      </c>
      <c r="N186">
        <f t="shared" si="8"/>
        <v>7909.0864937579317</v>
      </c>
      <c r="P186">
        <f t="shared" si="9"/>
        <v>0</v>
      </c>
      <c r="Q186">
        <f>$H186*Q$2402</f>
        <v>38816.893506242071</v>
      </c>
      <c r="R186">
        <f t="shared" si="10"/>
        <v>0</v>
      </c>
      <c r="S186">
        <f t="shared" si="11"/>
        <v>0</v>
      </c>
      <c r="T186">
        <f>MROT/DAY(EOMONTH(MIN($G$2:$G$2401),MONTH(G186)-1))/8*H186*$T$2402</f>
        <v>0</v>
      </c>
      <c r="U186">
        <f>I186-PLAN</f>
        <v>690</v>
      </c>
    </row>
    <row r="187" spans="1:21" x14ac:dyDescent="0.35">
      <c r="A187">
        <v>1112</v>
      </c>
      <c r="B187" t="s">
        <v>135</v>
      </c>
      <c r="C187" t="s">
        <v>50</v>
      </c>
      <c r="D187">
        <v>5</v>
      </c>
      <c r="E187" t="s">
        <v>133</v>
      </c>
      <c r="F187">
        <v>2</v>
      </c>
      <c r="G187" s="1">
        <v>44567</v>
      </c>
      <c r="H187">
        <v>252</v>
      </c>
      <c r="I187">
        <v>2250</v>
      </c>
      <c r="J187">
        <v>46725.98</v>
      </c>
      <c r="K187">
        <f>IF(ISBLANK(J187),VLOOKUP(A187,LinearRegression!$B$2:$J$850,6,FALSE),J187)</f>
        <v>46725.98</v>
      </c>
      <c r="L187" s="4">
        <f>IF(ISBLANK(J187),VLOOKUP(A187,GradientBoostingRegressor!$B$2:$J$850,6,FALSE),J187)</f>
        <v>46725.98</v>
      </c>
      <c r="M187">
        <f>SUM(P187:S187)</f>
        <v>38816.893506242071</v>
      </c>
      <c r="N187">
        <f t="shared" si="8"/>
        <v>7909.0864937579317</v>
      </c>
      <c r="P187">
        <f t="shared" si="9"/>
        <v>0</v>
      </c>
      <c r="Q187">
        <f>$H187*Q$2402</f>
        <v>38816.893506242071</v>
      </c>
      <c r="R187">
        <f t="shared" si="10"/>
        <v>0</v>
      </c>
      <c r="S187">
        <f t="shared" si="11"/>
        <v>0</v>
      </c>
      <c r="T187">
        <f>MROT/DAY(EOMONTH(MIN($G$2:$G$2401),MONTH(G187)-1))/8*H187*$T$2402</f>
        <v>0</v>
      </c>
      <c r="U187">
        <f>I187-PLAN</f>
        <v>690</v>
      </c>
    </row>
    <row r="188" spans="1:21" x14ac:dyDescent="0.35">
      <c r="A188">
        <v>1158</v>
      </c>
      <c r="B188" t="s">
        <v>185</v>
      </c>
      <c r="C188" t="s">
        <v>180</v>
      </c>
      <c r="D188">
        <v>7</v>
      </c>
      <c r="E188" t="s">
        <v>181</v>
      </c>
      <c r="F188">
        <v>1</v>
      </c>
      <c r="G188" s="1">
        <v>44567</v>
      </c>
      <c r="H188">
        <v>228</v>
      </c>
      <c r="I188">
        <v>2250</v>
      </c>
      <c r="J188">
        <v>46557.89</v>
      </c>
      <c r="K188">
        <f>IF(ISBLANK(J188),VLOOKUP(A188,LinearRegression!$B$2:$J$850,6,FALSE),J188)</f>
        <v>46557.89</v>
      </c>
      <c r="L188" s="4">
        <f>IF(ISBLANK(J188),VLOOKUP(A188,GradientBoostingRegressor!$B$2:$J$850,6,FALSE),J188)</f>
        <v>46557.89</v>
      </c>
      <c r="M188">
        <f>SUM(P188:S188)</f>
        <v>35120.046505647588</v>
      </c>
      <c r="N188">
        <f t="shared" si="8"/>
        <v>11437.843494352412</v>
      </c>
      <c r="P188">
        <f t="shared" si="9"/>
        <v>0</v>
      </c>
      <c r="Q188">
        <f>$H188*Q$2402</f>
        <v>35120.046505647588</v>
      </c>
      <c r="R188">
        <f t="shared" si="10"/>
        <v>0</v>
      </c>
      <c r="S188">
        <f t="shared" si="11"/>
        <v>0</v>
      </c>
      <c r="T188">
        <f>MROT/DAY(EOMONTH(MIN($G$2:$G$2401),MONTH(G188)-1))/8*H188*$T$2402</f>
        <v>0</v>
      </c>
      <c r="U188">
        <f>I188-PLAN</f>
        <v>690</v>
      </c>
    </row>
    <row r="189" spans="1:21" x14ac:dyDescent="0.35">
      <c r="A189">
        <v>101</v>
      </c>
      <c r="B189" t="s">
        <v>123</v>
      </c>
      <c r="C189" t="s">
        <v>50</v>
      </c>
      <c r="D189">
        <v>5</v>
      </c>
      <c r="E189" t="s">
        <v>51</v>
      </c>
      <c r="F189">
        <v>2</v>
      </c>
      <c r="G189" s="1">
        <v>44562</v>
      </c>
      <c r="H189">
        <v>264</v>
      </c>
      <c r="I189">
        <v>1950</v>
      </c>
      <c r="J189">
        <v>46329.41</v>
      </c>
      <c r="K189">
        <f>IF(ISBLANK(J189),VLOOKUP(A189,LinearRegression!$B$2:$J$850,6,FALSE),J189)</f>
        <v>46329.41</v>
      </c>
      <c r="L189" s="4">
        <f>IF(ISBLANK(J189),VLOOKUP(A189,GradientBoostingRegressor!$B$2:$J$850,6,FALSE),J189)</f>
        <v>46329.41</v>
      </c>
      <c r="M189">
        <f>SUM(P189:S189)</f>
        <v>40665.317006539313</v>
      </c>
      <c r="N189">
        <f t="shared" si="8"/>
        <v>5664.0929934606902</v>
      </c>
      <c r="P189">
        <f t="shared" si="9"/>
        <v>0</v>
      </c>
      <c r="Q189">
        <f>$H189*Q$2402</f>
        <v>40665.317006539313</v>
      </c>
      <c r="R189">
        <f t="shared" si="10"/>
        <v>0</v>
      </c>
      <c r="S189">
        <f t="shared" si="11"/>
        <v>0</v>
      </c>
      <c r="T189">
        <f>MROT/DAY(EOMONTH(MIN($G$2:$G$2401),MONTH(G189)-1))/8*H189*$T$2402</f>
        <v>0</v>
      </c>
      <c r="U189">
        <f>I189-PLAN</f>
        <v>390</v>
      </c>
    </row>
    <row r="190" spans="1:21" x14ac:dyDescent="0.35">
      <c r="A190">
        <v>1090</v>
      </c>
      <c r="B190" t="s">
        <v>111</v>
      </c>
      <c r="C190" t="s">
        <v>18</v>
      </c>
      <c r="D190">
        <v>4</v>
      </c>
      <c r="E190" t="s">
        <v>103</v>
      </c>
      <c r="F190">
        <v>3.3</v>
      </c>
      <c r="G190" s="1">
        <v>44567</v>
      </c>
      <c r="H190">
        <v>252</v>
      </c>
      <c r="I190">
        <v>2250</v>
      </c>
      <c r="J190">
        <v>46175.16</v>
      </c>
      <c r="K190">
        <f>IF(ISBLANK(J190),VLOOKUP(A190,LinearRegression!$B$2:$J$850,6,FALSE),J190)</f>
        <v>46175.16</v>
      </c>
      <c r="L190" s="4">
        <f>IF(ISBLANK(J190),VLOOKUP(A190,GradientBoostingRegressor!$B$2:$J$850,6,FALSE),J190)</f>
        <v>46175.16</v>
      </c>
      <c r="M190">
        <f>SUM(P190:S190)</f>
        <v>38816.893506242071</v>
      </c>
      <c r="N190">
        <f t="shared" si="8"/>
        <v>7358.266493757932</v>
      </c>
      <c r="P190">
        <f t="shared" si="9"/>
        <v>0</v>
      </c>
      <c r="Q190">
        <f>$H190*Q$2402</f>
        <v>38816.893506242071</v>
      </c>
      <c r="R190">
        <f t="shared" si="10"/>
        <v>0</v>
      </c>
      <c r="S190">
        <f t="shared" si="11"/>
        <v>0</v>
      </c>
      <c r="T190">
        <f>MROT/DAY(EOMONTH(MIN($G$2:$G$2401),MONTH(G190)-1))/8*H190*$T$2402</f>
        <v>0</v>
      </c>
      <c r="U190">
        <f>I190-PLAN</f>
        <v>690</v>
      </c>
    </row>
    <row r="191" spans="1:21" x14ac:dyDescent="0.35">
      <c r="A191">
        <v>1554</v>
      </c>
      <c r="B191" t="s">
        <v>179</v>
      </c>
      <c r="C191" t="s">
        <v>180</v>
      </c>
      <c r="D191">
        <v>7</v>
      </c>
      <c r="E191" t="s">
        <v>181</v>
      </c>
      <c r="F191">
        <v>1</v>
      </c>
      <c r="G191" s="1">
        <v>44569</v>
      </c>
      <c r="H191">
        <v>240</v>
      </c>
      <c r="I191">
        <v>1930</v>
      </c>
      <c r="J191">
        <v>46074.68</v>
      </c>
      <c r="K191">
        <f>IF(ISBLANK(J191),VLOOKUP(A191,LinearRegression!$B$2:$J$850,6,FALSE),J191)</f>
        <v>46074.68</v>
      </c>
      <c r="L191" s="4">
        <f>IF(ISBLANK(J191),VLOOKUP(A191,GradientBoostingRegressor!$B$2:$J$850,6,FALSE),J191)</f>
        <v>46074.68</v>
      </c>
      <c r="M191">
        <f>SUM(P191:S191)</f>
        <v>36968.47000594483</v>
      </c>
      <c r="N191">
        <f t="shared" si="8"/>
        <v>9106.2099940551707</v>
      </c>
      <c r="P191">
        <f t="shared" si="9"/>
        <v>0</v>
      </c>
      <c r="Q191">
        <f>$H191*Q$2402</f>
        <v>36968.47000594483</v>
      </c>
      <c r="R191">
        <f t="shared" si="10"/>
        <v>0</v>
      </c>
      <c r="S191">
        <f t="shared" si="11"/>
        <v>0</v>
      </c>
      <c r="T191">
        <f>MROT/DAY(EOMONTH(MIN($G$2:$G$2401),MONTH(G191)-1))/8*H191*$T$2402</f>
        <v>0</v>
      </c>
      <c r="U191">
        <f>I191-PLAN</f>
        <v>370</v>
      </c>
    </row>
    <row r="192" spans="1:21" x14ac:dyDescent="0.35">
      <c r="A192">
        <v>1558</v>
      </c>
      <c r="B192" t="s">
        <v>185</v>
      </c>
      <c r="C192" t="s">
        <v>180</v>
      </c>
      <c r="D192">
        <v>7</v>
      </c>
      <c r="E192" t="s">
        <v>181</v>
      </c>
      <c r="F192">
        <v>1</v>
      </c>
      <c r="G192" s="1">
        <v>44569</v>
      </c>
      <c r="H192">
        <v>240</v>
      </c>
      <c r="I192">
        <v>1930</v>
      </c>
      <c r="J192">
        <v>46074.68</v>
      </c>
      <c r="K192">
        <f>IF(ISBLANK(J192),VLOOKUP(A192,LinearRegression!$B$2:$J$850,6,FALSE),J192)</f>
        <v>46074.68</v>
      </c>
      <c r="L192" s="4">
        <f>IF(ISBLANK(J192),VLOOKUP(A192,GradientBoostingRegressor!$B$2:$J$850,6,FALSE),J192)</f>
        <v>46074.68</v>
      </c>
      <c r="M192">
        <f>SUM(P192:S192)</f>
        <v>36968.47000594483</v>
      </c>
      <c r="N192">
        <f t="shared" si="8"/>
        <v>9106.2099940551707</v>
      </c>
      <c r="P192">
        <f t="shared" si="9"/>
        <v>0</v>
      </c>
      <c r="Q192">
        <f>$H192*Q$2402</f>
        <v>36968.47000594483</v>
      </c>
      <c r="R192">
        <f t="shared" si="10"/>
        <v>0</v>
      </c>
      <c r="S192">
        <f t="shared" si="11"/>
        <v>0</v>
      </c>
      <c r="T192">
        <f>MROT/DAY(EOMONTH(MIN($G$2:$G$2401),MONTH(G192)-1))/8*H192*$T$2402</f>
        <v>0</v>
      </c>
      <c r="U192">
        <f>I192-PLAN</f>
        <v>370</v>
      </c>
    </row>
    <row r="193" spans="1:21" x14ac:dyDescent="0.35">
      <c r="A193">
        <v>71</v>
      </c>
      <c r="B193" t="s">
        <v>91</v>
      </c>
      <c r="C193" t="s">
        <v>18</v>
      </c>
      <c r="D193">
        <v>4</v>
      </c>
      <c r="E193" t="s">
        <v>16</v>
      </c>
      <c r="F193">
        <v>3.3</v>
      </c>
      <c r="G193" s="1">
        <v>44562</v>
      </c>
      <c r="H193">
        <v>264</v>
      </c>
      <c r="I193">
        <v>1950</v>
      </c>
      <c r="J193">
        <v>46012.15</v>
      </c>
      <c r="K193">
        <f>IF(ISBLANK(J193),VLOOKUP(A193,LinearRegression!$B$2:$J$850,6,FALSE),J193)</f>
        <v>46012.15</v>
      </c>
      <c r="L193" s="4">
        <f>IF(ISBLANK(J193),VLOOKUP(A193,GradientBoostingRegressor!$B$2:$J$850,6,FALSE),J193)</f>
        <v>46012.15</v>
      </c>
      <c r="M193">
        <f>SUM(P193:S193)</f>
        <v>40665.317006539313</v>
      </c>
      <c r="N193">
        <f t="shared" si="8"/>
        <v>5346.8329934606882</v>
      </c>
      <c r="P193">
        <f t="shared" si="9"/>
        <v>0</v>
      </c>
      <c r="Q193">
        <f>$H193*Q$2402</f>
        <v>40665.317006539313</v>
      </c>
      <c r="R193">
        <f t="shared" si="10"/>
        <v>0</v>
      </c>
      <c r="S193">
        <f t="shared" si="11"/>
        <v>0</v>
      </c>
      <c r="T193">
        <f>MROT/DAY(EOMONTH(MIN($G$2:$G$2401),MONTH(G193)-1))/8*H193*$T$2402</f>
        <v>0</v>
      </c>
      <c r="U193">
        <f>I193-PLAN</f>
        <v>390</v>
      </c>
    </row>
    <row r="194" spans="1:21" x14ac:dyDescent="0.35">
      <c r="A194">
        <v>82</v>
      </c>
      <c r="B194" t="s">
        <v>102</v>
      </c>
      <c r="C194" t="s">
        <v>18</v>
      </c>
      <c r="D194">
        <v>4</v>
      </c>
      <c r="E194" t="s">
        <v>103</v>
      </c>
      <c r="F194">
        <v>3.3</v>
      </c>
      <c r="G194" s="1">
        <v>44562</v>
      </c>
      <c r="H194">
        <v>264</v>
      </c>
      <c r="I194">
        <v>1950</v>
      </c>
      <c r="J194">
        <v>46012.15</v>
      </c>
      <c r="K194">
        <f>IF(ISBLANK(J194),VLOOKUP(A194,LinearRegression!$B$2:$J$850,6,FALSE),J194)</f>
        <v>46012.15</v>
      </c>
      <c r="L194" s="4">
        <f>IF(ISBLANK(J194),VLOOKUP(A194,GradientBoostingRegressor!$B$2:$J$850,6,FALSE),J194)</f>
        <v>46012.15</v>
      </c>
      <c r="M194">
        <f>SUM(P194:S194)</f>
        <v>40665.317006539313</v>
      </c>
      <c r="N194">
        <f t="shared" si="8"/>
        <v>5346.8329934606882</v>
      </c>
      <c r="P194">
        <f t="shared" si="9"/>
        <v>0</v>
      </c>
      <c r="Q194">
        <f>$H194*Q$2402</f>
        <v>40665.317006539313</v>
      </c>
      <c r="R194">
        <f t="shared" si="10"/>
        <v>0</v>
      </c>
      <c r="S194">
        <f t="shared" si="11"/>
        <v>0</v>
      </c>
      <c r="T194">
        <f>MROT/DAY(EOMONTH(MIN($G$2:$G$2401),MONTH(G194)-1))/8*H194*$T$2402</f>
        <v>0</v>
      </c>
      <c r="U194">
        <f>I194-PLAN</f>
        <v>390</v>
      </c>
    </row>
    <row r="195" spans="1:21" x14ac:dyDescent="0.35">
      <c r="A195">
        <v>1286</v>
      </c>
      <c r="B195" t="s">
        <v>107</v>
      </c>
      <c r="C195" t="s">
        <v>18</v>
      </c>
      <c r="D195">
        <v>4</v>
      </c>
      <c r="E195" t="s">
        <v>103</v>
      </c>
      <c r="F195">
        <v>3.3</v>
      </c>
      <c r="G195" s="1">
        <v>44568</v>
      </c>
      <c r="H195">
        <v>276</v>
      </c>
      <c r="I195">
        <v>1620</v>
      </c>
      <c r="J195">
        <v>45958</v>
      </c>
      <c r="K195">
        <f>IF(ISBLANK(J195),VLOOKUP(A195,LinearRegression!$B$2:$J$850,6,FALSE),J195)</f>
        <v>45958</v>
      </c>
      <c r="L195" s="4">
        <f>IF(ISBLANK(J195),VLOOKUP(A195,GradientBoostingRegressor!$B$2:$J$850,6,FALSE),J195)</f>
        <v>45958</v>
      </c>
      <c r="M195">
        <f>SUM(P195:S195)</f>
        <v>42513.740506836555</v>
      </c>
      <c r="N195">
        <f t="shared" ref="N195:N258" si="12">ABS(J195-M195)</f>
        <v>3444.2594931634449</v>
      </c>
      <c r="P195">
        <f t="shared" ref="P195:P258" si="13">$I195*P$2402</f>
        <v>0</v>
      </c>
      <c r="Q195">
        <f>$H195*Q$2402</f>
        <v>42513.740506836555</v>
      </c>
      <c r="R195">
        <f t="shared" ref="R195:R258" si="14">$D195*R$2402</f>
        <v>0</v>
      </c>
      <c r="S195">
        <f t="shared" ref="S195:S258" si="15">$F195*S$2402</f>
        <v>0</v>
      </c>
      <c r="T195">
        <f>MROT/DAY(EOMONTH(MIN($G$2:$G$2401),MONTH(G195)-1))/8*H195*$T$2402</f>
        <v>0</v>
      </c>
      <c r="U195">
        <f>I195-PLAN</f>
        <v>60</v>
      </c>
    </row>
    <row r="196" spans="1:21" x14ac:dyDescent="0.35">
      <c r="A196">
        <v>1466</v>
      </c>
      <c r="B196" t="s">
        <v>85</v>
      </c>
      <c r="C196" t="s">
        <v>71</v>
      </c>
      <c r="D196">
        <v>4</v>
      </c>
      <c r="E196" t="s">
        <v>66</v>
      </c>
      <c r="F196">
        <v>3.1</v>
      </c>
      <c r="G196" s="1">
        <v>44569</v>
      </c>
      <c r="H196">
        <v>276</v>
      </c>
      <c r="I196">
        <v>1930</v>
      </c>
      <c r="J196">
        <v>45783.42</v>
      </c>
      <c r="K196">
        <f>IF(ISBLANK(J196),VLOOKUP(A196,LinearRegression!$B$2:$J$850,6,FALSE),J196)</f>
        <v>45783.42</v>
      </c>
      <c r="L196" s="4">
        <f>IF(ISBLANK(J196),VLOOKUP(A196,GradientBoostingRegressor!$B$2:$J$850,6,FALSE),J196)</f>
        <v>45783.42</v>
      </c>
      <c r="M196">
        <f>SUM(P196:S196)</f>
        <v>42513.740506836555</v>
      </c>
      <c r="N196">
        <f t="shared" si="12"/>
        <v>3269.6794931634431</v>
      </c>
      <c r="P196">
        <f t="shared" si="13"/>
        <v>0</v>
      </c>
      <c r="Q196">
        <f>$H196*Q$2402</f>
        <v>42513.740506836555</v>
      </c>
      <c r="R196">
        <f t="shared" si="14"/>
        <v>0</v>
      </c>
      <c r="S196">
        <f t="shared" si="15"/>
        <v>0</v>
      </c>
      <c r="T196">
        <f>MROT/DAY(EOMONTH(MIN($G$2:$G$2401),MONTH(G196)-1))/8*H196*$T$2402</f>
        <v>0</v>
      </c>
      <c r="U196">
        <f>I196-PLAN</f>
        <v>370</v>
      </c>
    </row>
    <row r="197" spans="1:21" x14ac:dyDescent="0.35">
      <c r="A197">
        <v>1325</v>
      </c>
      <c r="B197" t="s">
        <v>149</v>
      </c>
      <c r="C197" t="s">
        <v>65</v>
      </c>
      <c r="D197">
        <v>5</v>
      </c>
      <c r="E197" t="s">
        <v>142</v>
      </c>
      <c r="F197">
        <v>3.4</v>
      </c>
      <c r="G197" s="1">
        <v>44568</v>
      </c>
      <c r="H197">
        <v>252</v>
      </c>
      <c r="I197">
        <v>1620</v>
      </c>
      <c r="J197">
        <v>45740.92</v>
      </c>
      <c r="K197">
        <f>IF(ISBLANK(J197),VLOOKUP(A197,LinearRegression!$B$2:$J$850,6,FALSE),J197)</f>
        <v>45740.92</v>
      </c>
      <c r="L197" s="4">
        <f>IF(ISBLANK(J197),VLOOKUP(A197,GradientBoostingRegressor!$B$2:$J$850,6,FALSE),J197)</f>
        <v>45740.92</v>
      </c>
      <c r="M197">
        <f>SUM(P197:S197)</f>
        <v>38816.893506242071</v>
      </c>
      <c r="N197">
        <f t="shared" si="12"/>
        <v>6924.0264937579268</v>
      </c>
      <c r="P197">
        <f t="shared" si="13"/>
        <v>0</v>
      </c>
      <c r="Q197">
        <f>$H197*Q$2402</f>
        <v>38816.893506242071</v>
      </c>
      <c r="R197">
        <f t="shared" si="14"/>
        <v>0</v>
      </c>
      <c r="S197">
        <f t="shared" si="15"/>
        <v>0</v>
      </c>
      <c r="T197">
        <f>MROT/DAY(EOMONTH(MIN($G$2:$G$2401),MONTH(G197)-1))/8*H197*$T$2402</f>
        <v>0</v>
      </c>
      <c r="U197">
        <f>I197-PLAN</f>
        <v>60</v>
      </c>
    </row>
    <row r="198" spans="1:21" x14ac:dyDescent="0.35">
      <c r="A198">
        <v>764</v>
      </c>
      <c r="B198" t="s">
        <v>191</v>
      </c>
      <c r="C198" t="s">
        <v>65</v>
      </c>
      <c r="D198">
        <v>7</v>
      </c>
      <c r="E198" t="s">
        <v>66</v>
      </c>
      <c r="F198">
        <v>3.4</v>
      </c>
      <c r="G198" s="1">
        <v>44565</v>
      </c>
      <c r="H198">
        <v>216</v>
      </c>
      <c r="I198">
        <v>1790</v>
      </c>
      <c r="J198">
        <v>45572.67</v>
      </c>
      <c r="K198">
        <f>IF(ISBLANK(J198),VLOOKUP(A198,LinearRegression!$B$2:$J$850,6,FALSE),J198)</f>
        <v>45572.67</v>
      </c>
      <c r="L198" s="4">
        <f>IF(ISBLANK(J198),VLOOKUP(A198,GradientBoostingRegressor!$B$2:$J$850,6,FALSE),J198)</f>
        <v>45572.67</v>
      </c>
      <c r="M198">
        <f>SUM(P198:S198)</f>
        <v>33271.623005350346</v>
      </c>
      <c r="N198">
        <f t="shared" si="12"/>
        <v>12301.046994649652</v>
      </c>
      <c r="P198">
        <f t="shared" si="13"/>
        <v>0</v>
      </c>
      <c r="Q198">
        <f>$H198*Q$2402</f>
        <v>33271.623005350346</v>
      </c>
      <c r="R198">
        <f t="shared" si="14"/>
        <v>0</v>
      </c>
      <c r="S198">
        <f t="shared" si="15"/>
        <v>0</v>
      </c>
      <c r="T198">
        <f>MROT/DAY(EOMONTH(MIN($G$2:$G$2401),MONTH(G198)-1))/8*H198*$T$2402</f>
        <v>0</v>
      </c>
      <c r="U198">
        <f>I198-PLAN</f>
        <v>230</v>
      </c>
    </row>
    <row r="199" spans="1:21" x14ac:dyDescent="0.35">
      <c r="A199">
        <v>765</v>
      </c>
      <c r="B199" t="s">
        <v>192</v>
      </c>
      <c r="C199" t="s">
        <v>65</v>
      </c>
      <c r="D199">
        <v>7</v>
      </c>
      <c r="E199" t="s">
        <v>66</v>
      </c>
      <c r="F199">
        <v>3.4</v>
      </c>
      <c r="G199" s="1">
        <v>44565</v>
      </c>
      <c r="H199">
        <v>216</v>
      </c>
      <c r="I199">
        <v>1790</v>
      </c>
      <c r="J199">
        <v>45572.67</v>
      </c>
      <c r="K199">
        <f>IF(ISBLANK(J199),VLOOKUP(A199,LinearRegression!$B$2:$J$850,6,FALSE),J199)</f>
        <v>45572.67</v>
      </c>
      <c r="L199" s="4">
        <f>IF(ISBLANK(J199),VLOOKUP(A199,GradientBoostingRegressor!$B$2:$J$850,6,FALSE),J199)</f>
        <v>45572.67</v>
      </c>
      <c r="M199">
        <f>SUM(P199:S199)</f>
        <v>33271.623005350346</v>
      </c>
      <c r="N199">
        <f t="shared" si="12"/>
        <v>12301.046994649652</v>
      </c>
      <c r="P199">
        <f t="shared" si="13"/>
        <v>0</v>
      </c>
      <c r="Q199">
        <f>$H199*Q$2402</f>
        <v>33271.623005350346</v>
      </c>
      <c r="R199">
        <f t="shared" si="14"/>
        <v>0</v>
      </c>
      <c r="S199">
        <f t="shared" si="15"/>
        <v>0</v>
      </c>
      <c r="T199">
        <f>MROT/DAY(EOMONTH(MIN($G$2:$G$2401),MONTH(G199)-1))/8*H199*$T$2402</f>
        <v>0</v>
      </c>
      <c r="U199">
        <f>I199-PLAN</f>
        <v>230</v>
      </c>
    </row>
    <row r="200" spans="1:21" x14ac:dyDescent="0.35">
      <c r="A200">
        <v>766</v>
      </c>
      <c r="B200" t="s">
        <v>193</v>
      </c>
      <c r="C200" t="s">
        <v>65</v>
      </c>
      <c r="D200">
        <v>7</v>
      </c>
      <c r="E200" t="s">
        <v>66</v>
      </c>
      <c r="F200">
        <v>3.4</v>
      </c>
      <c r="G200" s="1">
        <v>44565</v>
      </c>
      <c r="H200">
        <v>216</v>
      </c>
      <c r="I200">
        <v>1790</v>
      </c>
      <c r="J200">
        <v>45572.67</v>
      </c>
      <c r="K200">
        <f>IF(ISBLANK(J200),VLOOKUP(A200,LinearRegression!$B$2:$J$850,6,FALSE),J200)</f>
        <v>45572.67</v>
      </c>
      <c r="L200" s="4">
        <f>IF(ISBLANK(J200),VLOOKUP(A200,GradientBoostingRegressor!$B$2:$J$850,6,FALSE),J200)</f>
        <v>45572.67</v>
      </c>
      <c r="M200">
        <f>SUM(P200:S200)</f>
        <v>33271.623005350346</v>
      </c>
      <c r="N200">
        <f t="shared" si="12"/>
        <v>12301.046994649652</v>
      </c>
      <c r="P200">
        <f t="shared" si="13"/>
        <v>0</v>
      </c>
      <c r="Q200">
        <f>$H200*Q$2402</f>
        <v>33271.623005350346</v>
      </c>
      <c r="R200">
        <f t="shared" si="14"/>
        <v>0</v>
      </c>
      <c r="S200">
        <f t="shared" si="15"/>
        <v>0</v>
      </c>
      <c r="T200">
        <f>MROT/DAY(EOMONTH(MIN($G$2:$G$2401),MONTH(G200)-1))/8*H200*$T$2402</f>
        <v>0</v>
      </c>
      <c r="U200">
        <f>I200-PLAN</f>
        <v>230</v>
      </c>
    </row>
    <row r="201" spans="1:21" x14ac:dyDescent="0.35">
      <c r="A201">
        <v>129</v>
      </c>
      <c r="B201" t="s">
        <v>154</v>
      </c>
      <c r="C201" t="s">
        <v>65</v>
      </c>
      <c r="D201">
        <v>5</v>
      </c>
      <c r="E201" t="s">
        <v>151</v>
      </c>
      <c r="F201">
        <v>3.4</v>
      </c>
      <c r="G201" s="1">
        <v>44562</v>
      </c>
      <c r="H201">
        <v>240</v>
      </c>
      <c r="I201">
        <v>1950</v>
      </c>
      <c r="J201">
        <v>45484.84</v>
      </c>
      <c r="K201">
        <f>IF(ISBLANK(J201),VLOOKUP(A201,LinearRegression!$B$2:$J$850,6,FALSE),J201)</f>
        <v>45484.84</v>
      </c>
      <c r="L201" s="4">
        <f>IF(ISBLANK(J201),VLOOKUP(A201,GradientBoostingRegressor!$B$2:$J$850,6,FALSE),J201)</f>
        <v>45484.84</v>
      </c>
      <c r="M201">
        <f>SUM(P201:S201)</f>
        <v>36968.47000594483</v>
      </c>
      <c r="N201">
        <f t="shared" si="12"/>
        <v>8516.3699940551669</v>
      </c>
      <c r="P201">
        <f t="shared" si="13"/>
        <v>0</v>
      </c>
      <c r="Q201">
        <f>$H201*Q$2402</f>
        <v>36968.47000594483</v>
      </c>
      <c r="R201">
        <f t="shared" si="14"/>
        <v>0</v>
      </c>
      <c r="S201">
        <f t="shared" si="15"/>
        <v>0</v>
      </c>
      <c r="T201">
        <f>MROT/DAY(EOMONTH(MIN($G$2:$G$2401),MONTH(G201)-1))/8*H201*$T$2402</f>
        <v>0</v>
      </c>
      <c r="U201">
        <f>I201-PLAN</f>
        <v>390</v>
      </c>
    </row>
    <row r="202" spans="1:21" x14ac:dyDescent="0.35">
      <c r="A202">
        <v>132</v>
      </c>
      <c r="B202" t="s">
        <v>157</v>
      </c>
      <c r="C202" t="s">
        <v>65</v>
      </c>
      <c r="D202">
        <v>5</v>
      </c>
      <c r="E202" t="s">
        <v>151</v>
      </c>
      <c r="F202">
        <v>3.4</v>
      </c>
      <c r="G202" s="1">
        <v>44562</v>
      </c>
      <c r="H202">
        <v>240</v>
      </c>
      <c r="I202">
        <v>1950</v>
      </c>
      <c r="J202">
        <v>45484.84</v>
      </c>
      <c r="K202">
        <f>IF(ISBLANK(J202),VLOOKUP(A202,LinearRegression!$B$2:$J$850,6,FALSE),J202)</f>
        <v>45484.84</v>
      </c>
      <c r="L202" s="4">
        <f>IF(ISBLANK(J202),VLOOKUP(A202,GradientBoostingRegressor!$B$2:$J$850,6,FALSE),J202)</f>
        <v>45484.84</v>
      </c>
      <c r="M202">
        <f>SUM(P202:S202)</f>
        <v>36968.47000594483</v>
      </c>
      <c r="N202">
        <f t="shared" si="12"/>
        <v>8516.3699940551669</v>
      </c>
      <c r="P202">
        <f t="shared" si="13"/>
        <v>0</v>
      </c>
      <c r="Q202">
        <f>$H202*Q$2402</f>
        <v>36968.47000594483</v>
      </c>
      <c r="R202">
        <f t="shared" si="14"/>
        <v>0</v>
      </c>
      <c r="S202">
        <f t="shared" si="15"/>
        <v>0</v>
      </c>
      <c r="T202">
        <f>MROT/DAY(EOMONTH(MIN($G$2:$G$2401),MONTH(G202)-1))/8*H202*$T$2402</f>
        <v>0</v>
      </c>
      <c r="U202">
        <f>I202-PLAN</f>
        <v>390</v>
      </c>
    </row>
    <row r="203" spans="1:21" x14ac:dyDescent="0.35">
      <c r="A203">
        <v>1518</v>
      </c>
      <c r="B203" t="s">
        <v>141</v>
      </c>
      <c r="C203" t="s">
        <v>65</v>
      </c>
      <c r="D203">
        <v>5</v>
      </c>
      <c r="E203" t="s">
        <v>142</v>
      </c>
      <c r="F203">
        <v>3.4</v>
      </c>
      <c r="G203" s="1">
        <v>44569</v>
      </c>
      <c r="H203">
        <v>240</v>
      </c>
      <c r="I203">
        <v>1930</v>
      </c>
      <c r="J203">
        <v>45315.25</v>
      </c>
      <c r="K203">
        <f>IF(ISBLANK(J203),VLOOKUP(A203,LinearRegression!$B$2:$J$850,6,FALSE),J203)</f>
        <v>45315.25</v>
      </c>
      <c r="L203" s="4">
        <f>IF(ISBLANK(J203),VLOOKUP(A203,GradientBoostingRegressor!$B$2:$J$850,6,FALSE),J203)</f>
        <v>45315.25</v>
      </c>
      <c r="M203">
        <f>SUM(P203:S203)</f>
        <v>36968.47000594483</v>
      </c>
      <c r="N203">
        <f t="shared" si="12"/>
        <v>8346.7799940551704</v>
      </c>
      <c r="P203">
        <f t="shared" si="13"/>
        <v>0</v>
      </c>
      <c r="Q203">
        <f>$H203*Q$2402</f>
        <v>36968.47000594483</v>
      </c>
      <c r="R203">
        <f t="shared" si="14"/>
        <v>0</v>
      </c>
      <c r="S203">
        <f t="shared" si="15"/>
        <v>0</v>
      </c>
      <c r="T203">
        <f>MROT/DAY(EOMONTH(MIN($G$2:$G$2401),MONTH(G203)-1))/8*H203*$T$2402</f>
        <v>0</v>
      </c>
      <c r="U203">
        <f>I203-PLAN</f>
        <v>370</v>
      </c>
    </row>
    <row r="204" spans="1:21" x14ac:dyDescent="0.35">
      <c r="A204">
        <v>1525</v>
      </c>
      <c r="B204" t="s">
        <v>149</v>
      </c>
      <c r="C204" t="s">
        <v>65</v>
      </c>
      <c r="D204">
        <v>5</v>
      </c>
      <c r="E204" t="s">
        <v>142</v>
      </c>
      <c r="F204">
        <v>3.4</v>
      </c>
      <c r="G204" s="1">
        <v>44569</v>
      </c>
      <c r="H204">
        <v>240</v>
      </c>
      <c r="I204">
        <v>1930</v>
      </c>
      <c r="J204">
        <v>45315.25</v>
      </c>
      <c r="K204">
        <f>IF(ISBLANK(J204),VLOOKUP(A204,LinearRegression!$B$2:$J$850,6,FALSE),J204)</f>
        <v>45315.25</v>
      </c>
      <c r="L204" s="4">
        <f>IF(ISBLANK(J204),VLOOKUP(A204,GradientBoostingRegressor!$B$2:$J$850,6,FALSE),J204)</f>
        <v>45315.25</v>
      </c>
      <c r="M204">
        <f>SUM(P204:S204)</f>
        <v>36968.47000594483</v>
      </c>
      <c r="N204">
        <f t="shared" si="12"/>
        <v>8346.7799940551704</v>
      </c>
      <c r="P204">
        <f t="shared" si="13"/>
        <v>0</v>
      </c>
      <c r="Q204">
        <f>$H204*Q$2402</f>
        <v>36968.47000594483</v>
      </c>
      <c r="R204">
        <f t="shared" si="14"/>
        <v>0</v>
      </c>
      <c r="S204">
        <f t="shared" si="15"/>
        <v>0</v>
      </c>
      <c r="T204">
        <f>MROT/DAY(EOMONTH(MIN($G$2:$G$2401),MONTH(G204)-1))/8*H204*$T$2402</f>
        <v>0</v>
      </c>
      <c r="U204">
        <f>I204-PLAN</f>
        <v>370</v>
      </c>
    </row>
    <row r="205" spans="1:21" x14ac:dyDescent="0.35">
      <c r="A205">
        <v>1533</v>
      </c>
      <c r="B205" t="s">
        <v>158</v>
      </c>
      <c r="C205" t="s">
        <v>65</v>
      </c>
      <c r="D205">
        <v>5</v>
      </c>
      <c r="E205" t="s">
        <v>151</v>
      </c>
      <c r="F205">
        <v>3.4</v>
      </c>
      <c r="G205" s="1">
        <v>44569</v>
      </c>
      <c r="H205">
        <v>240</v>
      </c>
      <c r="I205">
        <v>1930</v>
      </c>
      <c r="J205">
        <v>45315.25</v>
      </c>
      <c r="K205">
        <f>IF(ISBLANK(J205),VLOOKUP(A205,LinearRegression!$B$2:$J$850,6,FALSE),J205)</f>
        <v>45315.25</v>
      </c>
      <c r="L205" s="4">
        <f>IF(ISBLANK(J205),VLOOKUP(A205,GradientBoostingRegressor!$B$2:$J$850,6,FALSE),J205)</f>
        <v>45315.25</v>
      </c>
      <c r="M205">
        <f>SUM(P205:S205)</f>
        <v>36968.47000594483</v>
      </c>
      <c r="N205">
        <f t="shared" si="12"/>
        <v>8346.7799940551704</v>
      </c>
      <c r="P205">
        <f t="shared" si="13"/>
        <v>0</v>
      </c>
      <c r="Q205">
        <f>$H205*Q$2402</f>
        <v>36968.47000594483</v>
      </c>
      <c r="R205">
        <f t="shared" si="14"/>
        <v>0</v>
      </c>
      <c r="S205">
        <f t="shared" si="15"/>
        <v>0</v>
      </c>
      <c r="T205">
        <f>MROT/DAY(EOMONTH(MIN($G$2:$G$2401),MONTH(G205)-1))/8*H205*$T$2402</f>
        <v>0</v>
      </c>
      <c r="U205">
        <f>I205-PLAN</f>
        <v>370</v>
      </c>
    </row>
    <row r="206" spans="1:21" x14ac:dyDescent="0.35">
      <c r="A206">
        <v>167</v>
      </c>
      <c r="B206" t="s">
        <v>194</v>
      </c>
      <c r="C206" t="s">
        <v>114</v>
      </c>
      <c r="D206">
        <v>7</v>
      </c>
      <c r="E206" t="s">
        <v>16</v>
      </c>
      <c r="F206">
        <v>3.3</v>
      </c>
      <c r="G206" s="1">
        <v>44562</v>
      </c>
      <c r="H206">
        <v>216</v>
      </c>
      <c r="I206">
        <v>1950</v>
      </c>
      <c r="J206">
        <v>45220.11</v>
      </c>
      <c r="K206">
        <f>IF(ISBLANK(J206),VLOOKUP(A206,LinearRegression!$B$2:$J$850,6,FALSE),J206)</f>
        <v>45220.11</v>
      </c>
      <c r="L206" s="4">
        <f>IF(ISBLANK(J206),VLOOKUP(A206,GradientBoostingRegressor!$B$2:$J$850,6,FALSE),J206)</f>
        <v>45220.11</v>
      </c>
      <c r="M206">
        <f>SUM(P206:S206)</f>
        <v>33271.623005350346</v>
      </c>
      <c r="N206">
        <f t="shared" si="12"/>
        <v>11948.486994649655</v>
      </c>
      <c r="P206">
        <f t="shared" si="13"/>
        <v>0</v>
      </c>
      <c r="Q206">
        <f>$H206*Q$2402</f>
        <v>33271.623005350346</v>
      </c>
      <c r="R206">
        <f t="shared" si="14"/>
        <v>0</v>
      </c>
      <c r="S206">
        <f t="shared" si="15"/>
        <v>0</v>
      </c>
      <c r="T206">
        <f>MROT/DAY(EOMONTH(MIN($G$2:$G$2401),MONTH(G206)-1))/8*H206*$T$2402</f>
        <v>0</v>
      </c>
      <c r="U206">
        <f>I206-PLAN</f>
        <v>390</v>
      </c>
    </row>
    <row r="207" spans="1:21" x14ac:dyDescent="0.35">
      <c r="A207">
        <v>174</v>
      </c>
      <c r="B207" t="s">
        <v>201</v>
      </c>
      <c r="C207" t="s">
        <v>114</v>
      </c>
      <c r="D207">
        <v>7</v>
      </c>
      <c r="E207" t="s">
        <v>16</v>
      </c>
      <c r="F207">
        <v>3.3</v>
      </c>
      <c r="G207" s="1">
        <v>44562</v>
      </c>
      <c r="H207">
        <v>216</v>
      </c>
      <c r="I207">
        <v>1950</v>
      </c>
      <c r="J207">
        <v>45220.11</v>
      </c>
      <c r="K207">
        <f>IF(ISBLANK(J207),VLOOKUP(A207,LinearRegression!$B$2:$J$850,6,FALSE),J207)</f>
        <v>45220.11</v>
      </c>
      <c r="L207" s="4">
        <f>IF(ISBLANK(J207),VLOOKUP(A207,GradientBoostingRegressor!$B$2:$J$850,6,FALSE),J207)</f>
        <v>45220.11</v>
      </c>
      <c r="M207">
        <f>SUM(P207:S207)</f>
        <v>33271.623005350346</v>
      </c>
      <c r="N207">
        <f t="shared" si="12"/>
        <v>11948.486994649655</v>
      </c>
      <c r="P207">
        <f t="shared" si="13"/>
        <v>0</v>
      </c>
      <c r="Q207">
        <f>$H207*Q$2402</f>
        <v>33271.623005350346</v>
      </c>
      <c r="R207">
        <f t="shared" si="14"/>
        <v>0</v>
      </c>
      <c r="S207">
        <f t="shared" si="15"/>
        <v>0</v>
      </c>
      <c r="T207">
        <f>MROT/DAY(EOMONTH(MIN($G$2:$G$2401),MONTH(G207)-1))/8*H207*$T$2402</f>
        <v>0</v>
      </c>
      <c r="U207">
        <f>I207-PLAN</f>
        <v>390</v>
      </c>
    </row>
    <row r="208" spans="1:21" x14ac:dyDescent="0.35">
      <c r="A208">
        <v>176</v>
      </c>
      <c r="B208" t="s">
        <v>203</v>
      </c>
      <c r="C208" t="s">
        <v>114</v>
      </c>
      <c r="D208">
        <v>7</v>
      </c>
      <c r="E208" t="s">
        <v>103</v>
      </c>
      <c r="F208">
        <v>3.3</v>
      </c>
      <c r="G208" s="1">
        <v>44562</v>
      </c>
      <c r="H208">
        <v>216</v>
      </c>
      <c r="I208">
        <v>1950</v>
      </c>
      <c r="J208">
        <v>45220.11</v>
      </c>
      <c r="K208">
        <f>IF(ISBLANK(J208),VLOOKUP(A208,LinearRegression!$B$2:$J$850,6,FALSE),J208)</f>
        <v>45220.11</v>
      </c>
      <c r="L208" s="4">
        <f>IF(ISBLANK(J208),VLOOKUP(A208,GradientBoostingRegressor!$B$2:$J$850,6,FALSE),J208)</f>
        <v>45220.11</v>
      </c>
      <c r="M208">
        <f>SUM(P208:S208)</f>
        <v>33271.623005350346</v>
      </c>
      <c r="N208">
        <f t="shared" si="12"/>
        <v>11948.486994649655</v>
      </c>
      <c r="P208">
        <f t="shared" si="13"/>
        <v>0</v>
      </c>
      <c r="Q208">
        <f>$H208*Q$2402</f>
        <v>33271.623005350346</v>
      </c>
      <c r="R208">
        <f t="shared" si="14"/>
        <v>0</v>
      </c>
      <c r="S208">
        <f t="shared" si="15"/>
        <v>0</v>
      </c>
      <c r="T208">
        <f>MROT/DAY(EOMONTH(MIN($G$2:$G$2401),MONTH(G208)-1))/8*H208*$T$2402</f>
        <v>0</v>
      </c>
      <c r="U208">
        <f>I208-PLAN</f>
        <v>390</v>
      </c>
    </row>
    <row r="209" spans="1:21" x14ac:dyDescent="0.35">
      <c r="A209">
        <v>1036</v>
      </c>
      <c r="B209" t="s">
        <v>49</v>
      </c>
      <c r="C209" t="s">
        <v>50</v>
      </c>
      <c r="D209">
        <v>4</v>
      </c>
      <c r="E209" t="s">
        <v>51</v>
      </c>
      <c r="F209">
        <v>2</v>
      </c>
      <c r="G209" s="1">
        <v>44567</v>
      </c>
      <c r="H209">
        <v>264</v>
      </c>
      <c r="I209">
        <v>2250</v>
      </c>
      <c r="J209">
        <v>45203.37</v>
      </c>
      <c r="K209">
        <f>IF(ISBLANK(J209),VLOOKUP(A209,LinearRegression!$B$2:$J$850,6,FALSE),J209)</f>
        <v>45203.37</v>
      </c>
      <c r="L209" s="4">
        <f>IF(ISBLANK(J209),VLOOKUP(A209,GradientBoostingRegressor!$B$2:$J$850,6,FALSE),J209)</f>
        <v>45203.37</v>
      </c>
      <c r="M209">
        <f>SUM(P209:S209)</f>
        <v>40665.317006539313</v>
      </c>
      <c r="N209">
        <f t="shared" si="12"/>
        <v>4538.0529934606893</v>
      </c>
      <c r="P209">
        <f t="shared" si="13"/>
        <v>0</v>
      </c>
      <c r="Q209">
        <f>$H209*Q$2402</f>
        <v>40665.317006539313</v>
      </c>
      <c r="R209">
        <f t="shared" si="14"/>
        <v>0</v>
      </c>
      <c r="S209">
        <f t="shared" si="15"/>
        <v>0</v>
      </c>
      <c r="T209">
        <f>MROT/DAY(EOMONTH(MIN($G$2:$G$2401),MONTH(G209)-1))/8*H209*$T$2402</f>
        <v>0</v>
      </c>
      <c r="U209">
        <f>I209-PLAN</f>
        <v>690</v>
      </c>
    </row>
    <row r="210" spans="1:21" x14ac:dyDescent="0.35">
      <c r="A210">
        <v>1038</v>
      </c>
      <c r="B210" t="s">
        <v>53</v>
      </c>
      <c r="C210" t="s">
        <v>50</v>
      </c>
      <c r="D210">
        <v>4</v>
      </c>
      <c r="E210" t="s">
        <v>51</v>
      </c>
      <c r="F210">
        <v>2</v>
      </c>
      <c r="G210" s="1">
        <v>44567</v>
      </c>
      <c r="H210">
        <v>264</v>
      </c>
      <c r="I210">
        <v>2250</v>
      </c>
      <c r="J210">
        <v>45203.37</v>
      </c>
      <c r="K210">
        <f>IF(ISBLANK(J210),VLOOKUP(A210,LinearRegression!$B$2:$J$850,6,FALSE),J210)</f>
        <v>45203.37</v>
      </c>
      <c r="L210" s="4">
        <f>IF(ISBLANK(J210),VLOOKUP(A210,GradientBoostingRegressor!$B$2:$J$850,6,FALSE),J210)</f>
        <v>45203.37</v>
      </c>
      <c r="M210">
        <f>SUM(P210:S210)</f>
        <v>40665.317006539313</v>
      </c>
      <c r="N210">
        <f t="shared" si="12"/>
        <v>4538.0529934606893</v>
      </c>
      <c r="P210">
        <f t="shared" si="13"/>
        <v>0</v>
      </c>
      <c r="Q210">
        <f>$H210*Q$2402</f>
        <v>40665.317006539313</v>
      </c>
      <c r="R210">
        <f t="shared" si="14"/>
        <v>0</v>
      </c>
      <c r="S210">
        <f t="shared" si="15"/>
        <v>0</v>
      </c>
      <c r="T210">
        <f>MROT/DAY(EOMONTH(MIN($G$2:$G$2401),MONTH(G210)-1))/8*H210*$T$2402</f>
        <v>0</v>
      </c>
      <c r="U210">
        <f>I210-PLAN</f>
        <v>690</v>
      </c>
    </row>
    <row r="211" spans="1:21" x14ac:dyDescent="0.35">
      <c r="A211">
        <v>1039</v>
      </c>
      <c r="B211" t="s">
        <v>54</v>
      </c>
      <c r="C211" t="s">
        <v>50</v>
      </c>
      <c r="D211">
        <v>4</v>
      </c>
      <c r="E211" t="s">
        <v>51</v>
      </c>
      <c r="F211">
        <v>2</v>
      </c>
      <c r="G211" s="1">
        <v>44567</v>
      </c>
      <c r="H211">
        <v>264</v>
      </c>
      <c r="I211">
        <v>2250</v>
      </c>
      <c r="J211">
        <v>45203.37</v>
      </c>
      <c r="K211">
        <f>IF(ISBLANK(J211),VLOOKUP(A211,LinearRegression!$B$2:$J$850,6,FALSE),J211)</f>
        <v>45203.37</v>
      </c>
      <c r="L211" s="4">
        <f>IF(ISBLANK(J211),VLOOKUP(A211,GradientBoostingRegressor!$B$2:$J$850,6,FALSE),J211)</f>
        <v>45203.37</v>
      </c>
      <c r="M211">
        <f>SUM(P211:S211)</f>
        <v>40665.317006539313</v>
      </c>
      <c r="N211">
        <f t="shared" si="12"/>
        <v>4538.0529934606893</v>
      </c>
      <c r="P211">
        <f t="shared" si="13"/>
        <v>0</v>
      </c>
      <c r="Q211">
        <f>$H211*Q$2402</f>
        <v>40665.317006539313</v>
      </c>
      <c r="R211">
        <f t="shared" si="14"/>
        <v>0</v>
      </c>
      <c r="S211">
        <f t="shared" si="15"/>
        <v>0</v>
      </c>
      <c r="T211">
        <f>MROT/DAY(EOMONTH(MIN($G$2:$G$2401),MONTH(G211)-1))/8*H211*$T$2402</f>
        <v>0</v>
      </c>
      <c r="U211">
        <f>I211-PLAN</f>
        <v>690</v>
      </c>
    </row>
    <row r="212" spans="1:21" x14ac:dyDescent="0.35">
      <c r="A212">
        <v>1040</v>
      </c>
      <c r="B212" t="s">
        <v>55</v>
      </c>
      <c r="C212" t="s">
        <v>50</v>
      </c>
      <c r="D212">
        <v>4</v>
      </c>
      <c r="E212" t="s">
        <v>51</v>
      </c>
      <c r="F212">
        <v>2</v>
      </c>
      <c r="G212" s="1">
        <v>44567</v>
      </c>
      <c r="H212">
        <v>264</v>
      </c>
      <c r="I212">
        <v>2250</v>
      </c>
      <c r="J212">
        <v>45203.37</v>
      </c>
      <c r="K212">
        <f>IF(ISBLANK(J212),VLOOKUP(A212,LinearRegression!$B$2:$J$850,6,FALSE),J212)</f>
        <v>45203.37</v>
      </c>
      <c r="L212" s="4">
        <f>IF(ISBLANK(J212),VLOOKUP(A212,GradientBoostingRegressor!$B$2:$J$850,6,FALSE),J212)</f>
        <v>45203.37</v>
      </c>
      <c r="M212">
        <f>SUM(P212:S212)</f>
        <v>40665.317006539313</v>
      </c>
      <c r="N212">
        <f t="shared" si="12"/>
        <v>4538.0529934606893</v>
      </c>
      <c r="P212">
        <f t="shared" si="13"/>
        <v>0</v>
      </c>
      <c r="Q212">
        <f>$H212*Q$2402</f>
        <v>40665.317006539313</v>
      </c>
      <c r="R212">
        <f t="shared" si="14"/>
        <v>0</v>
      </c>
      <c r="S212">
        <f t="shared" si="15"/>
        <v>0</v>
      </c>
      <c r="T212">
        <f>MROT/DAY(EOMONTH(MIN($G$2:$G$2401),MONTH(G212)-1))/8*H212*$T$2402</f>
        <v>0</v>
      </c>
      <c r="U212">
        <f>I212-PLAN</f>
        <v>690</v>
      </c>
    </row>
    <row r="213" spans="1:21" x14ac:dyDescent="0.35">
      <c r="A213">
        <v>1021</v>
      </c>
      <c r="B213" t="s">
        <v>34</v>
      </c>
      <c r="C213" t="s">
        <v>11</v>
      </c>
      <c r="D213">
        <v>3</v>
      </c>
      <c r="E213" t="s">
        <v>12</v>
      </c>
      <c r="F213">
        <v>1</v>
      </c>
      <c r="G213" s="1">
        <v>44567</v>
      </c>
      <c r="H213">
        <v>300</v>
      </c>
      <c r="I213">
        <v>2250</v>
      </c>
      <c r="J213">
        <v>45070.28</v>
      </c>
      <c r="K213">
        <f>IF(ISBLANK(J213),VLOOKUP(A213,LinearRegression!$B$2:$J$850,6,FALSE),J213)</f>
        <v>45070.28</v>
      </c>
      <c r="L213" s="4">
        <f>IF(ISBLANK(J213),VLOOKUP(A213,GradientBoostingRegressor!$B$2:$J$850,6,FALSE),J213)</f>
        <v>45070.28</v>
      </c>
      <c r="M213">
        <f>SUM(P213:S213)</f>
        <v>46210.587507431032</v>
      </c>
      <c r="N213">
        <f t="shared" si="12"/>
        <v>1140.3075074310327</v>
      </c>
      <c r="P213">
        <f t="shared" si="13"/>
        <v>0</v>
      </c>
      <c r="Q213">
        <f>$H213*Q$2402</f>
        <v>46210.587507431032</v>
      </c>
      <c r="R213">
        <f t="shared" si="14"/>
        <v>0</v>
      </c>
      <c r="S213">
        <f t="shared" si="15"/>
        <v>0</v>
      </c>
      <c r="T213">
        <f>MROT/DAY(EOMONTH(MIN($G$2:$G$2401),MONTH(G213)-1))/8*H213*$T$2402</f>
        <v>0</v>
      </c>
      <c r="U213">
        <f>I213-PLAN</f>
        <v>690</v>
      </c>
    </row>
    <row r="214" spans="1:21" x14ac:dyDescent="0.35">
      <c r="A214">
        <v>1577</v>
      </c>
      <c r="B214" t="s">
        <v>204</v>
      </c>
      <c r="C214" t="s">
        <v>114</v>
      </c>
      <c r="D214">
        <v>7</v>
      </c>
      <c r="E214" t="s">
        <v>103</v>
      </c>
      <c r="F214">
        <v>3.3</v>
      </c>
      <c r="G214" s="1">
        <v>44569</v>
      </c>
      <c r="H214">
        <v>216</v>
      </c>
      <c r="I214">
        <v>1930</v>
      </c>
      <c r="J214">
        <v>45032.05</v>
      </c>
      <c r="K214">
        <f>IF(ISBLANK(J214),VLOOKUP(A214,LinearRegression!$B$2:$J$850,6,FALSE),J214)</f>
        <v>45032.05</v>
      </c>
      <c r="L214" s="4">
        <f>IF(ISBLANK(J214),VLOOKUP(A214,GradientBoostingRegressor!$B$2:$J$850,6,FALSE),J214)</f>
        <v>45032.05</v>
      </c>
      <c r="M214">
        <f>SUM(P214:S214)</f>
        <v>33271.623005350346</v>
      </c>
      <c r="N214">
        <f t="shared" si="12"/>
        <v>11760.426994649657</v>
      </c>
      <c r="P214">
        <f t="shared" si="13"/>
        <v>0</v>
      </c>
      <c r="Q214">
        <f>$H214*Q$2402</f>
        <v>33271.623005350346</v>
      </c>
      <c r="R214">
        <f t="shared" si="14"/>
        <v>0</v>
      </c>
      <c r="S214">
        <f t="shared" si="15"/>
        <v>0</v>
      </c>
      <c r="T214">
        <f>MROT/DAY(EOMONTH(MIN($G$2:$G$2401),MONTH(G214)-1))/8*H214*$T$2402</f>
        <v>0</v>
      </c>
      <c r="U214">
        <f>I214-PLAN</f>
        <v>370</v>
      </c>
    </row>
    <row r="215" spans="1:21" x14ac:dyDescent="0.35">
      <c r="A215">
        <v>1582</v>
      </c>
      <c r="B215" t="s">
        <v>209</v>
      </c>
      <c r="C215" t="s">
        <v>114</v>
      </c>
      <c r="D215">
        <v>7</v>
      </c>
      <c r="E215" t="s">
        <v>103</v>
      </c>
      <c r="F215">
        <v>3.3</v>
      </c>
      <c r="G215" s="1">
        <v>44569</v>
      </c>
      <c r="H215">
        <v>216</v>
      </c>
      <c r="I215">
        <v>1930</v>
      </c>
      <c r="J215">
        <v>45032.05</v>
      </c>
      <c r="K215">
        <f>IF(ISBLANK(J215),VLOOKUP(A215,LinearRegression!$B$2:$J$850,6,FALSE),J215)</f>
        <v>45032.05</v>
      </c>
      <c r="L215" s="4">
        <f>IF(ISBLANK(J215),VLOOKUP(A215,GradientBoostingRegressor!$B$2:$J$850,6,FALSE),J215)</f>
        <v>45032.05</v>
      </c>
      <c r="M215">
        <f>SUM(P215:S215)</f>
        <v>33271.623005350346</v>
      </c>
      <c r="N215">
        <f t="shared" si="12"/>
        <v>11760.426994649657</v>
      </c>
      <c r="P215">
        <f t="shared" si="13"/>
        <v>0</v>
      </c>
      <c r="Q215">
        <f>$H215*Q$2402</f>
        <v>33271.623005350346</v>
      </c>
      <c r="R215">
        <f t="shared" si="14"/>
        <v>0</v>
      </c>
      <c r="S215">
        <f t="shared" si="15"/>
        <v>0</v>
      </c>
      <c r="T215">
        <f>MROT/DAY(EOMONTH(MIN($G$2:$G$2401),MONTH(G215)-1))/8*H215*$T$2402</f>
        <v>0</v>
      </c>
      <c r="U215">
        <f>I215-PLAN</f>
        <v>370</v>
      </c>
    </row>
    <row r="216" spans="1:21" x14ac:dyDescent="0.35">
      <c r="A216">
        <v>969</v>
      </c>
      <c r="B216" t="s">
        <v>196</v>
      </c>
      <c r="C216" t="s">
        <v>114</v>
      </c>
      <c r="D216">
        <v>7</v>
      </c>
      <c r="E216" t="s">
        <v>16</v>
      </c>
      <c r="F216">
        <v>3.3</v>
      </c>
      <c r="G216" s="1">
        <v>44566</v>
      </c>
      <c r="H216">
        <v>228</v>
      </c>
      <c r="I216">
        <v>1490</v>
      </c>
      <c r="J216">
        <v>45021.72</v>
      </c>
      <c r="K216">
        <f>IF(ISBLANK(J216),VLOOKUP(A216,LinearRegression!$B$2:$J$850,6,FALSE),J216)</f>
        <v>45021.72</v>
      </c>
      <c r="L216" s="4">
        <f>IF(ISBLANK(J216),VLOOKUP(A216,GradientBoostingRegressor!$B$2:$J$850,6,FALSE),J216)</f>
        <v>45021.72</v>
      </c>
      <c r="M216">
        <f>SUM(P216:S216)</f>
        <v>35120.046505647588</v>
      </c>
      <c r="N216">
        <f t="shared" si="12"/>
        <v>9901.6734943524134</v>
      </c>
      <c r="P216">
        <f t="shared" si="13"/>
        <v>0</v>
      </c>
      <c r="Q216">
        <f>$H216*Q$2402</f>
        <v>35120.046505647588</v>
      </c>
      <c r="R216">
        <f t="shared" si="14"/>
        <v>0</v>
      </c>
      <c r="S216">
        <f t="shared" si="15"/>
        <v>0</v>
      </c>
      <c r="T216">
        <f>MROT/DAY(EOMONTH(MIN($G$2:$G$2401),MONTH(G216)-1))/8*H216*$T$2402</f>
        <v>0</v>
      </c>
      <c r="U216">
        <f>I216-PLAN</f>
        <v>-70</v>
      </c>
    </row>
    <row r="217" spans="1:21" x14ac:dyDescent="0.35">
      <c r="A217">
        <v>981</v>
      </c>
      <c r="B217" t="s">
        <v>208</v>
      </c>
      <c r="C217" t="s">
        <v>114</v>
      </c>
      <c r="D217">
        <v>7</v>
      </c>
      <c r="E217" t="s">
        <v>103</v>
      </c>
      <c r="F217">
        <v>3.3</v>
      </c>
      <c r="G217" s="1">
        <v>44566</v>
      </c>
      <c r="H217">
        <v>228</v>
      </c>
      <c r="I217">
        <v>1490</v>
      </c>
      <c r="J217">
        <v>45021.72</v>
      </c>
      <c r="K217">
        <f>IF(ISBLANK(J217),VLOOKUP(A217,LinearRegression!$B$2:$J$850,6,FALSE),J217)</f>
        <v>45021.72</v>
      </c>
      <c r="L217" s="4">
        <f>IF(ISBLANK(J217),VLOOKUP(A217,GradientBoostingRegressor!$B$2:$J$850,6,FALSE),J217)</f>
        <v>45021.72</v>
      </c>
      <c r="M217">
        <f>SUM(P217:S217)</f>
        <v>35120.046505647588</v>
      </c>
      <c r="N217">
        <f t="shared" si="12"/>
        <v>9901.6734943524134</v>
      </c>
      <c r="P217">
        <f t="shared" si="13"/>
        <v>0</v>
      </c>
      <c r="Q217">
        <f>$H217*Q$2402</f>
        <v>35120.046505647588</v>
      </c>
      <c r="R217">
        <f t="shared" si="14"/>
        <v>0</v>
      </c>
      <c r="S217">
        <f t="shared" si="15"/>
        <v>0</v>
      </c>
      <c r="T217">
        <f>MROT/DAY(EOMONTH(MIN($G$2:$G$2401),MONTH(G217)-1))/8*H217*$T$2402</f>
        <v>0</v>
      </c>
      <c r="U217">
        <f>I217-PLAN</f>
        <v>-70</v>
      </c>
    </row>
    <row r="218" spans="1:21" x14ac:dyDescent="0.35">
      <c r="A218">
        <v>1024</v>
      </c>
      <c r="B218" t="s">
        <v>37</v>
      </c>
      <c r="C218" t="s">
        <v>11</v>
      </c>
      <c r="D218">
        <v>3</v>
      </c>
      <c r="E218" t="s">
        <v>16</v>
      </c>
      <c r="F218">
        <v>3.3</v>
      </c>
      <c r="G218" s="1">
        <v>44567</v>
      </c>
      <c r="H218">
        <v>264</v>
      </c>
      <c r="I218">
        <v>2250</v>
      </c>
      <c r="J218">
        <v>44997.7</v>
      </c>
      <c r="K218">
        <f>IF(ISBLANK(J218),VLOOKUP(A218,LinearRegression!$B$2:$J$850,6,FALSE),J218)</f>
        <v>44997.7</v>
      </c>
      <c r="L218" s="4">
        <f>IF(ISBLANK(J218),VLOOKUP(A218,GradientBoostingRegressor!$B$2:$J$850,6,FALSE),J218)</f>
        <v>44997.7</v>
      </c>
      <c r="M218">
        <f>SUM(P218:S218)</f>
        <v>40665.317006539313</v>
      </c>
      <c r="N218">
        <f t="shared" si="12"/>
        <v>4332.3829934606838</v>
      </c>
      <c r="P218">
        <f t="shared" si="13"/>
        <v>0</v>
      </c>
      <c r="Q218">
        <f>$H218*Q$2402</f>
        <v>40665.317006539313</v>
      </c>
      <c r="R218">
        <f t="shared" si="14"/>
        <v>0</v>
      </c>
      <c r="S218">
        <f t="shared" si="15"/>
        <v>0</v>
      </c>
      <c r="T218">
        <f>MROT/DAY(EOMONTH(MIN($G$2:$G$2401),MONTH(G218)-1))/8*H218*$T$2402</f>
        <v>0</v>
      </c>
      <c r="U218">
        <f>I218-PLAN</f>
        <v>690</v>
      </c>
    </row>
    <row r="219" spans="1:21" x14ac:dyDescent="0.35">
      <c r="A219">
        <v>1029</v>
      </c>
      <c r="B219" t="s">
        <v>42</v>
      </c>
      <c r="C219" t="s">
        <v>11</v>
      </c>
      <c r="D219">
        <v>3</v>
      </c>
      <c r="E219" t="s">
        <v>16</v>
      </c>
      <c r="F219">
        <v>3.3</v>
      </c>
      <c r="G219" s="1">
        <v>44567</v>
      </c>
      <c r="H219">
        <v>264</v>
      </c>
      <c r="I219">
        <v>2250</v>
      </c>
      <c r="J219">
        <v>44997.7</v>
      </c>
      <c r="K219">
        <f>IF(ISBLANK(J219),VLOOKUP(A219,LinearRegression!$B$2:$J$850,6,FALSE),J219)</f>
        <v>44997.7</v>
      </c>
      <c r="L219" s="4">
        <f>IF(ISBLANK(J219),VLOOKUP(A219,GradientBoostingRegressor!$B$2:$J$850,6,FALSE),J219)</f>
        <v>44997.7</v>
      </c>
      <c r="M219">
        <f>SUM(P219:S219)</f>
        <v>40665.317006539313</v>
      </c>
      <c r="N219">
        <f t="shared" si="12"/>
        <v>4332.3829934606838</v>
      </c>
      <c r="P219">
        <f t="shared" si="13"/>
        <v>0</v>
      </c>
      <c r="Q219">
        <f>$H219*Q$2402</f>
        <v>40665.317006539313</v>
      </c>
      <c r="R219">
        <f t="shared" si="14"/>
        <v>0</v>
      </c>
      <c r="S219">
        <f t="shared" si="15"/>
        <v>0</v>
      </c>
      <c r="T219">
        <f>MROT/DAY(EOMONTH(MIN($G$2:$G$2401),MONTH(G219)-1))/8*H219*$T$2402</f>
        <v>0</v>
      </c>
      <c r="U219">
        <f>I219-PLAN</f>
        <v>690</v>
      </c>
    </row>
    <row r="220" spans="1:21" x14ac:dyDescent="0.35">
      <c r="A220">
        <v>1032</v>
      </c>
      <c r="B220" t="s">
        <v>45</v>
      </c>
      <c r="C220" t="s">
        <v>18</v>
      </c>
      <c r="D220">
        <v>3</v>
      </c>
      <c r="E220" t="s">
        <v>16</v>
      </c>
      <c r="F220">
        <v>3.3</v>
      </c>
      <c r="G220" s="1">
        <v>44567</v>
      </c>
      <c r="H220">
        <v>264</v>
      </c>
      <c r="I220">
        <v>2250</v>
      </c>
      <c r="J220">
        <v>44997.7</v>
      </c>
      <c r="K220">
        <f>IF(ISBLANK(J220),VLOOKUP(A220,LinearRegression!$B$2:$J$850,6,FALSE),J220)</f>
        <v>44997.7</v>
      </c>
      <c r="L220" s="4">
        <f>IF(ISBLANK(J220),VLOOKUP(A220,GradientBoostingRegressor!$B$2:$J$850,6,FALSE),J220)</f>
        <v>44997.7</v>
      </c>
      <c r="M220">
        <f>SUM(P220:S220)</f>
        <v>40665.317006539313</v>
      </c>
      <c r="N220">
        <f t="shared" si="12"/>
        <v>4332.3829934606838</v>
      </c>
      <c r="P220">
        <f t="shared" si="13"/>
        <v>0</v>
      </c>
      <c r="Q220">
        <f>$H220*Q$2402</f>
        <v>40665.317006539313</v>
      </c>
      <c r="R220">
        <f t="shared" si="14"/>
        <v>0</v>
      </c>
      <c r="S220">
        <f t="shared" si="15"/>
        <v>0</v>
      </c>
      <c r="T220">
        <f>MROT/DAY(EOMONTH(MIN($G$2:$G$2401),MONTH(G220)-1))/8*H220*$T$2402</f>
        <v>0</v>
      </c>
      <c r="U220">
        <f>I220-PLAN</f>
        <v>690</v>
      </c>
    </row>
    <row r="221" spans="1:21" x14ac:dyDescent="0.35">
      <c r="A221">
        <v>148</v>
      </c>
      <c r="B221" t="s">
        <v>173</v>
      </c>
      <c r="C221" t="s">
        <v>114</v>
      </c>
      <c r="D221">
        <v>6</v>
      </c>
      <c r="E221" t="s">
        <v>16</v>
      </c>
      <c r="F221">
        <v>3.3</v>
      </c>
      <c r="G221" s="1">
        <v>44562</v>
      </c>
      <c r="H221">
        <v>228</v>
      </c>
      <c r="I221">
        <v>1950</v>
      </c>
      <c r="J221">
        <v>44746.879999999997</v>
      </c>
      <c r="K221">
        <f>IF(ISBLANK(J221),VLOOKUP(A221,LinearRegression!$B$2:$J$850,6,FALSE),J221)</f>
        <v>44746.879999999997</v>
      </c>
      <c r="L221" s="4">
        <f>IF(ISBLANK(J221),VLOOKUP(A221,GradientBoostingRegressor!$B$2:$J$850,6,FALSE),J221)</f>
        <v>44746.879999999997</v>
      </c>
      <c r="M221">
        <f>SUM(P221:S221)</f>
        <v>35120.046505647588</v>
      </c>
      <c r="N221">
        <f t="shared" si="12"/>
        <v>9626.8334943524096</v>
      </c>
      <c r="P221">
        <f t="shared" si="13"/>
        <v>0</v>
      </c>
      <c r="Q221">
        <f>$H221*Q$2402</f>
        <v>35120.046505647588</v>
      </c>
      <c r="R221">
        <f t="shared" si="14"/>
        <v>0</v>
      </c>
      <c r="S221">
        <f t="shared" si="15"/>
        <v>0</v>
      </c>
      <c r="T221">
        <f>MROT/DAY(EOMONTH(MIN($G$2:$G$2401),MONTH(G221)-1))/8*H221*$T$2402</f>
        <v>0</v>
      </c>
      <c r="U221">
        <f>I221-PLAN</f>
        <v>390</v>
      </c>
    </row>
    <row r="222" spans="1:21" x14ac:dyDescent="0.35">
      <c r="A222">
        <v>50</v>
      </c>
      <c r="B222" t="s">
        <v>67</v>
      </c>
      <c r="C222" t="s">
        <v>68</v>
      </c>
      <c r="D222">
        <v>4</v>
      </c>
      <c r="E222" t="s">
        <v>66</v>
      </c>
      <c r="F222">
        <v>3.4</v>
      </c>
      <c r="G222" s="1">
        <v>44562</v>
      </c>
      <c r="H222">
        <v>252</v>
      </c>
      <c r="I222">
        <v>1950</v>
      </c>
      <c r="J222">
        <v>44679.17</v>
      </c>
      <c r="K222">
        <f>IF(ISBLANK(J222),VLOOKUP(A222,LinearRegression!$B$2:$J$850,6,FALSE),J222)</f>
        <v>44679.17</v>
      </c>
      <c r="L222" s="4">
        <f>IF(ISBLANK(J222),VLOOKUP(A222,GradientBoostingRegressor!$B$2:$J$850,6,FALSE),J222)</f>
        <v>44679.17</v>
      </c>
      <c r="M222">
        <f>SUM(P222:S222)</f>
        <v>38816.893506242071</v>
      </c>
      <c r="N222">
        <f t="shared" si="12"/>
        <v>5862.2764937579268</v>
      </c>
      <c r="P222">
        <f t="shared" si="13"/>
        <v>0</v>
      </c>
      <c r="Q222">
        <f>$H222*Q$2402</f>
        <v>38816.893506242071</v>
      </c>
      <c r="R222">
        <f t="shared" si="14"/>
        <v>0</v>
      </c>
      <c r="S222">
        <f t="shared" si="15"/>
        <v>0</v>
      </c>
      <c r="T222">
        <f>MROT/DAY(EOMONTH(MIN($G$2:$G$2401),MONTH(G222)-1))/8*H222*$T$2402</f>
        <v>0</v>
      </c>
      <c r="U222">
        <f>I222-PLAN</f>
        <v>390</v>
      </c>
    </row>
    <row r="223" spans="1:21" x14ac:dyDescent="0.35">
      <c r="A223">
        <v>56</v>
      </c>
      <c r="B223" t="s">
        <v>75</v>
      </c>
      <c r="C223" t="s">
        <v>68</v>
      </c>
      <c r="D223">
        <v>4</v>
      </c>
      <c r="E223" t="s">
        <v>66</v>
      </c>
      <c r="F223">
        <v>3.4</v>
      </c>
      <c r="G223" s="1">
        <v>44562</v>
      </c>
      <c r="H223">
        <v>252</v>
      </c>
      <c r="I223">
        <v>1950</v>
      </c>
      <c r="J223">
        <v>44679.17</v>
      </c>
      <c r="K223">
        <f>IF(ISBLANK(J223),VLOOKUP(A223,LinearRegression!$B$2:$J$850,6,FALSE),J223)</f>
        <v>44679.17</v>
      </c>
      <c r="L223" s="4">
        <f>IF(ISBLANK(J223),VLOOKUP(A223,GradientBoostingRegressor!$B$2:$J$850,6,FALSE),J223)</f>
        <v>44679.17</v>
      </c>
      <c r="M223">
        <f>SUM(P223:S223)</f>
        <v>38816.893506242071</v>
      </c>
      <c r="N223">
        <f t="shared" si="12"/>
        <v>5862.2764937579268</v>
      </c>
      <c r="P223">
        <f t="shared" si="13"/>
        <v>0</v>
      </c>
      <c r="Q223">
        <f>$H223*Q$2402</f>
        <v>38816.893506242071</v>
      </c>
      <c r="R223">
        <f t="shared" si="14"/>
        <v>0</v>
      </c>
      <c r="S223">
        <f t="shared" si="15"/>
        <v>0</v>
      </c>
      <c r="T223">
        <f>MROT/DAY(EOMONTH(MIN($G$2:$G$2401),MONTH(G223)-1))/8*H223*$T$2402</f>
        <v>0</v>
      </c>
      <c r="U223">
        <f>I223-PLAN</f>
        <v>390</v>
      </c>
    </row>
    <row r="224" spans="1:21" x14ac:dyDescent="0.35">
      <c r="A224">
        <v>62</v>
      </c>
      <c r="B224" t="s">
        <v>81</v>
      </c>
      <c r="C224" t="s">
        <v>68</v>
      </c>
      <c r="D224">
        <v>4</v>
      </c>
      <c r="E224" t="s">
        <v>66</v>
      </c>
      <c r="F224">
        <v>3.4</v>
      </c>
      <c r="G224" s="1">
        <v>44562</v>
      </c>
      <c r="H224">
        <v>252</v>
      </c>
      <c r="I224">
        <v>1950</v>
      </c>
      <c r="J224">
        <v>44679.17</v>
      </c>
      <c r="K224">
        <f>IF(ISBLANK(J224),VLOOKUP(A224,LinearRegression!$B$2:$J$850,6,FALSE),J224)</f>
        <v>44679.17</v>
      </c>
      <c r="L224" s="4">
        <f>IF(ISBLANK(J224),VLOOKUP(A224,GradientBoostingRegressor!$B$2:$J$850,6,FALSE),J224)</f>
        <v>44679.17</v>
      </c>
      <c r="M224">
        <f>SUM(P224:S224)</f>
        <v>38816.893506242071</v>
      </c>
      <c r="N224">
        <f t="shared" si="12"/>
        <v>5862.2764937579268</v>
      </c>
      <c r="P224">
        <f t="shared" si="13"/>
        <v>0</v>
      </c>
      <c r="Q224">
        <f>$H224*Q$2402</f>
        <v>38816.893506242071</v>
      </c>
      <c r="R224">
        <f t="shared" si="14"/>
        <v>0</v>
      </c>
      <c r="S224">
        <f t="shared" si="15"/>
        <v>0</v>
      </c>
      <c r="T224">
        <f>MROT/DAY(EOMONTH(MIN($G$2:$G$2401),MONTH(G224)-1))/8*H224*$T$2402</f>
        <v>0</v>
      </c>
      <c r="U224">
        <f>I224-PLAN</f>
        <v>390</v>
      </c>
    </row>
    <row r="225" spans="1:21" x14ac:dyDescent="0.35">
      <c r="A225">
        <v>722</v>
      </c>
      <c r="B225" t="s">
        <v>146</v>
      </c>
      <c r="C225" t="s">
        <v>65</v>
      </c>
      <c r="D225">
        <v>5</v>
      </c>
      <c r="E225" t="s">
        <v>142</v>
      </c>
      <c r="F225">
        <v>3.4</v>
      </c>
      <c r="G225" s="1">
        <v>44565</v>
      </c>
      <c r="H225">
        <v>240</v>
      </c>
      <c r="I225">
        <v>1790</v>
      </c>
      <c r="J225">
        <v>44634.05</v>
      </c>
      <c r="K225">
        <f>IF(ISBLANK(J225),VLOOKUP(A225,LinearRegression!$B$2:$J$850,6,FALSE),J225)</f>
        <v>44634.05</v>
      </c>
      <c r="L225" s="4">
        <f>IF(ISBLANK(J225),VLOOKUP(A225,GradientBoostingRegressor!$B$2:$J$850,6,FALSE),J225)</f>
        <v>44634.05</v>
      </c>
      <c r="M225">
        <f>SUM(P225:S225)</f>
        <v>36968.47000594483</v>
      </c>
      <c r="N225">
        <f t="shared" si="12"/>
        <v>7665.5799940551733</v>
      </c>
      <c r="P225">
        <f t="shared" si="13"/>
        <v>0</v>
      </c>
      <c r="Q225">
        <f>$H225*Q$2402</f>
        <v>36968.47000594483</v>
      </c>
      <c r="R225">
        <f t="shared" si="14"/>
        <v>0</v>
      </c>
      <c r="S225">
        <f t="shared" si="15"/>
        <v>0</v>
      </c>
      <c r="T225">
        <f>MROT/DAY(EOMONTH(MIN($G$2:$G$2401),MONTH(G225)-1))/8*H225*$T$2402</f>
        <v>0</v>
      </c>
      <c r="U225">
        <f>I225-PLAN</f>
        <v>230</v>
      </c>
    </row>
    <row r="226" spans="1:21" x14ac:dyDescent="0.35">
      <c r="A226">
        <v>730</v>
      </c>
      <c r="B226" t="s">
        <v>155</v>
      </c>
      <c r="C226" t="s">
        <v>65</v>
      </c>
      <c r="D226">
        <v>5</v>
      </c>
      <c r="E226" t="s">
        <v>151</v>
      </c>
      <c r="F226">
        <v>3.4</v>
      </c>
      <c r="G226" s="1">
        <v>44565</v>
      </c>
      <c r="H226">
        <v>240</v>
      </c>
      <c r="I226">
        <v>1790</v>
      </c>
      <c r="J226">
        <v>44634.05</v>
      </c>
      <c r="K226">
        <f>IF(ISBLANK(J226),VLOOKUP(A226,LinearRegression!$B$2:$J$850,6,FALSE),J226)</f>
        <v>44634.05</v>
      </c>
      <c r="L226" s="4">
        <f>IF(ISBLANK(J226),VLOOKUP(A226,GradientBoostingRegressor!$B$2:$J$850,6,FALSE),J226)</f>
        <v>44634.05</v>
      </c>
      <c r="M226">
        <f>SUM(P226:S226)</f>
        <v>36968.47000594483</v>
      </c>
      <c r="N226">
        <f t="shared" si="12"/>
        <v>7665.5799940551733</v>
      </c>
      <c r="P226">
        <f t="shared" si="13"/>
        <v>0</v>
      </c>
      <c r="Q226">
        <f>$H226*Q$2402</f>
        <v>36968.47000594483</v>
      </c>
      <c r="R226">
        <f t="shared" si="14"/>
        <v>0</v>
      </c>
      <c r="S226">
        <f t="shared" si="15"/>
        <v>0</v>
      </c>
      <c r="T226">
        <f>MROT/DAY(EOMONTH(MIN($G$2:$G$2401),MONTH(G226)-1))/8*H226*$T$2402</f>
        <v>0</v>
      </c>
      <c r="U226">
        <f>I226-PLAN</f>
        <v>230</v>
      </c>
    </row>
    <row r="227" spans="1:21" x14ac:dyDescent="0.35">
      <c r="A227">
        <v>1548</v>
      </c>
      <c r="B227" t="s">
        <v>173</v>
      </c>
      <c r="C227" t="s">
        <v>114</v>
      </c>
      <c r="D227">
        <v>6</v>
      </c>
      <c r="E227" t="s">
        <v>16</v>
      </c>
      <c r="F227">
        <v>3.3</v>
      </c>
      <c r="G227" s="1">
        <v>44569</v>
      </c>
      <c r="H227">
        <v>228</v>
      </c>
      <c r="I227">
        <v>1930</v>
      </c>
      <c r="J227">
        <v>44568.04</v>
      </c>
      <c r="K227">
        <f>IF(ISBLANK(J227),VLOOKUP(A227,LinearRegression!$B$2:$J$850,6,FALSE),J227)</f>
        <v>44568.04</v>
      </c>
      <c r="L227" s="4">
        <f>IF(ISBLANK(J227),VLOOKUP(A227,GradientBoostingRegressor!$B$2:$J$850,6,FALSE),J227)</f>
        <v>44568.04</v>
      </c>
      <c r="M227">
        <f>SUM(P227:S227)</f>
        <v>35120.046505647588</v>
      </c>
      <c r="N227">
        <f t="shared" si="12"/>
        <v>9447.9934943524131</v>
      </c>
      <c r="P227">
        <f t="shared" si="13"/>
        <v>0</v>
      </c>
      <c r="Q227">
        <f>$H227*Q$2402</f>
        <v>35120.046505647588</v>
      </c>
      <c r="R227">
        <f t="shared" si="14"/>
        <v>0</v>
      </c>
      <c r="S227">
        <f t="shared" si="15"/>
        <v>0</v>
      </c>
      <c r="T227">
        <f>MROT/DAY(EOMONTH(MIN($G$2:$G$2401),MONTH(G227)-1))/8*H227*$T$2402</f>
        <v>0</v>
      </c>
      <c r="U227">
        <f>I227-PLAN</f>
        <v>370</v>
      </c>
    </row>
    <row r="228" spans="1:21" x14ac:dyDescent="0.35">
      <c r="A228">
        <v>1461</v>
      </c>
      <c r="B228" t="s">
        <v>80</v>
      </c>
      <c r="C228" t="s">
        <v>65</v>
      </c>
      <c r="D228">
        <v>4</v>
      </c>
      <c r="E228" t="s">
        <v>66</v>
      </c>
      <c r="F228">
        <v>3.4</v>
      </c>
      <c r="G228" s="1">
        <v>44569</v>
      </c>
      <c r="H228">
        <v>252</v>
      </c>
      <c r="I228">
        <v>1930</v>
      </c>
      <c r="J228">
        <v>44518.75</v>
      </c>
      <c r="K228">
        <f>IF(ISBLANK(J228),VLOOKUP(A228,LinearRegression!$B$2:$J$850,6,FALSE),J228)</f>
        <v>44518.75</v>
      </c>
      <c r="L228" s="4">
        <f>IF(ISBLANK(J228),VLOOKUP(A228,GradientBoostingRegressor!$B$2:$J$850,6,FALSE),J228)</f>
        <v>44518.75</v>
      </c>
      <c r="M228">
        <f>SUM(P228:S228)</f>
        <v>38816.893506242071</v>
      </c>
      <c r="N228">
        <f t="shared" si="12"/>
        <v>5701.8564937579285</v>
      </c>
      <c r="P228">
        <f t="shared" si="13"/>
        <v>0</v>
      </c>
      <c r="Q228">
        <f>$H228*Q$2402</f>
        <v>38816.893506242071</v>
      </c>
      <c r="R228">
        <f t="shared" si="14"/>
        <v>0</v>
      </c>
      <c r="S228">
        <f t="shared" si="15"/>
        <v>0</v>
      </c>
      <c r="T228">
        <f>MROT/DAY(EOMONTH(MIN($G$2:$G$2401),MONTH(G228)-1))/8*H228*$T$2402</f>
        <v>0</v>
      </c>
      <c r="U228">
        <f>I228-PLAN</f>
        <v>370</v>
      </c>
    </row>
    <row r="229" spans="1:21" x14ac:dyDescent="0.35">
      <c r="A229">
        <v>1462</v>
      </c>
      <c r="B229" t="s">
        <v>81</v>
      </c>
      <c r="C229" t="s">
        <v>68</v>
      </c>
      <c r="D229">
        <v>4</v>
      </c>
      <c r="E229" t="s">
        <v>66</v>
      </c>
      <c r="F229">
        <v>3.4</v>
      </c>
      <c r="G229" s="1">
        <v>44569</v>
      </c>
      <c r="H229">
        <v>252</v>
      </c>
      <c r="I229">
        <v>1930</v>
      </c>
      <c r="J229">
        <v>44518.75</v>
      </c>
      <c r="K229">
        <f>IF(ISBLANK(J229),VLOOKUP(A229,LinearRegression!$B$2:$J$850,6,FALSE),J229)</f>
        <v>44518.75</v>
      </c>
      <c r="L229" s="4">
        <f>IF(ISBLANK(J229),VLOOKUP(A229,GradientBoostingRegressor!$B$2:$J$850,6,FALSE),J229)</f>
        <v>44518.75</v>
      </c>
      <c r="M229">
        <f>SUM(P229:S229)</f>
        <v>38816.893506242071</v>
      </c>
      <c r="N229">
        <f t="shared" si="12"/>
        <v>5701.8564937579285</v>
      </c>
      <c r="P229">
        <f t="shared" si="13"/>
        <v>0</v>
      </c>
      <c r="Q229">
        <f>$H229*Q$2402</f>
        <v>38816.893506242071</v>
      </c>
      <c r="R229">
        <f t="shared" si="14"/>
        <v>0</v>
      </c>
      <c r="S229">
        <f t="shared" si="15"/>
        <v>0</v>
      </c>
      <c r="T229">
        <f>MROT/DAY(EOMONTH(MIN($G$2:$G$2401),MONTH(G229)-1))/8*H229*$T$2402</f>
        <v>0</v>
      </c>
      <c r="U229">
        <f>I229-PLAN</f>
        <v>370</v>
      </c>
    </row>
    <row r="230" spans="1:21" x14ac:dyDescent="0.35">
      <c r="A230">
        <v>675</v>
      </c>
      <c r="B230" t="s">
        <v>95</v>
      </c>
      <c r="C230" t="s">
        <v>89</v>
      </c>
      <c r="D230">
        <v>4</v>
      </c>
      <c r="E230" t="s">
        <v>16</v>
      </c>
      <c r="F230">
        <v>3.2</v>
      </c>
      <c r="G230" s="1">
        <v>44565</v>
      </c>
      <c r="H230">
        <v>264</v>
      </c>
      <c r="I230">
        <v>1790</v>
      </c>
      <c r="J230">
        <v>44377.02</v>
      </c>
      <c r="K230">
        <f>IF(ISBLANK(J230),VLOOKUP(A230,LinearRegression!$B$2:$J$850,6,FALSE),J230)</f>
        <v>44377.02</v>
      </c>
      <c r="L230" s="4">
        <f>IF(ISBLANK(J230),VLOOKUP(A230,GradientBoostingRegressor!$B$2:$J$850,6,FALSE),J230)</f>
        <v>44377.02</v>
      </c>
      <c r="M230">
        <f>SUM(P230:S230)</f>
        <v>40665.317006539313</v>
      </c>
      <c r="N230">
        <f t="shared" si="12"/>
        <v>3711.7029934606835</v>
      </c>
      <c r="P230">
        <f t="shared" si="13"/>
        <v>0</v>
      </c>
      <c r="Q230">
        <f>$H230*Q$2402</f>
        <v>40665.317006539313</v>
      </c>
      <c r="R230">
        <f t="shared" si="14"/>
        <v>0</v>
      </c>
      <c r="S230">
        <f t="shared" si="15"/>
        <v>0</v>
      </c>
      <c r="T230">
        <f>MROT/DAY(EOMONTH(MIN($G$2:$G$2401),MONTH(G230)-1))/8*H230*$T$2402</f>
        <v>0</v>
      </c>
      <c r="U230">
        <f>I230-PLAN</f>
        <v>230</v>
      </c>
    </row>
    <row r="231" spans="1:21" x14ac:dyDescent="0.35">
      <c r="A231">
        <v>105</v>
      </c>
      <c r="B231" t="s">
        <v>127</v>
      </c>
      <c r="C231" t="s">
        <v>114</v>
      </c>
      <c r="D231">
        <v>5</v>
      </c>
      <c r="E231" t="s">
        <v>51</v>
      </c>
      <c r="F231">
        <v>3.3</v>
      </c>
      <c r="G231" s="1">
        <v>44562</v>
      </c>
      <c r="H231">
        <v>240</v>
      </c>
      <c r="I231">
        <v>1950</v>
      </c>
      <c r="J231">
        <v>44044.84</v>
      </c>
      <c r="K231">
        <f>IF(ISBLANK(J231),VLOOKUP(A231,LinearRegression!$B$2:$J$850,6,FALSE),J231)</f>
        <v>44044.84</v>
      </c>
      <c r="L231" s="4">
        <f>IF(ISBLANK(J231),VLOOKUP(A231,GradientBoostingRegressor!$B$2:$J$850,6,FALSE),J231)</f>
        <v>44044.84</v>
      </c>
      <c r="M231">
        <f>SUM(P231:S231)</f>
        <v>36968.47000594483</v>
      </c>
      <c r="N231">
        <f t="shared" si="12"/>
        <v>7076.3699940551669</v>
      </c>
      <c r="P231">
        <f t="shared" si="13"/>
        <v>0</v>
      </c>
      <c r="Q231">
        <f>$H231*Q$2402</f>
        <v>36968.47000594483</v>
      </c>
      <c r="R231">
        <f t="shared" si="14"/>
        <v>0</v>
      </c>
      <c r="S231">
        <f t="shared" si="15"/>
        <v>0</v>
      </c>
      <c r="T231">
        <f>MROT/DAY(EOMONTH(MIN($G$2:$G$2401),MONTH(G231)-1))/8*H231*$T$2402</f>
        <v>0</v>
      </c>
      <c r="U231">
        <f>I231-PLAN</f>
        <v>390</v>
      </c>
    </row>
    <row r="232" spans="1:21" x14ac:dyDescent="0.35">
      <c r="A232">
        <v>136</v>
      </c>
      <c r="B232" t="s">
        <v>161</v>
      </c>
      <c r="C232" t="s">
        <v>114</v>
      </c>
      <c r="D232">
        <v>5</v>
      </c>
      <c r="E232" t="s">
        <v>16</v>
      </c>
      <c r="F232">
        <v>3.3</v>
      </c>
      <c r="G232" s="1">
        <v>44562</v>
      </c>
      <c r="H232">
        <v>240</v>
      </c>
      <c r="I232">
        <v>1950</v>
      </c>
      <c r="J232">
        <v>44044.84</v>
      </c>
      <c r="K232">
        <f>IF(ISBLANK(J232),VLOOKUP(A232,LinearRegression!$B$2:$J$850,6,FALSE),J232)</f>
        <v>44044.84</v>
      </c>
      <c r="L232" s="4">
        <f>IF(ISBLANK(J232),VLOOKUP(A232,GradientBoostingRegressor!$B$2:$J$850,6,FALSE),J232)</f>
        <v>44044.84</v>
      </c>
      <c r="M232">
        <f>SUM(P232:S232)</f>
        <v>36968.47000594483</v>
      </c>
      <c r="N232">
        <f t="shared" si="12"/>
        <v>7076.3699940551669</v>
      </c>
      <c r="P232">
        <f t="shared" si="13"/>
        <v>0</v>
      </c>
      <c r="Q232">
        <f>$H232*Q$2402</f>
        <v>36968.47000594483</v>
      </c>
      <c r="R232">
        <f t="shared" si="14"/>
        <v>0</v>
      </c>
      <c r="S232">
        <f t="shared" si="15"/>
        <v>0</v>
      </c>
      <c r="T232">
        <f>MROT/DAY(EOMONTH(MIN($G$2:$G$2401),MONTH(G232)-1))/8*H232*$T$2402</f>
        <v>0</v>
      </c>
      <c r="U232">
        <f>I232-PLAN</f>
        <v>390</v>
      </c>
    </row>
    <row r="233" spans="1:21" x14ac:dyDescent="0.35">
      <c r="A233">
        <v>138</v>
      </c>
      <c r="B233" t="s">
        <v>163</v>
      </c>
      <c r="C233" t="s">
        <v>114</v>
      </c>
      <c r="D233">
        <v>5</v>
      </c>
      <c r="E233" t="s">
        <v>103</v>
      </c>
      <c r="F233">
        <v>3.3</v>
      </c>
      <c r="G233" s="1">
        <v>44562</v>
      </c>
      <c r="H233">
        <v>240</v>
      </c>
      <c r="I233">
        <v>1950</v>
      </c>
      <c r="J233">
        <v>44044.84</v>
      </c>
      <c r="K233">
        <f>IF(ISBLANK(J233),VLOOKUP(A233,LinearRegression!$B$2:$J$850,6,FALSE),J233)</f>
        <v>44044.84</v>
      </c>
      <c r="L233" s="4">
        <f>IF(ISBLANK(J233),VLOOKUP(A233,GradientBoostingRegressor!$B$2:$J$850,6,FALSE),J233)</f>
        <v>44044.84</v>
      </c>
      <c r="M233">
        <f>SUM(P233:S233)</f>
        <v>36968.47000594483</v>
      </c>
      <c r="N233">
        <f t="shared" si="12"/>
        <v>7076.3699940551669</v>
      </c>
      <c r="P233">
        <f t="shared" si="13"/>
        <v>0</v>
      </c>
      <c r="Q233">
        <f>$H233*Q$2402</f>
        <v>36968.47000594483</v>
      </c>
      <c r="R233">
        <f t="shared" si="14"/>
        <v>0</v>
      </c>
      <c r="S233">
        <f t="shared" si="15"/>
        <v>0</v>
      </c>
      <c r="T233">
        <f>MROT/DAY(EOMONTH(MIN($G$2:$G$2401),MONTH(G233)-1))/8*H233*$T$2402</f>
        <v>0</v>
      </c>
      <c r="U233">
        <f>I233-PLAN</f>
        <v>390</v>
      </c>
    </row>
    <row r="234" spans="1:21" x14ac:dyDescent="0.35">
      <c r="A234">
        <v>143</v>
      </c>
      <c r="B234" t="s">
        <v>168</v>
      </c>
      <c r="C234" t="s">
        <v>114</v>
      </c>
      <c r="D234">
        <v>5</v>
      </c>
      <c r="E234" t="s">
        <v>103</v>
      </c>
      <c r="F234">
        <v>3.3</v>
      </c>
      <c r="G234" s="1">
        <v>44562</v>
      </c>
      <c r="H234">
        <v>240</v>
      </c>
      <c r="I234">
        <v>1950</v>
      </c>
      <c r="J234">
        <v>44044.84</v>
      </c>
      <c r="K234">
        <f>IF(ISBLANK(J234),VLOOKUP(A234,LinearRegression!$B$2:$J$850,6,FALSE),J234)</f>
        <v>44044.84</v>
      </c>
      <c r="L234" s="4">
        <f>IF(ISBLANK(J234),VLOOKUP(A234,GradientBoostingRegressor!$B$2:$J$850,6,FALSE),J234)</f>
        <v>44044.84</v>
      </c>
      <c r="M234">
        <f>SUM(P234:S234)</f>
        <v>36968.47000594483</v>
      </c>
      <c r="N234">
        <f t="shared" si="12"/>
        <v>7076.3699940551669</v>
      </c>
      <c r="P234">
        <f t="shared" si="13"/>
        <v>0</v>
      </c>
      <c r="Q234">
        <f>$H234*Q$2402</f>
        <v>36968.47000594483</v>
      </c>
      <c r="R234">
        <f t="shared" si="14"/>
        <v>0</v>
      </c>
      <c r="S234">
        <f t="shared" si="15"/>
        <v>0</v>
      </c>
      <c r="T234">
        <f>MROT/DAY(EOMONTH(MIN($G$2:$G$2401),MONTH(G234)-1))/8*H234*$T$2402</f>
        <v>0</v>
      </c>
      <c r="U234">
        <f>I234-PLAN</f>
        <v>390</v>
      </c>
    </row>
    <row r="235" spans="1:21" x14ac:dyDescent="0.35">
      <c r="A235">
        <v>1092</v>
      </c>
      <c r="B235" t="s">
        <v>113</v>
      </c>
      <c r="C235" t="s">
        <v>114</v>
      </c>
      <c r="D235">
        <v>5</v>
      </c>
      <c r="E235" t="s">
        <v>51</v>
      </c>
      <c r="F235">
        <v>3.3</v>
      </c>
      <c r="G235" s="1">
        <v>44567</v>
      </c>
      <c r="H235">
        <v>228</v>
      </c>
      <c r="I235">
        <v>2250</v>
      </c>
      <c r="J235">
        <v>43943.43</v>
      </c>
      <c r="K235">
        <f>IF(ISBLANK(J235),VLOOKUP(A235,LinearRegression!$B$2:$J$850,6,FALSE),J235)</f>
        <v>43943.43</v>
      </c>
      <c r="L235" s="4">
        <f>IF(ISBLANK(J235),VLOOKUP(A235,GradientBoostingRegressor!$B$2:$J$850,6,FALSE),J235)</f>
        <v>43943.43</v>
      </c>
      <c r="M235">
        <f>SUM(P235:S235)</f>
        <v>35120.046505647588</v>
      </c>
      <c r="N235">
        <f t="shared" si="12"/>
        <v>8823.3834943524125</v>
      </c>
      <c r="P235">
        <f t="shared" si="13"/>
        <v>0</v>
      </c>
      <c r="Q235">
        <f>$H235*Q$2402</f>
        <v>35120.046505647588</v>
      </c>
      <c r="R235">
        <f t="shared" si="14"/>
        <v>0</v>
      </c>
      <c r="S235">
        <f t="shared" si="15"/>
        <v>0</v>
      </c>
      <c r="T235">
        <f>MROT/DAY(EOMONTH(MIN($G$2:$G$2401),MONTH(G235)-1))/8*H235*$T$2402</f>
        <v>0</v>
      </c>
      <c r="U235">
        <f>I235-PLAN</f>
        <v>690</v>
      </c>
    </row>
    <row r="236" spans="1:21" x14ac:dyDescent="0.35">
      <c r="A236">
        <v>1104</v>
      </c>
      <c r="B236" t="s">
        <v>126</v>
      </c>
      <c r="C236" t="s">
        <v>114</v>
      </c>
      <c r="D236">
        <v>5</v>
      </c>
      <c r="E236" t="s">
        <v>51</v>
      </c>
      <c r="F236">
        <v>3.3</v>
      </c>
      <c r="G236" s="1">
        <v>44567</v>
      </c>
      <c r="H236">
        <v>228</v>
      </c>
      <c r="I236">
        <v>2250</v>
      </c>
      <c r="J236">
        <v>43943.43</v>
      </c>
      <c r="K236">
        <f>IF(ISBLANK(J236),VLOOKUP(A236,LinearRegression!$B$2:$J$850,6,FALSE),J236)</f>
        <v>43943.43</v>
      </c>
      <c r="L236" s="4">
        <f>IF(ISBLANK(J236),VLOOKUP(A236,GradientBoostingRegressor!$B$2:$J$850,6,FALSE),J236)</f>
        <v>43943.43</v>
      </c>
      <c r="M236">
        <f>SUM(P236:S236)</f>
        <v>35120.046505647588</v>
      </c>
      <c r="N236">
        <f t="shared" si="12"/>
        <v>8823.3834943524125</v>
      </c>
      <c r="P236">
        <f t="shared" si="13"/>
        <v>0</v>
      </c>
      <c r="Q236">
        <f>$H236*Q$2402</f>
        <v>35120.046505647588</v>
      </c>
      <c r="R236">
        <f t="shared" si="14"/>
        <v>0</v>
      </c>
      <c r="S236">
        <f t="shared" si="15"/>
        <v>0</v>
      </c>
      <c r="T236">
        <f>MROT/DAY(EOMONTH(MIN($G$2:$G$2401),MONTH(G236)-1))/8*H236*$T$2402</f>
        <v>0</v>
      </c>
      <c r="U236">
        <f>I236-PLAN</f>
        <v>690</v>
      </c>
    </row>
    <row r="237" spans="1:21" x14ac:dyDescent="0.35">
      <c r="A237">
        <v>1135</v>
      </c>
      <c r="B237" t="s">
        <v>160</v>
      </c>
      <c r="C237" t="s">
        <v>114</v>
      </c>
      <c r="D237">
        <v>5</v>
      </c>
      <c r="E237" t="s">
        <v>16</v>
      </c>
      <c r="F237">
        <v>3.3</v>
      </c>
      <c r="G237" s="1">
        <v>44567</v>
      </c>
      <c r="H237">
        <v>228</v>
      </c>
      <c r="I237">
        <v>2250</v>
      </c>
      <c r="J237">
        <v>43943.43</v>
      </c>
      <c r="K237">
        <f>IF(ISBLANK(J237),VLOOKUP(A237,LinearRegression!$B$2:$J$850,6,FALSE),J237)</f>
        <v>43943.43</v>
      </c>
      <c r="L237" s="4">
        <f>IF(ISBLANK(J237),VLOOKUP(A237,GradientBoostingRegressor!$B$2:$J$850,6,FALSE),J237)</f>
        <v>43943.43</v>
      </c>
      <c r="M237">
        <f>SUM(P237:S237)</f>
        <v>35120.046505647588</v>
      </c>
      <c r="N237">
        <f t="shared" si="12"/>
        <v>8823.3834943524125</v>
      </c>
      <c r="P237">
        <f t="shared" si="13"/>
        <v>0</v>
      </c>
      <c r="Q237">
        <f>$H237*Q$2402</f>
        <v>35120.046505647588</v>
      </c>
      <c r="R237">
        <f t="shared" si="14"/>
        <v>0</v>
      </c>
      <c r="S237">
        <f t="shared" si="15"/>
        <v>0</v>
      </c>
      <c r="T237">
        <f>MROT/DAY(EOMONTH(MIN($G$2:$G$2401),MONTH(G237)-1))/8*H237*$T$2402</f>
        <v>0</v>
      </c>
      <c r="U237">
        <f>I237-PLAN</f>
        <v>690</v>
      </c>
    </row>
    <row r="238" spans="1:21" x14ac:dyDescent="0.35">
      <c r="A238">
        <v>1502</v>
      </c>
      <c r="B238" t="s">
        <v>124</v>
      </c>
      <c r="C238" t="s">
        <v>114</v>
      </c>
      <c r="D238">
        <v>5</v>
      </c>
      <c r="E238" t="s">
        <v>51</v>
      </c>
      <c r="F238">
        <v>3.3</v>
      </c>
      <c r="G238" s="1">
        <v>44569</v>
      </c>
      <c r="H238">
        <v>240</v>
      </c>
      <c r="I238">
        <v>1930</v>
      </c>
      <c r="J238">
        <v>43875.25</v>
      </c>
      <c r="K238">
        <f>IF(ISBLANK(J238),VLOOKUP(A238,LinearRegression!$B$2:$J$850,6,FALSE),J238)</f>
        <v>43875.25</v>
      </c>
      <c r="L238" s="4">
        <f>IF(ISBLANK(J238),VLOOKUP(A238,GradientBoostingRegressor!$B$2:$J$850,6,FALSE),J238)</f>
        <v>43875.25</v>
      </c>
      <c r="M238">
        <f>SUM(P238:S238)</f>
        <v>36968.47000594483</v>
      </c>
      <c r="N238">
        <f t="shared" si="12"/>
        <v>6906.7799940551704</v>
      </c>
      <c r="P238">
        <f t="shared" si="13"/>
        <v>0</v>
      </c>
      <c r="Q238">
        <f>$H238*Q$2402</f>
        <v>36968.47000594483</v>
      </c>
      <c r="R238">
        <f t="shared" si="14"/>
        <v>0</v>
      </c>
      <c r="S238">
        <f t="shared" si="15"/>
        <v>0</v>
      </c>
      <c r="T238">
        <f>MROT/DAY(EOMONTH(MIN($G$2:$G$2401),MONTH(G238)-1))/8*H238*$T$2402</f>
        <v>0</v>
      </c>
      <c r="U238">
        <f>I238-PLAN</f>
        <v>370</v>
      </c>
    </row>
    <row r="239" spans="1:21" x14ac:dyDescent="0.35">
      <c r="A239">
        <v>663</v>
      </c>
      <c r="B239" t="s">
        <v>82</v>
      </c>
      <c r="C239" t="s">
        <v>65</v>
      </c>
      <c r="D239">
        <v>4</v>
      </c>
      <c r="E239" t="s">
        <v>66</v>
      </c>
      <c r="F239">
        <v>3.4</v>
      </c>
      <c r="G239" s="1">
        <v>44565</v>
      </c>
      <c r="H239">
        <v>252</v>
      </c>
      <c r="I239">
        <v>1790</v>
      </c>
      <c r="J239">
        <v>43874.37</v>
      </c>
      <c r="K239">
        <f>IF(ISBLANK(J239),VLOOKUP(A239,LinearRegression!$B$2:$J$850,6,FALSE),J239)</f>
        <v>43874.37</v>
      </c>
      <c r="L239" s="4">
        <f>IF(ISBLANK(J239),VLOOKUP(A239,GradientBoostingRegressor!$B$2:$J$850,6,FALSE),J239)</f>
        <v>43874.37</v>
      </c>
      <c r="M239">
        <f>SUM(P239:S239)</f>
        <v>38816.893506242071</v>
      </c>
      <c r="N239">
        <f t="shared" si="12"/>
        <v>5057.4764937579312</v>
      </c>
      <c r="P239">
        <f t="shared" si="13"/>
        <v>0</v>
      </c>
      <c r="Q239">
        <f>$H239*Q$2402</f>
        <v>38816.893506242071</v>
      </c>
      <c r="R239">
        <f t="shared" si="14"/>
        <v>0</v>
      </c>
      <c r="S239">
        <f t="shared" si="15"/>
        <v>0</v>
      </c>
      <c r="T239">
        <f>MROT/DAY(EOMONTH(MIN($G$2:$G$2401),MONTH(G239)-1))/8*H239*$T$2402</f>
        <v>0</v>
      </c>
      <c r="U239">
        <f>I239-PLAN</f>
        <v>230</v>
      </c>
    </row>
    <row r="240" spans="1:21" x14ac:dyDescent="0.35">
      <c r="A240">
        <v>753</v>
      </c>
      <c r="B240" t="s">
        <v>178</v>
      </c>
      <c r="C240" t="s">
        <v>114</v>
      </c>
      <c r="D240">
        <v>6</v>
      </c>
      <c r="E240" t="s">
        <v>103</v>
      </c>
      <c r="F240">
        <v>3.3</v>
      </c>
      <c r="G240" s="1">
        <v>44565</v>
      </c>
      <c r="H240">
        <v>228</v>
      </c>
      <c r="I240">
        <v>1790</v>
      </c>
      <c r="J240">
        <v>43849.72</v>
      </c>
      <c r="K240">
        <f>IF(ISBLANK(J240),VLOOKUP(A240,LinearRegression!$B$2:$J$850,6,FALSE),J240)</f>
        <v>43849.72</v>
      </c>
      <c r="L240" s="4">
        <f>IF(ISBLANK(J240),VLOOKUP(A240,GradientBoostingRegressor!$B$2:$J$850,6,FALSE),J240)</f>
        <v>43849.72</v>
      </c>
      <c r="M240">
        <f>SUM(P240:S240)</f>
        <v>35120.046505647588</v>
      </c>
      <c r="N240">
        <f t="shared" si="12"/>
        <v>8729.6734943524134</v>
      </c>
      <c r="P240">
        <f t="shared" si="13"/>
        <v>0</v>
      </c>
      <c r="Q240">
        <f>$H240*Q$2402</f>
        <v>35120.046505647588</v>
      </c>
      <c r="R240">
        <f t="shared" si="14"/>
        <v>0</v>
      </c>
      <c r="S240">
        <f t="shared" si="15"/>
        <v>0</v>
      </c>
      <c r="T240">
        <f>MROT/DAY(EOMONTH(MIN($G$2:$G$2401),MONTH(G240)-1))/8*H240*$T$2402</f>
        <v>0</v>
      </c>
      <c r="U240">
        <f>I240-PLAN</f>
        <v>230</v>
      </c>
    </row>
    <row r="241" spans="1:21" x14ac:dyDescent="0.35">
      <c r="A241">
        <v>1111</v>
      </c>
      <c r="B241" t="s">
        <v>134</v>
      </c>
      <c r="C241" t="s">
        <v>50</v>
      </c>
      <c r="D241">
        <v>5</v>
      </c>
      <c r="E241" t="s">
        <v>133</v>
      </c>
      <c r="F241">
        <v>2</v>
      </c>
      <c r="G241" s="1">
        <v>44567</v>
      </c>
      <c r="H241">
        <v>240</v>
      </c>
      <c r="I241">
        <v>2250</v>
      </c>
      <c r="J241">
        <v>43624.71</v>
      </c>
      <c r="K241">
        <f>IF(ISBLANK(J241),VLOOKUP(A241,LinearRegression!$B$2:$J$850,6,FALSE),J241)</f>
        <v>43624.71</v>
      </c>
      <c r="L241" s="4">
        <f>IF(ISBLANK(J241),VLOOKUP(A241,GradientBoostingRegressor!$B$2:$J$850,6,FALSE),J241)</f>
        <v>43624.71</v>
      </c>
      <c r="M241">
        <f>SUM(P241:S241)</f>
        <v>36968.47000594483</v>
      </c>
      <c r="N241">
        <f t="shared" si="12"/>
        <v>6656.2399940551695</v>
      </c>
      <c r="P241">
        <f t="shared" si="13"/>
        <v>0</v>
      </c>
      <c r="Q241">
        <f>$H241*Q$2402</f>
        <v>36968.47000594483</v>
      </c>
      <c r="R241">
        <f t="shared" si="14"/>
        <v>0</v>
      </c>
      <c r="S241">
        <f t="shared" si="15"/>
        <v>0</v>
      </c>
      <c r="T241">
        <f>MROT/DAY(EOMONTH(MIN($G$2:$G$2401),MONTH(G241)-1))/8*H241*$T$2402</f>
        <v>0</v>
      </c>
      <c r="U241">
        <f>I241-PLAN</f>
        <v>690</v>
      </c>
    </row>
    <row r="242" spans="1:21" x14ac:dyDescent="0.35">
      <c r="A242">
        <v>1067</v>
      </c>
      <c r="B242" t="s">
        <v>86</v>
      </c>
      <c r="C242" t="s">
        <v>71</v>
      </c>
      <c r="D242">
        <v>4</v>
      </c>
      <c r="E242" t="s">
        <v>66</v>
      </c>
      <c r="F242">
        <v>3.1</v>
      </c>
      <c r="G242" s="1">
        <v>44567</v>
      </c>
      <c r="H242">
        <v>252</v>
      </c>
      <c r="I242">
        <v>2250</v>
      </c>
      <c r="J242">
        <v>43529.16</v>
      </c>
      <c r="K242">
        <f>IF(ISBLANK(J242),VLOOKUP(A242,LinearRegression!$B$2:$J$850,6,FALSE),J242)</f>
        <v>43529.16</v>
      </c>
      <c r="L242" s="4">
        <f>IF(ISBLANK(J242),VLOOKUP(A242,GradientBoostingRegressor!$B$2:$J$850,6,FALSE),J242)</f>
        <v>43529.16</v>
      </c>
      <c r="M242">
        <f>SUM(P242:S242)</f>
        <v>38816.893506242071</v>
      </c>
      <c r="N242">
        <f t="shared" si="12"/>
        <v>4712.266493757932</v>
      </c>
      <c r="P242">
        <f t="shared" si="13"/>
        <v>0</v>
      </c>
      <c r="Q242">
        <f>$H242*Q$2402</f>
        <v>38816.893506242071</v>
      </c>
      <c r="R242">
        <f t="shared" si="14"/>
        <v>0</v>
      </c>
      <c r="S242">
        <f t="shared" si="15"/>
        <v>0</v>
      </c>
      <c r="T242">
        <f>MROT/DAY(EOMONTH(MIN($G$2:$G$2401),MONTH(G242)-1))/8*H242*$T$2402</f>
        <v>0</v>
      </c>
      <c r="U242">
        <f>I242-PLAN</f>
        <v>690</v>
      </c>
    </row>
    <row r="243" spans="1:21" x14ac:dyDescent="0.35">
      <c r="A243">
        <v>115</v>
      </c>
      <c r="B243" t="s">
        <v>138</v>
      </c>
      <c r="C243" t="s">
        <v>50</v>
      </c>
      <c r="D243">
        <v>5</v>
      </c>
      <c r="E243" t="s">
        <v>133</v>
      </c>
      <c r="F243">
        <v>2</v>
      </c>
      <c r="G243" s="1">
        <v>44562</v>
      </c>
      <c r="H243">
        <v>252</v>
      </c>
      <c r="I243">
        <v>1950</v>
      </c>
      <c r="J243">
        <v>43387.12</v>
      </c>
      <c r="K243">
        <f>IF(ISBLANK(J243),VLOOKUP(A243,LinearRegression!$B$2:$J$850,6,FALSE),J243)</f>
        <v>43387.12</v>
      </c>
      <c r="L243" s="4">
        <f>IF(ISBLANK(J243),VLOOKUP(A243,GradientBoostingRegressor!$B$2:$J$850,6,FALSE),J243)</f>
        <v>43387.12</v>
      </c>
      <c r="M243">
        <f>SUM(P243:S243)</f>
        <v>38816.893506242071</v>
      </c>
      <c r="N243">
        <f t="shared" si="12"/>
        <v>4570.2264937579312</v>
      </c>
      <c r="P243">
        <f t="shared" si="13"/>
        <v>0</v>
      </c>
      <c r="Q243">
        <f>$H243*Q$2402</f>
        <v>38816.893506242071</v>
      </c>
      <c r="R243">
        <f t="shared" si="14"/>
        <v>0</v>
      </c>
      <c r="S243">
        <f t="shared" si="15"/>
        <v>0</v>
      </c>
      <c r="T243">
        <f>MROT/DAY(EOMONTH(MIN($G$2:$G$2401),MONTH(G243)-1))/8*H243*$T$2402</f>
        <v>0</v>
      </c>
      <c r="U243">
        <f>I243-PLAN</f>
        <v>390</v>
      </c>
    </row>
    <row r="244" spans="1:21" x14ac:dyDescent="0.35">
      <c r="A244">
        <v>1497</v>
      </c>
      <c r="B244" t="s">
        <v>119</v>
      </c>
      <c r="C244" t="s">
        <v>50</v>
      </c>
      <c r="D244">
        <v>5</v>
      </c>
      <c r="E244" t="s">
        <v>51</v>
      </c>
      <c r="F244">
        <v>2</v>
      </c>
      <c r="G244" s="1">
        <v>44569</v>
      </c>
      <c r="H244">
        <v>252</v>
      </c>
      <c r="I244">
        <v>1930</v>
      </c>
      <c r="J244">
        <v>43209.05</v>
      </c>
      <c r="K244">
        <f>IF(ISBLANK(J244),VLOOKUP(A244,LinearRegression!$B$2:$J$850,6,FALSE),J244)</f>
        <v>43209.05</v>
      </c>
      <c r="L244" s="4">
        <f>IF(ISBLANK(J244),VLOOKUP(A244,GradientBoostingRegressor!$B$2:$J$850,6,FALSE),J244)</f>
        <v>43209.05</v>
      </c>
      <c r="M244">
        <f>SUM(P244:S244)</f>
        <v>38816.893506242071</v>
      </c>
      <c r="N244">
        <f t="shared" si="12"/>
        <v>4392.1564937579315</v>
      </c>
      <c r="P244">
        <f t="shared" si="13"/>
        <v>0</v>
      </c>
      <c r="Q244">
        <f>$H244*Q$2402</f>
        <v>38816.893506242071</v>
      </c>
      <c r="R244">
        <f t="shared" si="14"/>
        <v>0</v>
      </c>
      <c r="S244">
        <f t="shared" si="15"/>
        <v>0</v>
      </c>
      <c r="T244">
        <f>MROT/DAY(EOMONTH(MIN($G$2:$G$2401),MONTH(G244)-1))/8*H244*$T$2402</f>
        <v>0</v>
      </c>
      <c r="U244">
        <f>I244-PLAN</f>
        <v>370</v>
      </c>
    </row>
    <row r="245" spans="1:21" x14ac:dyDescent="0.35">
      <c r="A245">
        <v>1503</v>
      </c>
      <c r="B245" t="s">
        <v>125</v>
      </c>
      <c r="C245" t="s">
        <v>50</v>
      </c>
      <c r="D245">
        <v>5</v>
      </c>
      <c r="E245" t="s">
        <v>51</v>
      </c>
      <c r="F245">
        <v>2</v>
      </c>
      <c r="G245" s="1">
        <v>44569</v>
      </c>
      <c r="H245">
        <v>252</v>
      </c>
      <c r="I245">
        <v>1930</v>
      </c>
      <c r="J245">
        <v>43209.05</v>
      </c>
      <c r="K245">
        <f>IF(ISBLANK(J245),VLOOKUP(A245,LinearRegression!$B$2:$J$850,6,FALSE),J245)</f>
        <v>43209.05</v>
      </c>
      <c r="L245" s="4">
        <f>IF(ISBLANK(J245),VLOOKUP(A245,GradientBoostingRegressor!$B$2:$J$850,6,FALSE),J245)</f>
        <v>43209.05</v>
      </c>
      <c r="M245">
        <f>SUM(P245:S245)</f>
        <v>38816.893506242071</v>
      </c>
      <c r="N245">
        <f t="shared" si="12"/>
        <v>4392.1564937579315</v>
      </c>
      <c r="P245">
        <f t="shared" si="13"/>
        <v>0</v>
      </c>
      <c r="Q245">
        <f>$H245*Q$2402</f>
        <v>38816.893506242071</v>
      </c>
      <c r="R245">
        <f t="shared" si="14"/>
        <v>0</v>
      </c>
      <c r="S245">
        <f t="shared" si="15"/>
        <v>0</v>
      </c>
      <c r="T245">
        <f>MROT/DAY(EOMONTH(MIN($G$2:$G$2401),MONTH(G245)-1))/8*H245*$T$2402</f>
        <v>0</v>
      </c>
      <c r="U245">
        <f>I245-PLAN</f>
        <v>370</v>
      </c>
    </row>
    <row r="246" spans="1:21" x14ac:dyDescent="0.35">
      <c r="A246">
        <v>702</v>
      </c>
      <c r="B246" t="s">
        <v>124</v>
      </c>
      <c r="C246" t="s">
        <v>114</v>
      </c>
      <c r="D246">
        <v>5</v>
      </c>
      <c r="E246" t="s">
        <v>51</v>
      </c>
      <c r="F246">
        <v>3.3</v>
      </c>
      <c r="G246" s="1">
        <v>44565</v>
      </c>
      <c r="H246">
        <v>240</v>
      </c>
      <c r="I246">
        <v>1790</v>
      </c>
      <c r="J246">
        <v>43194.05</v>
      </c>
      <c r="K246">
        <f>IF(ISBLANK(J246),VLOOKUP(A246,LinearRegression!$B$2:$J$850,6,FALSE),J246)</f>
        <v>43194.05</v>
      </c>
      <c r="L246" s="4">
        <f>IF(ISBLANK(J246),VLOOKUP(A246,GradientBoostingRegressor!$B$2:$J$850,6,FALSE),J246)</f>
        <v>43194.05</v>
      </c>
      <c r="M246">
        <f>SUM(P246:S246)</f>
        <v>36968.47000594483</v>
      </c>
      <c r="N246">
        <f t="shared" si="12"/>
        <v>6225.5799940551733</v>
      </c>
      <c r="P246">
        <f t="shared" si="13"/>
        <v>0</v>
      </c>
      <c r="Q246">
        <f>$H246*Q$2402</f>
        <v>36968.47000594483</v>
      </c>
      <c r="R246">
        <f t="shared" si="14"/>
        <v>0</v>
      </c>
      <c r="S246">
        <f t="shared" si="15"/>
        <v>0</v>
      </c>
      <c r="T246">
        <f>MROT/DAY(EOMONTH(MIN($G$2:$G$2401),MONTH(G246)-1))/8*H246*$T$2402</f>
        <v>0</v>
      </c>
      <c r="U246">
        <f>I246-PLAN</f>
        <v>230</v>
      </c>
    </row>
    <row r="247" spans="1:21" x14ac:dyDescent="0.35">
      <c r="A247">
        <v>705</v>
      </c>
      <c r="B247" t="s">
        <v>127</v>
      </c>
      <c r="C247" t="s">
        <v>114</v>
      </c>
      <c r="D247">
        <v>5</v>
      </c>
      <c r="E247" t="s">
        <v>51</v>
      </c>
      <c r="F247">
        <v>3.3</v>
      </c>
      <c r="G247" s="1">
        <v>44565</v>
      </c>
      <c r="H247">
        <v>240</v>
      </c>
      <c r="I247">
        <v>1790</v>
      </c>
      <c r="J247">
        <v>43194.05</v>
      </c>
      <c r="K247">
        <f>IF(ISBLANK(J247),VLOOKUP(A247,LinearRegression!$B$2:$J$850,6,FALSE),J247)</f>
        <v>43194.05</v>
      </c>
      <c r="L247" s="4">
        <f>IF(ISBLANK(J247),VLOOKUP(A247,GradientBoostingRegressor!$B$2:$J$850,6,FALSE),J247)</f>
        <v>43194.05</v>
      </c>
      <c r="M247">
        <f>SUM(P247:S247)</f>
        <v>36968.47000594483</v>
      </c>
      <c r="N247">
        <f t="shared" si="12"/>
        <v>6225.5799940551733</v>
      </c>
      <c r="P247">
        <f t="shared" si="13"/>
        <v>0</v>
      </c>
      <c r="Q247">
        <f>$H247*Q$2402</f>
        <v>36968.47000594483</v>
      </c>
      <c r="R247">
        <f t="shared" si="14"/>
        <v>0</v>
      </c>
      <c r="S247">
        <f t="shared" si="15"/>
        <v>0</v>
      </c>
      <c r="T247">
        <f>MROT/DAY(EOMONTH(MIN($G$2:$G$2401),MONTH(G247)-1))/8*H247*$T$2402</f>
        <v>0</v>
      </c>
      <c r="U247">
        <f>I247-PLAN</f>
        <v>230</v>
      </c>
    </row>
    <row r="248" spans="1:21" x14ac:dyDescent="0.35">
      <c r="A248">
        <v>1070</v>
      </c>
      <c r="B248" t="s">
        <v>90</v>
      </c>
      <c r="C248" t="s">
        <v>18</v>
      </c>
      <c r="D248">
        <v>4</v>
      </c>
      <c r="E248" t="s">
        <v>16</v>
      </c>
      <c r="F248">
        <v>3.3</v>
      </c>
      <c r="G248" s="1">
        <v>44567</v>
      </c>
      <c r="H248">
        <v>240</v>
      </c>
      <c r="I248">
        <v>2250</v>
      </c>
      <c r="J248">
        <v>43186.94</v>
      </c>
      <c r="K248">
        <f>IF(ISBLANK(J248),VLOOKUP(A248,LinearRegression!$B$2:$J$850,6,FALSE),J248)</f>
        <v>43186.94</v>
      </c>
      <c r="L248" s="4">
        <f>IF(ISBLANK(J248),VLOOKUP(A248,GradientBoostingRegressor!$B$2:$J$850,6,FALSE),J248)</f>
        <v>43186.94</v>
      </c>
      <c r="M248">
        <f>SUM(P248:S248)</f>
        <v>36968.47000594483</v>
      </c>
      <c r="N248">
        <f t="shared" si="12"/>
        <v>6218.4699940551727</v>
      </c>
      <c r="P248">
        <f t="shared" si="13"/>
        <v>0</v>
      </c>
      <c r="Q248">
        <f>$H248*Q$2402</f>
        <v>36968.47000594483</v>
      </c>
      <c r="R248">
        <f t="shared" si="14"/>
        <v>0</v>
      </c>
      <c r="S248">
        <f t="shared" si="15"/>
        <v>0</v>
      </c>
      <c r="T248">
        <f>MROT/DAY(EOMONTH(MIN($G$2:$G$2401),MONTH(G248)-1))/8*H248*$T$2402</f>
        <v>0</v>
      </c>
      <c r="U248">
        <f>I248-PLAN</f>
        <v>690</v>
      </c>
    </row>
    <row r="249" spans="1:21" x14ac:dyDescent="0.35">
      <c r="A249">
        <v>1073</v>
      </c>
      <c r="B249" t="s">
        <v>93</v>
      </c>
      <c r="C249" t="s">
        <v>18</v>
      </c>
      <c r="D249">
        <v>4</v>
      </c>
      <c r="E249" t="s">
        <v>16</v>
      </c>
      <c r="F249">
        <v>3.3</v>
      </c>
      <c r="G249" s="1">
        <v>44567</v>
      </c>
      <c r="H249">
        <v>240</v>
      </c>
      <c r="I249">
        <v>2250</v>
      </c>
      <c r="J249">
        <v>43186.94</v>
      </c>
      <c r="K249">
        <f>IF(ISBLANK(J249),VLOOKUP(A249,LinearRegression!$B$2:$J$850,6,FALSE),J249)</f>
        <v>43186.94</v>
      </c>
      <c r="L249" s="4">
        <f>IF(ISBLANK(J249),VLOOKUP(A249,GradientBoostingRegressor!$B$2:$J$850,6,FALSE),J249)</f>
        <v>43186.94</v>
      </c>
      <c r="M249">
        <f>SUM(P249:S249)</f>
        <v>36968.47000594483</v>
      </c>
      <c r="N249">
        <f t="shared" si="12"/>
        <v>6218.4699940551727</v>
      </c>
      <c r="P249">
        <f t="shared" si="13"/>
        <v>0</v>
      </c>
      <c r="Q249">
        <f>$H249*Q$2402</f>
        <v>36968.47000594483</v>
      </c>
      <c r="R249">
        <f t="shared" si="14"/>
        <v>0</v>
      </c>
      <c r="S249">
        <f t="shared" si="15"/>
        <v>0</v>
      </c>
      <c r="T249">
        <f>MROT/DAY(EOMONTH(MIN($G$2:$G$2401),MONTH(G249)-1))/8*H249*$T$2402</f>
        <v>0</v>
      </c>
      <c r="U249">
        <f>I249-PLAN</f>
        <v>690</v>
      </c>
    </row>
    <row r="250" spans="1:21" x14ac:dyDescent="0.35">
      <c r="A250">
        <v>1079</v>
      </c>
      <c r="B250" t="s">
        <v>99</v>
      </c>
      <c r="C250" t="s">
        <v>18</v>
      </c>
      <c r="D250">
        <v>4</v>
      </c>
      <c r="E250" t="s">
        <v>16</v>
      </c>
      <c r="F250">
        <v>3.3</v>
      </c>
      <c r="G250" s="1">
        <v>44567</v>
      </c>
      <c r="H250">
        <v>240</v>
      </c>
      <c r="I250">
        <v>2250</v>
      </c>
      <c r="J250">
        <v>43186.94</v>
      </c>
      <c r="K250">
        <f>IF(ISBLANK(J250),VLOOKUP(A250,LinearRegression!$B$2:$J$850,6,FALSE),J250)</f>
        <v>43186.94</v>
      </c>
      <c r="L250" s="4">
        <f>IF(ISBLANK(J250),VLOOKUP(A250,GradientBoostingRegressor!$B$2:$J$850,6,FALSE),J250)</f>
        <v>43186.94</v>
      </c>
      <c r="M250">
        <f>SUM(P250:S250)</f>
        <v>36968.47000594483</v>
      </c>
      <c r="N250">
        <f t="shared" si="12"/>
        <v>6218.4699940551727</v>
      </c>
      <c r="P250">
        <f t="shared" si="13"/>
        <v>0</v>
      </c>
      <c r="Q250">
        <f>$H250*Q$2402</f>
        <v>36968.47000594483</v>
      </c>
      <c r="R250">
        <f t="shared" si="14"/>
        <v>0</v>
      </c>
      <c r="S250">
        <f t="shared" si="15"/>
        <v>0</v>
      </c>
      <c r="T250">
        <f>MROT/DAY(EOMONTH(MIN($G$2:$G$2401),MONTH(G250)-1))/8*H250*$T$2402</f>
        <v>0</v>
      </c>
      <c r="U250">
        <f>I250-PLAN</f>
        <v>690</v>
      </c>
    </row>
    <row r="251" spans="1:21" x14ac:dyDescent="0.35">
      <c r="A251">
        <v>81</v>
      </c>
      <c r="B251" t="s">
        <v>101</v>
      </c>
      <c r="C251" t="s">
        <v>18</v>
      </c>
      <c r="D251">
        <v>4</v>
      </c>
      <c r="E251" t="s">
        <v>16</v>
      </c>
      <c r="F251">
        <v>3.3</v>
      </c>
      <c r="G251" s="1">
        <v>44562</v>
      </c>
      <c r="H251">
        <v>252</v>
      </c>
      <c r="I251">
        <v>1950</v>
      </c>
      <c r="J251">
        <v>43167.17</v>
      </c>
      <c r="K251">
        <f>IF(ISBLANK(J251),VLOOKUP(A251,LinearRegression!$B$2:$J$850,6,FALSE),J251)</f>
        <v>43167.17</v>
      </c>
      <c r="L251" s="4">
        <f>IF(ISBLANK(J251),VLOOKUP(A251,GradientBoostingRegressor!$B$2:$J$850,6,FALSE),J251)</f>
        <v>43167.17</v>
      </c>
      <c r="M251">
        <f>SUM(P251:S251)</f>
        <v>38816.893506242071</v>
      </c>
      <c r="N251">
        <f t="shared" si="12"/>
        <v>4350.2764937579268</v>
      </c>
      <c r="P251">
        <f t="shared" si="13"/>
        <v>0</v>
      </c>
      <c r="Q251">
        <f>$H251*Q$2402</f>
        <v>38816.893506242071</v>
      </c>
      <c r="R251">
        <f t="shared" si="14"/>
        <v>0</v>
      </c>
      <c r="S251">
        <f t="shared" si="15"/>
        <v>0</v>
      </c>
      <c r="T251">
        <f>MROT/DAY(EOMONTH(MIN($G$2:$G$2401),MONTH(G251)-1))/8*H251*$T$2402</f>
        <v>0</v>
      </c>
      <c r="U251">
        <f>I251-PLAN</f>
        <v>390</v>
      </c>
    </row>
    <row r="252" spans="1:21" x14ac:dyDescent="0.35">
      <c r="A252">
        <v>90</v>
      </c>
      <c r="B252" t="s">
        <v>111</v>
      </c>
      <c r="C252" t="s">
        <v>18</v>
      </c>
      <c r="D252">
        <v>4</v>
      </c>
      <c r="E252" t="s">
        <v>103</v>
      </c>
      <c r="F252">
        <v>3.3</v>
      </c>
      <c r="G252" s="1">
        <v>44562</v>
      </c>
      <c r="H252">
        <v>252</v>
      </c>
      <c r="I252">
        <v>1950</v>
      </c>
      <c r="J252">
        <v>43167.17</v>
      </c>
      <c r="K252">
        <f>IF(ISBLANK(J252),VLOOKUP(A252,LinearRegression!$B$2:$J$850,6,FALSE),J252)</f>
        <v>43167.17</v>
      </c>
      <c r="L252" s="4">
        <f>IF(ISBLANK(J252),VLOOKUP(A252,GradientBoostingRegressor!$B$2:$J$850,6,FALSE),J252)</f>
        <v>43167.17</v>
      </c>
      <c r="M252">
        <f>SUM(P252:S252)</f>
        <v>38816.893506242071</v>
      </c>
      <c r="N252">
        <f t="shared" si="12"/>
        <v>4350.2764937579268</v>
      </c>
      <c r="P252">
        <f t="shared" si="13"/>
        <v>0</v>
      </c>
      <c r="Q252">
        <f>$H252*Q$2402</f>
        <v>38816.893506242071</v>
      </c>
      <c r="R252">
        <f t="shared" si="14"/>
        <v>0</v>
      </c>
      <c r="S252">
        <f t="shared" si="15"/>
        <v>0</v>
      </c>
      <c r="T252">
        <f>MROT/DAY(EOMONTH(MIN($G$2:$G$2401),MONTH(G252)-1))/8*H252*$T$2402</f>
        <v>0</v>
      </c>
      <c r="U252">
        <f>I252-PLAN</f>
        <v>390</v>
      </c>
    </row>
    <row r="253" spans="1:21" x14ac:dyDescent="0.35">
      <c r="A253">
        <v>1467</v>
      </c>
      <c r="B253" t="s">
        <v>86</v>
      </c>
      <c r="C253" t="s">
        <v>71</v>
      </c>
      <c r="D253">
        <v>4</v>
      </c>
      <c r="E253" t="s">
        <v>66</v>
      </c>
      <c r="F253">
        <v>3.1</v>
      </c>
      <c r="G253" s="1">
        <v>44569</v>
      </c>
      <c r="H253">
        <v>264</v>
      </c>
      <c r="I253">
        <v>1930</v>
      </c>
      <c r="J253">
        <v>43072.08</v>
      </c>
      <c r="K253">
        <f>IF(ISBLANK(J253),VLOOKUP(A253,LinearRegression!$B$2:$J$850,6,FALSE),J253)</f>
        <v>43072.08</v>
      </c>
      <c r="L253" s="4">
        <f>IF(ISBLANK(J253),VLOOKUP(A253,GradientBoostingRegressor!$B$2:$J$850,6,FALSE),J253)</f>
        <v>43072.08</v>
      </c>
      <c r="M253">
        <f>SUM(P253:S253)</f>
        <v>40665.317006539313</v>
      </c>
      <c r="N253">
        <f t="shared" si="12"/>
        <v>2406.7629934606884</v>
      </c>
      <c r="P253">
        <f t="shared" si="13"/>
        <v>0</v>
      </c>
      <c r="Q253">
        <f>$H253*Q$2402</f>
        <v>40665.317006539313</v>
      </c>
      <c r="R253">
        <f t="shared" si="14"/>
        <v>0</v>
      </c>
      <c r="S253">
        <f t="shared" si="15"/>
        <v>0</v>
      </c>
      <c r="T253">
        <f>MROT/DAY(EOMONTH(MIN($G$2:$G$2401),MONTH(G253)-1))/8*H253*$T$2402</f>
        <v>0</v>
      </c>
      <c r="U253">
        <f>I253-PLAN</f>
        <v>370</v>
      </c>
    </row>
    <row r="254" spans="1:21" x14ac:dyDescent="0.35">
      <c r="A254">
        <v>1474</v>
      </c>
      <c r="B254" t="s">
        <v>94</v>
      </c>
      <c r="C254" t="s">
        <v>18</v>
      </c>
      <c r="D254">
        <v>4</v>
      </c>
      <c r="E254" t="s">
        <v>16</v>
      </c>
      <c r="F254">
        <v>3.3</v>
      </c>
      <c r="G254" s="1">
        <v>44569</v>
      </c>
      <c r="H254">
        <v>252</v>
      </c>
      <c r="I254">
        <v>1930</v>
      </c>
      <c r="J254">
        <v>43006.75</v>
      </c>
      <c r="K254">
        <f>IF(ISBLANK(J254),VLOOKUP(A254,LinearRegression!$B$2:$J$850,6,FALSE),J254)</f>
        <v>43006.75</v>
      </c>
      <c r="L254" s="4">
        <f>IF(ISBLANK(J254),VLOOKUP(A254,GradientBoostingRegressor!$B$2:$J$850,6,FALSE),J254)</f>
        <v>43006.75</v>
      </c>
      <c r="M254">
        <f>SUM(P254:S254)</f>
        <v>38816.893506242071</v>
      </c>
      <c r="N254">
        <f t="shared" si="12"/>
        <v>4189.8564937579285</v>
      </c>
      <c r="P254">
        <f t="shared" si="13"/>
        <v>0</v>
      </c>
      <c r="Q254">
        <f>$H254*Q$2402</f>
        <v>38816.893506242071</v>
      </c>
      <c r="R254">
        <f t="shared" si="14"/>
        <v>0</v>
      </c>
      <c r="S254">
        <f t="shared" si="15"/>
        <v>0</v>
      </c>
      <c r="T254">
        <f>MROT/DAY(EOMONTH(MIN($G$2:$G$2401),MONTH(G254)-1))/8*H254*$T$2402</f>
        <v>0</v>
      </c>
      <c r="U254">
        <f>I254-PLAN</f>
        <v>370</v>
      </c>
    </row>
    <row r="255" spans="1:21" x14ac:dyDescent="0.35">
      <c r="A255">
        <v>1487</v>
      </c>
      <c r="B255" t="s">
        <v>108</v>
      </c>
      <c r="C255" t="s">
        <v>18</v>
      </c>
      <c r="D255">
        <v>4</v>
      </c>
      <c r="E255" t="s">
        <v>103</v>
      </c>
      <c r="F255">
        <v>3.3</v>
      </c>
      <c r="G255" s="1">
        <v>44569</v>
      </c>
      <c r="H255">
        <v>252</v>
      </c>
      <c r="I255">
        <v>1930</v>
      </c>
      <c r="J255">
        <v>43006.75</v>
      </c>
      <c r="K255">
        <f>IF(ISBLANK(J255),VLOOKUP(A255,LinearRegression!$B$2:$J$850,6,FALSE),J255)</f>
        <v>43006.75</v>
      </c>
      <c r="L255" s="4">
        <f>IF(ISBLANK(J255),VLOOKUP(A255,GradientBoostingRegressor!$B$2:$J$850,6,FALSE),J255)</f>
        <v>43006.75</v>
      </c>
      <c r="M255">
        <f>SUM(P255:S255)</f>
        <v>38816.893506242071</v>
      </c>
      <c r="N255">
        <f t="shared" si="12"/>
        <v>4189.8564937579285</v>
      </c>
      <c r="P255">
        <f t="shared" si="13"/>
        <v>0</v>
      </c>
      <c r="Q255">
        <f>$H255*Q$2402</f>
        <v>38816.893506242071</v>
      </c>
      <c r="R255">
        <f t="shared" si="14"/>
        <v>0</v>
      </c>
      <c r="S255">
        <f t="shared" si="15"/>
        <v>0</v>
      </c>
      <c r="T255">
        <f>MROT/DAY(EOMONTH(MIN($G$2:$G$2401),MONTH(G255)-1))/8*H255*$T$2402</f>
        <v>0</v>
      </c>
      <c r="U255">
        <f>I255-PLAN</f>
        <v>370</v>
      </c>
    </row>
    <row r="256" spans="1:21" x14ac:dyDescent="0.35">
      <c r="A256">
        <v>159</v>
      </c>
      <c r="B256" t="s">
        <v>186</v>
      </c>
      <c r="C256" t="s">
        <v>180</v>
      </c>
      <c r="D256">
        <v>7</v>
      </c>
      <c r="E256" t="s">
        <v>181</v>
      </c>
      <c r="F256">
        <v>1</v>
      </c>
      <c r="G256" s="1">
        <v>44562</v>
      </c>
      <c r="H256">
        <v>228</v>
      </c>
      <c r="I256">
        <v>1950</v>
      </c>
      <c r="J256">
        <v>42835.87</v>
      </c>
      <c r="K256">
        <f>IF(ISBLANK(J256),VLOOKUP(A256,LinearRegression!$B$2:$J$850,6,FALSE),J256)</f>
        <v>42835.87</v>
      </c>
      <c r="L256" s="4">
        <f>IF(ISBLANK(J256),VLOOKUP(A256,GradientBoostingRegressor!$B$2:$J$850,6,FALSE),J256)</f>
        <v>42835.87</v>
      </c>
      <c r="M256">
        <f>SUM(P256:S256)</f>
        <v>35120.046505647588</v>
      </c>
      <c r="N256">
        <f t="shared" si="12"/>
        <v>7715.8234943524149</v>
      </c>
      <c r="P256">
        <f t="shared" si="13"/>
        <v>0</v>
      </c>
      <c r="Q256">
        <f>$H256*Q$2402</f>
        <v>35120.046505647588</v>
      </c>
      <c r="R256">
        <f t="shared" si="14"/>
        <v>0</v>
      </c>
      <c r="S256">
        <f t="shared" si="15"/>
        <v>0</v>
      </c>
      <c r="T256">
        <f>MROT/DAY(EOMONTH(MIN($G$2:$G$2401),MONTH(G256)-1))/8*H256*$T$2402</f>
        <v>0</v>
      </c>
      <c r="U256">
        <f>I256-PLAN</f>
        <v>390</v>
      </c>
    </row>
    <row r="257" spans="1:21" x14ac:dyDescent="0.35">
      <c r="A257">
        <v>2161</v>
      </c>
      <c r="B257" t="s">
        <v>188</v>
      </c>
      <c r="C257" t="s">
        <v>65</v>
      </c>
      <c r="D257">
        <v>7</v>
      </c>
      <c r="E257" t="s">
        <v>66</v>
      </c>
      <c r="F257">
        <v>3.4</v>
      </c>
      <c r="G257" s="1">
        <v>44572</v>
      </c>
      <c r="H257">
        <v>216</v>
      </c>
      <c r="I257">
        <v>1200</v>
      </c>
      <c r="J257">
        <v>42754.91</v>
      </c>
      <c r="K257">
        <f>IF(ISBLANK(J257),VLOOKUP(A257,LinearRegression!$B$2:$J$850,6,FALSE),J257)</f>
        <v>42754.91</v>
      </c>
      <c r="L257" s="4">
        <f>IF(ISBLANK(J257),VLOOKUP(A257,GradientBoostingRegressor!$B$2:$J$850,6,FALSE),J257)</f>
        <v>42754.91</v>
      </c>
      <c r="M257">
        <f>SUM(P257:S257)</f>
        <v>33271.623005350346</v>
      </c>
      <c r="N257">
        <f t="shared" si="12"/>
        <v>9483.2869946496576</v>
      </c>
      <c r="P257">
        <f t="shared" si="13"/>
        <v>0</v>
      </c>
      <c r="Q257">
        <f>$H257*Q$2402</f>
        <v>33271.623005350346</v>
      </c>
      <c r="R257">
        <f t="shared" si="14"/>
        <v>0</v>
      </c>
      <c r="S257">
        <f t="shared" si="15"/>
        <v>0</v>
      </c>
      <c r="T257">
        <f>MROT/DAY(EOMONTH(MIN($G$2:$G$2401),MONTH(G257)-1))/8*H257*$T$2402</f>
        <v>0</v>
      </c>
      <c r="U257">
        <f>I257-PLAN</f>
        <v>-360</v>
      </c>
    </row>
    <row r="258" spans="1:21" x14ac:dyDescent="0.35">
      <c r="A258">
        <v>164</v>
      </c>
      <c r="B258" t="s">
        <v>191</v>
      </c>
      <c r="C258" t="s">
        <v>65</v>
      </c>
      <c r="D258">
        <v>7</v>
      </c>
      <c r="E258" t="s">
        <v>66</v>
      </c>
      <c r="F258">
        <v>3.4</v>
      </c>
      <c r="G258" s="1">
        <v>44562</v>
      </c>
      <c r="H258">
        <v>204</v>
      </c>
      <c r="I258">
        <v>1950</v>
      </c>
      <c r="J258">
        <v>42672.34</v>
      </c>
      <c r="K258">
        <f>IF(ISBLANK(J258),VLOOKUP(A258,LinearRegression!$B$2:$J$850,6,FALSE),J258)</f>
        <v>42672.34</v>
      </c>
      <c r="L258" s="4">
        <f>IF(ISBLANK(J258),VLOOKUP(A258,GradientBoostingRegressor!$B$2:$J$850,6,FALSE),J258)</f>
        <v>42672.34</v>
      </c>
      <c r="M258">
        <f>SUM(P258:S258)</f>
        <v>31423.199505053104</v>
      </c>
      <c r="N258">
        <f t="shared" si="12"/>
        <v>11249.140494946892</v>
      </c>
      <c r="P258">
        <f t="shared" si="13"/>
        <v>0</v>
      </c>
      <c r="Q258">
        <f>$H258*Q$2402</f>
        <v>31423.199505053104</v>
      </c>
      <c r="R258">
        <f t="shared" si="14"/>
        <v>0</v>
      </c>
      <c r="S258">
        <f t="shared" si="15"/>
        <v>0</v>
      </c>
      <c r="T258">
        <f>MROT/DAY(EOMONTH(MIN($G$2:$G$2401),MONTH(G258)-1))/8*H258*$T$2402</f>
        <v>0</v>
      </c>
      <c r="U258">
        <f>I258-PLAN</f>
        <v>390</v>
      </c>
    </row>
    <row r="259" spans="1:21" x14ac:dyDescent="0.35">
      <c r="A259">
        <v>166</v>
      </c>
      <c r="B259" t="s">
        <v>193</v>
      </c>
      <c r="C259" t="s">
        <v>65</v>
      </c>
      <c r="D259">
        <v>7</v>
      </c>
      <c r="E259" t="s">
        <v>66</v>
      </c>
      <c r="F259">
        <v>3.4</v>
      </c>
      <c r="G259" s="1">
        <v>44562</v>
      </c>
      <c r="H259">
        <v>204</v>
      </c>
      <c r="I259">
        <v>1950</v>
      </c>
      <c r="J259">
        <v>42672.34</v>
      </c>
      <c r="K259">
        <f>IF(ISBLANK(J259),VLOOKUP(A259,LinearRegression!$B$2:$J$850,6,FALSE),J259)</f>
        <v>42672.34</v>
      </c>
      <c r="L259" s="4">
        <f>IF(ISBLANK(J259),VLOOKUP(A259,GradientBoostingRegressor!$B$2:$J$850,6,FALSE),J259)</f>
        <v>42672.34</v>
      </c>
      <c r="M259">
        <f>SUM(P259:S259)</f>
        <v>31423.199505053104</v>
      </c>
      <c r="N259">
        <f t="shared" ref="N259:N322" si="16">ABS(J259-M259)</f>
        <v>11249.140494946892</v>
      </c>
      <c r="P259">
        <f t="shared" ref="P259:P322" si="17">$I259*P$2402</f>
        <v>0</v>
      </c>
      <c r="Q259">
        <f>$H259*Q$2402</f>
        <v>31423.199505053104</v>
      </c>
      <c r="R259">
        <f t="shared" ref="R259:R322" si="18">$D259*R$2402</f>
        <v>0</v>
      </c>
      <c r="S259">
        <f t="shared" ref="S259:S322" si="19">$F259*S$2402</f>
        <v>0</v>
      </c>
      <c r="T259">
        <f>MROT/DAY(EOMONTH(MIN($G$2:$G$2401),MONTH(G259)-1))/8*H259*$T$2402</f>
        <v>0</v>
      </c>
      <c r="U259">
        <f>I259-PLAN</f>
        <v>390</v>
      </c>
    </row>
    <row r="260" spans="1:21" x14ac:dyDescent="0.35">
      <c r="A260">
        <v>147</v>
      </c>
      <c r="B260" t="s">
        <v>172</v>
      </c>
      <c r="C260" t="s">
        <v>65</v>
      </c>
      <c r="D260">
        <v>6</v>
      </c>
      <c r="E260" t="s">
        <v>66</v>
      </c>
      <c r="F260">
        <v>3.4</v>
      </c>
      <c r="G260" s="1">
        <v>44562</v>
      </c>
      <c r="H260">
        <v>216</v>
      </c>
      <c r="I260">
        <v>1950</v>
      </c>
      <c r="J260">
        <v>42612.78</v>
      </c>
      <c r="K260">
        <f>IF(ISBLANK(J260),VLOOKUP(A260,LinearRegression!$B$2:$J$850,6,FALSE),J260)</f>
        <v>42612.78</v>
      </c>
      <c r="L260" s="4">
        <f>IF(ISBLANK(J260),VLOOKUP(A260,GradientBoostingRegressor!$B$2:$J$850,6,FALSE),J260)</f>
        <v>42612.78</v>
      </c>
      <c r="M260">
        <f>SUM(P260:S260)</f>
        <v>33271.623005350346</v>
      </c>
      <c r="N260">
        <f t="shared" si="16"/>
        <v>9341.1569946496529</v>
      </c>
      <c r="P260">
        <f t="shared" si="17"/>
        <v>0</v>
      </c>
      <c r="Q260">
        <f>$H260*Q$2402</f>
        <v>33271.623005350346</v>
      </c>
      <c r="R260">
        <f t="shared" si="18"/>
        <v>0</v>
      </c>
      <c r="S260">
        <f t="shared" si="19"/>
        <v>0</v>
      </c>
      <c r="T260">
        <f>MROT/DAY(EOMONTH(MIN($G$2:$G$2401),MONTH(G260)-1))/8*H260*$T$2402</f>
        <v>0</v>
      </c>
      <c r="U260">
        <f>I260-PLAN</f>
        <v>390</v>
      </c>
    </row>
    <row r="261" spans="1:21" x14ac:dyDescent="0.35">
      <c r="A261">
        <v>1566</v>
      </c>
      <c r="B261" t="s">
        <v>193</v>
      </c>
      <c r="C261" t="s">
        <v>65</v>
      </c>
      <c r="D261">
        <v>7</v>
      </c>
      <c r="E261" t="s">
        <v>66</v>
      </c>
      <c r="F261">
        <v>3.4</v>
      </c>
      <c r="G261" s="1">
        <v>44569</v>
      </c>
      <c r="H261">
        <v>204</v>
      </c>
      <c r="I261">
        <v>1930</v>
      </c>
      <c r="J261">
        <v>42494.73</v>
      </c>
      <c r="K261">
        <f>IF(ISBLANK(J261),VLOOKUP(A261,LinearRegression!$B$2:$J$850,6,FALSE),J261)</f>
        <v>42494.73</v>
      </c>
      <c r="L261" s="4">
        <f>IF(ISBLANK(J261),VLOOKUP(A261,GradientBoostingRegressor!$B$2:$J$850,6,FALSE),J261)</f>
        <v>42494.73</v>
      </c>
      <c r="M261">
        <f>SUM(P261:S261)</f>
        <v>31423.199505053104</v>
      </c>
      <c r="N261">
        <f t="shared" si="16"/>
        <v>11071.530494946899</v>
      </c>
      <c r="P261">
        <f t="shared" si="17"/>
        <v>0</v>
      </c>
      <c r="Q261">
        <f>$H261*Q$2402</f>
        <v>31423.199505053104</v>
      </c>
      <c r="R261">
        <f t="shared" si="18"/>
        <v>0</v>
      </c>
      <c r="S261">
        <f t="shared" si="19"/>
        <v>0</v>
      </c>
      <c r="T261">
        <f>MROT/DAY(EOMONTH(MIN($G$2:$G$2401),MONTH(G261)-1))/8*H261*$T$2402</f>
        <v>0</v>
      </c>
      <c r="U261">
        <f>I261-PLAN</f>
        <v>370</v>
      </c>
    </row>
    <row r="262" spans="1:21" x14ac:dyDescent="0.35">
      <c r="A262">
        <v>1043</v>
      </c>
      <c r="B262" t="s">
        <v>58</v>
      </c>
      <c r="C262" t="s">
        <v>50</v>
      </c>
      <c r="D262">
        <v>4</v>
      </c>
      <c r="E262" t="s">
        <v>51</v>
      </c>
      <c r="F262">
        <v>2</v>
      </c>
      <c r="G262" s="1">
        <v>44567</v>
      </c>
      <c r="H262">
        <v>252</v>
      </c>
      <c r="I262">
        <v>2250</v>
      </c>
      <c r="J262">
        <v>42395.16</v>
      </c>
      <c r="K262">
        <f>IF(ISBLANK(J262),VLOOKUP(A262,LinearRegression!$B$2:$J$850,6,FALSE),J262)</f>
        <v>42395.16</v>
      </c>
      <c r="L262" s="4">
        <f>IF(ISBLANK(J262),VLOOKUP(A262,GradientBoostingRegressor!$B$2:$J$850,6,FALSE),J262)</f>
        <v>42395.16</v>
      </c>
      <c r="M262">
        <f>SUM(P262:S262)</f>
        <v>38816.893506242071</v>
      </c>
      <c r="N262">
        <f t="shared" si="16"/>
        <v>3578.266493757932</v>
      </c>
      <c r="P262">
        <f t="shared" si="17"/>
        <v>0</v>
      </c>
      <c r="Q262">
        <f>$H262*Q$2402</f>
        <v>38816.893506242071</v>
      </c>
      <c r="R262">
        <f t="shared" si="18"/>
        <v>0</v>
      </c>
      <c r="S262">
        <f t="shared" si="19"/>
        <v>0</v>
      </c>
      <c r="T262">
        <f>MROT/DAY(EOMONTH(MIN($G$2:$G$2401),MONTH(G262)-1))/8*H262*$T$2402</f>
        <v>0</v>
      </c>
      <c r="U262">
        <f>I262-PLAN</f>
        <v>690</v>
      </c>
    </row>
    <row r="263" spans="1:21" x14ac:dyDescent="0.35">
      <c r="A263">
        <v>117</v>
      </c>
      <c r="B263" t="s">
        <v>140</v>
      </c>
      <c r="C263" t="s">
        <v>65</v>
      </c>
      <c r="D263">
        <v>5</v>
      </c>
      <c r="E263" t="s">
        <v>66</v>
      </c>
      <c r="F263">
        <v>3.4</v>
      </c>
      <c r="G263" s="1">
        <v>44562</v>
      </c>
      <c r="H263">
        <v>228</v>
      </c>
      <c r="I263">
        <v>1950</v>
      </c>
      <c r="J263">
        <v>42290.55</v>
      </c>
      <c r="K263">
        <f>IF(ISBLANK(J263),VLOOKUP(A263,LinearRegression!$B$2:$J$850,6,FALSE),J263)</f>
        <v>42290.55</v>
      </c>
      <c r="L263" s="4">
        <f>IF(ISBLANK(J263),VLOOKUP(A263,GradientBoostingRegressor!$B$2:$J$850,6,FALSE),J263)</f>
        <v>42290.55</v>
      </c>
      <c r="M263">
        <f>SUM(P263:S263)</f>
        <v>35120.046505647588</v>
      </c>
      <c r="N263">
        <f t="shared" si="16"/>
        <v>7170.5034943524151</v>
      </c>
      <c r="P263">
        <f t="shared" si="17"/>
        <v>0</v>
      </c>
      <c r="Q263">
        <f>$H263*Q$2402</f>
        <v>35120.046505647588</v>
      </c>
      <c r="R263">
        <f t="shared" si="18"/>
        <v>0</v>
      </c>
      <c r="S263">
        <f t="shared" si="19"/>
        <v>0</v>
      </c>
      <c r="T263">
        <f>MROT/DAY(EOMONTH(MIN($G$2:$G$2401),MONTH(G263)-1))/8*H263*$T$2402</f>
        <v>0</v>
      </c>
      <c r="U263">
        <f>I263-PLAN</f>
        <v>390</v>
      </c>
    </row>
    <row r="264" spans="1:21" x14ac:dyDescent="0.35">
      <c r="A264">
        <v>121</v>
      </c>
      <c r="B264" t="s">
        <v>145</v>
      </c>
      <c r="C264" t="s">
        <v>65</v>
      </c>
      <c r="D264">
        <v>5</v>
      </c>
      <c r="E264" t="s">
        <v>142</v>
      </c>
      <c r="F264">
        <v>3.4</v>
      </c>
      <c r="G264" s="1">
        <v>44562</v>
      </c>
      <c r="H264">
        <v>228</v>
      </c>
      <c r="I264">
        <v>1950</v>
      </c>
      <c r="J264">
        <v>42290.55</v>
      </c>
      <c r="K264">
        <f>IF(ISBLANK(J264),VLOOKUP(A264,LinearRegression!$B$2:$J$850,6,FALSE),J264)</f>
        <v>42290.55</v>
      </c>
      <c r="L264" s="4">
        <f>IF(ISBLANK(J264),VLOOKUP(A264,GradientBoostingRegressor!$B$2:$J$850,6,FALSE),J264)</f>
        <v>42290.55</v>
      </c>
      <c r="M264">
        <f>SUM(P264:S264)</f>
        <v>35120.046505647588</v>
      </c>
      <c r="N264">
        <f t="shared" si="16"/>
        <v>7170.5034943524151</v>
      </c>
      <c r="P264">
        <f t="shared" si="17"/>
        <v>0</v>
      </c>
      <c r="Q264">
        <f>$H264*Q$2402</f>
        <v>35120.046505647588</v>
      </c>
      <c r="R264">
        <f t="shared" si="18"/>
        <v>0</v>
      </c>
      <c r="S264">
        <f t="shared" si="19"/>
        <v>0</v>
      </c>
      <c r="T264">
        <f>MROT/DAY(EOMONTH(MIN($G$2:$G$2401),MONTH(G264)-1))/8*H264*$T$2402</f>
        <v>0</v>
      </c>
      <c r="U264">
        <f>I264-PLAN</f>
        <v>390</v>
      </c>
    </row>
    <row r="265" spans="1:21" x14ac:dyDescent="0.35">
      <c r="A265">
        <v>126</v>
      </c>
      <c r="B265" t="s">
        <v>150</v>
      </c>
      <c r="C265" t="s">
        <v>65</v>
      </c>
      <c r="D265">
        <v>5</v>
      </c>
      <c r="E265" t="s">
        <v>151</v>
      </c>
      <c r="F265">
        <v>3.4</v>
      </c>
      <c r="G265" s="1">
        <v>44562</v>
      </c>
      <c r="H265">
        <v>228</v>
      </c>
      <c r="I265">
        <v>1950</v>
      </c>
      <c r="J265">
        <v>42290.55</v>
      </c>
      <c r="K265">
        <f>IF(ISBLANK(J265),VLOOKUP(A265,LinearRegression!$B$2:$J$850,6,FALSE),J265)</f>
        <v>42290.55</v>
      </c>
      <c r="L265" s="4">
        <f>IF(ISBLANK(J265),VLOOKUP(A265,GradientBoostingRegressor!$B$2:$J$850,6,FALSE),J265)</f>
        <v>42290.55</v>
      </c>
      <c r="M265">
        <f>SUM(P265:S265)</f>
        <v>35120.046505647588</v>
      </c>
      <c r="N265">
        <f t="shared" si="16"/>
        <v>7170.5034943524151</v>
      </c>
      <c r="P265">
        <f t="shared" si="17"/>
        <v>0</v>
      </c>
      <c r="Q265">
        <f>$H265*Q$2402</f>
        <v>35120.046505647588</v>
      </c>
      <c r="R265">
        <f t="shared" si="18"/>
        <v>0</v>
      </c>
      <c r="S265">
        <f t="shared" si="19"/>
        <v>0</v>
      </c>
      <c r="T265">
        <f>MROT/DAY(EOMONTH(MIN($G$2:$G$2401),MONTH(G265)-1))/8*H265*$T$2402</f>
        <v>0</v>
      </c>
      <c r="U265">
        <f>I265-PLAN</f>
        <v>390</v>
      </c>
    </row>
    <row r="266" spans="1:21" x14ac:dyDescent="0.35">
      <c r="A266">
        <v>127</v>
      </c>
      <c r="B266" t="s">
        <v>152</v>
      </c>
      <c r="C266" t="s">
        <v>65</v>
      </c>
      <c r="D266">
        <v>5</v>
      </c>
      <c r="E266" t="s">
        <v>151</v>
      </c>
      <c r="F266">
        <v>3.4</v>
      </c>
      <c r="G266" s="1">
        <v>44562</v>
      </c>
      <c r="H266">
        <v>228</v>
      </c>
      <c r="I266">
        <v>1950</v>
      </c>
      <c r="J266">
        <v>42290.55</v>
      </c>
      <c r="K266">
        <f>IF(ISBLANK(J266),VLOOKUP(A266,LinearRegression!$B$2:$J$850,6,FALSE),J266)</f>
        <v>42290.55</v>
      </c>
      <c r="L266" s="4">
        <f>IF(ISBLANK(J266),VLOOKUP(A266,GradientBoostingRegressor!$B$2:$J$850,6,FALSE),J266)</f>
        <v>42290.55</v>
      </c>
      <c r="M266">
        <f>SUM(P266:S266)</f>
        <v>35120.046505647588</v>
      </c>
      <c r="N266">
        <f t="shared" si="16"/>
        <v>7170.5034943524151</v>
      </c>
      <c r="P266">
        <f t="shared" si="17"/>
        <v>0</v>
      </c>
      <c r="Q266">
        <f>$H266*Q$2402</f>
        <v>35120.046505647588</v>
      </c>
      <c r="R266">
        <f t="shared" si="18"/>
        <v>0</v>
      </c>
      <c r="S266">
        <f t="shared" si="19"/>
        <v>0</v>
      </c>
      <c r="T266">
        <f>MROT/DAY(EOMONTH(MIN($G$2:$G$2401),MONTH(G266)-1))/8*H266*$T$2402</f>
        <v>0</v>
      </c>
      <c r="U266">
        <f>I266-PLAN</f>
        <v>390</v>
      </c>
    </row>
    <row r="267" spans="1:21" x14ac:dyDescent="0.35">
      <c r="A267">
        <v>1033</v>
      </c>
      <c r="B267" t="s">
        <v>46</v>
      </c>
      <c r="C267" t="s">
        <v>18</v>
      </c>
      <c r="D267">
        <v>3</v>
      </c>
      <c r="E267" t="s">
        <v>16</v>
      </c>
      <c r="F267">
        <v>3.3</v>
      </c>
      <c r="G267" s="1">
        <v>44567</v>
      </c>
      <c r="H267">
        <v>252</v>
      </c>
      <c r="I267">
        <v>2250</v>
      </c>
      <c r="J267">
        <v>42273.51</v>
      </c>
      <c r="K267">
        <f>IF(ISBLANK(J267),VLOOKUP(A267,LinearRegression!$B$2:$J$850,6,FALSE),J267)</f>
        <v>42273.51</v>
      </c>
      <c r="L267" s="4">
        <f>IF(ISBLANK(J267),VLOOKUP(A267,GradientBoostingRegressor!$B$2:$J$850,6,FALSE),J267)</f>
        <v>42273.51</v>
      </c>
      <c r="M267">
        <f>SUM(P267:S267)</f>
        <v>38816.893506242071</v>
      </c>
      <c r="N267">
        <f t="shared" si="16"/>
        <v>3456.6164937579306</v>
      </c>
      <c r="P267">
        <f t="shared" si="17"/>
        <v>0</v>
      </c>
      <c r="Q267">
        <f>$H267*Q$2402</f>
        <v>38816.893506242071</v>
      </c>
      <c r="R267">
        <f t="shared" si="18"/>
        <v>0</v>
      </c>
      <c r="S267">
        <f t="shared" si="19"/>
        <v>0</v>
      </c>
      <c r="T267">
        <f>MROT/DAY(EOMONTH(MIN($G$2:$G$2401),MONTH(G267)-1))/8*H267*$T$2402</f>
        <v>0</v>
      </c>
      <c r="U267">
        <f>I267-PLAN</f>
        <v>690</v>
      </c>
    </row>
    <row r="268" spans="1:21" x14ac:dyDescent="0.35">
      <c r="A268">
        <v>1472</v>
      </c>
      <c r="B268" t="s">
        <v>92</v>
      </c>
      <c r="C268" t="s">
        <v>89</v>
      </c>
      <c r="D268">
        <v>4</v>
      </c>
      <c r="E268" t="s">
        <v>16</v>
      </c>
      <c r="F268">
        <v>3.2</v>
      </c>
      <c r="G268" s="1">
        <v>44569</v>
      </c>
      <c r="H268">
        <v>252</v>
      </c>
      <c r="I268">
        <v>1930</v>
      </c>
      <c r="J268">
        <v>42250.75</v>
      </c>
      <c r="K268">
        <f>IF(ISBLANK(J268),VLOOKUP(A268,LinearRegression!$B$2:$J$850,6,FALSE),J268)</f>
        <v>42250.75</v>
      </c>
      <c r="L268" s="4">
        <f>IF(ISBLANK(J268),VLOOKUP(A268,GradientBoostingRegressor!$B$2:$J$850,6,FALSE),J268)</f>
        <v>42250.75</v>
      </c>
      <c r="M268">
        <f>SUM(P268:S268)</f>
        <v>38816.893506242071</v>
      </c>
      <c r="N268">
        <f t="shared" si="16"/>
        <v>3433.8564937579285</v>
      </c>
      <c r="P268">
        <f t="shared" si="17"/>
        <v>0</v>
      </c>
      <c r="Q268">
        <f>$H268*Q$2402</f>
        <v>38816.893506242071</v>
      </c>
      <c r="R268">
        <f t="shared" si="18"/>
        <v>0</v>
      </c>
      <c r="S268">
        <f t="shared" si="19"/>
        <v>0</v>
      </c>
      <c r="T268">
        <f>MROT/DAY(EOMONTH(MIN($G$2:$G$2401),MONTH(G268)-1))/8*H268*$T$2402</f>
        <v>0</v>
      </c>
      <c r="U268">
        <f>I268-PLAN</f>
        <v>370</v>
      </c>
    </row>
    <row r="269" spans="1:21" x14ac:dyDescent="0.35">
      <c r="A269">
        <v>1478</v>
      </c>
      <c r="B269" t="s">
        <v>98</v>
      </c>
      <c r="C269" t="s">
        <v>89</v>
      </c>
      <c r="D269">
        <v>4</v>
      </c>
      <c r="E269" t="s">
        <v>16</v>
      </c>
      <c r="F269">
        <v>3.2</v>
      </c>
      <c r="G269" s="1">
        <v>44569</v>
      </c>
      <c r="H269">
        <v>252</v>
      </c>
      <c r="I269">
        <v>1930</v>
      </c>
      <c r="J269">
        <v>42250.75</v>
      </c>
      <c r="K269">
        <f>IF(ISBLANK(J269),VLOOKUP(A269,LinearRegression!$B$2:$J$850,6,FALSE),J269)</f>
        <v>42250.75</v>
      </c>
      <c r="L269" s="4">
        <f>IF(ISBLANK(J269),VLOOKUP(A269,GradientBoostingRegressor!$B$2:$J$850,6,FALSE),J269)</f>
        <v>42250.75</v>
      </c>
      <c r="M269">
        <f>SUM(P269:S269)</f>
        <v>38816.893506242071</v>
      </c>
      <c r="N269">
        <f t="shared" si="16"/>
        <v>3433.8564937579285</v>
      </c>
      <c r="P269">
        <f t="shared" si="17"/>
        <v>0</v>
      </c>
      <c r="Q269">
        <f>$H269*Q$2402</f>
        <v>38816.893506242071</v>
      </c>
      <c r="R269">
        <f t="shared" si="18"/>
        <v>0</v>
      </c>
      <c r="S269">
        <f t="shared" si="19"/>
        <v>0</v>
      </c>
      <c r="T269">
        <f>MROT/DAY(EOMONTH(MIN($G$2:$G$2401),MONTH(G269)-1))/8*H269*$T$2402</f>
        <v>0</v>
      </c>
      <c r="U269">
        <f>I269-PLAN</f>
        <v>370</v>
      </c>
    </row>
    <row r="270" spans="1:21" x14ac:dyDescent="0.35">
      <c r="A270">
        <v>28</v>
      </c>
      <c r="B270" t="s">
        <v>41</v>
      </c>
      <c r="C270" t="s">
        <v>18</v>
      </c>
      <c r="D270">
        <v>3</v>
      </c>
      <c r="E270" t="s">
        <v>16</v>
      </c>
      <c r="F270">
        <v>3.3</v>
      </c>
      <c r="G270" s="1">
        <v>44562</v>
      </c>
      <c r="H270">
        <v>264</v>
      </c>
      <c r="I270">
        <v>1950</v>
      </c>
      <c r="J270">
        <v>42158.77</v>
      </c>
      <c r="K270">
        <f>IF(ISBLANK(J270),VLOOKUP(A270,LinearRegression!$B$2:$J$850,6,FALSE),J270)</f>
        <v>42158.77</v>
      </c>
      <c r="L270" s="4">
        <f>IF(ISBLANK(J270),VLOOKUP(A270,GradientBoostingRegressor!$B$2:$J$850,6,FALSE),J270)</f>
        <v>42158.77</v>
      </c>
      <c r="M270">
        <f>SUM(P270:S270)</f>
        <v>40665.317006539313</v>
      </c>
      <c r="N270">
        <f t="shared" si="16"/>
        <v>1493.4529934606835</v>
      </c>
      <c r="P270">
        <f t="shared" si="17"/>
        <v>0</v>
      </c>
      <c r="Q270">
        <f>$H270*Q$2402</f>
        <v>40665.317006539313</v>
      </c>
      <c r="R270">
        <f t="shared" si="18"/>
        <v>0</v>
      </c>
      <c r="S270">
        <f t="shared" si="19"/>
        <v>0</v>
      </c>
      <c r="T270">
        <f>MROT/DAY(EOMONTH(MIN($G$2:$G$2401),MONTH(G270)-1))/8*H270*$T$2402</f>
        <v>0</v>
      </c>
      <c r="U270">
        <f>I270-PLAN</f>
        <v>390</v>
      </c>
    </row>
    <row r="271" spans="1:21" x14ac:dyDescent="0.35">
      <c r="A271">
        <v>34</v>
      </c>
      <c r="B271" t="s">
        <v>47</v>
      </c>
      <c r="C271" t="s">
        <v>18</v>
      </c>
      <c r="D271">
        <v>3</v>
      </c>
      <c r="E271" t="s">
        <v>16</v>
      </c>
      <c r="F271">
        <v>3.3</v>
      </c>
      <c r="G271" s="1">
        <v>44562</v>
      </c>
      <c r="H271">
        <v>264</v>
      </c>
      <c r="I271">
        <v>1950</v>
      </c>
      <c r="J271">
        <v>42158.77</v>
      </c>
      <c r="K271">
        <f>IF(ISBLANK(J271),VLOOKUP(A271,LinearRegression!$B$2:$J$850,6,FALSE),J271)</f>
        <v>42158.77</v>
      </c>
      <c r="L271" s="4">
        <f>IF(ISBLANK(J271),VLOOKUP(A271,GradientBoostingRegressor!$B$2:$J$850,6,FALSE),J271)</f>
        <v>42158.77</v>
      </c>
      <c r="M271">
        <f>SUM(P271:S271)</f>
        <v>40665.317006539313</v>
      </c>
      <c r="N271">
        <f t="shared" si="16"/>
        <v>1493.4529934606835</v>
      </c>
      <c r="P271">
        <f t="shared" si="17"/>
        <v>0</v>
      </c>
      <c r="Q271">
        <f>$H271*Q$2402</f>
        <v>40665.317006539313</v>
      </c>
      <c r="R271">
        <f t="shared" si="18"/>
        <v>0</v>
      </c>
      <c r="S271">
        <f t="shared" si="19"/>
        <v>0</v>
      </c>
      <c r="T271">
        <f>MROT/DAY(EOMONTH(MIN($G$2:$G$2401),MONTH(G271)-1))/8*H271*$T$2402</f>
        <v>0</v>
      </c>
      <c r="U271">
        <f>I271-PLAN</f>
        <v>390</v>
      </c>
    </row>
    <row r="272" spans="1:21" x14ac:dyDescent="0.35">
      <c r="A272">
        <v>35</v>
      </c>
      <c r="B272" t="s">
        <v>48</v>
      </c>
      <c r="C272" t="s">
        <v>18</v>
      </c>
      <c r="D272">
        <v>3</v>
      </c>
      <c r="E272" t="s">
        <v>16</v>
      </c>
      <c r="F272">
        <v>3.3</v>
      </c>
      <c r="G272" s="1">
        <v>44562</v>
      </c>
      <c r="H272">
        <v>264</v>
      </c>
      <c r="I272">
        <v>1950</v>
      </c>
      <c r="J272">
        <v>42158.77</v>
      </c>
      <c r="K272">
        <f>IF(ISBLANK(J272),VLOOKUP(A272,LinearRegression!$B$2:$J$850,6,FALSE),J272)</f>
        <v>42158.77</v>
      </c>
      <c r="L272" s="4">
        <f>IF(ISBLANK(J272),VLOOKUP(A272,GradientBoostingRegressor!$B$2:$J$850,6,FALSE),J272)</f>
        <v>42158.77</v>
      </c>
      <c r="M272">
        <f>SUM(P272:S272)</f>
        <v>40665.317006539313</v>
      </c>
      <c r="N272">
        <f t="shared" si="16"/>
        <v>1493.4529934606835</v>
      </c>
      <c r="P272">
        <f t="shared" si="17"/>
        <v>0</v>
      </c>
      <c r="Q272">
        <f>$H272*Q$2402</f>
        <v>40665.317006539313</v>
      </c>
      <c r="R272">
        <f t="shared" si="18"/>
        <v>0</v>
      </c>
      <c r="S272">
        <f t="shared" si="19"/>
        <v>0</v>
      </c>
      <c r="T272">
        <f>MROT/DAY(EOMONTH(MIN($G$2:$G$2401),MONTH(G272)-1))/8*H272*$T$2402</f>
        <v>0</v>
      </c>
      <c r="U272">
        <f>I272-PLAN</f>
        <v>390</v>
      </c>
    </row>
    <row r="273" spans="1:21" x14ac:dyDescent="0.35">
      <c r="A273">
        <v>1523</v>
      </c>
      <c r="B273" t="s">
        <v>147</v>
      </c>
      <c r="C273" t="s">
        <v>65</v>
      </c>
      <c r="D273">
        <v>5</v>
      </c>
      <c r="E273" t="s">
        <v>142</v>
      </c>
      <c r="F273">
        <v>3.4</v>
      </c>
      <c r="G273" s="1">
        <v>44569</v>
      </c>
      <c r="H273">
        <v>228</v>
      </c>
      <c r="I273">
        <v>1930</v>
      </c>
      <c r="J273">
        <v>42129.440000000002</v>
      </c>
      <c r="K273">
        <f>IF(ISBLANK(J273),VLOOKUP(A273,LinearRegression!$B$2:$J$850,6,FALSE),J273)</f>
        <v>42129.440000000002</v>
      </c>
      <c r="L273" s="4">
        <f>IF(ISBLANK(J273),VLOOKUP(A273,GradientBoostingRegressor!$B$2:$J$850,6,FALSE),J273)</f>
        <v>42129.440000000002</v>
      </c>
      <c r="M273">
        <f>SUM(P273:S273)</f>
        <v>35120.046505647588</v>
      </c>
      <c r="N273">
        <f t="shared" si="16"/>
        <v>7009.3934943524146</v>
      </c>
      <c r="P273">
        <f t="shared" si="17"/>
        <v>0</v>
      </c>
      <c r="Q273">
        <f>$H273*Q$2402</f>
        <v>35120.046505647588</v>
      </c>
      <c r="R273">
        <f t="shared" si="18"/>
        <v>0</v>
      </c>
      <c r="S273">
        <f t="shared" si="19"/>
        <v>0</v>
      </c>
      <c r="T273">
        <f>MROT/DAY(EOMONTH(MIN($G$2:$G$2401),MONTH(G273)-1))/8*H273*$T$2402</f>
        <v>0</v>
      </c>
      <c r="U273">
        <f>I273-PLAN</f>
        <v>370</v>
      </c>
    </row>
    <row r="274" spans="1:21" x14ac:dyDescent="0.35">
      <c r="A274">
        <v>1367</v>
      </c>
      <c r="B274" t="s">
        <v>194</v>
      </c>
      <c r="C274" t="s">
        <v>114</v>
      </c>
      <c r="D274">
        <v>7</v>
      </c>
      <c r="E274" t="s">
        <v>16</v>
      </c>
      <c r="F274">
        <v>3.3</v>
      </c>
      <c r="G274" s="1">
        <v>44568</v>
      </c>
      <c r="H274">
        <v>216</v>
      </c>
      <c r="I274">
        <v>1620</v>
      </c>
      <c r="J274">
        <v>42117.120000000003</v>
      </c>
      <c r="K274">
        <f>IF(ISBLANK(J274),VLOOKUP(A274,LinearRegression!$B$2:$J$850,6,FALSE),J274)</f>
        <v>42117.120000000003</v>
      </c>
      <c r="L274" s="4">
        <f>IF(ISBLANK(J274),VLOOKUP(A274,GradientBoostingRegressor!$B$2:$J$850,6,FALSE),J274)</f>
        <v>42117.120000000003</v>
      </c>
      <c r="M274">
        <f>SUM(P274:S274)</f>
        <v>33271.623005350346</v>
      </c>
      <c r="N274">
        <f t="shared" si="16"/>
        <v>8845.4969946496567</v>
      </c>
      <c r="P274">
        <f t="shared" si="17"/>
        <v>0</v>
      </c>
      <c r="Q274">
        <f>$H274*Q$2402</f>
        <v>33271.623005350346</v>
      </c>
      <c r="R274">
        <f t="shared" si="18"/>
        <v>0</v>
      </c>
      <c r="S274">
        <f t="shared" si="19"/>
        <v>0</v>
      </c>
      <c r="T274">
        <f>MROT/DAY(EOMONTH(MIN($G$2:$G$2401),MONTH(G274)-1))/8*H274*$T$2402</f>
        <v>0</v>
      </c>
      <c r="U274">
        <f>I274-PLAN</f>
        <v>60</v>
      </c>
    </row>
    <row r="275" spans="1:21" x14ac:dyDescent="0.35">
      <c r="A275">
        <v>1368</v>
      </c>
      <c r="B275" t="s">
        <v>195</v>
      </c>
      <c r="C275" t="s">
        <v>114</v>
      </c>
      <c r="D275">
        <v>7</v>
      </c>
      <c r="E275" t="s">
        <v>16</v>
      </c>
      <c r="F275">
        <v>3.3</v>
      </c>
      <c r="G275" s="1">
        <v>44568</v>
      </c>
      <c r="H275">
        <v>216</v>
      </c>
      <c r="I275">
        <v>1620</v>
      </c>
      <c r="J275">
        <v>42117.120000000003</v>
      </c>
      <c r="K275">
        <f>IF(ISBLANK(J275),VLOOKUP(A275,LinearRegression!$B$2:$J$850,6,FALSE),J275)</f>
        <v>42117.120000000003</v>
      </c>
      <c r="L275" s="4">
        <f>IF(ISBLANK(J275),VLOOKUP(A275,GradientBoostingRegressor!$B$2:$J$850,6,FALSE),J275)</f>
        <v>42117.120000000003</v>
      </c>
      <c r="M275">
        <f>SUM(P275:S275)</f>
        <v>33271.623005350346</v>
      </c>
      <c r="N275">
        <f t="shared" si="16"/>
        <v>8845.4969946496567</v>
      </c>
      <c r="P275">
        <f t="shared" si="17"/>
        <v>0</v>
      </c>
      <c r="Q275">
        <f>$H275*Q$2402</f>
        <v>33271.623005350346</v>
      </c>
      <c r="R275">
        <f t="shared" si="18"/>
        <v>0</v>
      </c>
      <c r="S275">
        <f t="shared" si="19"/>
        <v>0</v>
      </c>
      <c r="T275">
        <f>MROT/DAY(EOMONTH(MIN($G$2:$G$2401),MONTH(G275)-1))/8*H275*$T$2402</f>
        <v>0</v>
      </c>
      <c r="U275">
        <f>I275-PLAN</f>
        <v>60</v>
      </c>
    </row>
    <row r="276" spans="1:21" x14ac:dyDescent="0.35">
      <c r="A276">
        <v>1371</v>
      </c>
      <c r="B276" t="s">
        <v>198</v>
      </c>
      <c r="C276" t="s">
        <v>114</v>
      </c>
      <c r="D276">
        <v>7</v>
      </c>
      <c r="E276" t="s">
        <v>16</v>
      </c>
      <c r="F276">
        <v>3.3</v>
      </c>
      <c r="G276" s="1">
        <v>44568</v>
      </c>
      <c r="H276">
        <v>216</v>
      </c>
      <c r="I276">
        <v>1620</v>
      </c>
      <c r="J276">
        <v>42117.120000000003</v>
      </c>
      <c r="K276">
        <f>IF(ISBLANK(J276),VLOOKUP(A276,LinearRegression!$B$2:$J$850,6,FALSE),J276)</f>
        <v>42117.120000000003</v>
      </c>
      <c r="L276" s="4">
        <f>IF(ISBLANK(J276),VLOOKUP(A276,GradientBoostingRegressor!$B$2:$J$850,6,FALSE),J276)</f>
        <v>42117.120000000003</v>
      </c>
      <c r="M276">
        <f>SUM(P276:S276)</f>
        <v>33271.623005350346</v>
      </c>
      <c r="N276">
        <f t="shared" si="16"/>
        <v>8845.4969946496567</v>
      </c>
      <c r="P276">
        <f t="shared" si="17"/>
        <v>0</v>
      </c>
      <c r="Q276">
        <f>$H276*Q$2402</f>
        <v>33271.623005350346</v>
      </c>
      <c r="R276">
        <f t="shared" si="18"/>
        <v>0</v>
      </c>
      <c r="S276">
        <f t="shared" si="19"/>
        <v>0</v>
      </c>
      <c r="T276">
        <f>MROT/DAY(EOMONTH(MIN($G$2:$G$2401),MONTH(G276)-1))/8*H276*$T$2402</f>
        <v>0</v>
      </c>
      <c r="U276">
        <f>I276-PLAN</f>
        <v>60</v>
      </c>
    </row>
    <row r="277" spans="1:21" x14ac:dyDescent="0.35">
      <c r="A277">
        <v>1375</v>
      </c>
      <c r="B277" t="s">
        <v>202</v>
      </c>
      <c r="C277" t="s">
        <v>114</v>
      </c>
      <c r="D277">
        <v>7</v>
      </c>
      <c r="E277" t="s">
        <v>103</v>
      </c>
      <c r="F277">
        <v>3.3</v>
      </c>
      <c r="G277" s="1">
        <v>44568</v>
      </c>
      <c r="H277">
        <v>216</v>
      </c>
      <c r="I277">
        <v>1620</v>
      </c>
      <c r="J277">
        <v>42117.120000000003</v>
      </c>
      <c r="K277">
        <f>IF(ISBLANK(J277),VLOOKUP(A277,LinearRegression!$B$2:$J$850,6,FALSE),J277)</f>
        <v>42117.120000000003</v>
      </c>
      <c r="L277" s="4">
        <f>IF(ISBLANK(J277),VLOOKUP(A277,GradientBoostingRegressor!$B$2:$J$850,6,FALSE),J277)</f>
        <v>42117.120000000003</v>
      </c>
      <c r="M277">
        <f>SUM(P277:S277)</f>
        <v>33271.623005350346</v>
      </c>
      <c r="N277">
        <f t="shared" si="16"/>
        <v>8845.4969946496567</v>
      </c>
      <c r="P277">
        <f t="shared" si="17"/>
        <v>0</v>
      </c>
      <c r="Q277">
        <f>$H277*Q$2402</f>
        <v>33271.623005350346</v>
      </c>
      <c r="R277">
        <f t="shared" si="18"/>
        <v>0</v>
      </c>
      <c r="S277">
        <f t="shared" si="19"/>
        <v>0</v>
      </c>
      <c r="T277">
        <f>MROT/DAY(EOMONTH(MIN($G$2:$G$2401),MONTH(G277)-1))/8*H277*$T$2402</f>
        <v>0</v>
      </c>
      <c r="U277">
        <f>I277-PLAN</f>
        <v>60</v>
      </c>
    </row>
    <row r="278" spans="1:21" x14ac:dyDescent="0.35">
      <c r="A278">
        <v>378</v>
      </c>
      <c r="B278" t="s">
        <v>205</v>
      </c>
      <c r="C278" t="s">
        <v>114</v>
      </c>
      <c r="D278">
        <v>7</v>
      </c>
      <c r="E278" t="s">
        <v>103</v>
      </c>
      <c r="F278">
        <v>3.3</v>
      </c>
      <c r="G278" s="1">
        <v>44563</v>
      </c>
      <c r="H278">
        <v>216</v>
      </c>
      <c r="I278">
        <v>1460</v>
      </c>
      <c r="J278">
        <v>42083.54</v>
      </c>
      <c r="K278">
        <f>IF(ISBLANK(J278),VLOOKUP(A278,LinearRegression!$B$2:$J$850,6,FALSE),J278)</f>
        <v>42083.54</v>
      </c>
      <c r="L278" s="4">
        <f>IF(ISBLANK(J278),VLOOKUP(A278,GradientBoostingRegressor!$B$2:$J$850,6,FALSE),J278)</f>
        <v>42083.54</v>
      </c>
      <c r="M278">
        <f>SUM(P278:S278)</f>
        <v>33271.623005350346</v>
      </c>
      <c r="N278">
        <f t="shared" si="16"/>
        <v>8811.916994649655</v>
      </c>
      <c r="P278">
        <f t="shared" si="17"/>
        <v>0</v>
      </c>
      <c r="Q278">
        <f>$H278*Q$2402</f>
        <v>33271.623005350346</v>
      </c>
      <c r="R278">
        <f t="shared" si="18"/>
        <v>0</v>
      </c>
      <c r="S278">
        <f t="shared" si="19"/>
        <v>0</v>
      </c>
      <c r="T278">
        <f>MROT/DAY(EOMONTH(MIN($G$2:$G$2401),MONTH(G278)-1))/8*H278*$T$2402</f>
        <v>0</v>
      </c>
      <c r="U278">
        <f>I278-PLAN</f>
        <v>-100</v>
      </c>
    </row>
    <row r="279" spans="1:21" x14ac:dyDescent="0.35">
      <c r="A279">
        <v>37</v>
      </c>
      <c r="B279" t="s">
        <v>52</v>
      </c>
      <c r="C279" t="s">
        <v>50</v>
      </c>
      <c r="D279">
        <v>4</v>
      </c>
      <c r="E279" t="s">
        <v>51</v>
      </c>
      <c r="F279">
        <v>2</v>
      </c>
      <c r="G279" s="1">
        <v>44562</v>
      </c>
      <c r="H279">
        <v>264</v>
      </c>
      <c r="I279">
        <v>1950</v>
      </c>
      <c r="J279">
        <v>42052.15</v>
      </c>
      <c r="K279">
        <f>IF(ISBLANK(J279),VLOOKUP(A279,LinearRegression!$B$2:$J$850,6,FALSE),J279)</f>
        <v>42052.15</v>
      </c>
      <c r="L279" s="4">
        <f>IF(ISBLANK(J279),VLOOKUP(A279,GradientBoostingRegressor!$B$2:$J$850,6,FALSE),J279)</f>
        <v>42052.15</v>
      </c>
      <c r="M279">
        <f>SUM(P279:S279)</f>
        <v>40665.317006539313</v>
      </c>
      <c r="N279">
        <f t="shared" si="16"/>
        <v>1386.8329934606882</v>
      </c>
      <c r="P279">
        <f t="shared" si="17"/>
        <v>0</v>
      </c>
      <c r="Q279">
        <f>$H279*Q$2402</f>
        <v>40665.317006539313</v>
      </c>
      <c r="R279">
        <f t="shared" si="18"/>
        <v>0</v>
      </c>
      <c r="S279">
        <f t="shared" si="19"/>
        <v>0</v>
      </c>
      <c r="T279">
        <f>MROT/DAY(EOMONTH(MIN($G$2:$G$2401),MONTH(G279)-1))/8*H279*$T$2402</f>
        <v>0</v>
      </c>
      <c r="U279">
        <f>I279-PLAN</f>
        <v>390</v>
      </c>
    </row>
    <row r="280" spans="1:21" x14ac:dyDescent="0.35">
      <c r="A280">
        <v>45</v>
      </c>
      <c r="B280" t="s">
        <v>60</v>
      </c>
      <c r="C280" t="s">
        <v>50</v>
      </c>
      <c r="D280">
        <v>4</v>
      </c>
      <c r="E280" t="s">
        <v>51</v>
      </c>
      <c r="F280">
        <v>2</v>
      </c>
      <c r="G280" s="1">
        <v>44562</v>
      </c>
      <c r="H280">
        <v>264</v>
      </c>
      <c r="I280">
        <v>1950</v>
      </c>
      <c r="J280">
        <v>42052.15</v>
      </c>
      <c r="K280">
        <f>IF(ISBLANK(J280),VLOOKUP(A280,LinearRegression!$B$2:$J$850,6,FALSE),J280)</f>
        <v>42052.15</v>
      </c>
      <c r="L280" s="4">
        <f>IF(ISBLANK(J280),VLOOKUP(A280,GradientBoostingRegressor!$B$2:$J$850,6,FALSE),J280)</f>
        <v>42052.15</v>
      </c>
      <c r="M280">
        <f>SUM(P280:S280)</f>
        <v>40665.317006539313</v>
      </c>
      <c r="N280">
        <f t="shared" si="16"/>
        <v>1386.8329934606882</v>
      </c>
      <c r="P280">
        <f t="shared" si="17"/>
        <v>0</v>
      </c>
      <c r="Q280">
        <f>$H280*Q$2402</f>
        <v>40665.317006539313</v>
      </c>
      <c r="R280">
        <f t="shared" si="18"/>
        <v>0</v>
      </c>
      <c r="S280">
        <f t="shared" si="19"/>
        <v>0</v>
      </c>
      <c r="T280">
        <f>MROT/DAY(EOMONTH(MIN($G$2:$G$2401),MONTH(G280)-1))/8*H280*$T$2402</f>
        <v>0</v>
      </c>
      <c r="U280">
        <f>I280-PLAN</f>
        <v>390</v>
      </c>
    </row>
    <row r="281" spans="1:21" x14ac:dyDescent="0.35">
      <c r="A281">
        <v>1263</v>
      </c>
      <c r="B281" t="s">
        <v>82</v>
      </c>
      <c r="C281" t="s">
        <v>65</v>
      </c>
      <c r="D281">
        <v>4</v>
      </c>
      <c r="E281" t="s">
        <v>66</v>
      </c>
      <c r="F281">
        <v>3.4</v>
      </c>
      <c r="G281" s="1">
        <v>44568</v>
      </c>
      <c r="H281">
        <v>252</v>
      </c>
      <c r="I281">
        <v>1620</v>
      </c>
      <c r="J281">
        <v>42032.15</v>
      </c>
      <c r="K281">
        <f>IF(ISBLANK(J281),VLOOKUP(A281,LinearRegression!$B$2:$J$850,6,FALSE),J281)</f>
        <v>42032.15</v>
      </c>
      <c r="L281" s="4">
        <f>IF(ISBLANK(J281),VLOOKUP(A281,GradientBoostingRegressor!$B$2:$J$850,6,FALSE),J281)</f>
        <v>42032.15</v>
      </c>
      <c r="M281">
        <f>SUM(P281:S281)</f>
        <v>38816.893506242071</v>
      </c>
      <c r="N281">
        <f t="shared" si="16"/>
        <v>3215.25649375793</v>
      </c>
      <c r="P281">
        <f t="shared" si="17"/>
        <v>0</v>
      </c>
      <c r="Q281">
        <f>$H281*Q$2402</f>
        <v>38816.893506242071</v>
      </c>
      <c r="R281">
        <f t="shared" si="18"/>
        <v>0</v>
      </c>
      <c r="S281">
        <f t="shared" si="19"/>
        <v>0</v>
      </c>
      <c r="T281">
        <f>MROT/DAY(EOMONTH(MIN($G$2:$G$2401),MONTH(G281)-1))/8*H281*$T$2402</f>
        <v>0</v>
      </c>
      <c r="U281">
        <f>I281-PLAN</f>
        <v>60</v>
      </c>
    </row>
    <row r="282" spans="1:21" x14ac:dyDescent="0.35">
      <c r="A282">
        <v>1425</v>
      </c>
      <c r="B282" t="s">
        <v>38</v>
      </c>
      <c r="C282" t="s">
        <v>18</v>
      </c>
      <c r="D282">
        <v>3</v>
      </c>
      <c r="E282" t="s">
        <v>16</v>
      </c>
      <c r="F282">
        <v>3.3</v>
      </c>
      <c r="G282" s="1">
        <v>44569</v>
      </c>
      <c r="H282">
        <v>264</v>
      </c>
      <c r="I282">
        <v>1930</v>
      </c>
      <c r="J282">
        <v>42007.360000000001</v>
      </c>
      <c r="K282">
        <f>IF(ISBLANK(J282),VLOOKUP(A282,LinearRegression!$B$2:$J$850,6,FALSE),J282)</f>
        <v>42007.360000000001</v>
      </c>
      <c r="L282" s="4">
        <f>IF(ISBLANK(J282),VLOOKUP(A282,GradientBoostingRegressor!$B$2:$J$850,6,FALSE),J282)</f>
        <v>42007.360000000001</v>
      </c>
      <c r="M282">
        <f>SUM(P282:S282)</f>
        <v>40665.317006539313</v>
      </c>
      <c r="N282">
        <f t="shared" si="16"/>
        <v>1342.0429934606873</v>
      </c>
      <c r="P282">
        <f t="shared" si="17"/>
        <v>0</v>
      </c>
      <c r="Q282">
        <f>$H282*Q$2402</f>
        <v>40665.317006539313</v>
      </c>
      <c r="R282">
        <f t="shared" si="18"/>
        <v>0</v>
      </c>
      <c r="S282">
        <f t="shared" si="19"/>
        <v>0</v>
      </c>
      <c r="T282">
        <f>MROT/DAY(EOMONTH(MIN($G$2:$G$2401),MONTH(G282)-1))/8*H282*$T$2402</f>
        <v>0</v>
      </c>
      <c r="U282">
        <f>I282-PLAN</f>
        <v>370</v>
      </c>
    </row>
    <row r="283" spans="1:21" x14ac:dyDescent="0.35">
      <c r="A283">
        <v>1445</v>
      </c>
      <c r="B283" t="s">
        <v>60</v>
      </c>
      <c r="C283" t="s">
        <v>50</v>
      </c>
      <c r="D283">
        <v>4</v>
      </c>
      <c r="E283" t="s">
        <v>51</v>
      </c>
      <c r="F283">
        <v>2</v>
      </c>
      <c r="G283" s="1">
        <v>44569</v>
      </c>
      <c r="H283">
        <v>264</v>
      </c>
      <c r="I283">
        <v>1930</v>
      </c>
      <c r="J283">
        <v>41884.080000000002</v>
      </c>
      <c r="K283">
        <f>IF(ISBLANK(J283),VLOOKUP(A283,LinearRegression!$B$2:$J$850,6,FALSE),J283)</f>
        <v>41884.080000000002</v>
      </c>
      <c r="L283" s="4">
        <f>IF(ISBLANK(J283),VLOOKUP(A283,GradientBoostingRegressor!$B$2:$J$850,6,FALSE),J283)</f>
        <v>41884.080000000002</v>
      </c>
      <c r="M283">
        <f>SUM(P283:S283)</f>
        <v>40665.317006539313</v>
      </c>
      <c r="N283">
        <f t="shared" si="16"/>
        <v>1218.7629934606884</v>
      </c>
      <c r="P283">
        <f t="shared" si="17"/>
        <v>0</v>
      </c>
      <c r="Q283">
        <f>$H283*Q$2402</f>
        <v>40665.317006539313</v>
      </c>
      <c r="R283">
        <f t="shared" si="18"/>
        <v>0</v>
      </c>
      <c r="S283">
        <f t="shared" si="19"/>
        <v>0</v>
      </c>
      <c r="T283">
        <f>MROT/DAY(EOMONTH(MIN($G$2:$G$2401),MONTH(G283)-1))/8*H283*$T$2402</f>
        <v>0</v>
      </c>
      <c r="U283">
        <f>I283-PLAN</f>
        <v>370</v>
      </c>
    </row>
    <row r="284" spans="1:21" x14ac:dyDescent="0.35">
      <c r="A284">
        <v>759</v>
      </c>
      <c r="B284" t="s">
        <v>186</v>
      </c>
      <c r="C284" t="s">
        <v>180</v>
      </c>
      <c r="D284">
        <v>7</v>
      </c>
      <c r="E284" t="s">
        <v>181</v>
      </c>
      <c r="F284">
        <v>1</v>
      </c>
      <c r="G284" s="1">
        <v>44565</v>
      </c>
      <c r="H284">
        <v>228</v>
      </c>
      <c r="I284">
        <v>1790</v>
      </c>
      <c r="J284">
        <v>41840.03</v>
      </c>
      <c r="K284">
        <f>IF(ISBLANK(J284),VLOOKUP(A284,LinearRegression!$B$2:$J$850,6,FALSE),J284)</f>
        <v>41840.03</v>
      </c>
      <c r="L284" s="4">
        <f>IF(ISBLANK(J284),VLOOKUP(A284,GradientBoostingRegressor!$B$2:$J$850,6,FALSE),J284)</f>
        <v>41840.03</v>
      </c>
      <c r="M284">
        <f>SUM(P284:S284)</f>
        <v>35120.046505647588</v>
      </c>
      <c r="N284">
        <f t="shared" si="16"/>
        <v>6719.9834943524111</v>
      </c>
      <c r="P284">
        <f t="shared" si="17"/>
        <v>0</v>
      </c>
      <c r="Q284">
        <f>$H284*Q$2402</f>
        <v>35120.046505647588</v>
      </c>
      <c r="R284">
        <f t="shared" si="18"/>
        <v>0</v>
      </c>
      <c r="S284">
        <f t="shared" si="19"/>
        <v>0</v>
      </c>
      <c r="T284">
        <f>MROT/DAY(EOMONTH(MIN($G$2:$G$2401),MONTH(G284)-1))/8*H284*$T$2402</f>
        <v>0</v>
      </c>
      <c r="U284">
        <f>I284-PLAN</f>
        <v>230</v>
      </c>
    </row>
    <row r="285" spans="1:21" x14ac:dyDescent="0.35">
      <c r="A285">
        <v>53</v>
      </c>
      <c r="B285" t="s">
        <v>72</v>
      </c>
      <c r="C285" t="s">
        <v>65</v>
      </c>
      <c r="D285">
        <v>4</v>
      </c>
      <c r="E285" t="s">
        <v>66</v>
      </c>
      <c r="F285">
        <v>3.4</v>
      </c>
      <c r="G285" s="1">
        <v>44562</v>
      </c>
      <c r="H285">
        <v>240</v>
      </c>
      <c r="I285">
        <v>1950</v>
      </c>
      <c r="J285">
        <v>41762.199999999997</v>
      </c>
      <c r="K285">
        <f>IF(ISBLANK(J285),VLOOKUP(A285,LinearRegression!$B$2:$J$850,6,FALSE),J285)</f>
        <v>41762.199999999997</v>
      </c>
      <c r="L285" s="4">
        <f>IF(ISBLANK(J285),VLOOKUP(A285,GradientBoostingRegressor!$B$2:$J$850,6,FALSE),J285)</f>
        <v>41762.199999999997</v>
      </c>
      <c r="M285">
        <f>SUM(P285:S285)</f>
        <v>36968.47000594483</v>
      </c>
      <c r="N285">
        <f t="shared" si="16"/>
        <v>4793.7299940551675</v>
      </c>
      <c r="P285">
        <f t="shared" si="17"/>
        <v>0</v>
      </c>
      <c r="Q285">
        <f>$H285*Q$2402</f>
        <v>36968.47000594483</v>
      </c>
      <c r="R285">
        <f t="shared" si="18"/>
        <v>0</v>
      </c>
      <c r="S285">
        <f t="shared" si="19"/>
        <v>0</v>
      </c>
      <c r="T285">
        <f>MROT/DAY(EOMONTH(MIN($G$2:$G$2401),MONTH(G285)-1))/8*H285*$T$2402</f>
        <v>0</v>
      </c>
      <c r="U285">
        <f>I285-PLAN</f>
        <v>390</v>
      </c>
    </row>
    <row r="286" spans="1:21" x14ac:dyDescent="0.35">
      <c r="A286">
        <v>55</v>
      </c>
      <c r="B286" t="s">
        <v>74</v>
      </c>
      <c r="C286" t="s">
        <v>65</v>
      </c>
      <c r="D286">
        <v>4</v>
      </c>
      <c r="E286" t="s">
        <v>66</v>
      </c>
      <c r="F286">
        <v>3.4</v>
      </c>
      <c r="G286" s="1">
        <v>44562</v>
      </c>
      <c r="H286">
        <v>240</v>
      </c>
      <c r="I286">
        <v>1950</v>
      </c>
      <c r="J286">
        <v>41762.199999999997</v>
      </c>
      <c r="K286">
        <f>IF(ISBLANK(J286),VLOOKUP(A286,LinearRegression!$B$2:$J$850,6,FALSE),J286)</f>
        <v>41762.199999999997</v>
      </c>
      <c r="L286" s="4">
        <f>IF(ISBLANK(J286),VLOOKUP(A286,GradientBoostingRegressor!$B$2:$J$850,6,FALSE),J286)</f>
        <v>41762.199999999997</v>
      </c>
      <c r="M286">
        <f>SUM(P286:S286)</f>
        <v>36968.47000594483</v>
      </c>
      <c r="N286">
        <f t="shared" si="16"/>
        <v>4793.7299940551675</v>
      </c>
      <c r="P286">
        <f t="shared" si="17"/>
        <v>0</v>
      </c>
      <c r="Q286">
        <f>$H286*Q$2402</f>
        <v>36968.47000594483</v>
      </c>
      <c r="R286">
        <f t="shared" si="18"/>
        <v>0</v>
      </c>
      <c r="S286">
        <f t="shared" si="19"/>
        <v>0</v>
      </c>
      <c r="T286">
        <f>MROT/DAY(EOMONTH(MIN($G$2:$G$2401),MONTH(G286)-1))/8*H286*$T$2402</f>
        <v>0</v>
      </c>
      <c r="U286">
        <f>I286-PLAN</f>
        <v>390</v>
      </c>
    </row>
    <row r="287" spans="1:21" x14ac:dyDescent="0.35">
      <c r="A287">
        <v>58</v>
      </c>
      <c r="B287" t="s">
        <v>77</v>
      </c>
      <c r="C287" t="s">
        <v>68</v>
      </c>
      <c r="D287">
        <v>4</v>
      </c>
      <c r="E287" t="s">
        <v>66</v>
      </c>
      <c r="F287">
        <v>3.4</v>
      </c>
      <c r="G287" s="1">
        <v>44562</v>
      </c>
      <c r="H287">
        <v>240</v>
      </c>
      <c r="I287">
        <v>1950</v>
      </c>
      <c r="J287">
        <v>41762.199999999997</v>
      </c>
      <c r="K287">
        <f>IF(ISBLANK(J287),VLOOKUP(A287,LinearRegression!$B$2:$J$850,6,FALSE),J287)</f>
        <v>41762.199999999997</v>
      </c>
      <c r="L287" s="4">
        <f>IF(ISBLANK(J287),VLOOKUP(A287,GradientBoostingRegressor!$B$2:$J$850,6,FALSE),J287)</f>
        <v>41762.199999999997</v>
      </c>
      <c r="M287">
        <f>SUM(P287:S287)</f>
        <v>36968.47000594483</v>
      </c>
      <c r="N287">
        <f t="shared" si="16"/>
        <v>4793.7299940551675</v>
      </c>
      <c r="P287">
        <f t="shared" si="17"/>
        <v>0</v>
      </c>
      <c r="Q287">
        <f>$H287*Q$2402</f>
        <v>36968.47000594483</v>
      </c>
      <c r="R287">
        <f t="shared" si="18"/>
        <v>0</v>
      </c>
      <c r="S287">
        <f t="shared" si="19"/>
        <v>0</v>
      </c>
      <c r="T287">
        <f>MROT/DAY(EOMONTH(MIN($G$2:$G$2401),MONTH(G287)-1))/8*H287*$T$2402</f>
        <v>0</v>
      </c>
      <c r="U287">
        <f>I287-PLAN</f>
        <v>390</v>
      </c>
    </row>
    <row r="288" spans="1:21" x14ac:dyDescent="0.35">
      <c r="A288">
        <v>64</v>
      </c>
      <c r="B288" t="s">
        <v>83</v>
      </c>
      <c r="C288" t="s">
        <v>68</v>
      </c>
      <c r="D288">
        <v>4</v>
      </c>
      <c r="E288" t="s">
        <v>66</v>
      </c>
      <c r="F288">
        <v>3.4</v>
      </c>
      <c r="G288" s="1">
        <v>44562</v>
      </c>
      <c r="H288">
        <v>240</v>
      </c>
      <c r="I288">
        <v>1950</v>
      </c>
      <c r="J288">
        <v>41762.199999999997</v>
      </c>
      <c r="K288">
        <f>IF(ISBLANK(J288),VLOOKUP(A288,LinearRegression!$B$2:$J$850,6,FALSE),J288)</f>
        <v>41762.199999999997</v>
      </c>
      <c r="L288" s="4">
        <f>IF(ISBLANK(J288),VLOOKUP(A288,GradientBoostingRegressor!$B$2:$J$850,6,FALSE),J288)</f>
        <v>41762.199999999997</v>
      </c>
      <c r="M288">
        <f>SUM(P288:S288)</f>
        <v>36968.47000594483</v>
      </c>
      <c r="N288">
        <f t="shared" si="16"/>
        <v>4793.7299940551675</v>
      </c>
      <c r="P288">
        <f t="shared" si="17"/>
        <v>0</v>
      </c>
      <c r="Q288">
        <f>$H288*Q$2402</f>
        <v>36968.47000594483</v>
      </c>
      <c r="R288">
        <f t="shared" si="18"/>
        <v>0</v>
      </c>
      <c r="S288">
        <f t="shared" si="19"/>
        <v>0</v>
      </c>
      <c r="T288">
        <f>MROT/DAY(EOMONTH(MIN($G$2:$G$2401),MONTH(G288)-1))/8*H288*$T$2402</f>
        <v>0</v>
      </c>
      <c r="U288">
        <f>I288-PLAN</f>
        <v>390</v>
      </c>
    </row>
    <row r="289" spans="1:21" x14ac:dyDescent="0.35">
      <c r="A289">
        <v>724</v>
      </c>
      <c r="B289" t="s">
        <v>148</v>
      </c>
      <c r="C289" t="s">
        <v>65</v>
      </c>
      <c r="D289">
        <v>5</v>
      </c>
      <c r="E289" t="s">
        <v>142</v>
      </c>
      <c r="F289">
        <v>3.4</v>
      </c>
      <c r="G289" s="1">
        <v>44565</v>
      </c>
      <c r="H289">
        <v>228</v>
      </c>
      <c r="I289">
        <v>1790</v>
      </c>
      <c r="J289">
        <v>41482.300000000003</v>
      </c>
      <c r="K289">
        <f>IF(ISBLANK(J289),VLOOKUP(A289,LinearRegression!$B$2:$J$850,6,FALSE),J289)</f>
        <v>41482.300000000003</v>
      </c>
      <c r="L289" s="4">
        <f>IF(ISBLANK(J289),VLOOKUP(A289,GradientBoostingRegressor!$B$2:$J$850,6,FALSE),J289)</f>
        <v>41482.300000000003</v>
      </c>
      <c r="M289">
        <f>SUM(P289:S289)</f>
        <v>35120.046505647588</v>
      </c>
      <c r="N289">
        <f t="shared" si="16"/>
        <v>6362.2534943524151</v>
      </c>
      <c r="P289">
        <f t="shared" si="17"/>
        <v>0</v>
      </c>
      <c r="Q289">
        <f>$H289*Q$2402</f>
        <v>35120.046505647588</v>
      </c>
      <c r="R289">
        <f t="shared" si="18"/>
        <v>0</v>
      </c>
      <c r="S289">
        <f t="shared" si="19"/>
        <v>0</v>
      </c>
      <c r="T289">
        <f>MROT/DAY(EOMONTH(MIN($G$2:$G$2401),MONTH(G289)-1))/8*H289*$T$2402</f>
        <v>0</v>
      </c>
      <c r="U289">
        <f>I289-PLAN</f>
        <v>230</v>
      </c>
    </row>
    <row r="290" spans="1:21" x14ac:dyDescent="0.35">
      <c r="A290">
        <v>579</v>
      </c>
      <c r="B290" t="s">
        <v>206</v>
      </c>
      <c r="C290" t="s">
        <v>114</v>
      </c>
      <c r="D290">
        <v>7</v>
      </c>
      <c r="E290" t="s">
        <v>103</v>
      </c>
      <c r="F290">
        <v>3.3</v>
      </c>
      <c r="G290" s="1">
        <v>44564</v>
      </c>
      <c r="H290">
        <v>216</v>
      </c>
      <c r="I290">
        <v>1430</v>
      </c>
      <c r="J290">
        <v>41458.910000000003</v>
      </c>
      <c r="K290">
        <f>IF(ISBLANK(J290),VLOOKUP(A290,LinearRegression!$B$2:$J$850,6,FALSE),J290)</f>
        <v>41458.910000000003</v>
      </c>
      <c r="L290" s="4">
        <f>IF(ISBLANK(J290),VLOOKUP(A290,GradientBoostingRegressor!$B$2:$J$850,6,FALSE),J290)</f>
        <v>41458.910000000003</v>
      </c>
      <c r="M290">
        <f>SUM(P290:S290)</f>
        <v>33271.623005350346</v>
      </c>
      <c r="N290">
        <f t="shared" si="16"/>
        <v>8187.2869946496576</v>
      </c>
      <c r="P290">
        <f t="shared" si="17"/>
        <v>0</v>
      </c>
      <c r="Q290">
        <f>$H290*Q$2402</f>
        <v>33271.623005350346</v>
      </c>
      <c r="R290">
        <f t="shared" si="18"/>
        <v>0</v>
      </c>
      <c r="S290">
        <f t="shared" si="19"/>
        <v>0</v>
      </c>
      <c r="T290">
        <f>MROT/DAY(EOMONTH(MIN($G$2:$G$2401),MONTH(G290)-1))/8*H290*$T$2402</f>
        <v>0</v>
      </c>
      <c r="U290">
        <f>I290-PLAN</f>
        <v>-130</v>
      </c>
    </row>
    <row r="291" spans="1:21" x14ac:dyDescent="0.35">
      <c r="A291">
        <v>970</v>
      </c>
      <c r="B291" t="s">
        <v>197</v>
      </c>
      <c r="C291" t="s">
        <v>114</v>
      </c>
      <c r="D291">
        <v>7</v>
      </c>
      <c r="E291" t="s">
        <v>16</v>
      </c>
      <c r="F291">
        <v>3.3</v>
      </c>
      <c r="G291" s="1">
        <v>44566</v>
      </c>
      <c r="H291">
        <v>216</v>
      </c>
      <c r="I291">
        <v>1490</v>
      </c>
      <c r="J291">
        <v>41458.910000000003</v>
      </c>
      <c r="K291">
        <f>IF(ISBLANK(J291),VLOOKUP(A291,LinearRegression!$B$2:$J$850,6,FALSE),J291)</f>
        <v>41458.910000000003</v>
      </c>
      <c r="L291" s="4">
        <f>IF(ISBLANK(J291),VLOOKUP(A291,GradientBoostingRegressor!$B$2:$J$850,6,FALSE),J291)</f>
        <v>41458.910000000003</v>
      </c>
      <c r="M291">
        <f>SUM(P291:S291)</f>
        <v>33271.623005350346</v>
      </c>
      <c r="N291">
        <f t="shared" si="16"/>
        <v>8187.2869946496576</v>
      </c>
      <c r="P291">
        <f t="shared" si="17"/>
        <v>0</v>
      </c>
      <c r="Q291">
        <f>$H291*Q$2402</f>
        <v>33271.623005350346</v>
      </c>
      <c r="R291">
        <f t="shared" si="18"/>
        <v>0</v>
      </c>
      <c r="S291">
        <f t="shared" si="19"/>
        <v>0</v>
      </c>
      <c r="T291">
        <f>MROT/DAY(EOMONTH(MIN($G$2:$G$2401),MONTH(G291)-1))/8*H291*$T$2402</f>
        <v>0</v>
      </c>
      <c r="U291">
        <f>I291-PLAN</f>
        <v>-70</v>
      </c>
    </row>
    <row r="292" spans="1:21" x14ac:dyDescent="0.35">
      <c r="A292">
        <v>1336</v>
      </c>
      <c r="B292" t="s">
        <v>161</v>
      </c>
      <c r="C292" t="s">
        <v>114</v>
      </c>
      <c r="D292">
        <v>5</v>
      </c>
      <c r="E292" t="s">
        <v>16</v>
      </c>
      <c r="F292">
        <v>3.3</v>
      </c>
      <c r="G292" s="1">
        <v>44568</v>
      </c>
      <c r="H292">
        <v>240</v>
      </c>
      <c r="I292">
        <v>1620</v>
      </c>
      <c r="J292">
        <v>41246.550000000003</v>
      </c>
      <c r="K292">
        <f>IF(ISBLANK(J292),VLOOKUP(A292,LinearRegression!$B$2:$J$850,6,FALSE),J292)</f>
        <v>41246.550000000003</v>
      </c>
      <c r="L292" s="4">
        <f>IF(ISBLANK(J292),VLOOKUP(A292,GradientBoostingRegressor!$B$2:$J$850,6,FALSE),J292)</f>
        <v>41246.550000000003</v>
      </c>
      <c r="M292">
        <f>SUM(P292:S292)</f>
        <v>36968.47000594483</v>
      </c>
      <c r="N292">
        <f t="shared" si="16"/>
        <v>4278.0799940551733</v>
      </c>
      <c r="P292">
        <f t="shared" si="17"/>
        <v>0</v>
      </c>
      <c r="Q292">
        <f>$H292*Q$2402</f>
        <v>36968.47000594483</v>
      </c>
      <c r="R292">
        <f t="shared" si="18"/>
        <v>0</v>
      </c>
      <c r="S292">
        <f t="shared" si="19"/>
        <v>0</v>
      </c>
      <c r="T292">
        <f>MROT/DAY(EOMONTH(MIN($G$2:$G$2401),MONTH(G292)-1))/8*H292*$T$2402</f>
        <v>0</v>
      </c>
      <c r="U292">
        <f>I292-PLAN</f>
        <v>60</v>
      </c>
    </row>
    <row r="293" spans="1:21" x14ac:dyDescent="0.35">
      <c r="A293">
        <v>1343</v>
      </c>
      <c r="B293" t="s">
        <v>168</v>
      </c>
      <c r="C293" t="s">
        <v>114</v>
      </c>
      <c r="D293">
        <v>5</v>
      </c>
      <c r="E293" t="s">
        <v>103</v>
      </c>
      <c r="F293">
        <v>3.3</v>
      </c>
      <c r="G293" s="1">
        <v>44568</v>
      </c>
      <c r="H293">
        <v>240</v>
      </c>
      <c r="I293">
        <v>1620</v>
      </c>
      <c r="J293">
        <v>41246.550000000003</v>
      </c>
      <c r="K293">
        <f>IF(ISBLANK(J293),VLOOKUP(A293,LinearRegression!$B$2:$J$850,6,FALSE),J293)</f>
        <v>41246.550000000003</v>
      </c>
      <c r="L293" s="4">
        <f>IF(ISBLANK(J293),VLOOKUP(A293,GradientBoostingRegressor!$B$2:$J$850,6,FALSE),J293)</f>
        <v>41246.550000000003</v>
      </c>
      <c r="M293">
        <f>SUM(P293:S293)</f>
        <v>36968.47000594483</v>
      </c>
      <c r="N293">
        <f t="shared" si="16"/>
        <v>4278.0799940551733</v>
      </c>
      <c r="P293">
        <f t="shared" si="17"/>
        <v>0</v>
      </c>
      <c r="Q293">
        <f>$H293*Q$2402</f>
        <v>36968.47000594483</v>
      </c>
      <c r="R293">
        <f t="shared" si="18"/>
        <v>0</v>
      </c>
      <c r="S293">
        <f t="shared" si="19"/>
        <v>0</v>
      </c>
      <c r="T293">
        <f>MROT/DAY(EOMONTH(MIN($G$2:$G$2401),MONTH(G293)-1))/8*H293*$T$2402</f>
        <v>0</v>
      </c>
      <c r="U293">
        <f>I293-PLAN</f>
        <v>60</v>
      </c>
    </row>
    <row r="294" spans="1:21" x14ac:dyDescent="0.35">
      <c r="A294">
        <v>1552</v>
      </c>
      <c r="B294" t="s">
        <v>177</v>
      </c>
      <c r="C294" t="s">
        <v>114</v>
      </c>
      <c r="D294">
        <v>6</v>
      </c>
      <c r="E294" t="s">
        <v>103</v>
      </c>
      <c r="F294">
        <v>3.3</v>
      </c>
      <c r="G294" s="1">
        <v>44569</v>
      </c>
      <c r="H294">
        <v>216</v>
      </c>
      <c r="I294">
        <v>1930</v>
      </c>
      <c r="J294">
        <v>41147.360000000001</v>
      </c>
      <c r="K294">
        <f>IF(ISBLANK(J294),VLOOKUP(A294,LinearRegression!$B$2:$J$850,6,FALSE),J294)</f>
        <v>41147.360000000001</v>
      </c>
      <c r="L294" s="4">
        <f>IF(ISBLANK(J294),VLOOKUP(A294,GradientBoostingRegressor!$B$2:$J$850,6,FALSE),J294)</f>
        <v>41147.360000000001</v>
      </c>
      <c r="M294">
        <f>SUM(P294:S294)</f>
        <v>33271.623005350346</v>
      </c>
      <c r="N294">
        <f t="shared" si="16"/>
        <v>7875.7369946496547</v>
      </c>
      <c r="P294">
        <f t="shared" si="17"/>
        <v>0</v>
      </c>
      <c r="Q294">
        <f>$H294*Q$2402</f>
        <v>33271.623005350346</v>
      </c>
      <c r="R294">
        <f t="shared" si="18"/>
        <v>0</v>
      </c>
      <c r="S294">
        <f t="shared" si="19"/>
        <v>0</v>
      </c>
      <c r="T294">
        <f>MROT/DAY(EOMONTH(MIN($G$2:$G$2401),MONTH(G294)-1))/8*H294*$T$2402</f>
        <v>0</v>
      </c>
      <c r="U294">
        <f>I294-PLAN</f>
        <v>370</v>
      </c>
    </row>
    <row r="295" spans="1:21" x14ac:dyDescent="0.35">
      <c r="A295">
        <v>1553</v>
      </c>
      <c r="B295" t="s">
        <v>178</v>
      </c>
      <c r="C295" t="s">
        <v>114</v>
      </c>
      <c r="D295">
        <v>6</v>
      </c>
      <c r="E295" t="s">
        <v>103</v>
      </c>
      <c r="F295">
        <v>3.3</v>
      </c>
      <c r="G295" s="1">
        <v>44569</v>
      </c>
      <c r="H295">
        <v>216</v>
      </c>
      <c r="I295">
        <v>1930</v>
      </c>
      <c r="J295">
        <v>41147.360000000001</v>
      </c>
      <c r="K295">
        <f>IF(ISBLANK(J295),VLOOKUP(A295,LinearRegression!$B$2:$J$850,6,FALSE),J295)</f>
        <v>41147.360000000001</v>
      </c>
      <c r="L295" s="4">
        <f>IF(ISBLANK(J295),VLOOKUP(A295,GradientBoostingRegressor!$B$2:$J$850,6,FALSE),J295)</f>
        <v>41147.360000000001</v>
      </c>
      <c r="M295">
        <f>SUM(P295:S295)</f>
        <v>33271.623005350346</v>
      </c>
      <c r="N295">
        <f t="shared" si="16"/>
        <v>7875.7369946496547</v>
      </c>
      <c r="P295">
        <f t="shared" si="17"/>
        <v>0</v>
      </c>
      <c r="Q295">
        <f>$H295*Q$2402</f>
        <v>33271.623005350346</v>
      </c>
      <c r="R295">
        <f t="shared" si="18"/>
        <v>0</v>
      </c>
      <c r="S295">
        <f t="shared" si="19"/>
        <v>0</v>
      </c>
      <c r="T295">
        <f>MROT/DAY(EOMONTH(MIN($G$2:$G$2401),MONTH(G295)-1))/8*H295*$T$2402</f>
        <v>0</v>
      </c>
      <c r="U295">
        <f>I295-PLAN</f>
        <v>370</v>
      </c>
    </row>
    <row r="296" spans="1:21" x14ac:dyDescent="0.35">
      <c r="A296">
        <v>656</v>
      </c>
      <c r="B296" t="s">
        <v>75</v>
      </c>
      <c r="C296" t="s">
        <v>68</v>
      </c>
      <c r="D296">
        <v>4</v>
      </c>
      <c r="E296" t="s">
        <v>66</v>
      </c>
      <c r="F296">
        <v>3.4</v>
      </c>
      <c r="G296" s="1">
        <v>44565</v>
      </c>
      <c r="H296">
        <v>240</v>
      </c>
      <c r="I296">
        <v>1790</v>
      </c>
      <c r="J296">
        <v>40995.72</v>
      </c>
      <c r="K296">
        <f>IF(ISBLANK(J296),VLOOKUP(A296,LinearRegression!$B$2:$J$850,6,FALSE),J296)</f>
        <v>40995.72</v>
      </c>
      <c r="L296" s="4">
        <f>IF(ISBLANK(J296),VLOOKUP(A296,GradientBoostingRegressor!$B$2:$J$850,6,FALSE),J296)</f>
        <v>40995.72</v>
      </c>
      <c r="M296">
        <f>SUM(P296:S296)</f>
        <v>36968.47000594483</v>
      </c>
      <c r="N296">
        <f t="shared" si="16"/>
        <v>4027.2499940551716</v>
      </c>
      <c r="P296">
        <f t="shared" si="17"/>
        <v>0</v>
      </c>
      <c r="Q296">
        <f>$H296*Q$2402</f>
        <v>36968.47000594483</v>
      </c>
      <c r="R296">
        <f t="shared" si="18"/>
        <v>0</v>
      </c>
      <c r="S296">
        <f t="shared" si="19"/>
        <v>0</v>
      </c>
      <c r="T296">
        <f>MROT/DAY(EOMONTH(MIN($G$2:$G$2401),MONTH(G296)-1))/8*H296*$T$2402</f>
        <v>0</v>
      </c>
      <c r="U296">
        <f>I296-PLAN</f>
        <v>230</v>
      </c>
    </row>
    <row r="297" spans="1:21" x14ac:dyDescent="0.35">
      <c r="A297">
        <v>661</v>
      </c>
      <c r="B297" t="s">
        <v>80</v>
      </c>
      <c r="C297" t="s">
        <v>65</v>
      </c>
      <c r="D297">
        <v>4</v>
      </c>
      <c r="E297" t="s">
        <v>66</v>
      </c>
      <c r="F297">
        <v>3.4</v>
      </c>
      <c r="G297" s="1">
        <v>44565</v>
      </c>
      <c r="H297">
        <v>240</v>
      </c>
      <c r="I297">
        <v>1790</v>
      </c>
      <c r="J297">
        <v>40995.72</v>
      </c>
      <c r="K297">
        <f>IF(ISBLANK(J297),VLOOKUP(A297,LinearRegression!$B$2:$J$850,6,FALSE),J297)</f>
        <v>40995.72</v>
      </c>
      <c r="L297" s="4">
        <f>IF(ISBLANK(J297),VLOOKUP(A297,GradientBoostingRegressor!$B$2:$J$850,6,FALSE),J297)</f>
        <v>40995.72</v>
      </c>
      <c r="M297">
        <f>SUM(P297:S297)</f>
        <v>36968.47000594483</v>
      </c>
      <c r="N297">
        <f t="shared" si="16"/>
        <v>4027.2499940551716</v>
      </c>
      <c r="P297">
        <f t="shared" si="17"/>
        <v>0</v>
      </c>
      <c r="Q297">
        <f>$H297*Q$2402</f>
        <v>36968.47000594483</v>
      </c>
      <c r="R297">
        <f t="shared" si="18"/>
        <v>0</v>
      </c>
      <c r="S297">
        <f t="shared" si="19"/>
        <v>0</v>
      </c>
      <c r="T297">
        <f>MROT/DAY(EOMONTH(MIN($G$2:$G$2401),MONTH(G297)-1))/8*H297*$T$2402</f>
        <v>0</v>
      </c>
      <c r="U297">
        <f>I297-PLAN</f>
        <v>230</v>
      </c>
    </row>
    <row r="298" spans="1:21" x14ac:dyDescent="0.35">
      <c r="A298">
        <v>99</v>
      </c>
      <c r="B298" t="s">
        <v>121</v>
      </c>
      <c r="C298" t="s">
        <v>114</v>
      </c>
      <c r="D298">
        <v>5</v>
      </c>
      <c r="E298" t="s">
        <v>51</v>
      </c>
      <c r="F298">
        <v>3.3</v>
      </c>
      <c r="G298" s="1">
        <v>44562</v>
      </c>
      <c r="H298">
        <v>228</v>
      </c>
      <c r="I298">
        <v>1950</v>
      </c>
      <c r="J298">
        <v>40922.550000000003</v>
      </c>
      <c r="K298">
        <f>IF(ISBLANK(J298),VLOOKUP(A298,LinearRegression!$B$2:$J$850,6,FALSE),J298)</f>
        <v>40922.550000000003</v>
      </c>
      <c r="L298" s="4">
        <f>IF(ISBLANK(J298),VLOOKUP(A298,GradientBoostingRegressor!$B$2:$J$850,6,FALSE),J298)</f>
        <v>40922.550000000003</v>
      </c>
      <c r="M298">
        <f>SUM(P298:S298)</f>
        <v>35120.046505647588</v>
      </c>
      <c r="N298">
        <f t="shared" si="16"/>
        <v>5802.5034943524151</v>
      </c>
      <c r="P298">
        <f t="shared" si="17"/>
        <v>0</v>
      </c>
      <c r="Q298">
        <f>$H298*Q$2402</f>
        <v>35120.046505647588</v>
      </c>
      <c r="R298">
        <f t="shared" si="18"/>
        <v>0</v>
      </c>
      <c r="S298">
        <f t="shared" si="19"/>
        <v>0</v>
      </c>
      <c r="T298">
        <f>MROT/DAY(EOMONTH(MIN($G$2:$G$2401),MONTH(G298)-1))/8*H298*$T$2402</f>
        <v>0</v>
      </c>
      <c r="U298">
        <f>I298-PLAN</f>
        <v>390</v>
      </c>
    </row>
    <row r="299" spans="1:21" x14ac:dyDescent="0.35">
      <c r="A299">
        <v>135</v>
      </c>
      <c r="B299" t="s">
        <v>160</v>
      </c>
      <c r="C299" t="s">
        <v>114</v>
      </c>
      <c r="D299">
        <v>5</v>
      </c>
      <c r="E299" t="s">
        <v>16</v>
      </c>
      <c r="F299">
        <v>3.3</v>
      </c>
      <c r="G299" s="1">
        <v>44562</v>
      </c>
      <c r="H299">
        <v>228</v>
      </c>
      <c r="I299">
        <v>1950</v>
      </c>
      <c r="J299">
        <v>40922.550000000003</v>
      </c>
      <c r="K299">
        <f>IF(ISBLANK(J299),VLOOKUP(A299,LinearRegression!$B$2:$J$850,6,FALSE),J299)</f>
        <v>40922.550000000003</v>
      </c>
      <c r="L299" s="4">
        <f>IF(ISBLANK(J299),VLOOKUP(A299,GradientBoostingRegressor!$B$2:$J$850,6,FALSE),J299)</f>
        <v>40922.550000000003</v>
      </c>
      <c r="M299">
        <f>SUM(P299:S299)</f>
        <v>35120.046505647588</v>
      </c>
      <c r="N299">
        <f t="shared" si="16"/>
        <v>5802.5034943524151</v>
      </c>
      <c r="P299">
        <f t="shared" si="17"/>
        <v>0</v>
      </c>
      <c r="Q299">
        <f>$H299*Q$2402</f>
        <v>35120.046505647588</v>
      </c>
      <c r="R299">
        <f t="shared" si="18"/>
        <v>0</v>
      </c>
      <c r="S299">
        <f t="shared" si="19"/>
        <v>0</v>
      </c>
      <c r="T299">
        <f>MROT/DAY(EOMONTH(MIN($G$2:$G$2401),MONTH(G299)-1))/8*H299*$T$2402</f>
        <v>0</v>
      </c>
      <c r="U299">
        <f>I299-PLAN</f>
        <v>390</v>
      </c>
    </row>
    <row r="300" spans="1:21" x14ac:dyDescent="0.35">
      <c r="A300">
        <v>141</v>
      </c>
      <c r="B300" t="s">
        <v>166</v>
      </c>
      <c r="C300" t="s">
        <v>114</v>
      </c>
      <c r="D300">
        <v>5</v>
      </c>
      <c r="E300" t="s">
        <v>103</v>
      </c>
      <c r="F300">
        <v>3.3</v>
      </c>
      <c r="G300" s="1">
        <v>44562</v>
      </c>
      <c r="H300">
        <v>228</v>
      </c>
      <c r="I300">
        <v>1950</v>
      </c>
      <c r="J300">
        <v>40922.550000000003</v>
      </c>
      <c r="K300">
        <f>IF(ISBLANK(J300),VLOOKUP(A300,LinearRegression!$B$2:$J$850,6,FALSE),J300)</f>
        <v>40922.550000000003</v>
      </c>
      <c r="L300" s="4">
        <f>IF(ISBLANK(J300),VLOOKUP(A300,GradientBoostingRegressor!$B$2:$J$850,6,FALSE),J300)</f>
        <v>40922.550000000003</v>
      </c>
      <c r="M300">
        <f>SUM(P300:S300)</f>
        <v>35120.046505647588</v>
      </c>
      <c r="N300">
        <f t="shared" si="16"/>
        <v>5802.5034943524151</v>
      </c>
      <c r="P300">
        <f t="shared" si="17"/>
        <v>0</v>
      </c>
      <c r="Q300">
        <f>$H300*Q$2402</f>
        <v>35120.046505647588</v>
      </c>
      <c r="R300">
        <f t="shared" si="18"/>
        <v>0</v>
      </c>
      <c r="S300">
        <f t="shared" si="19"/>
        <v>0</v>
      </c>
      <c r="T300">
        <f>MROT/DAY(EOMONTH(MIN($G$2:$G$2401),MONTH(G300)-1))/8*H300*$T$2402</f>
        <v>0</v>
      </c>
      <c r="U300">
        <f>I300-PLAN</f>
        <v>390</v>
      </c>
    </row>
    <row r="301" spans="1:21" x14ac:dyDescent="0.35">
      <c r="A301">
        <v>1506</v>
      </c>
      <c r="B301" t="s">
        <v>128</v>
      </c>
      <c r="C301" t="s">
        <v>114</v>
      </c>
      <c r="D301">
        <v>5</v>
      </c>
      <c r="E301" t="s">
        <v>51</v>
      </c>
      <c r="F301">
        <v>3.3</v>
      </c>
      <c r="G301" s="1">
        <v>44569</v>
      </c>
      <c r="H301">
        <v>228</v>
      </c>
      <c r="I301">
        <v>1930</v>
      </c>
      <c r="J301">
        <v>40761.440000000002</v>
      </c>
      <c r="K301">
        <f>IF(ISBLANK(J301),VLOOKUP(A301,LinearRegression!$B$2:$J$850,6,FALSE),J301)</f>
        <v>40761.440000000002</v>
      </c>
      <c r="L301" s="4">
        <f>IF(ISBLANK(J301),VLOOKUP(A301,GradientBoostingRegressor!$B$2:$J$850,6,FALSE),J301)</f>
        <v>40761.440000000002</v>
      </c>
      <c r="M301">
        <f>SUM(P301:S301)</f>
        <v>35120.046505647588</v>
      </c>
      <c r="N301">
        <f t="shared" si="16"/>
        <v>5641.3934943524146</v>
      </c>
      <c r="P301">
        <f t="shared" si="17"/>
        <v>0</v>
      </c>
      <c r="Q301">
        <f>$H301*Q$2402</f>
        <v>35120.046505647588</v>
      </c>
      <c r="R301">
        <f t="shared" si="18"/>
        <v>0</v>
      </c>
      <c r="S301">
        <f t="shared" si="19"/>
        <v>0</v>
      </c>
      <c r="T301">
        <f>MROT/DAY(EOMONTH(MIN($G$2:$G$2401),MONTH(G301)-1))/8*H301*$T$2402</f>
        <v>0</v>
      </c>
      <c r="U301">
        <f>I301-PLAN</f>
        <v>370</v>
      </c>
    </row>
    <row r="302" spans="1:21" x14ac:dyDescent="0.35">
      <c r="A302">
        <v>1539</v>
      </c>
      <c r="B302" t="s">
        <v>164</v>
      </c>
      <c r="C302" t="s">
        <v>114</v>
      </c>
      <c r="D302">
        <v>5</v>
      </c>
      <c r="E302" t="s">
        <v>103</v>
      </c>
      <c r="F302">
        <v>3.3</v>
      </c>
      <c r="G302" s="1">
        <v>44569</v>
      </c>
      <c r="H302">
        <v>228</v>
      </c>
      <c r="I302">
        <v>1930</v>
      </c>
      <c r="J302">
        <v>40761.440000000002</v>
      </c>
      <c r="K302">
        <f>IF(ISBLANK(J302),VLOOKUP(A302,LinearRegression!$B$2:$J$850,6,FALSE),J302)</f>
        <v>40761.440000000002</v>
      </c>
      <c r="L302" s="4">
        <f>IF(ISBLANK(J302),VLOOKUP(A302,GradientBoostingRegressor!$B$2:$J$850,6,FALSE),J302)</f>
        <v>40761.440000000002</v>
      </c>
      <c r="M302">
        <f>SUM(P302:S302)</f>
        <v>35120.046505647588</v>
      </c>
      <c r="N302">
        <f t="shared" si="16"/>
        <v>5641.3934943524146</v>
      </c>
      <c r="P302">
        <f t="shared" si="17"/>
        <v>0</v>
      </c>
      <c r="Q302">
        <f>$H302*Q$2402</f>
        <v>35120.046505647588</v>
      </c>
      <c r="R302">
        <f t="shared" si="18"/>
        <v>0</v>
      </c>
      <c r="S302">
        <f t="shared" si="19"/>
        <v>0</v>
      </c>
      <c r="T302">
        <f>MROT/DAY(EOMONTH(MIN($G$2:$G$2401),MONTH(G302)-1))/8*H302*$T$2402</f>
        <v>0</v>
      </c>
      <c r="U302">
        <f>I302-PLAN</f>
        <v>370</v>
      </c>
    </row>
    <row r="303" spans="1:21" x14ac:dyDescent="0.35">
      <c r="A303">
        <v>1543</v>
      </c>
      <c r="B303" t="s">
        <v>168</v>
      </c>
      <c r="C303" t="s">
        <v>114</v>
      </c>
      <c r="D303">
        <v>5</v>
      </c>
      <c r="E303" t="s">
        <v>103</v>
      </c>
      <c r="F303">
        <v>3.3</v>
      </c>
      <c r="G303" s="1">
        <v>44569</v>
      </c>
      <c r="H303">
        <v>228</v>
      </c>
      <c r="I303">
        <v>1930</v>
      </c>
      <c r="J303">
        <v>40761.440000000002</v>
      </c>
      <c r="K303">
        <f>IF(ISBLANK(J303),VLOOKUP(A303,LinearRegression!$B$2:$J$850,6,FALSE),J303)</f>
        <v>40761.440000000002</v>
      </c>
      <c r="L303" s="4">
        <f>IF(ISBLANK(J303),VLOOKUP(A303,GradientBoostingRegressor!$B$2:$J$850,6,FALSE),J303)</f>
        <v>40761.440000000002</v>
      </c>
      <c r="M303">
        <f>SUM(P303:S303)</f>
        <v>35120.046505647588</v>
      </c>
      <c r="N303">
        <f t="shared" si="16"/>
        <v>5641.3934943524146</v>
      </c>
      <c r="P303">
        <f t="shared" si="17"/>
        <v>0</v>
      </c>
      <c r="Q303">
        <f>$H303*Q$2402</f>
        <v>35120.046505647588</v>
      </c>
      <c r="R303">
        <f t="shared" si="18"/>
        <v>0</v>
      </c>
      <c r="S303">
        <f t="shared" si="19"/>
        <v>0</v>
      </c>
      <c r="T303">
        <f>MROT/DAY(EOMONTH(MIN($G$2:$G$2401),MONTH(G303)-1))/8*H303*$T$2402</f>
        <v>0</v>
      </c>
      <c r="U303">
        <f>I303-PLAN</f>
        <v>370</v>
      </c>
    </row>
    <row r="304" spans="1:21" x14ac:dyDescent="0.35">
      <c r="A304">
        <v>1052</v>
      </c>
      <c r="B304" t="s">
        <v>70</v>
      </c>
      <c r="C304" t="s">
        <v>71</v>
      </c>
      <c r="D304">
        <v>4</v>
      </c>
      <c r="E304" t="s">
        <v>66</v>
      </c>
      <c r="F304">
        <v>3.1</v>
      </c>
      <c r="G304" s="1">
        <v>44567</v>
      </c>
      <c r="H304">
        <v>240</v>
      </c>
      <c r="I304">
        <v>2250</v>
      </c>
      <c r="J304">
        <v>40666.94</v>
      </c>
      <c r="K304">
        <f>IF(ISBLANK(J304),VLOOKUP(A304,LinearRegression!$B$2:$J$850,6,FALSE),J304)</f>
        <v>40666.94</v>
      </c>
      <c r="L304" s="4">
        <f>IF(ISBLANK(J304),VLOOKUP(A304,GradientBoostingRegressor!$B$2:$J$850,6,FALSE),J304)</f>
        <v>40666.94</v>
      </c>
      <c r="M304">
        <f>SUM(P304:S304)</f>
        <v>36968.47000594483</v>
      </c>
      <c r="N304">
        <f t="shared" si="16"/>
        <v>3698.4699940551727</v>
      </c>
      <c r="P304">
        <f t="shared" si="17"/>
        <v>0</v>
      </c>
      <c r="Q304">
        <f>$H304*Q$2402</f>
        <v>36968.47000594483</v>
      </c>
      <c r="R304">
        <f t="shared" si="18"/>
        <v>0</v>
      </c>
      <c r="S304">
        <f t="shared" si="19"/>
        <v>0</v>
      </c>
      <c r="T304">
        <f>MROT/DAY(EOMONTH(MIN($G$2:$G$2401),MONTH(G304)-1))/8*H304*$T$2402</f>
        <v>0</v>
      </c>
      <c r="U304">
        <f>I304-PLAN</f>
        <v>690</v>
      </c>
    </row>
    <row r="305" spans="1:21" x14ac:dyDescent="0.35">
      <c r="A305">
        <v>1109</v>
      </c>
      <c r="B305" t="s">
        <v>131</v>
      </c>
      <c r="C305" t="s">
        <v>114</v>
      </c>
      <c r="D305">
        <v>5</v>
      </c>
      <c r="E305" t="s">
        <v>51</v>
      </c>
      <c r="F305">
        <v>3.3</v>
      </c>
      <c r="G305" s="1">
        <v>44567</v>
      </c>
      <c r="H305">
        <v>216</v>
      </c>
      <c r="I305">
        <v>2250</v>
      </c>
      <c r="J305">
        <v>40662.15</v>
      </c>
      <c r="K305">
        <f>IF(ISBLANK(J305),VLOOKUP(A305,LinearRegression!$B$2:$J$850,6,FALSE),J305)</f>
        <v>40662.15</v>
      </c>
      <c r="L305" s="4">
        <f>IF(ISBLANK(J305),VLOOKUP(A305,GradientBoostingRegressor!$B$2:$J$850,6,FALSE),J305)</f>
        <v>40662.15</v>
      </c>
      <c r="M305">
        <f>SUM(P305:S305)</f>
        <v>33271.623005350346</v>
      </c>
      <c r="N305">
        <f t="shared" si="16"/>
        <v>7390.5269946496555</v>
      </c>
      <c r="P305">
        <f t="shared" si="17"/>
        <v>0</v>
      </c>
      <c r="Q305">
        <f>$H305*Q$2402</f>
        <v>33271.623005350346</v>
      </c>
      <c r="R305">
        <f t="shared" si="18"/>
        <v>0</v>
      </c>
      <c r="S305">
        <f t="shared" si="19"/>
        <v>0</v>
      </c>
      <c r="T305">
        <f>MROT/DAY(EOMONTH(MIN($G$2:$G$2401),MONTH(G305)-1))/8*H305*$T$2402</f>
        <v>0</v>
      </c>
      <c r="U305">
        <f>I305-PLAN</f>
        <v>690</v>
      </c>
    </row>
    <row r="306" spans="1:21" x14ac:dyDescent="0.35">
      <c r="A306">
        <v>775</v>
      </c>
      <c r="B306" t="s">
        <v>202</v>
      </c>
      <c r="C306" t="s">
        <v>114</v>
      </c>
      <c r="D306">
        <v>7</v>
      </c>
      <c r="E306" t="s">
        <v>103</v>
      </c>
      <c r="F306">
        <v>3.3</v>
      </c>
      <c r="G306" s="1">
        <v>44565</v>
      </c>
      <c r="H306">
        <v>204</v>
      </c>
      <c r="I306">
        <v>1790</v>
      </c>
      <c r="J306">
        <v>40557.32</v>
      </c>
      <c r="K306">
        <f>IF(ISBLANK(J306),VLOOKUP(A306,LinearRegression!$B$2:$J$850,6,FALSE),J306)</f>
        <v>40557.32</v>
      </c>
      <c r="L306" s="4">
        <f>IF(ISBLANK(J306),VLOOKUP(A306,GradientBoostingRegressor!$B$2:$J$850,6,FALSE),J306)</f>
        <v>40557.32</v>
      </c>
      <c r="M306">
        <f>SUM(P306:S306)</f>
        <v>31423.199505053104</v>
      </c>
      <c r="N306">
        <f t="shared" si="16"/>
        <v>9134.1204949468956</v>
      </c>
      <c r="P306">
        <f t="shared" si="17"/>
        <v>0</v>
      </c>
      <c r="Q306">
        <f>$H306*Q$2402</f>
        <v>31423.199505053104</v>
      </c>
      <c r="R306">
        <f t="shared" si="18"/>
        <v>0</v>
      </c>
      <c r="S306">
        <f t="shared" si="19"/>
        <v>0</v>
      </c>
      <c r="T306">
        <f>MROT/DAY(EOMONTH(MIN($G$2:$G$2401),MONTH(G306)-1))/8*H306*$T$2402</f>
        <v>0</v>
      </c>
      <c r="U306">
        <f>I306-PLAN</f>
        <v>230</v>
      </c>
    </row>
    <row r="307" spans="1:21" x14ac:dyDescent="0.35">
      <c r="A307">
        <v>776</v>
      </c>
      <c r="B307" t="s">
        <v>203</v>
      </c>
      <c r="C307" t="s">
        <v>114</v>
      </c>
      <c r="D307">
        <v>7</v>
      </c>
      <c r="E307" t="s">
        <v>103</v>
      </c>
      <c r="F307">
        <v>3.3</v>
      </c>
      <c r="G307" s="1">
        <v>44565</v>
      </c>
      <c r="H307">
        <v>204</v>
      </c>
      <c r="I307">
        <v>1790</v>
      </c>
      <c r="J307">
        <v>40557.32</v>
      </c>
      <c r="K307">
        <f>IF(ISBLANK(J307),VLOOKUP(A307,LinearRegression!$B$2:$J$850,6,FALSE),J307)</f>
        <v>40557.32</v>
      </c>
      <c r="L307" s="4">
        <f>IF(ISBLANK(J307),VLOOKUP(A307,GradientBoostingRegressor!$B$2:$J$850,6,FALSE),J307)</f>
        <v>40557.32</v>
      </c>
      <c r="M307">
        <f>SUM(P307:S307)</f>
        <v>31423.199505053104</v>
      </c>
      <c r="N307">
        <f t="shared" si="16"/>
        <v>9134.1204949468956</v>
      </c>
      <c r="P307">
        <f t="shared" si="17"/>
        <v>0</v>
      </c>
      <c r="Q307">
        <f>$H307*Q$2402</f>
        <v>31423.199505053104</v>
      </c>
      <c r="R307">
        <f t="shared" si="18"/>
        <v>0</v>
      </c>
      <c r="S307">
        <f t="shared" si="19"/>
        <v>0</v>
      </c>
      <c r="T307">
        <f>MROT/DAY(EOMONTH(MIN($G$2:$G$2401),MONTH(G307)-1))/8*H307*$T$2402</f>
        <v>0</v>
      </c>
      <c r="U307">
        <f>I307-PLAN</f>
        <v>230</v>
      </c>
    </row>
    <row r="308" spans="1:21" x14ac:dyDescent="0.35">
      <c r="A308">
        <v>779</v>
      </c>
      <c r="B308" t="s">
        <v>206</v>
      </c>
      <c r="C308" t="s">
        <v>114</v>
      </c>
      <c r="D308">
        <v>7</v>
      </c>
      <c r="E308" t="s">
        <v>103</v>
      </c>
      <c r="F308">
        <v>3.3</v>
      </c>
      <c r="G308" s="1">
        <v>44565</v>
      </c>
      <c r="H308">
        <v>204</v>
      </c>
      <c r="I308">
        <v>1790</v>
      </c>
      <c r="J308">
        <v>40557.32</v>
      </c>
      <c r="K308">
        <f>IF(ISBLANK(J308),VLOOKUP(A308,LinearRegression!$B$2:$J$850,6,FALSE),J308)</f>
        <v>40557.32</v>
      </c>
      <c r="L308" s="4">
        <f>IF(ISBLANK(J308),VLOOKUP(A308,GradientBoostingRegressor!$B$2:$J$850,6,FALSE),J308)</f>
        <v>40557.32</v>
      </c>
      <c r="M308">
        <f>SUM(P308:S308)</f>
        <v>31423.199505053104</v>
      </c>
      <c r="N308">
        <f t="shared" si="16"/>
        <v>9134.1204949468956</v>
      </c>
      <c r="P308">
        <f t="shared" si="17"/>
        <v>0</v>
      </c>
      <c r="Q308">
        <f>$H308*Q$2402</f>
        <v>31423.199505053104</v>
      </c>
      <c r="R308">
        <f t="shared" si="18"/>
        <v>0</v>
      </c>
      <c r="S308">
        <f t="shared" si="19"/>
        <v>0</v>
      </c>
      <c r="T308">
        <f>MROT/DAY(EOMONTH(MIN($G$2:$G$2401),MONTH(G308)-1))/8*H308*$T$2402</f>
        <v>0</v>
      </c>
      <c r="U308">
        <f>I308-PLAN</f>
        <v>230</v>
      </c>
    </row>
    <row r="309" spans="1:21" x14ac:dyDescent="0.35">
      <c r="A309">
        <v>1096</v>
      </c>
      <c r="B309" t="s">
        <v>118</v>
      </c>
      <c r="C309" t="s">
        <v>50</v>
      </c>
      <c r="D309">
        <v>5</v>
      </c>
      <c r="E309" t="s">
        <v>51</v>
      </c>
      <c r="F309">
        <v>2</v>
      </c>
      <c r="G309" s="1">
        <v>44567</v>
      </c>
      <c r="H309">
        <v>228</v>
      </c>
      <c r="I309">
        <v>2250</v>
      </c>
      <c r="J309">
        <v>40523.43</v>
      </c>
      <c r="K309">
        <f>IF(ISBLANK(J309),VLOOKUP(A309,LinearRegression!$B$2:$J$850,6,FALSE),J309)</f>
        <v>40523.43</v>
      </c>
      <c r="L309" s="4">
        <f>IF(ISBLANK(J309),VLOOKUP(A309,GradientBoostingRegressor!$B$2:$J$850,6,FALSE),J309)</f>
        <v>40523.43</v>
      </c>
      <c r="M309">
        <f>SUM(P309:S309)</f>
        <v>35120.046505647588</v>
      </c>
      <c r="N309">
        <f t="shared" si="16"/>
        <v>5403.3834943524125</v>
      </c>
      <c r="P309">
        <f t="shared" si="17"/>
        <v>0</v>
      </c>
      <c r="Q309">
        <f>$H309*Q$2402</f>
        <v>35120.046505647588</v>
      </c>
      <c r="R309">
        <f t="shared" si="18"/>
        <v>0</v>
      </c>
      <c r="S309">
        <f t="shared" si="19"/>
        <v>0</v>
      </c>
      <c r="T309">
        <f>MROT/DAY(EOMONTH(MIN($G$2:$G$2401),MONTH(G309)-1))/8*H309*$T$2402</f>
        <v>0</v>
      </c>
      <c r="U309">
        <f>I309-PLAN</f>
        <v>690</v>
      </c>
    </row>
    <row r="310" spans="1:21" x14ac:dyDescent="0.35">
      <c r="A310">
        <v>1115</v>
      </c>
      <c r="B310" t="s">
        <v>138</v>
      </c>
      <c r="C310" t="s">
        <v>50</v>
      </c>
      <c r="D310">
        <v>5</v>
      </c>
      <c r="E310" t="s">
        <v>133</v>
      </c>
      <c r="F310">
        <v>2</v>
      </c>
      <c r="G310" s="1">
        <v>44567</v>
      </c>
      <c r="H310">
        <v>228</v>
      </c>
      <c r="I310">
        <v>2250</v>
      </c>
      <c r="J310">
        <v>40523.43</v>
      </c>
      <c r="K310">
        <f>IF(ISBLANK(J310),VLOOKUP(A310,LinearRegression!$B$2:$J$850,6,FALSE),J310)</f>
        <v>40523.43</v>
      </c>
      <c r="L310" s="4">
        <f>IF(ISBLANK(J310),VLOOKUP(A310,GradientBoostingRegressor!$B$2:$J$850,6,FALSE),J310)</f>
        <v>40523.43</v>
      </c>
      <c r="M310">
        <f>SUM(P310:S310)</f>
        <v>35120.046505647588</v>
      </c>
      <c r="N310">
        <f t="shared" si="16"/>
        <v>5403.3834943524125</v>
      </c>
      <c r="P310">
        <f t="shared" si="17"/>
        <v>0</v>
      </c>
      <c r="Q310">
        <f>$H310*Q$2402</f>
        <v>35120.046505647588</v>
      </c>
      <c r="R310">
        <f t="shared" si="18"/>
        <v>0</v>
      </c>
      <c r="S310">
        <f t="shared" si="19"/>
        <v>0</v>
      </c>
      <c r="T310">
        <f>MROT/DAY(EOMONTH(MIN($G$2:$G$2401),MONTH(G310)-1))/8*H310*$T$2402</f>
        <v>0</v>
      </c>
      <c r="U310">
        <f>I310-PLAN</f>
        <v>690</v>
      </c>
    </row>
    <row r="311" spans="1:21" x14ac:dyDescent="0.35">
      <c r="A311">
        <v>750</v>
      </c>
      <c r="B311" t="s">
        <v>175</v>
      </c>
      <c r="C311" t="s">
        <v>114</v>
      </c>
      <c r="D311">
        <v>6</v>
      </c>
      <c r="E311" t="s">
        <v>16</v>
      </c>
      <c r="F311">
        <v>3.3</v>
      </c>
      <c r="G311" s="1">
        <v>44565</v>
      </c>
      <c r="H311">
        <v>216</v>
      </c>
      <c r="I311">
        <v>1790</v>
      </c>
      <c r="J311">
        <v>40466.839999999997</v>
      </c>
      <c r="K311">
        <f>IF(ISBLANK(J311),VLOOKUP(A311,LinearRegression!$B$2:$J$850,6,FALSE),J311)</f>
        <v>40466.839999999997</v>
      </c>
      <c r="L311" s="4">
        <f>IF(ISBLANK(J311),VLOOKUP(A311,GradientBoostingRegressor!$B$2:$J$850,6,FALSE),J311)</f>
        <v>40466.839999999997</v>
      </c>
      <c r="M311">
        <f>SUM(P311:S311)</f>
        <v>33271.623005350346</v>
      </c>
      <c r="N311">
        <f t="shared" si="16"/>
        <v>7195.2169946496506</v>
      </c>
      <c r="P311">
        <f t="shared" si="17"/>
        <v>0</v>
      </c>
      <c r="Q311">
        <f>$H311*Q$2402</f>
        <v>33271.623005350346</v>
      </c>
      <c r="R311">
        <f t="shared" si="18"/>
        <v>0</v>
      </c>
      <c r="S311">
        <f t="shared" si="19"/>
        <v>0</v>
      </c>
      <c r="T311">
        <f>MROT/DAY(EOMONTH(MIN($G$2:$G$2401),MONTH(G311)-1))/8*H311*$T$2402</f>
        <v>0</v>
      </c>
      <c r="U311">
        <f>I311-PLAN</f>
        <v>230</v>
      </c>
    </row>
    <row r="312" spans="1:21" x14ac:dyDescent="0.35">
      <c r="A312">
        <v>93</v>
      </c>
      <c r="B312" t="s">
        <v>115</v>
      </c>
      <c r="C312" t="s">
        <v>50</v>
      </c>
      <c r="D312">
        <v>5</v>
      </c>
      <c r="E312" t="s">
        <v>51</v>
      </c>
      <c r="F312">
        <v>2</v>
      </c>
      <c r="G312" s="1">
        <v>44562</v>
      </c>
      <c r="H312">
        <v>240</v>
      </c>
      <c r="I312">
        <v>1950</v>
      </c>
      <c r="J312">
        <v>40444.839999999997</v>
      </c>
      <c r="K312">
        <f>IF(ISBLANK(J312),VLOOKUP(A312,LinearRegression!$B$2:$J$850,6,FALSE),J312)</f>
        <v>40444.839999999997</v>
      </c>
      <c r="L312" s="4">
        <f>IF(ISBLANK(J312),VLOOKUP(A312,GradientBoostingRegressor!$B$2:$J$850,6,FALSE),J312)</f>
        <v>40444.839999999997</v>
      </c>
      <c r="M312">
        <f>SUM(P312:S312)</f>
        <v>36968.47000594483</v>
      </c>
      <c r="N312">
        <f t="shared" si="16"/>
        <v>3476.3699940551669</v>
      </c>
      <c r="P312">
        <f t="shared" si="17"/>
        <v>0</v>
      </c>
      <c r="Q312">
        <f>$H312*Q$2402</f>
        <v>36968.47000594483</v>
      </c>
      <c r="R312">
        <f t="shared" si="18"/>
        <v>0</v>
      </c>
      <c r="S312">
        <f t="shared" si="19"/>
        <v>0</v>
      </c>
      <c r="T312">
        <f>MROT/DAY(EOMONTH(MIN($G$2:$G$2401),MONTH(G312)-1))/8*H312*$T$2402</f>
        <v>0</v>
      </c>
      <c r="U312">
        <f>I312-PLAN</f>
        <v>390</v>
      </c>
    </row>
    <row r="313" spans="1:21" x14ac:dyDescent="0.35">
      <c r="A313">
        <v>95</v>
      </c>
      <c r="B313" t="s">
        <v>117</v>
      </c>
      <c r="C313" t="s">
        <v>50</v>
      </c>
      <c r="D313">
        <v>5</v>
      </c>
      <c r="E313" t="s">
        <v>51</v>
      </c>
      <c r="F313">
        <v>2</v>
      </c>
      <c r="G313" s="1">
        <v>44562</v>
      </c>
      <c r="H313">
        <v>240</v>
      </c>
      <c r="I313">
        <v>1950</v>
      </c>
      <c r="J313">
        <v>40444.839999999997</v>
      </c>
      <c r="K313">
        <f>IF(ISBLANK(J313),VLOOKUP(A313,LinearRegression!$B$2:$J$850,6,FALSE),J313)</f>
        <v>40444.839999999997</v>
      </c>
      <c r="L313" s="4">
        <f>IF(ISBLANK(J313),VLOOKUP(A313,GradientBoostingRegressor!$B$2:$J$850,6,FALSE),J313)</f>
        <v>40444.839999999997</v>
      </c>
      <c r="M313">
        <f>SUM(P313:S313)</f>
        <v>36968.47000594483</v>
      </c>
      <c r="N313">
        <f t="shared" si="16"/>
        <v>3476.3699940551669</v>
      </c>
      <c r="P313">
        <f t="shared" si="17"/>
        <v>0</v>
      </c>
      <c r="Q313">
        <f>$H313*Q$2402</f>
        <v>36968.47000594483</v>
      </c>
      <c r="R313">
        <f t="shared" si="18"/>
        <v>0</v>
      </c>
      <c r="S313">
        <f t="shared" si="19"/>
        <v>0</v>
      </c>
      <c r="T313">
        <f>MROT/DAY(EOMONTH(MIN($G$2:$G$2401),MONTH(G313)-1))/8*H313*$T$2402</f>
        <v>0</v>
      </c>
      <c r="U313">
        <f>I313-PLAN</f>
        <v>390</v>
      </c>
    </row>
    <row r="314" spans="1:21" x14ac:dyDescent="0.35">
      <c r="A314">
        <v>112</v>
      </c>
      <c r="B314" t="s">
        <v>135</v>
      </c>
      <c r="C314" t="s">
        <v>50</v>
      </c>
      <c r="D314">
        <v>5</v>
      </c>
      <c r="E314" t="s">
        <v>133</v>
      </c>
      <c r="F314">
        <v>2</v>
      </c>
      <c r="G314" s="1">
        <v>44562</v>
      </c>
      <c r="H314">
        <v>240</v>
      </c>
      <c r="I314">
        <v>1950</v>
      </c>
      <c r="J314">
        <v>40444.839999999997</v>
      </c>
      <c r="K314">
        <f>IF(ISBLANK(J314),VLOOKUP(A314,LinearRegression!$B$2:$J$850,6,FALSE),J314)</f>
        <v>40444.839999999997</v>
      </c>
      <c r="L314" s="4">
        <f>IF(ISBLANK(J314),VLOOKUP(A314,GradientBoostingRegressor!$B$2:$J$850,6,FALSE),J314)</f>
        <v>40444.839999999997</v>
      </c>
      <c r="M314">
        <f>SUM(P314:S314)</f>
        <v>36968.47000594483</v>
      </c>
      <c r="N314">
        <f t="shared" si="16"/>
        <v>3476.3699940551669</v>
      </c>
      <c r="P314">
        <f t="shared" si="17"/>
        <v>0</v>
      </c>
      <c r="Q314">
        <f>$H314*Q$2402</f>
        <v>36968.47000594483</v>
      </c>
      <c r="R314">
        <f t="shared" si="18"/>
        <v>0</v>
      </c>
      <c r="S314">
        <f t="shared" si="19"/>
        <v>0</v>
      </c>
      <c r="T314">
        <f>MROT/DAY(EOMONTH(MIN($G$2:$G$2401),MONTH(G314)-1))/8*H314*$T$2402</f>
        <v>0</v>
      </c>
      <c r="U314">
        <f>I314-PLAN</f>
        <v>390</v>
      </c>
    </row>
    <row r="315" spans="1:21" x14ac:dyDescent="0.35">
      <c r="A315">
        <v>89</v>
      </c>
      <c r="B315" t="s">
        <v>110</v>
      </c>
      <c r="C315" t="s">
        <v>18</v>
      </c>
      <c r="D315">
        <v>4</v>
      </c>
      <c r="E315" t="s">
        <v>103</v>
      </c>
      <c r="F315">
        <v>3.3</v>
      </c>
      <c r="G315" s="1">
        <v>44562</v>
      </c>
      <c r="H315">
        <v>240</v>
      </c>
      <c r="I315">
        <v>1950</v>
      </c>
      <c r="J315">
        <v>40322.199999999997</v>
      </c>
      <c r="K315">
        <f>IF(ISBLANK(J315),VLOOKUP(A315,LinearRegression!$B$2:$J$850,6,FALSE),J315)</f>
        <v>40322.199999999997</v>
      </c>
      <c r="L315" s="4">
        <f>IF(ISBLANK(J315),VLOOKUP(A315,GradientBoostingRegressor!$B$2:$J$850,6,FALSE),J315)</f>
        <v>40322.199999999997</v>
      </c>
      <c r="M315">
        <f>SUM(P315:S315)</f>
        <v>36968.47000594483</v>
      </c>
      <c r="N315">
        <f t="shared" si="16"/>
        <v>3353.7299940551675</v>
      </c>
      <c r="P315">
        <f t="shared" si="17"/>
        <v>0</v>
      </c>
      <c r="Q315">
        <f>$H315*Q$2402</f>
        <v>36968.47000594483</v>
      </c>
      <c r="R315">
        <f t="shared" si="18"/>
        <v>0</v>
      </c>
      <c r="S315">
        <f t="shared" si="19"/>
        <v>0</v>
      </c>
      <c r="T315">
        <f>MROT/DAY(EOMONTH(MIN($G$2:$G$2401),MONTH(G315)-1))/8*H315*$T$2402</f>
        <v>0</v>
      </c>
      <c r="U315">
        <f>I315-PLAN</f>
        <v>390</v>
      </c>
    </row>
    <row r="316" spans="1:21" x14ac:dyDescent="0.35">
      <c r="A316">
        <v>1495</v>
      </c>
      <c r="B316" t="s">
        <v>117</v>
      </c>
      <c r="C316" t="s">
        <v>50</v>
      </c>
      <c r="D316">
        <v>5</v>
      </c>
      <c r="E316" t="s">
        <v>51</v>
      </c>
      <c r="F316">
        <v>2</v>
      </c>
      <c r="G316" s="1">
        <v>44569</v>
      </c>
      <c r="H316">
        <v>240</v>
      </c>
      <c r="I316">
        <v>1930</v>
      </c>
      <c r="J316">
        <v>40275.25</v>
      </c>
      <c r="K316">
        <f>IF(ISBLANK(J316),VLOOKUP(A316,LinearRegression!$B$2:$J$850,6,FALSE),J316)</f>
        <v>40275.25</v>
      </c>
      <c r="L316" s="4">
        <f>IF(ISBLANK(J316),VLOOKUP(A316,GradientBoostingRegressor!$B$2:$J$850,6,FALSE),J316)</f>
        <v>40275.25</v>
      </c>
      <c r="M316">
        <f>SUM(P316:S316)</f>
        <v>36968.47000594483</v>
      </c>
      <c r="N316">
        <f t="shared" si="16"/>
        <v>3306.7799940551704</v>
      </c>
      <c r="P316">
        <f t="shared" si="17"/>
        <v>0</v>
      </c>
      <c r="Q316">
        <f>$H316*Q$2402</f>
        <v>36968.47000594483</v>
      </c>
      <c r="R316">
        <f t="shared" si="18"/>
        <v>0</v>
      </c>
      <c r="S316">
        <f t="shared" si="19"/>
        <v>0</v>
      </c>
      <c r="T316">
        <f>MROT/DAY(EOMONTH(MIN($G$2:$G$2401),MONTH(G316)-1))/8*H316*$T$2402</f>
        <v>0</v>
      </c>
      <c r="U316">
        <f>I316-PLAN</f>
        <v>370</v>
      </c>
    </row>
    <row r="317" spans="1:21" x14ac:dyDescent="0.35">
      <c r="A317">
        <v>1087</v>
      </c>
      <c r="B317" t="s">
        <v>108</v>
      </c>
      <c r="C317" t="s">
        <v>18</v>
      </c>
      <c r="D317">
        <v>4</v>
      </c>
      <c r="E317" t="s">
        <v>103</v>
      </c>
      <c r="F317">
        <v>3.3</v>
      </c>
      <c r="G317" s="1">
        <v>44567</v>
      </c>
      <c r="H317">
        <v>228</v>
      </c>
      <c r="I317">
        <v>2250</v>
      </c>
      <c r="J317">
        <v>40198.730000000003</v>
      </c>
      <c r="K317">
        <f>IF(ISBLANK(J317),VLOOKUP(A317,LinearRegression!$B$2:$J$850,6,FALSE),J317)</f>
        <v>40198.730000000003</v>
      </c>
      <c r="L317" s="4">
        <f>IF(ISBLANK(J317),VLOOKUP(A317,GradientBoostingRegressor!$B$2:$J$850,6,FALSE),J317)</f>
        <v>40198.730000000003</v>
      </c>
      <c r="M317">
        <f>SUM(P317:S317)</f>
        <v>35120.046505647588</v>
      </c>
      <c r="N317">
        <f t="shared" si="16"/>
        <v>5078.6834943524154</v>
      </c>
      <c r="P317">
        <f t="shared" si="17"/>
        <v>0</v>
      </c>
      <c r="Q317">
        <f>$H317*Q$2402</f>
        <v>35120.046505647588</v>
      </c>
      <c r="R317">
        <f t="shared" si="18"/>
        <v>0</v>
      </c>
      <c r="S317">
        <f t="shared" si="19"/>
        <v>0</v>
      </c>
      <c r="T317">
        <f>MROT/DAY(EOMONTH(MIN($G$2:$G$2401),MONTH(G317)-1))/8*H317*$T$2402</f>
        <v>0</v>
      </c>
      <c r="U317">
        <f>I317-PLAN</f>
        <v>690</v>
      </c>
    </row>
    <row r="318" spans="1:21" x14ac:dyDescent="0.35">
      <c r="A318">
        <v>1470</v>
      </c>
      <c r="B318" t="s">
        <v>90</v>
      </c>
      <c r="C318" t="s">
        <v>18</v>
      </c>
      <c r="D318">
        <v>4</v>
      </c>
      <c r="E318" t="s">
        <v>16</v>
      </c>
      <c r="F318">
        <v>3.3</v>
      </c>
      <c r="G318" s="1">
        <v>44569</v>
      </c>
      <c r="H318">
        <v>240</v>
      </c>
      <c r="I318">
        <v>1930</v>
      </c>
      <c r="J318">
        <v>40169.410000000003</v>
      </c>
      <c r="K318">
        <f>IF(ISBLANK(J318),VLOOKUP(A318,LinearRegression!$B$2:$J$850,6,FALSE),J318)</f>
        <v>40169.410000000003</v>
      </c>
      <c r="L318" s="4">
        <f>IF(ISBLANK(J318),VLOOKUP(A318,GradientBoostingRegressor!$B$2:$J$850,6,FALSE),J318)</f>
        <v>40169.410000000003</v>
      </c>
      <c r="M318">
        <f>SUM(P318:S318)</f>
        <v>36968.47000594483</v>
      </c>
      <c r="N318">
        <f t="shared" si="16"/>
        <v>3200.9399940551739</v>
      </c>
      <c r="P318">
        <f t="shared" si="17"/>
        <v>0</v>
      </c>
      <c r="Q318">
        <f>$H318*Q$2402</f>
        <v>36968.47000594483</v>
      </c>
      <c r="R318">
        <f t="shared" si="18"/>
        <v>0</v>
      </c>
      <c r="S318">
        <f t="shared" si="19"/>
        <v>0</v>
      </c>
      <c r="T318">
        <f>MROT/DAY(EOMONTH(MIN($G$2:$G$2401),MONTH(G318)-1))/8*H318*$T$2402</f>
        <v>0</v>
      </c>
      <c r="U318">
        <f>I318-PLAN</f>
        <v>370</v>
      </c>
    </row>
    <row r="319" spans="1:21" x14ac:dyDescent="0.35">
      <c r="A319">
        <v>694</v>
      </c>
      <c r="B319" t="s">
        <v>116</v>
      </c>
      <c r="C319" t="s">
        <v>114</v>
      </c>
      <c r="D319">
        <v>5</v>
      </c>
      <c r="E319" t="s">
        <v>51</v>
      </c>
      <c r="F319">
        <v>3.3</v>
      </c>
      <c r="G319" s="1">
        <v>44565</v>
      </c>
      <c r="H319">
        <v>228</v>
      </c>
      <c r="I319">
        <v>1790</v>
      </c>
      <c r="J319">
        <v>40114.300000000003</v>
      </c>
      <c r="K319">
        <f>IF(ISBLANK(J319),VLOOKUP(A319,LinearRegression!$B$2:$J$850,6,FALSE),J319)</f>
        <v>40114.300000000003</v>
      </c>
      <c r="L319" s="4">
        <f>IF(ISBLANK(J319),VLOOKUP(A319,GradientBoostingRegressor!$B$2:$J$850,6,FALSE),J319)</f>
        <v>40114.300000000003</v>
      </c>
      <c r="M319">
        <f>SUM(P319:S319)</f>
        <v>35120.046505647588</v>
      </c>
      <c r="N319">
        <f t="shared" si="16"/>
        <v>4994.2534943524151</v>
      </c>
      <c r="P319">
        <f t="shared" si="17"/>
        <v>0</v>
      </c>
      <c r="Q319">
        <f>$H319*Q$2402</f>
        <v>35120.046505647588</v>
      </c>
      <c r="R319">
        <f t="shared" si="18"/>
        <v>0</v>
      </c>
      <c r="S319">
        <f t="shared" si="19"/>
        <v>0</v>
      </c>
      <c r="T319">
        <f>MROT/DAY(EOMONTH(MIN($G$2:$G$2401),MONTH(G319)-1))/8*H319*$T$2402</f>
        <v>0</v>
      </c>
      <c r="U319">
        <f>I319-PLAN</f>
        <v>230</v>
      </c>
    </row>
    <row r="320" spans="1:21" x14ac:dyDescent="0.35">
      <c r="A320">
        <v>707</v>
      </c>
      <c r="B320" t="s">
        <v>129</v>
      </c>
      <c r="C320" t="s">
        <v>114</v>
      </c>
      <c r="D320">
        <v>5</v>
      </c>
      <c r="E320" t="s">
        <v>51</v>
      </c>
      <c r="F320">
        <v>3.3</v>
      </c>
      <c r="G320" s="1">
        <v>44565</v>
      </c>
      <c r="H320">
        <v>228</v>
      </c>
      <c r="I320">
        <v>1790</v>
      </c>
      <c r="J320">
        <v>40114.300000000003</v>
      </c>
      <c r="K320">
        <f>IF(ISBLANK(J320),VLOOKUP(A320,LinearRegression!$B$2:$J$850,6,FALSE),J320)</f>
        <v>40114.300000000003</v>
      </c>
      <c r="L320" s="4">
        <f>IF(ISBLANK(J320),VLOOKUP(A320,GradientBoostingRegressor!$B$2:$J$850,6,FALSE),J320)</f>
        <v>40114.300000000003</v>
      </c>
      <c r="M320">
        <f>SUM(P320:S320)</f>
        <v>35120.046505647588</v>
      </c>
      <c r="N320">
        <f t="shared" si="16"/>
        <v>4994.2534943524151</v>
      </c>
      <c r="P320">
        <f t="shared" si="17"/>
        <v>0</v>
      </c>
      <c r="Q320">
        <f>$H320*Q$2402</f>
        <v>35120.046505647588</v>
      </c>
      <c r="R320">
        <f t="shared" si="18"/>
        <v>0</v>
      </c>
      <c r="S320">
        <f t="shared" si="19"/>
        <v>0</v>
      </c>
      <c r="T320">
        <f>MROT/DAY(EOMONTH(MIN($G$2:$G$2401),MONTH(G320)-1))/8*H320*$T$2402</f>
        <v>0</v>
      </c>
      <c r="U320">
        <f>I320-PLAN</f>
        <v>230</v>
      </c>
    </row>
    <row r="321" spans="1:21" x14ac:dyDescent="0.35">
      <c r="A321">
        <v>739</v>
      </c>
      <c r="B321" t="s">
        <v>164</v>
      </c>
      <c r="C321" t="s">
        <v>114</v>
      </c>
      <c r="D321">
        <v>5</v>
      </c>
      <c r="E321" t="s">
        <v>103</v>
      </c>
      <c r="F321">
        <v>3.3</v>
      </c>
      <c r="G321" s="1">
        <v>44565</v>
      </c>
      <c r="H321">
        <v>228</v>
      </c>
      <c r="I321">
        <v>1790</v>
      </c>
      <c r="J321">
        <v>40114.300000000003</v>
      </c>
      <c r="K321">
        <f>IF(ISBLANK(J321),VLOOKUP(A321,LinearRegression!$B$2:$J$850,6,FALSE),J321)</f>
        <v>40114.300000000003</v>
      </c>
      <c r="L321" s="4">
        <f>IF(ISBLANK(J321),VLOOKUP(A321,GradientBoostingRegressor!$B$2:$J$850,6,FALSE),J321)</f>
        <v>40114.300000000003</v>
      </c>
      <c r="M321">
        <f>SUM(P321:S321)</f>
        <v>35120.046505647588</v>
      </c>
      <c r="N321">
        <f t="shared" si="16"/>
        <v>4994.2534943524151</v>
      </c>
      <c r="P321">
        <f t="shared" si="17"/>
        <v>0</v>
      </c>
      <c r="Q321">
        <f>$H321*Q$2402</f>
        <v>35120.046505647588</v>
      </c>
      <c r="R321">
        <f t="shared" si="18"/>
        <v>0</v>
      </c>
      <c r="S321">
        <f t="shared" si="19"/>
        <v>0</v>
      </c>
      <c r="T321">
        <f>MROT/DAY(EOMONTH(MIN($G$2:$G$2401),MONTH(G321)-1))/8*H321*$T$2402</f>
        <v>0</v>
      </c>
      <c r="U321">
        <f>I321-PLAN</f>
        <v>230</v>
      </c>
    </row>
    <row r="322" spans="1:21" x14ac:dyDescent="0.35">
      <c r="A322">
        <v>1317</v>
      </c>
      <c r="B322" t="s">
        <v>140</v>
      </c>
      <c r="C322" t="s">
        <v>65</v>
      </c>
      <c r="D322">
        <v>5</v>
      </c>
      <c r="E322" t="s">
        <v>66</v>
      </c>
      <c r="F322">
        <v>3.4</v>
      </c>
      <c r="G322" s="1">
        <v>44568</v>
      </c>
      <c r="H322">
        <v>228</v>
      </c>
      <c r="I322">
        <v>1620</v>
      </c>
      <c r="J322">
        <v>39632.19</v>
      </c>
      <c r="K322">
        <f>IF(ISBLANK(J322),VLOOKUP(A322,LinearRegression!$B$2:$J$850,6,FALSE),J322)</f>
        <v>39632.19</v>
      </c>
      <c r="L322" s="4">
        <f>IF(ISBLANK(J322),VLOOKUP(A322,GradientBoostingRegressor!$B$2:$J$850,6,FALSE),J322)</f>
        <v>39632.19</v>
      </c>
      <c r="M322">
        <f>SUM(P322:S322)</f>
        <v>35120.046505647588</v>
      </c>
      <c r="N322">
        <f t="shared" si="16"/>
        <v>4512.1434943524146</v>
      </c>
      <c r="P322">
        <f t="shared" si="17"/>
        <v>0</v>
      </c>
      <c r="Q322">
        <f>$H322*Q$2402</f>
        <v>35120.046505647588</v>
      </c>
      <c r="R322">
        <f t="shared" si="18"/>
        <v>0</v>
      </c>
      <c r="S322">
        <f t="shared" si="19"/>
        <v>0</v>
      </c>
      <c r="T322">
        <f>MROT/DAY(EOMONTH(MIN($G$2:$G$2401),MONTH(G322)-1))/8*H322*$T$2402</f>
        <v>0</v>
      </c>
      <c r="U322">
        <f>I322-PLAN</f>
        <v>60</v>
      </c>
    </row>
    <row r="323" spans="1:21" x14ac:dyDescent="0.35">
      <c r="A323">
        <v>1322</v>
      </c>
      <c r="B323" t="s">
        <v>146</v>
      </c>
      <c r="C323" t="s">
        <v>65</v>
      </c>
      <c r="D323">
        <v>5</v>
      </c>
      <c r="E323" t="s">
        <v>142</v>
      </c>
      <c r="F323">
        <v>3.4</v>
      </c>
      <c r="G323" s="1">
        <v>44568</v>
      </c>
      <c r="H323">
        <v>228</v>
      </c>
      <c r="I323">
        <v>1620</v>
      </c>
      <c r="J323">
        <v>39632.19</v>
      </c>
      <c r="K323">
        <f>IF(ISBLANK(J323),VLOOKUP(A323,LinearRegression!$B$2:$J$850,6,FALSE),J323)</f>
        <v>39632.19</v>
      </c>
      <c r="L323" s="4">
        <f>IF(ISBLANK(J323),VLOOKUP(A323,GradientBoostingRegressor!$B$2:$J$850,6,FALSE),J323)</f>
        <v>39632.19</v>
      </c>
      <c r="M323">
        <f>SUM(P323:S323)</f>
        <v>35120.046505647588</v>
      </c>
      <c r="N323">
        <f t="shared" ref="N323:N386" si="20">ABS(J323-M323)</f>
        <v>4512.1434943524146</v>
      </c>
      <c r="P323">
        <f t="shared" ref="P323:P386" si="21">$I323*P$2402</f>
        <v>0</v>
      </c>
      <c r="Q323">
        <f>$H323*Q$2402</f>
        <v>35120.046505647588</v>
      </c>
      <c r="R323">
        <f t="shared" ref="R323:R386" si="22">$D323*R$2402</f>
        <v>0</v>
      </c>
      <c r="S323">
        <f t="shared" ref="S323:S386" si="23">$F323*S$2402</f>
        <v>0</v>
      </c>
      <c r="T323">
        <f>MROT/DAY(EOMONTH(MIN($G$2:$G$2401),MONTH(G323)-1))/8*H323*$T$2402</f>
        <v>0</v>
      </c>
      <c r="U323">
        <f>I323-PLAN</f>
        <v>60</v>
      </c>
    </row>
    <row r="324" spans="1:21" x14ac:dyDescent="0.35">
      <c r="A324">
        <v>715</v>
      </c>
      <c r="B324" t="s">
        <v>138</v>
      </c>
      <c r="C324" t="s">
        <v>50</v>
      </c>
      <c r="D324">
        <v>5</v>
      </c>
      <c r="E324" t="s">
        <v>133</v>
      </c>
      <c r="F324">
        <v>2</v>
      </c>
      <c r="G324" s="1">
        <v>44565</v>
      </c>
      <c r="H324">
        <v>240</v>
      </c>
      <c r="I324">
        <v>1790</v>
      </c>
      <c r="J324">
        <v>39594.050000000003</v>
      </c>
      <c r="K324">
        <f>IF(ISBLANK(J324),VLOOKUP(A324,LinearRegression!$B$2:$J$850,6,FALSE),J324)</f>
        <v>39594.050000000003</v>
      </c>
      <c r="L324" s="4">
        <f>IF(ISBLANK(J324),VLOOKUP(A324,GradientBoostingRegressor!$B$2:$J$850,6,FALSE),J324)</f>
        <v>39594.050000000003</v>
      </c>
      <c r="M324">
        <f>SUM(P324:S324)</f>
        <v>36968.47000594483</v>
      </c>
      <c r="N324">
        <f t="shared" si="20"/>
        <v>2625.5799940551733</v>
      </c>
      <c r="P324">
        <f t="shared" si="21"/>
        <v>0</v>
      </c>
      <c r="Q324">
        <f>$H324*Q$2402</f>
        <v>36968.47000594483</v>
      </c>
      <c r="R324">
        <f t="shared" si="22"/>
        <v>0</v>
      </c>
      <c r="S324">
        <f t="shared" si="23"/>
        <v>0</v>
      </c>
      <c r="T324">
        <f>MROT/DAY(EOMONTH(MIN($G$2:$G$2401),MONTH(G324)-1))/8*H324*$T$2402</f>
        <v>0</v>
      </c>
      <c r="U324">
        <f>I324-PLAN</f>
        <v>230</v>
      </c>
    </row>
    <row r="325" spans="1:21" x14ac:dyDescent="0.35">
      <c r="A325">
        <v>1042</v>
      </c>
      <c r="B325" t="s">
        <v>57</v>
      </c>
      <c r="C325" t="s">
        <v>50</v>
      </c>
      <c r="D325">
        <v>4</v>
      </c>
      <c r="E325" t="s">
        <v>51</v>
      </c>
      <c r="F325">
        <v>2</v>
      </c>
      <c r="G325" s="1">
        <v>44567</v>
      </c>
      <c r="H325">
        <v>240</v>
      </c>
      <c r="I325">
        <v>2250</v>
      </c>
      <c r="J325">
        <v>39586.94</v>
      </c>
      <c r="K325">
        <f>IF(ISBLANK(J325),VLOOKUP(A325,LinearRegression!$B$2:$J$850,6,FALSE),J325)</f>
        <v>39586.94</v>
      </c>
      <c r="L325" s="4">
        <f>IF(ISBLANK(J325),VLOOKUP(A325,GradientBoostingRegressor!$B$2:$J$850,6,FALSE),J325)</f>
        <v>39586.94</v>
      </c>
      <c r="M325">
        <f>SUM(P325:S325)</f>
        <v>36968.47000594483</v>
      </c>
      <c r="N325">
        <f t="shared" si="20"/>
        <v>2618.4699940551727</v>
      </c>
      <c r="P325">
        <f t="shared" si="21"/>
        <v>0</v>
      </c>
      <c r="Q325">
        <f>$H325*Q$2402</f>
        <v>36968.47000594483</v>
      </c>
      <c r="R325">
        <f t="shared" si="22"/>
        <v>0</v>
      </c>
      <c r="S325">
        <f t="shared" si="23"/>
        <v>0</v>
      </c>
      <c r="T325">
        <f>MROT/DAY(EOMONTH(MIN($G$2:$G$2401),MONTH(G325)-1))/8*H325*$T$2402</f>
        <v>0</v>
      </c>
      <c r="U325">
        <f>I325-PLAN</f>
        <v>690</v>
      </c>
    </row>
    <row r="326" spans="1:21" x14ac:dyDescent="0.35">
      <c r="A326">
        <v>1048</v>
      </c>
      <c r="B326" t="s">
        <v>63</v>
      </c>
      <c r="C326" t="s">
        <v>50</v>
      </c>
      <c r="D326">
        <v>4</v>
      </c>
      <c r="E326" t="s">
        <v>51</v>
      </c>
      <c r="F326">
        <v>2</v>
      </c>
      <c r="G326" s="1">
        <v>44567</v>
      </c>
      <c r="H326">
        <v>240</v>
      </c>
      <c r="I326">
        <v>2250</v>
      </c>
      <c r="J326">
        <v>39586.94</v>
      </c>
      <c r="K326">
        <f>IF(ISBLANK(J326),VLOOKUP(A326,LinearRegression!$B$2:$J$850,6,FALSE),J326)</f>
        <v>39586.94</v>
      </c>
      <c r="L326" s="4">
        <f>IF(ISBLANK(J326),VLOOKUP(A326,GradientBoostingRegressor!$B$2:$J$850,6,FALSE),J326)</f>
        <v>39586.94</v>
      </c>
      <c r="M326">
        <f>SUM(P326:S326)</f>
        <v>36968.47000594483</v>
      </c>
      <c r="N326">
        <f t="shared" si="20"/>
        <v>2618.4699940551727</v>
      </c>
      <c r="P326">
        <f t="shared" si="21"/>
        <v>0</v>
      </c>
      <c r="Q326">
        <f>$H326*Q$2402</f>
        <v>36968.47000594483</v>
      </c>
      <c r="R326">
        <f t="shared" si="22"/>
        <v>0</v>
      </c>
      <c r="S326">
        <f t="shared" si="23"/>
        <v>0</v>
      </c>
      <c r="T326">
        <f>MROT/DAY(EOMONTH(MIN($G$2:$G$2401),MONTH(G326)-1))/8*H326*$T$2402</f>
        <v>0</v>
      </c>
      <c r="U326">
        <f>I326-PLAN</f>
        <v>690</v>
      </c>
    </row>
    <row r="327" spans="1:21" x14ac:dyDescent="0.35">
      <c r="A327">
        <v>26</v>
      </c>
      <c r="B327" t="s">
        <v>39</v>
      </c>
      <c r="C327" t="s">
        <v>18</v>
      </c>
      <c r="D327">
        <v>3</v>
      </c>
      <c r="E327" t="s">
        <v>16</v>
      </c>
      <c r="F327">
        <v>3.3</v>
      </c>
      <c r="G327" s="1">
        <v>44562</v>
      </c>
      <c r="H327">
        <v>252</v>
      </c>
      <c r="I327">
        <v>1950</v>
      </c>
      <c r="J327">
        <v>39563.620000000003</v>
      </c>
      <c r="K327">
        <f>IF(ISBLANK(J327),VLOOKUP(A327,LinearRegression!$B$2:$J$850,6,FALSE),J327)</f>
        <v>39563.620000000003</v>
      </c>
      <c r="L327" s="4">
        <f>IF(ISBLANK(J327),VLOOKUP(A327,GradientBoostingRegressor!$B$2:$J$850,6,FALSE),J327)</f>
        <v>39563.620000000003</v>
      </c>
      <c r="M327">
        <f>SUM(P327:S327)</f>
        <v>38816.893506242071</v>
      </c>
      <c r="N327">
        <f t="shared" si="20"/>
        <v>746.72649375793117</v>
      </c>
      <c r="P327">
        <f t="shared" si="21"/>
        <v>0</v>
      </c>
      <c r="Q327">
        <f>$H327*Q$2402</f>
        <v>38816.893506242071</v>
      </c>
      <c r="R327">
        <f t="shared" si="22"/>
        <v>0</v>
      </c>
      <c r="S327">
        <f t="shared" si="23"/>
        <v>0</v>
      </c>
      <c r="T327">
        <f>MROT/DAY(EOMONTH(MIN($G$2:$G$2401),MONTH(G327)-1))/8*H327*$T$2402</f>
        <v>0</v>
      </c>
      <c r="U327">
        <f>I327-PLAN</f>
        <v>390</v>
      </c>
    </row>
    <row r="328" spans="1:21" x14ac:dyDescent="0.35">
      <c r="A328">
        <v>31</v>
      </c>
      <c r="B328" t="s">
        <v>44</v>
      </c>
      <c r="C328" t="s">
        <v>11</v>
      </c>
      <c r="D328">
        <v>3</v>
      </c>
      <c r="E328" t="s">
        <v>16</v>
      </c>
      <c r="F328">
        <v>3.3</v>
      </c>
      <c r="G328" s="1">
        <v>44562</v>
      </c>
      <c r="H328">
        <v>252</v>
      </c>
      <c r="I328">
        <v>1950</v>
      </c>
      <c r="J328">
        <v>39563.620000000003</v>
      </c>
      <c r="K328">
        <f>IF(ISBLANK(J328),VLOOKUP(A328,LinearRegression!$B$2:$J$850,6,FALSE),J328)</f>
        <v>39563.620000000003</v>
      </c>
      <c r="L328" s="4">
        <f>IF(ISBLANK(J328),VLOOKUP(A328,GradientBoostingRegressor!$B$2:$J$850,6,FALSE),J328)</f>
        <v>39563.620000000003</v>
      </c>
      <c r="M328">
        <f>SUM(P328:S328)</f>
        <v>38816.893506242071</v>
      </c>
      <c r="N328">
        <f t="shared" si="20"/>
        <v>746.72649375793117</v>
      </c>
      <c r="P328">
        <f t="shared" si="21"/>
        <v>0</v>
      </c>
      <c r="Q328">
        <f>$H328*Q$2402</f>
        <v>38816.893506242071</v>
      </c>
      <c r="R328">
        <f t="shared" si="22"/>
        <v>0</v>
      </c>
      <c r="S328">
        <f t="shared" si="23"/>
        <v>0</v>
      </c>
      <c r="T328">
        <f>MROT/DAY(EOMONTH(MIN($G$2:$G$2401),MONTH(G328)-1))/8*H328*$T$2402</f>
        <v>0</v>
      </c>
      <c r="U328">
        <f>I328-PLAN</f>
        <v>390</v>
      </c>
    </row>
    <row r="329" spans="1:21" x14ac:dyDescent="0.35">
      <c r="A329">
        <v>1358</v>
      </c>
      <c r="B329" t="s">
        <v>185</v>
      </c>
      <c r="C329" t="s">
        <v>180</v>
      </c>
      <c r="D329">
        <v>7</v>
      </c>
      <c r="E329" t="s">
        <v>181</v>
      </c>
      <c r="F329">
        <v>1</v>
      </c>
      <c r="G329" s="1">
        <v>44568</v>
      </c>
      <c r="H329">
        <v>228</v>
      </c>
      <c r="I329">
        <v>1620</v>
      </c>
      <c r="J329">
        <v>39560.5</v>
      </c>
      <c r="K329">
        <f>IF(ISBLANK(J329),VLOOKUP(A329,LinearRegression!$B$2:$J$850,6,FALSE),J329)</f>
        <v>39560.5</v>
      </c>
      <c r="L329" s="4">
        <f>IF(ISBLANK(J329),VLOOKUP(A329,GradientBoostingRegressor!$B$2:$J$850,6,FALSE),J329)</f>
        <v>39560.5</v>
      </c>
      <c r="M329">
        <f>SUM(P329:S329)</f>
        <v>35120.046505647588</v>
      </c>
      <c r="N329">
        <f t="shared" si="20"/>
        <v>4440.4534943524122</v>
      </c>
      <c r="P329">
        <f t="shared" si="21"/>
        <v>0</v>
      </c>
      <c r="Q329">
        <f>$H329*Q$2402</f>
        <v>35120.046505647588</v>
      </c>
      <c r="R329">
        <f t="shared" si="22"/>
        <v>0</v>
      </c>
      <c r="S329">
        <f t="shared" si="23"/>
        <v>0</v>
      </c>
      <c r="T329">
        <f>MROT/DAY(EOMONTH(MIN($G$2:$G$2401),MONTH(G329)-1))/8*H329*$T$2402</f>
        <v>0</v>
      </c>
      <c r="U329">
        <f>I329-PLAN</f>
        <v>60</v>
      </c>
    </row>
    <row r="330" spans="1:21" x14ac:dyDescent="0.35">
      <c r="A330">
        <v>689</v>
      </c>
      <c r="B330" t="s">
        <v>110</v>
      </c>
      <c r="C330" t="s">
        <v>18</v>
      </c>
      <c r="D330">
        <v>4</v>
      </c>
      <c r="E330" t="s">
        <v>103</v>
      </c>
      <c r="F330">
        <v>3.3</v>
      </c>
      <c r="G330" s="1">
        <v>44565</v>
      </c>
      <c r="H330">
        <v>240</v>
      </c>
      <c r="I330">
        <v>1790</v>
      </c>
      <c r="J330">
        <v>39555.72</v>
      </c>
      <c r="K330">
        <f>IF(ISBLANK(J330),VLOOKUP(A330,LinearRegression!$B$2:$J$850,6,FALSE),J330)</f>
        <v>39555.72</v>
      </c>
      <c r="L330" s="4">
        <f>IF(ISBLANK(J330),VLOOKUP(A330,GradientBoostingRegressor!$B$2:$J$850,6,FALSE),J330)</f>
        <v>39555.72</v>
      </c>
      <c r="M330">
        <f>SUM(P330:S330)</f>
        <v>36968.47000594483</v>
      </c>
      <c r="N330">
        <f t="shared" si="20"/>
        <v>2587.2499940551716</v>
      </c>
      <c r="P330">
        <f t="shared" si="21"/>
        <v>0</v>
      </c>
      <c r="Q330">
        <f>$H330*Q$2402</f>
        <v>36968.47000594483</v>
      </c>
      <c r="R330">
        <f t="shared" si="22"/>
        <v>0</v>
      </c>
      <c r="S330">
        <f t="shared" si="23"/>
        <v>0</v>
      </c>
      <c r="T330">
        <f>MROT/DAY(EOMONTH(MIN($G$2:$G$2401),MONTH(G330)-1))/8*H330*$T$2402</f>
        <v>0</v>
      </c>
      <c r="U330">
        <f>I330-PLAN</f>
        <v>230</v>
      </c>
    </row>
    <row r="331" spans="1:21" x14ac:dyDescent="0.35">
      <c r="A331">
        <v>1034</v>
      </c>
      <c r="B331" t="s">
        <v>47</v>
      </c>
      <c r="C331" t="s">
        <v>18</v>
      </c>
      <c r="D331">
        <v>3</v>
      </c>
      <c r="E331" t="s">
        <v>16</v>
      </c>
      <c r="F331">
        <v>3.3</v>
      </c>
      <c r="G331" s="1">
        <v>44567</v>
      </c>
      <c r="H331">
        <v>240</v>
      </c>
      <c r="I331">
        <v>2250</v>
      </c>
      <c r="J331">
        <v>39549.32</v>
      </c>
      <c r="K331">
        <f>IF(ISBLANK(J331),VLOOKUP(A331,LinearRegression!$B$2:$J$850,6,FALSE),J331)</f>
        <v>39549.32</v>
      </c>
      <c r="L331" s="4">
        <f>IF(ISBLANK(J331),VLOOKUP(A331,GradientBoostingRegressor!$B$2:$J$850,6,FALSE),J331)</f>
        <v>39549.32</v>
      </c>
      <c r="M331">
        <f>SUM(P331:S331)</f>
        <v>36968.47000594483</v>
      </c>
      <c r="N331">
        <f t="shared" si="20"/>
        <v>2580.8499940551701</v>
      </c>
      <c r="P331">
        <f t="shared" si="21"/>
        <v>0</v>
      </c>
      <c r="Q331">
        <f>$H331*Q$2402</f>
        <v>36968.47000594483</v>
      </c>
      <c r="R331">
        <f t="shared" si="22"/>
        <v>0</v>
      </c>
      <c r="S331">
        <f t="shared" si="23"/>
        <v>0</v>
      </c>
      <c r="T331">
        <f>MROT/DAY(EOMONTH(MIN($G$2:$G$2401),MONTH(G331)-1))/8*H331*$T$2402</f>
        <v>0</v>
      </c>
      <c r="U331">
        <f>I331-PLAN</f>
        <v>690</v>
      </c>
    </row>
    <row r="332" spans="1:21" x14ac:dyDescent="0.35">
      <c r="A332">
        <v>1469</v>
      </c>
      <c r="B332" t="s">
        <v>88</v>
      </c>
      <c r="C332" t="s">
        <v>89</v>
      </c>
      <c r="D332">
        <v>4</v>
      </c>
      <c r="E332" t="s">
        <v>16</v>
      </c>
      <c r="F332">
        <v>3.2</v>
      </c>
      <c r="G332" s="1">
        <v>44569</v>
      </c>
      <c r="H332">
        <v>240</v>
      </c>
      <c r="I332">
        <v>1930</v>
      </c>
      <c r="J332">
        <v>39449.410000000003</v>
      </c>
      <c r="K332">
        <f>IF(ISBLANK(J332),VLOOKUP(A332,LinearRegression!$B$2:$J$850,6,FALSE),J332)</f>
        <v>39449.410000000003</v>
      </c>
      <c r="L332" s="4">
        <f>IF(ISBLANK(J332),VLOOKUP(A332,GradientBoostingRegressor!$B$2:$J$850,6,FALSE),J332)</f>
        <v>39449.410000000003</v>
      </c>
      <c r="M332">
        <f>SUM(P332:S332)</f>
        <v>36968.47000594483</v>
      </c>
      <c r="N332">
        <f t="shared" si="20"/>
        <v>2480.9399940551739</v>
      </c>
      <c r="P332">
        <f t="shared" si="21"/>
        <v>0</v>
      </c>
      <c r="Q332">
        <f>$H332*Q$2402</f>
        <v>36968.47000594483</v>
      </c>
      <c r="R332">
        <f t="shared" si="22"/>
        <v>0</v>
      </c>
      <c r="S332">
        <f t="shared" si="23"/>
        <v>0</v>
      </c>
      <c r="T332">
        <f>MROT/DAY(EOMONTH(MIN($G$2:$G$2401),MONTH(G332)-1))/8*H332*$T$2402</f>
        <v>0</v>
      </c>
      <c r="U332">
        <f>I332-PLAN</f>
        <v>370</v>
      </c>
    </row>
    <row r="333" spans="1:21" x14ac:dyDescent="0.35">
      <c r="A333">
        <v>1423</v>
      </c>
      <c r="B333" t="s">
        <v>36</v>
      </c>
      <c r="C333" t="s">
        <v>11</v>
      </c>
      <c r="D333">
        <v>3</v>
      </c>
      <c r="E333" t="s">
        <v>16</v>
      </c>
      <c r="F333">
        <v>3.3</v>
      </c>
      <c r="G333" s="1">
        <v>44569</v>
      </c>
      <c r="H333">
        <v>252</v>
      </c>
      <c r="I333">
        <v>1930</v>
      </c>
      <c r="J333">
        <v>39419.089999999997</v>
      </c>
      <c r="K333">
        <f>IF(ISBLANK(J333),VLOOKUP(A333,LinearRegression!$B$2:$J$850,6,FALSE),J333)</f>
        <v>39419.089999999997</v>
      </c>
      <c r="L333" s="4">
        <f>IF(ISBLANK(J333),VLOOKUP(A333,GradientBoostingRegressor!$B$2:$J$850,6,FALSE),J333)</f>
        <v>39419.089999999997</v>
      </c>
      <c r="M333">
        <f>SUM(P333:S333)</f>
        <v>38816.893506242071</v>
      </c>
      <c r="N333">
        <f t="shared" si="20"/>
        <v>602.19649375792505</v>
      </c>
      <c r="P333">
        <f t="shared" si="21"/>
        <v>0</v>
      </c>
      <c r="Q333">
        <f>$H333*Q$2402</f>
        <v>38816.893506242071</v>
      </c>
      <c r="R333">
        <f t="shared" si="22"/>
        <v>0</v>
      </c>
      <c r="S333">
        <f t="shared" si="23"/>
        <v>0</v>
      </c>
      <c r="T333">
        <f>MROT/DAY(EOMONTH(MIN($G$2:$G$2401),MONTH(G333)-1))/8*H333*$T$2402</f>
        <v>0</v>
      </c>
      <c r="U333">
        <f>I333-PLAN</f>
        <v>370</v>
      </c>
    </row>
    <row r="334" spans="1:21" x14ac:dyDescent="0.35">
      <c r="A334">
        <v>39</v>
      </c>
      <c r="B334" t="s">
        <v>54</v>
      </c>
      <c r="C334" t="s">
        <v>50</v>
      </c>
      <c r="D334">
        <v>4</v>
      </c>
      <c r="E334" t="s">
        <v>51</v>
      </c>
      <c r="F334">
        <v>2</v>
      </c>
      <c r="G334" s="1">
        <v>44562</v>
      </c>
      <c r="H334">
        <v>252</v>
      </c>
      <c r="I334">
        <v>1950</v>
      </c>
      <c r="J334">
        <v>39387.17</v>
      </c>
      <c r="K334">
        <f>IF(ISBLANK(J334),VLOOKUP(A334,LinearRegression!$B$2:$J$850,6,FALSE),J334)</f>
        <v>39387.17</v>
      </c>
      <c r="L334" s="4">
        <f>IF(ISBLANK(J334),VLOOKUP(A334,GradientBoostingRegressor!$B$2:$J$850,6,FALSE),J334)</f>
        <v>39387.17</v>
      </c>
      <c r="M334">
        <f>SUM(P334:S334)</f>
        <v>38816.893506242071</v>
      </c>
      <c r="N334">
        <f t="shared" si="20"/>
        <v>570.2764937579268</v>
      </c>
      <c r="P334">
        <f t="shared" si="21"/>
        <v>0</v>
      </c>
      <c r="Q334">
        <f>$H334*Q$2402</f>
        <v>38816.893506242071</v>
      </c>
      <c r="R334">
        <f t="shared" si="22"/>
        <v>0</v>
      </c>
      <c r="S334">
        <f t="shared" si="23"/>
        <v>0</v>
      </c>
      <c r="T334">
        <f>MROT/DAY(EOMONTH(MIN($G$2:$G$2401),MONTH(G334)-1))/8*H334*$T$2402</f>
        <v>0</v>
      </c>
      <c r="U334">
        <f>I334-PLAN</f>
        <v>390</v>
      </c>
    </row>
    <row r="335" spans="1:21" x14ac:dyDescent="0.35">
      <c r="A335">
        <v>41</v>
      </c>
      <c r="B335" t="s">
        <v>56</v>
      </c>
      <c r="C335" t="s">
        <v>50</v>
      </c>
      <c r="D335">
        <v>4</v>
      </c>
      <c r="E335" t="s">
        <v>51</v>
      </c>
      <c r="F335">
        <v>2</v>
      </c>
      <c r="G335" s="1">
        <v>44562</v>
      </c>
      <c r="H335">
        <v>252</v>
      </c>
      <c r="I335">
        <v>1950</v>
      </c>
      <c r="J335">
        <v>39387.17</v>
      </c>
      <c r="K335">
        <f>IF(ISBLANK(J335),VLOOKUP(A335,LinearRegression!$B$2:$J$850,6,FALSE),J335)</f>
        <v>39387.17</v>
      </c>
      <c r="L335" s="4">
        <f>IF(ISBLANK(J335),VLOOKUP(A335,GradientBoostingRegressor!$B$2:$J$850,6,FALSE),J335)</f>
        <v>39387.17</v>
      </c>
      <c r="M335">
        <f>SUM(P335:S335)</f>
        <v>38816.893506242071</v>
      </c>
      <c r="N335">
        <f t="shared" si="20"/>
        <v>570.2764937579268</v>
      </c>
      <c r="P335">
        <f t="shared" si="21"/>
        <v>0</v>
      </c>
      <c r="Q335">
        <f>$H335*Q$2402</f>
        <v>38816.893506242071</v>
      </c>
      <c r="R335">
        <f t="shared" si="22"/>
        <v>0</v>
      </c>
      <c r="S335">
        <f t="shared" si="23"/>
        <v>0</v>
      </c>
      <c r="T335">
        <f>MROT/DAY(EOMONTH(MIN($G$2:$G$2401),MONTH(G335)-1))/8*H335*$T$2402</f>
        <v>0</v>
      </c>
      <c r="U335">
        <f>I335-PLAN</f>
        <v>390</v>
      </c>
    </row>
    <row r="336" spans="1:21" x14ac:dyDescent="0.35">
      <c r="A336">
        <v>1436</v>
      </c>
      <c r="B336" t="s">
        <v>49</v>
      </c>
      <c r="C336" t="s">
        <v>50</v>
      </c>
      <c r="D336">
        <v>4</v>
      </c>
      <c r="E336" t="s">
        <v>51</v>
      </c>
      <c r="F336">
        <v>2</v>
      </c>
      <c r="G336" s="1">
        <v>44569</v>
      </c>
      <c r="H336">
        <v>252</v>
      </c>
      <c r="I336">
        <v>1930</v>
      </c>
      <c r="J336">
        <v>39226.75</v>
      </c>
      <c r="K336">
        <f>IF(ISBLANK(J336),VLOOKUP(A336,LinearRegression!$B$2:$J$850,6,FALSE),J336)</f>
        <v>39226.75</v>
      </c>
      <c r="L336" s="4">
        <f>IF(ISBLANK(J336),VLOOKUP(A336,GradientBoostingRegressor!$B$2:$J$850,6,FALSE),J336)</f>
        <v>39226.75</v>
      </c>
      <c r="M336">
        <f>SUM(P336:S336)</f>
        <v>38816.893506242071</v>
      </c>
      <c r="N336">
        <f t="shared" si="20"/>
        <v>409.85649375792855</v>
      </c>
      <c r="P336">
        <f t="shared" si="21"/>
        <v>0</v>
      </c>
      <c r="Q336">
        <f>$H336*Q$2402</f>
        <v>38816.893506242071</v>
      </c>
      <c r="R336">
        <f t="shared" si="22"/>
        <v>0</v>
      </c>
      <c r="S336">
        <f t="shared" si="23"/>
        <v>0</v>
      </c>
      <c r="T336">
        <f>MROT/DAY(EOMONTH(MIN($G$2:$G$2401),MONTH(G336)-1))/8*H336*$T$2402</f>
        <v>0</v>
      </c>
      <c r="U336">
        <f>I336-PLAN</f>
        <v>370</v>
      </c>
    </row>
    <row r="337" spans="1:21" x14ac:dyDescent="0.35">
      <c r="A337">
        <v>1555</v>
      </c>
      <c r="B337" t="s">
        <v>182</v>
      </c>
      <c r="C337" t="s">
        <v>180</v>
      </c>
      <c r="D337">
        <v>7</v>
      </c>
      <c r="E337" t="s">
        <v>181</v>
      </c>
      <c r="F337">
        <v>1</v>
      </c>
      <c r="G337" s="1">
        <v>44569</v>
      </c>
      <c r="H337">
        <v>216</v>
      </c>
      <c r="I337">
        <v>1930</v>
      </c>
      <c r="J337">
        <v>39200.050000000003</v>
      </c>
      <c r="K337">
        <f>IF(ISBLANK(J337),VLOOKUP(A337,LinearRegression!$B$2:$J$850,6,FALSE),J337)</f>
        <v>39200.050000000003</v>
      </c>
      <c r="L337" s="4">
        <f>IF(ISBLANK(J337),VLOOKUP(A337,GradientBoostingRegressor!$B$2:$J$850,6,FALSE),J337)</f>
        <v>39200.050000000003</v>
      </c>
      <c r="M337">
        <f>SUM(P337:S337)</f>
        <v>33271.623005350346</v>
      </c>
      <c r="N337">
        <f t="shared" si="20"/>
        <v>5928.426994649657</v>
      </c>
      <c r="P337">
        <f t="shared" si="21"/>
        <v>0</v>
      </c>
      <c r="Q337">
        <f>$H337*Q$2402</f>
        <v>33271.623005350346</v>
      </c>
      <c r="R337">
        <f t="shared" si="22"/>
        <v>0</v>
      </c>
      <c r="S337">
        <f t="shared" si="23"/>
        <v>0</v>
      </c>
      <c r="T337">
        <f>MROT/DAY(EOMONTH(MIN($G$2:$G$2401),MONTH(G337)-1))/8*H337*$T$2402</f>
        <v>0</v>
      </c>
      <c r="U337">
        <f>I337-PLAN</f>
        <v>370</v>
      </c>
    </row>
    <row r="338" spans="1:21" x14ac:dyDescent="0.35">
      <c r="A338">
        <v>1557</v>
      </c>
      <c r="B338" t="s">
        <v>184</v>
      </c>
      <c r="C338" t="s">
        <v>180</v>
      </c>
      <c r="D338">
        <v>7</v>
      </c>
      <c r="E338" t="s">
        <v>181</v>
      </c>
      <c r="F338">
        <v>1</v>
      </c>
      <c r="G338" s="1">
        <v>44569</v>
      </c>
      <c r="H338">
        <v>216</v>
      </c>
      <c r="I338">
        <v>1930</v>
      </c>
      <c r="J338">
        <v>39200.050000000003</v>
      </c>
      <c r="K338">
        <f>IF(ISBLANK(J338),VLOOKUP(A338,LinearRegression!$B$2:$J$850,6,FALSE),J338)</f>
        <v>39200.050000000003</v>
      </c>
      <c r="L338" s="4">
        <f>IF(ISBLANK(J338),VLOOKUP(A338,GradientBoostingRegressor!$B$2:$J$850,6,FALSE),J338)</f>
        <v>39200.050000000003</v>
      </c>
      <c r="M338">
        <f>SUM(P338:S338)</f>
        <v>33271.623005350346</v>
      </c>
      <c r="N338">
        <f t="shared" si="20"/>
        <v>5928.426994649657</v>
      </c>
      <c r="P338">
        <f t="shared" si="21"/>
        <v>0</v>
      </c>
      <c r="Q338">
        <f>$H338*Q$2402</f>
        <v>33271.623005350346</v>
      </c>
      <c r="R338">
        <f t="shared" si="22"/>
        <v>0</v>
      </c>
      <c r="S338">
        <f t="shared" si="23"/>
        <v>0</v>
      </c>
      <c r="T338">
        <f>MROT/DAY(EOMONTH(MIN($G$2:$G$2401),MONTH(G338)-1))/8*H338*$T$2402</f>
        <v>0</v>
      </c>
      <c r="U338">
        <f>I338-PLAN</f>
        <v>370</v>
      </c>
    </row>
    <row r="339" spans="1:21" x14ac:dyDescent="0.35">
      <c r="A339">
        <v>563</v>
      </c>
      <c r="B339" t="s">
        <v>190</v>
      </c>
      <c r="C339" t="s">
        <v>65</v>
      </c>
      <c r="D339">
        <v>7</v>
      </c>
      <c r="E339" t="s">
        <v>66</v>
      </c>
      <c r="F339">
        <v>3.4</v>
      </c>
      <c r="G339" s="1">
        <v>44564</v>
      </c>
      <c r="H339">
        <v>204</v>
      </c>
      <c r="I339">
        <v>1430</v>
      </c>
      <c r="J339">
        <v>39120.1</v>
      </c>
      <c r="K339">
        <f>IF(ISBLANK(J339),VLOOKUP(A339,LinearRegression!$B$2:$J$850,6,FALSE),J339)</f>
        <v>39120.1</v>
      </c>
      <c r="L339" s="4">
        <f>IF(ISBLANK(J339),VLOOKUP(A339,GradientBoostingRegressor!$B$2:$J$850,6,FALSE),J339)</f>
        <v>39120.1</v>
      </c>
      <c r="M339">
        <f>SUM(P339:S339)</f>
        <v>31423.199505053104</v>
      </c>
      <c r="N339">
        <f t="shared" si="20"/>
        <v>7696.9004949468945</v>
      </c>
      <c r="P339">
        <f t="shared" si="21"/>
        <v>0</v>
      </c>
      <c r="Q339">
        <f>$H339*Q$2402</f>
        <v>31423.199505053104</v>
      </c>
      <c r="R339">
        <f t="shared" si="22"/>
        <v>0</v>
      </c>
      <c r="S339">
        <f t="shared" si="23"/>
        <v>0</v>
      </c>
      <c r="T339">
        <f>MROT/DAY(EOMONTH(MIN($G$2:$G$2401),MONTH(G339)-1))/8*H339*$T$2402</f>
        <v>0</v>
      </c>
      <c r="U339">
        <f>I339-PLAN</f>
        <v>-130</v>
      </c>
    </row>
    <row r="340" spans="1:21" x14ac:dyDescent="0.35">
      <c r="A340">
        <v>963</v>
      </c>
      <c r="B340" t="s">
        <v>190</v>
      </c>
      <c r="C340" t="s">
        <v>65</v>
      </c>
      <c r="D340">
        <v>7</v>
      </c>
      <c r="E340" t="s">
        <v>66</v>
      </c>
      <c r="F340">
        <v>3.4</v>
      </c>
      <c r="G340" s="1">
        <v>44566</v>
      </c>
      <c r="H340">
        <v>204</v>
      </c>
      <c r="I340">
        <v>1490</v>
      </c>
      <c r="J340">
        <v>39120.1</v>
      </c>
      <c r="K340">
        <f>IF(ISBLANK(J340),VLOOKUP(A340,LinearRegression!$B$2:$J$850,6,FALSE),J340)</f>
        <v>39120.1</v>
      </c>
      <c r="L340" s="4">
        <f>IF(ISBLANK(J340),VLOOKUP(A340,GradientBoostingRegressor!$B$2:$J$850,6,FALSE),J340)</f>
        <v>39120.1</v>
      </c>
      <c r="M340">
        <f>SUM(P340:S340)</f>
        <v>31423.199505053104</v>
      </c>
      <c r="N340">
        <f t="shared" si="20"/>
        <v>7696.9004949468945</v>
      </c>
      <c r="P340">
        <f t="shared" si="21"/>
        <v>0</v>
      </c>
      <c r="Q340">
        <f>$H340*Q$2402</f>
        <v>31423.199505053104</v>
      </c>
      <c r="R340">
        <f t="shared" si="22"/>
        <v>0</v>
      </c>
      <c r="S340">
        <f t="shared" si="23"/>
        <v>0</v>
      </c>
      <c r="T340">
        <f>MROT/DAY(EOMONTH(MIN($G$2:$G$2401),MONTH(G340)-1))/8*H340*$T$2402</f>
        <v>0</v>
      </c>
      <c r="U340">
        <f>I340-PLAN</f>
        <v>-70</v>
      </c>
    </row>
    <row r="341" spans="1:21" x14ac:dyDescent="0.35">
      <c r="A341">
        <v>965</v>
      </c>
      <c r="B341" t="s">
        <v>192</v>
      </c>
      <c r="C341" t="s">
        <v>65</v>
      </c>
      <c r="D341">
        <v>7</v>
      </c>
      <c r="E341" t="s">
        <v>66</v>
      </c>
      <c r="F341">
        <v>3.4</v>
      </c>
      <c r="G341" s="1">
        <v>44566</v>
      </c>
      <c r="H341">
        <v>204</v>
      </c>
      <c r="I341">
        <v>1490</v>
      </c>
      <c r="J341">
        <v>39120.1</v>
      </c>
      <c r="K341">
        <f>IF(ISBLANK(J341),VLOOKUP(A341,LinearRegression!$B$2:$J$850,6,FALSE),J341)</f>
        <v>39120.1</v>
      </c>
      <c r="L341" s="4">
        <f>IF(ISBLANK(J341),VLOOKUP(A341,GradientBoostingRegressor!$B$2:$J$850,6,FALSE),J341)</f>
        <v>39120.1</v>
      </c>
      <c r="M341">
        <f>SUM(P341:S341)</f>
        <v>31423.199505053104</v>
      </c>
      <c r="N341">
        <f t="shared" si="20"/>
        <v>7696.9004949468945</v>
      </c>
      <c r="P341">
        <f t="shared" si="21"/>
        <v>0</v>
      </c>
      <c r="Q341">
        <f>$H341*Q$2402</f>
        <v>31423.199505053104</v>
      </c>
      <c r="R341">
        <f t="shared" si="22"/>
        <v>0</v>
      </c>
      <c r="S341">
        <f t="shared" si="23"/>
        <v>0</v>
      </c>
      <c r="T341">
        <f>MROT/DAY(EOMONTH(MIN($G$2:$G$2401),MONTH(G341)-1))/8*H341*$T$2402</f>
        <v>0</v>
      </c>
      <c r="U341">
        <f>I341-PLAN</f>
        <v>-70</v>
      </c>
    </row>
    <row r="342" spans="1:21" x14ac:dyDescent="0.35">
      <c r="A342">
        <v>122</v>
      </c>
      <c r="B342" t="s">
        <v>146</v>
      </c>
      <c r="C342" t="s">
        <v>65</v>
      </c>
      <c r="D342">
        <v>5</v>
      </c>
      <c r="E342" t="s">
        <v>142</v>
      </c>
      <c r="F342">
        <v>3.4</v>
      </c>
      <c r="G342" s="1">
        <v>44562</v>
      </c>
      <c r="H342">
        <v>216</v>
      </c>
      <c r="I342">
        <v>1950</v>
      </c>
      <c r="J342">
        <v>39096.269999999997</v>
      </c>
      <c r="K342">
        <f>IF(ISBLANK(J342),VLOOKUP(A342,LinearRegression!$B$2:$J$850,6,FALSE),J342)</f>
        <v>39096.269999999997</v>
      </c>
      <c r="L342" s="4">
        <f>IF(ISBLANK(J342),VLOOKUP(A342,GradientBoostingRegressor!$B$2:$J$850,6,FALSE),J342)</f>
        <v>39096.269999999997</v>
      </c>
      <c r="M342">
        <f>SUM(P342:S342)</f>
        <v>33271.623005350346</v>
      </c>
      <c r="N342">
        <f t="shared" si="20"/>
        <v>5824.6469946496509</v>
      </c>
      <c r="P342">
        <f t="shared" si="21"/>
        <v>0</v>
      </c>
      <c r="Q342">
        <f>$H342*Q$2402</f>
        <v>33271.623005350346</v>
      </c>
      <c r="R342">
        <f t="shared" si="22"/>
        <v>0</v>
      </c>
      <c r="S342">
        <f t="shared" si="23"/>
        <v>0</v>
      </c>
      <c r="T342">
        <f>MROT/DAY(EOMONTH(MIN($G$2:$G$2401),MONTH(G342)-1))/8*H342*$T$2402</f>
        <v>0</v>
      </c>
      <c r="U342">
        <f>I342-PLAN</f>
        <v>390</v>
      </c>
    </row>
    <row r="343" spans="1:21" x14ac:dyDescent="0.35">
      <c r="A343">
        <v>1522</v>
      </c>
      <c r="B343" t="s">
        <v>146</v>
      </c>
      <c r="C343" t="s">
        <v>65</v>
      </c>
      <c r="D343">
        <v>5</v>
      </c>
      <c r="E343" t="s">
        <v>142</v>
      </c>
      <c r="F343">
        <v>3.4</v>
      </c>
      <c r="G343" s="1">
        <v>44569</v>
      </c>
      <c r="H343">
        <v>216</v>
      </c>
      <c r="I343">
        <v>1930</v>
      </c>
      <c r="J343">
        <v>38943.64</v>
      </c>
      <c r="K343">
        <f>IF(ISBLANK(J343),VLOOKUP(A343,LinearRegression!$B$2:$J$850,6,FALSE),J343)</f>
        <v>38943.64</v>
      </c>
      <c r="L343" s="4">
        <f>IF(ISBLANK(J343),VLOOKUP(A343,GradientBoostingRegressor!$B$2:$J$850,6,FALSE),J343)</f>
        <v>38943.64</v>
      </c>
      <c r="M343">
        <f>SUM(P343:S343)</f>
        <v>33271.623005350346</v>
      </c>
      <c r="N343">
        <f t="shared" si="20"/>
        <v>5672.0169946496535</v>
      </c>
      <c r="P343">
        <f t="shared" si="21"/>
        <v>0</v>
      </c>
      <c r="Q343">
        <f>$H343*Q$2402</f>
        <v>33271.623005350346</v>
      </c>
      <c r="R343">
        <f t="shared" si="22"/>
        <v>0</v>
      </c>
      <c r="S343">
        <f t="shared" si="23"/>
        <v>0</v>
      </c>
      <c r="T343">
        <f>MROT/DAY(EOMONTH(MIN($G$2:$G$2401),MONTH(G343)-1))/8*H343*$T$2402</f>
        <v>0</v>
      </c>
      <c r="U343">
        <f>I343-PLAN</f>
        <v>370</v>
      </c>
    </row>
    <row r="344" spans="1:21" x14ac:dyDescent="0.35">
      <c r="A344">
        <v>1527</v>
      </c>
      <c r="B344" t="s">
        <v>152</v>
      </c>
      <c r="C344" t="s">
        <v>65</v>
      </c>
      <c r="D344">
        <v>5</v>
      </c>
      <c r="E344" t="s">
        <v>151</v>
      </c>
      <c r="F344">
        <v>3.4</v>
      </c>
      <c r="G344" s="1">
        <v>44569</v>
      </c>
      <c r="H344">
        <v>216</v>
      </c>
      <c r="I344">
        <v>1930</v>
      </c>
      <c r="J344">
        <v>38943.64</v>
      </c>
      <c r="K344">
        <f>IF(ISBLANK(J344),VLOOKUP(A344,LinearRegression!$B$2:$J$850,6,FALSE),J344)</f>
        <v>38943.64</v>
      </c>
      <c r="L344" s="4">
        <f>IF(ISBLANK(J344),VLOOKUP(A344,GradientBoostingRegressor!$B$2:$J$850,6,FALSE),J344)</f>
        <v>38943.64</v>
      </c>
      <c r="M344">
        <f>SUM(P344:S344)</f>
        <v>33271.623005350346</v>
      </c>
      <c r="N344">
        <f t="shared" si="20"/>
        <v>5672.0169946496535</v>
      </c>
      <c r="P344">
        <f t="shared" si="21"/>
        <v>0</v>
      </c>
      <c r="Q344">
        <f>$H344*Q$2402</f>
        <v>33271.623005350346</v>
      </c>
      <c r="R344">
        <f t="shared" si="22"/>
        <v>0</v>
      </c>
      <c r="S344">
        <f t="shared" si="23"/>
        <v>0</v>
      </c>
      <c r="T344">
        <f>MROT/DAY(EOMONTH(MIN($G$2:$G$2401),MONTH(G344)-1))/8*H344*$T$2402</f>
        <v>0</v>
      </c>
      <c r="U344">
        <f>I344-PLAN</f>
        <v>370</v>
      </c>
    </row>
    <row r="345" spans="1:21" x14ac:dyDescent="0.35">
      <c r="A345">
        <v>1529</v>
      </c>
      <c r="B345" t="s">
        <v>154</v>
      </c>
      <c r="C345" t="s">
        <v>65</v>
      </c>
      <c r="D345">
        <v>5</v>
      </c>
      <c r="E345" t="s">
        <v>151</v>
      </c>
      <c r="F345">
        <v>3.4</v>
      </c>
      <c r="G345" s="1">
        <v>44569</v>
      </c>
      <c r="H345">
        <v>216</v>
      </c>
      <c r="I345">
        <v>1930</v>
      </c>
      <c r="J345">
        <v>38943.64</v>
      </c>
      <c r="K345">
        <f>IF(ISBLANK(J345),VLOOKUP(A345,LinearRegression!$B$2:$J$850,6,FALSE),J345)</f>
        <v>38943.64</v>
      </c>
      <c r="L345" s="4">
        <f>IF(ISBLANK(J345),VLOOKUP(A345,GradientBoostingRegressor!$B$2:$J$850,6,FALSE),J345)</f>
        <v>38943.64</v>
      </c>
      <c r="M345">
        <f>SUM(P345:S345)</f>
        <v>33271.623005350346</v>
      </c>
      <c r="N345">
        <f t="shared" si="20"/>
        <v>5672.0169946496535</v>
      </c>
      <c r="P345">
        <f t="shared" si="21"/>
        <v>0</v>
      </c>
      <c r="Q345">
        <f>$H345*Q$2402</f>
        <v>33271.623005350346</v>
      </c>
      <c r="R345">
        <f t="shared" si="22"/>
        <v>0</v>
      </c>
      <c r="S345">
        <f t="shared" si="23"/>
        <v>0</v>
      </c>
      <c r="T345">
        <f>MROT/DAY(EOMONTH(MIN($G$2:$G$2401),MONTH(G345)-1))/8*H345*$T$2402</f>
        <v>0</v>
      </c>
      <c r="U345">
        <f>I345-PLAN</f>
        <v>370</v>
      </c>
    </row>
    <row r="346" spans="1:21" x14ac:dyDescent="0.35">
      <c r="A346">
        <v>2356</v>
      </c>
      <c r="B346" t="s">
        <v>183</v>
      </c>
      <c r="C346" t="s">
        <v>180</v>
      </c>
      <c r="D346">
        <v>7</v>
      </c>
      <c r="E346" t="s">
        <v>181</v>
      </c>
      <c r="F346">
        <v>1</v>
      </c>
      <c r="G346" s="1">
        <v>44573</v>
      </c>
      <c r="H346">
        <v>228</v>
      </c>
      <c r="I346">
        <v>1500</v>
      </c>
      <c r="J346">
        <v>38865.72</v>
      </c>
      <c r="K346">
        <f>IF(ISBLANK(J346),VLOOKUP(A346,LinearRegression!$B$2:$J$850,6,FALSE),J346)</f>
        <v>38865.72</v>
      </c>
      <c r="L346" s="4">
        <f>IF(ISBLANK(J346),VLOOKUP(A346,GradientBoostingRegressor!$B$2:$J$850,6,FALSE),J346)</f>
        <v>38865.72</v>
      </c>
      <c r="M346">
        <f>SUM(P346:S346)</f>
        <v>35120.046505647588</v>
      </c>
      <c r="N346">
        <f t="shared" si="20"/>
        <v>3745.6734943524134</v>
      </c>
      <c r="P346">
        <f t="shared" si="21"/>
        <v>0</v>
      </c>
      <c r="Q346">
        <f>$H346*Q$2402</f>
        <v>35120.046505647588</v>
      </c>
      <c r="R346">
        <f t="shared" si="22"/>
        <v>0</v>
      </c>
      <c r="S346">
        <f t="shared" si="23"/>
        <v>0</v>
      </c>
      <c r="T346">
        <f>MROT/DAY(EOMONTH(MIN($G$2:$G$2401),MONTH(G346)-1))/8*H346*$T$2402</f>
        <v>0</v>
      </c>
      <c r="U346">
        <f>I346-PLAN</f>
        <v>-60</v>
      </c>
    </row>
    <row r="347" spans="1:21" x14ac:dyDescent="0.35">
      <c r="A347">
        <v>60</v>
      </c>
      <c r="B347" t="s">
        <v>79</v>
      </c>
      <c r="C347" t="s">
        <v>65</v>
      </c>
      <c r="D347">
        <v>4</v>
      </c>
      <c r="E347" t="s">
        <v>66</v>
      </c>
      <c r="F347">
        <v>3.4</v>
      </c>
      <c r="G347" s="1">
        <v>44562</v>
      </c>
      <c r="H347">
        <v>228</v>
      </c>
      <c r="I347">
        <v>1950</v>
      </c>
      <c r="J347">
        <v>38845.22</v>
      </c>
      <c r="K347">
        <f>IF(ISBLANK(J347),VLOOKUP(A347,LinearRegression!$B$2:$J$850,6,FALSE),J347)</f>
        <v>38845.22</v>
      </c>
      <c r="L347" s="4">
        <f>IF(ISBLANK(J347),VLOOKUP(A347,GradientBoostingRegressor!$B$2:$J$850,6,FALSE),J347)</f>
        <v>38845.22</v>
      </c>
      <c r="M347">
        <f>SUM(P347:S347)</f>
        <v>35120.046505647588</v>
      </c>
      <c r="N347">
        <f t="shared" si="20"/>
        <v>3725.1734943524134</v>
      </c>
      <c r="P347">
        <f t="shared" si="21"/>
        <v>0</v>
      </c>
      <c r="Q347">
        <f>$H347*Q$2402</f>
        <v>35120.046505647588</v>
      </c>
      <c r="R347">
        <f t="shared" si="22"/>
        <v>0</v>
      </c>
      <c r="S347">
        <f t="shared" si="23"/>
        <v>0</v>
      </c>
      <c r="T347">
        <f>MROT/DAY(EOMONTH(MIN($G$2:$G$2401),MONTH(G347)-1))/8*H347*$T$2402</f>
        <v>0</v>
      </c>
      <c r="U347">
        <f>I347-PLAN</f>
        <v>390</v>
      </c>
    </row>
    <row r="348" spans="1:21" x14ac:dyDescent="0.35">
      <c r="A348">
        <v>165</v>
      </c>
      <c r="B348" t="s">
        <v>192</v>
      </c>
      <c r="C348" t="s">
        <v>65</v>
      </c>
      <c r="D348">
        <v>7</v>
      </c>
      <c r="E348" t="s">
        <v>66</v>
      </c>
      <c r="F348">
        <v>3.4</v>
      </c>
      <c r="G348" s="1">
        <v>44562</v>
      </c>
      <c r="H348">
        <v>192</v>
      </c>
      <c r="I348">
        <v>1950</v>
      </c>
      <c r="J348">
        <v>38828.58</v>
      </c>
      <c r="K348">
        <f>IF(ISBLANK(J348),VLOOKUP(A348,LinearRegression!$B$2:$J$850,6,FALSE),J348)</f>
        <v>38828.58</v>
      </c>
      <c r="L348" s="4">
        <f>IF(ISBLANK(J348),VLOOKUP(A348,GradientBoostingRegressor!$B$2:$J$850,6,FALSE),J348)</f>
        <v>38828.58</v>
      </c>
      <c r="M348">
        <f>SUM(P348:S348)</f>
        <v>29574.776004755862</v>
      </c>
      <c r="N348">
        <f t="shared" si="20"/>
        <v>9253.8039952441395</v>
      </c>
      <c r="P348">
        <f t="shared" si="21"/>
        <v>0</v>
      </c>
      <c r="Q348">
        <f>$H348*Q$2402</f>
        <v>29574.776004755862</v>
      </c>
      <c r="R348">
        <f t="shared" si="22"/>
        <v>0</v>
      </c>
      <c r="S348">
        <f t="shared" si="23"/>
        <v>0</v>
      </c>
      <c r="T348">
        <f>MROT/DAY(EOMONTH(MIN($G$2:$G$2401),MONTH(G348)-1))/8*H348*$T$2402</f>
        <v>0</v>
      </c>
      <c r="U348">
        <f>I348-PLAN</f>
        <v>390</v>
      </c>
    </row>
    <row r="349" spans="1:21" x14ac:dyDescent="0.35">
      <c r="A349">
        <v>2261</v>
      </c>
      <c r="B349" t="s">
        <v>80</v>
      </c>
      <c r="C349" t="s">
        <v>65</v>
      </c>
      <c r="D349">
        <v>4</v>
      </c>
      <c r="E349" t="s">
        <v>66</v>
      </c>
      <c r="F349">
        <v>3.4</v>
      </c>
      <c r="G349" s="1">
        <v>44573</v>
      </c>
      <c r="H349">
        <v>240</v>
      </c>
      <c r="I349">
        <v>1500</v>
      </c>
      <c r="J349">
        <v>38706.47</v>
      </c>
      <c r="K349">
        <f>IF(ISBLANK(J349),VLOOKUP(A349,LinearRegression!$B$2:$J$850,6,FALSE),J349)</f>
        <v>38706.47</v>
      </c>
      <c r="L349" s="4">
        <f>IF(ISBLANK(J349),VLOOKUP(A349,GradientBoostingRegressor!$B$2:$J$850,6,FALSE),J349)</f>
        <v>38706.47</v>
      </c>
      <c r="M349">
        <f>SUM(P349:S349)</f>
        <v>36968.47000594483</v>
      </c>
      <c r="N349">
        <f t="shared" si="20"/>
        <v>1737.9999940551716</v>
      </c>
      <c r="P349">
        <f t="shared" si="21"/>
        <v>0</v>
      </c>
      <c r="Q349">
        <f>$H349*Q$2402</f>
        <v>36968.47000594483</v>
      </c>
      <c r="R349">
        <f t="shared" si="22"/>
        <v>0</v>
      </c>
      <c r="S349">
        <f t="shared" si="23"/>
        <v>0</v>
      </c>
      <c r="T349">
        <f>MROT/DAY(EOMONTH(MIN($G$2:$G$2401),MONTH(G349)-1))/8*H349*$T$2402</f>
        <v>0</v>
      </c>
      <c r="U349">
        <f>I349-PLAN</f>
        <v>-60</v>
      </c>
    </row>
    <row r="350" spans="1:21" x14ac:dyDescent="0.35">
      <c r="A350">
        <v>1450</v>
      </c>
      <c r="B350" t="s">
        <v>67</v>
      </c>
      <c r="C350" t="s">
        <v>68</v>
      </c>
      <c r="D350">
        <v>4</v>
      </c>
      <c r="E350" t="s">
        <v>66</v>
      </c>
      <c r="F350">
        <v>3.4</v>
      </c>
      <c r="G350" s="1">
        <v>44569</v>
      </c>
      <c r="H350">
        <v>228</v>
      </c>
      <c r="I350">
        <v>1930</v>
      </c>
      <c r="J350">
        <v>38700.07</v>
      </c>
      <c r="K350">
        <f>IF(ISBLANK(J350),VLOOKUP(A350,LinearRegression!$B$2:$J$850,6,FALSE),J350)</f>
        <v>38700.07</v>
      </c>
      <c r="L350" s="4">
        <f>IF(ISBLANK(J350),VLOOKUP(A350,GradientBoostingRegressor!$B$2:$J$850,6,FALSE),J350)</f>
        <v>38700.07</v>
      </c>
      <c r="M350">
        <f>SUM(P350:S350)</f>
        <v>35120.046505647588</v>
      </c>
      <c r="N350">
        <f t="shared" si="20"/>
        <v>3580.0234943524119</v>
      </c>
      <c r="P350">
        <f t="shared" si="21"/>
        <v>0</v>
      </c>
      <c r="Q350">
        <f>$H350*Q$2402</f>
        <v>35120.046505647588</v>
      </c>
      <c r="R350">
        <f t="shared" si="22"/>
        <v>0</v>
      </c>
      <c r="S350">
        <f t="shared" si="23"/>
        <v>0</v>
      </c>
      <c r="T350">
        <f>MROT/DAY(EOMONTH(MIN($G$2:$G$2401),MONTH(G350)-1))/8*H350*$T$2402</f>
        <v>0</v>
      </c>
      <c r="U350">
        <f>I350-PLAN</f>
        <v>370</v>
      </c>
    </row>
    <row r="351" spans="1:21" x14ac:dyDescent="0.35">
      <c r="A351">
        <v>1453</v>
      </c>
      <c r="B351" t="s">
        <v>72</v>
      </c>
      <c r="C351" t="s">
        <v>65</v>
      </c>
      <c r="D351">
        <v>4</v>
      </c>
      <c r="E351" t="s">
        <v>66</v>
      </c>
      <c r="F351">
        <v>3.4</v>
      </c>
      <c r="G351" s="1">
        <v>44569</v>
      </c>
      <c r="H351">
        <v>228</v>
      </c>
      <c r="I351">
        <v>1930</v>
      </c>
      <c r="J351">
        <v>38700.07</v>
      </c>
      <c r="K351">
        <f>IF(ISBLANK(J351),VLOOKUP(A351,LinearRegression!$B$2:$J$850,6,FALSE),J351)</f>
        <v>38700.07</v>
      </c>
      <c r="L351" s="4">
        <f>IF(ISBLANK(J351),VLOOKUP(A351,GradientBoostingRegressor!$B$2:$J$850,6,FALSE),J351)</f>
        <v>38700.07</v>
      </c>
      <c r="M351">
        <f>SUM(P351:S351)</f>
        <v>35120.046505647588</v>
      </c>
      <c r="N351">
        <f t="shared" si="20"/>
        <v>3580.0234943524119</v>
      </c>
      <c r="P351">
        <f t="shared" si="21"/>
        <v>0</v>
      </c>
      <c r="Q351">
        <f>$H351*Q$2402</f>
        <v>35120.046505647588</v>
      </c>
      <c r="R351">
        <f t="shared" si="22"/>
        <v>0</v>
      </c>
      <c r="S351">
        <f t="shared" si="23"/>
        <v>0</v>
      </c>
      <c r="T351">
        <f>MROT/DAY(EOMONTH(MIN($G$2:$G$2401),MONTH(G351)-1))/8*H351*$T$2402</f>
        <v>0</v>
      </c>
      <c r="U351">
        <f>I351-PLAN</f>
        <v>370</v>
      </c>
    </row>
    <row r="352" spans="1:21" x14ac:dyDescent="0.35">
      <c r="A352">
        <v>1456</v>
      </c>
      <c r="B352" t="s">
        <v>75</v>
      </c>
      <c r="C352" t="s">
        <v>68</v>
      </c>
      <c r="D352">
        <v>4</v>
      </c>
      <c r="E352" t="s">
        <v>66</v>
      </c>
      <c r="F352">
        <v>3.4</v>
      </c>
      <c r="G352" s="1">
        <v>44569</v>
      </c>
      <c r="H352">
        <v>228</v>
      </c>
      <c r="I352">
        <v>1930</v>
      </c>
      <c r="J352">
        <v>38700.07</v>
      </c>
      <c r="K352">
        <f>IF(ISBLANK(J352),VLOOKUP(A352,LinearRegression!$B$2:$J$850,6,FALSE),J352)</f>
        <v>38700.07</v>
      </c>
      <c r="L352" s="4">
        <f>IF(ISBLANK(J352),VLOOKUP(A352,GradientBoostingRegressor!$B$2:$J$850,6,FALSE),J352)</f>
        <v>38700.07</v>
      </c>
      <c r="M352">
        <f>SUM(P352:S352)</f>
        <v>35120.046505647588</v>
      </c>
      <c r="N352">
        <f t="shared" si="20"/>
        <v>3580.0234943524119</v>
      </c>
      <c r="P352">
        <f t="shared" si="21"/>
        <v>0</v>
      </c>
      <c r="Q352">
        <f>$H352*Q$2402</f>
        <v>35120.046505647588</v>
      </c>
      <c r="R352">
        <f t="shared" si="22"/>
        <v>0</v>
      </c>
      <c r="S352">
        <f t="shared" si="23"/>
        <v>0</v>
      </c>
      <c r="T352">
        <f>MROT/DAY(EOMONTH(MIN($G$2:$G$2401),MONTH(G352)-1))/8*H352*$T$2402</f>
        <v>0</v>
      </c>
      <c r="U352">
        <f>I352-PLAN</f>
        <v>370</v>
      </c>
    </row>
    <row r="353" spans="1:21" x14ac:dyDescent="0.35">
      <c r="A353">
        <v>1464</v>
      </c>
      <c r="B353" t="s">
        <v>83</v>
      </c>
      <c r="C353" t="s">
        <v>68</v>
      </c>
      <c r="D353">
        <v>4</v>
      </c>
      <c r="E353" t="s">
        <v>66</v>
      </c>
      <c r="F353">
        <v>3.4</v>
      </c>
      <c r="G353" s="1">
        <v>44569</v>
      </c>
      <c r="H353">
        <v>228</v>
      </c>
      <c r="I353">
        <v>1930</v>
      </c>
      <c r="J353">
        <v>38700.07</v>
      </c>
      <c r="K353">
        <f>IF(ISBLANK(J353),VLOOKUP(A353,LinearRegression!$B$2:$J$850,6,FALSE),J353)</f>
        <v>38700.07</v>
      </c>
      <c r="L353" s="4">
        <f>IF(ISBLANK(J353),VLOOKUP(A353,GradientBoostingRegressor!$B$2:$J$850,6,FALSE),J353)</f>
        <v>38700.07</v>
      </c>
      <c r="M353">
        <f>SUM(P353:S353)</f>
        <v>35120.046505647588</v>
      </c>
      <c r="N353">
        <f t="shared" si="20"/>
        <v>3580.0234943524119</v>
      </c>
      <c r="P353">
        <f t="shared" si="21"/>
        <v>0</v>
      </c>
      <c r="Q353">
        <f>$H353*Q$2402</f>
        <v>35120.046505647588</v>
      </c>
      <c r="R353">
        <f t="shared" si="22"/>
        <v>0</v>
      </c>
      <c r="S353">
        <f t="shared" si="23"/>
        <v>0</v>
      </c>
      <c r="T353">
        <f>MROT/DAY(EOMONTH(MIN($G$2:$G$2401),MONTH(G353)-1))/8*H353*$T$2402</f>
        <v>0</v>
      </c>
      <c r="U353">
        <f>I353-PLAN</f>
        <v>370</v>
      </c>
    </row>
    <row r="354" spans="1:21" x14ac:dyDescent="0.35">
      <c r="A354">
        <v>644</v>
      </c>
      <c r="B354" t="s">
        <v>59</v>
      </c>
      <c r="C354" t="s">
        <v>50</v>
      </c>
      <c r="D354">
        <v>4</v>
      </c>
      <c r="E354" t="s">
        <v>51</v>
      </c>
      <c r="F354">
        <v>2</v>
      </c>
      <c r="G354" s="1">
        <v>44565</v>
      </c>
      <c r="H354">
        <v>252</v>
      </c>
      <c r="I354">
        <v>1790</v>
      </c>
      <c r="J354">
        <v>38582.370000000003</v>
      </c>
      <c r="K354">
        <f>IF(ISBLANK(J354),VLOOKUP(A354,LinearRegression!$B$2:$J$850,6,FALSE),J354)</f>
        <v>38582.370000000003</v>
      </c>
      <c r="L354" s="4">
        <f>IF(ISBLANK(J354),VLOOKUP(A354,GradientBoostingRegressor!$B$2:$J$850,6,FALSE),J354)</f>
        <v>38582.370000000003</v>
      </c>
      <c r="M354">
        <f>SUM(P354:S354)</f>
        <v>38816.893506242071</v>
      </c>
      <c r="N354">
        <f t="shared" si="20"/>
        <v>234.52350624206883</v>
      </c>
      <c r="P354">
        <f t="shared" si="21"/>
        <v>0</v>
      </c>
      <c r="Q354">
        <f>$H354*Q$2402</f>
        <v>38816.893506242071</v>
      </c>
      <c r="R354">
        <f t="shared" si="22"/>
        <v>0</v>
      </c>
      <c r="S354">
        <f t="shared" si="23"/>
        <v>0</v>
      </c>
      <c r="T354">
        <f>MROT/DAY(EOMONTH(MIN($G$2:$G$2401),MONTH(G354)-1))/8*H354*$T$2402</f>
        <v>0</v>
      </c>
      <c r="U354">
        <f>I354-PLAN</f>
        <v>230</v>
      </c>
    </row>
    <row r="355" spans="1:21" x14ac:dyDescent="0.35">
      <c r="A355">
        <v>1348</v>
      </c>
      <c r="B355" t="s">
        <v>173</v>
      </c>
      <c r="C355" t="s">
        <v>114</v>
      </c>
      <c r="D355">
        <v>6</v>
      </c>
      <c r="E355" t="s">
        <v>16</v>
      </c>
      <c r="F355">
        <v>3.3</v>
      </c>
      <c r="G355" s="1">
        <v>44568</v>
      </c>
      <c r="H355">
        <v>216</v>
      </c>
      <c r="I355">
        <v>1620</v>
      </c>
      <c r="J355">
        <v>38521.300000000003</v>
      </c>
      <c r="K355">
        <f>IF(ISBLANK(J355),VLOOKUP(A355,LinearRegression!$B$2:$J$850,6,FALSE),J355)</f>
        <v>38521.300000000003</v>
      </c>
      <c r="L355" s="4">
        <f>IF(ISBLANK(J355),VLOOKUP(A355,GradientBoostingRegressor!$B$2:$J$850,6,FALSE),J355)</f>
        <v>38521.300000000003</v>
      </c>
      <c r="M355">
        <f>SUM(P355:S355)</f>
        <v>33271.623005350346</v>
      </c>
      <c r="N355">
        <f t="shared" si="20"/>
        <v>5249.676994649657</v>
      </c>
      <c r="P355">
        <f t="shared" si="21"/>
        <v>0</v>
      </c>
      <c r="Q355">
        <f>$H355*Q$2402</f>
        <v>33271.623005350346</v>
      </c>
      <c r="R355">
        <f t="shared" si="22"/>
        <v>0</v>
      </c>
      <c r="S355">
        <f t="shared" si="23"/>
        <v>0</v>
      </c>
      <c r="T355">
        <f>MROT/DAY(EOMONTH(MIN($G$2:$G$2401),MONTH(G355)-1))/8*H355*$T$2402</f>
        <v>0</v>
      </c>
      <c r="U355">
        <f>I355-PLAN</f>
        <v>60</v>
      </c>
    </row>
    <row r="356" spans="1:21" x14ac:dyDescent="0.35">
      <c r="A356">
        <v>1377</v>
      </c>
      <c r="B356" t="s">
        <v>204</v>
      </c>
      <c r="C356" t="s">
        <v>114</v>
      </c>
      <c r="D356">
        <v>7</v>
      </c>
      <c r="E356" t="s">
        <v>103</v>
      </c>
      <c r="F356">
        <v>3.3</v>
      </c>
      <c r="G356" s="1">
        <v>44568</v>
      </c>
      <c r="H356">
        <v>204</v>
      </c>
      <c r="I356">
        <v>1620</v>
      </c>
      <c r="J356">
        <v>38517.74</v>
      </c>
      <c r="K356">
        <f>IF(ISBLANK(J356),VLOOKUP(A356,LinearRegression!$B$2:$J$850,6,FALSE),J356)</f>
        <v>38517.74</v>
      </c>
      <c r="L356" s="4">
        <f>IF(ISBLANK(J356),VLOOKUP(A356,GradientBoostingRegressor!$B$2:$J$850,6,FALSE),J356)</f>
        <v>38517.74</v>
      </c>
      <c r="M356">
        <f>SUM(P356:S356)</f>
        <v>31423.199505053104</v>
      </c>
      <c r="N356">
        <f t="shared" si="20"/>
        <v>7094.5404949468939</v>
      </c>
      <c r="P356">
        <f t="shared" si="21"/>
        <v>0</v>
      </c>
      <c r="Q356">
        <f>$H356*Q$2402</f>
        <v>31423.199505053104</v>
      </c>
      <c r="R356">
        <f t="shared" si="22"/>
        <v>0</v>
      </c>
      <c r="S356">
        <f t="shared" si="23"/>
        <v>0</v>
      </c>
      <c r="T356">
        <f>MROT/DAY(EOMONTH(MIN($G$2:$G$2401),MONTH(G356)-1))/8*H356*$T$2402</f>
        <v>0</v>
      </c>
      <c r="U356">
        <f>I356-PLAN</f>
        <v>60</v>
      </c>
    </row>
    <row r="357" spans="1:21" x14ac:dyDescent="0.35">
      <c r="A357">
        <v>755</v>
      </c>
      <c r="B357" t="s">
        <v>182</v>
      </c>
      <c r="C357" t="s">
        <v>180</v>
      </c>
      <c r="D357">
        <v>7</v>
      </c>
      <c r="E357" t="s">
        <v>181</v>
      </c>
      <c r="F357">
        <v>1</v>
      </c>
      <c r="G357" s="1">
        <v>44565</v>
      </c>
      <c r="H357">
        <v>216</v>
      </c>
      <c r="I357">
        <v>1790</v>
      </c>
      <c r="J357">
        <v>38444.67</v>
      </c>
      <c r="K357">
        <f>IF(ISBLANK(J357),VLOOKUP(A357,LinearRegression!$B$2:$J$850,6,FALSE),J357)</f>
        <v>38444.67</v>
      </c>
      <c r="L357" s="4">
        <f>IF(ISBLANK(J357),VLOOKUP(A357,GradientBoostingRegressor!$B$2:$J$850,6,FALSE),J357)</f>
        <v>38444.67</v>
      </c>
      <c r="M357">
        <f>SUM(P357:S357)</f>
        <v>33271.623005350346</v>
      </c>
      <c r="N357">
        <f t="shared" si="20"/>
        <v>5173.0469946496523</v>
      </c>
      <c r="P357">
        <f t="shared" si="21"/>
        <v>0</v>
      </c>
      <c r="Q357">
        <f>$H357*Q$2402</f>
        <v>33271.623005350346</v>
      </c>
      <c r="R357">
        <f t="shared" si="22"/>
        <v>0</v>
      </c>
      <c r="S357">
        <f t="shared" si="23"/>
        <v>0</v>
      </c>
      <c r="T357">
        <f>MROT/DAY(EOMONTH(MIN($G$2:$G$2401),MONTH(G357)-1))/8*H357*$T$2402</f>
        <v>0</v>
      </c>
      <c r="U357">
        <f>I357-PLAN</f>
        <v>230</v>
      </c>
    </row>
    <row r="358" spans="1:21" x14ac:dyDescent="0.35">
      <c r="A358">
        <v>756</v>
      </c>
      <c r="B358" t="s">
        <v>183</v>
      </c>
      <c r="C358" t="s">
        <v>180</v>
      </c>
      <c r="D358">
        <v>7</v>
      </c>
      <c r="E358" t="s">
        <v>181</v>
      </c>
      <c r="F358">
        <v>1</v>
      </c>
      <c r="G358" s="1">
        <v>44565</v>
      </c>
      <c r="H358">
        <v>216</v>
      </c>
      <c r="I358">
        <v>1790</v>
      </c>
      <c r="J358">
        <v>38444.67</v>
      </c>
      <c r="K358">
        <f>IF(ISBLANK(J358),VLOOKUP(A358,LinearRegression!$B$2:$J$850,6,FALSE),J358)</f>
        <v>38444.67</v>
      </c>
      <c r="L358" s="4">
        <f>IF(ISBLANK(J358),VLOOKUP(A358,GradientBoostingRegressor!$B$2:$J$850,6,FALSE),J358)</f>
        <v>38444.67</v>
      </c>
      <c r="M358">
        <f>SUM(P358:S358)</f>
        <v>33271.623005350346</v>
      </c>
      <c r="N358">
        <f t="shared" si="20"/>
        <v>5173.0469946496523</v>
      </c>
      <c r="P358">
        <f t="shared" si="21"/>
        <v>0</v>
      </c>
      <c r="Q358">
        <f>$H358*Q$2402</f>
        <v>33271.623005350346</v>
      </c>
      <c r="R358">
        <f t="shared" si="22"/>
        <v>0</v>
      </c>
      <c r="S358">
        <f t="shared" si="23"/>
        <v>0</v>
      </c>
      <c r="T358">
        <f>MROT/DAY(EOMONTH(MIN($G$2:$G$2401),MONTH(G358)-1))/8*H358*$T$2402</f>
        <v>0</v>
      </c>
      <c r="U358">
        <f>I358-PLAN</f>
        <v>230</v>
      </c>
    </row>
    <row r="359" spans="1:21" x14ac:dyDescent="0.35">
      <c r="A359">
        <v>721</v>
      </c>
      <c r="B359" t="s">
        <v>145</v>
      </c>
      <c r="C359" t="s">
        <v>65</v>
      </c>
      <c r="D359">
        <v>5</v>
      </c>
      <c r="E359" t="s">
        <v>142</v>
      </c>
      <c r="F359">
        <v>3.4</v>
      </c>
      <c r="G359" s="1">
        <v>44565</v>
      </c>
      <c r="H359">
        <v>216</v>
      </c>
      <c r="I359">
        <v>1790</v>
      </c>
      <c r="J359">
        <v>38330.559999999998</v>
      </c>
      <c r="K359">
        <f>IF(ISBLANK(J359),VLOOKUP(A359,LinearRegression!$B$2:$J$850,6,FALSE),J359)</f>
        <v>38330.559999999998</v>
      </c>
      <c r="L359" s="4">
        <f>IF(ISBLANK(J359),VLOOKUP(A359,GradientBoostingRegressor!$B$2:$J$850,6,FALSE),J359)</f>
        <v>38330.559999999998</v>
      </c>
      <c r="M359">
        <f>SUM(P359:S359)</f>
        <v>33271.623005350346</v>
      </c>
      <c r="N359">
        <f t="shared" si="20"/>
        <v>5058.9369946496518</v>
      </c>
      <c r="P359">
        <f t="shared" si="21"/>
        <v>0</v>
      </c>
      <c r="Q359">
        <f>$H359*Q$2402</f>
        <v>33271.623005350346</v>
      </c>
      <c r="R359">
        <f t="shared" si="22"/>
        <v>0</v>
      </c>
      <c r="S359">
        <f t="shared" si="23"/>
        <v>0</v>
      </c>
      <c r="T359">
        <f>MROT/DAY(EOMONTH(MIN($G$2:$G$2401),MONTH(G359)-1))/8*H359*$T$2402</f>
        <v>0</v>
      </c>
      <c r="U359">
        <f>I359-PLAN</f>
        <v>230</v>
      </c>
    </row>
    <row r="360" spans="1:21" x14ac:dyDescent="0.35">
      <c r="A360">
        <v>725</v>
      </c>
      <c r="B360" t="s">
        <v>149</v>
      </c>
      <c r="C360" t="s">
        <v>65</v>
      </c>
      <c r="D360">
        <v>5</v>
      </c>
      <c r="E360" t="s">
        <v>142</v>
      </c>
      <c r="F360">
        <v>3.4</v>
      </c>
      <c r="G360" s="1">
        <v>44565</v>
      </c>
      <c r="H360">
        <v>216</v>
      </c>
      <c r="I360">
        <v>1790</v>
      </c>
      <c r="J360">
        <v>38330.559999999998</v>
      </c>
      <c r="K360">
        <f>IF(ISBLANK(J360),VLOOKUP(A360,LinearRegression!$B$2:$J$850,6,FALSE),J360)</f>
        <v>38330.559999999998</v>
      </c>
      <c r="L360" s="4">
        <f>IF(ISBLANK(J360),VLOOKUP(A360,GradientBoostingRegressor!$B$2:$J$850,6,FALSE),J360)</f>
        <v>38330.559999999998</v>
      </c>
      <c r="M360">
        <f>SUM(P360:S360)</f>
        <v>33271.623005350346</v>
      </c>
      <c r="N360">
        <f t="shared" si="20"/>
        <v>5058.9369946496518</v>
      </c>
      <c r="P360">
        <f t="shared" si="21"/>
        <v>0</v>
      </c>
      <c r="Q360">
        <f>$H360*Q$2402</f>
        <v>33271.623005350346</v>
      </c>
      <c r="R360">
        <f t="shared" si="22"/>
        <v>0</v>
      </c>
      <c r="S360">
        <f t="shared" si="23"/>
        <v>0</v>
      </c>
      <c r="T360">
        <f>MROT/DAY(EOMONTH(MIN($G$2:$G$2401),MONTH(G360)-1))/8*H360*$T$2402</f>
        <v>0</v>
      </c>
      <c r="U360">
        <f>I360-PLAN</f>
        <v>230</v>
      </c>
    </row>
    <row r="361" spans="1:21" x14ac:dyDescent="0.35">
      <c r="A361">
        <v>726</v>
      </c>
      <c r="B361" t="s">
        <v>150</v>
      </c>
      <c r="C361" t="s">
        <v>65</v>
      </c>
      <c r="D361">
        <v>5</v>
      </c>
      <c r="E361" t="s">
        <v>151</v>
      </c>
      <c r="F361">
        <v>3.4</v>
      </c>
      <c r="G361" s="1">
        <v>44565</v>
      </c>
      <c r="H361">
        <v>216</v>
      </c>
      <c r="I361">
        <v>1790</v>
      </c>
      <c r="J361">
        <v>38330.559999999998</v>
      </c>
      <c r="K361">
        <f>IF(ISBLANK(J361),VLOOKUP(A361,LinearRegression!$B$2:$J$850,6,FALSE),J361)</f>
        <v>38330.559999999998</v>
      </c>
      <c r="L361" s="4">
        <f>IF(ISBLANK(J361),VLOOKUP(A361,GradientBoostingRegressor!$B$2:$J$850,6,FALSE),J361)</f>
        <v>38330.559999999998</v>
      </c>
      <c r="M361">
        <f>SUM(P361:S361)</f>
        <v>33271.623005350346</v>
      </c>
      <c r="N361">
        <f t="shared" si="20"/>
        <v>5058.9369946496518</v>
      </c>
      <c r="P361">
        <f t="shared" si="21"/>
        <v>0</v>
      </c>
      <c r="Q361">
        <f>$H361*Q$2402</f>
        <v>33271.623005350346</v>
      </c>
      <c r="R361">
        <f t="shared" si="22"/>
        <v>0</v>
      </c>
      <c r="S361">
        <f t="shared" si="23"/>
        <v>0</v>
      </c>
      <c r="T361">
        <f>MROT/DAY(EOMONTH(MIN($G$2:$G$2401),MONTH(G361)-1))/8*H361*$T$2402</f>
        <v>0</v>
      </c>
      <c r="U361">
        <f>I361-PLAN</f>
        <v>230</v>
      </c>
    </row>
    <row r="362" spans="1:21" x14ac:dyDescent="0.35">
      <c r="A362">
        <v>727</v>
      </c>
      <c r="B362" t="s">
        <v>152</v>
      </c>
      <c r="C362" t="s">
        <v>65</v>
      </c>
      <c r="D362">
        <v>5</v>
      </c>
      <c r="E362" t="s">
        <v>151</v>
      </c>
      <c r="F362">
        <v>3.4</v>
      </c>
      <c r="G362" s="1">
        <v>44565</v>
      </c>
      <c r="H362">
        <v>216</v>
      </c>
      <c r="I362">
        <v>1790</v>
      </c>
      <c r="J362">
        <v>38330.559999999998</v>
      </c>
      <c r="K362">
        <f>IF(ISBLANK(J362),VLOOKUP(A362,LinearRegression!$B$2:$J$850,6,FALSE),J362)</f>
        <v>38330.559999999998</v>
      </c>
      <c r="L362" s="4">
        <f>IF(ISBLANK(J362),VLOOKUP(A362,GradientBoostingRegressor!$B$2:$J$850,6,FALSE),J362)</f>
        <v>38330.559999999998</v>
      </c>
      <c r="M362">
        <f>SUM(P362:S362)</f>
        <v>33271.623005350346</v>
      </c>
      <c r="N362">
        <f t="shared" si="20"/>
        <v>5058.9369946496518</v>
      </c>
      <c r="P362">
        <f t="shared" si="21"/>
        <v>0</v>
      </c>
      <c r="Q362">
        <f>$H362*Q$2402</f>
        <v>33271.623005350346</v>
      </c>
      <c r="R362">
        <f t="shared" si="22"/>
        <v>0</v>
      </c>
      <c r="S362">
        <f t="shared" si="23"/>
        <v>0</v>
      </c>
      <c r="T362">
        <f>MROT/DAY(EOMONTH(MIN($G$2:$G$2401),MONTH(G362)-1))/8*H362*$T$2402</f>
        <v>0</v>
      </c>
      <c r="U362">
        <f>I362-PLAN</f>
        <v>230</v>
      </c>
    </row>
    <row r="363" spans="1:21" x14ac:dyDescent="0.35">
      <c r="A363">
        <v>728</v>
      </c>
      <c r="B363" t="s">
        <v>153</v>
      </c>
      <c r="C363" t="s">
        <v>65</v>
      </c>
      <c r="D363">
        <v>5</v>
      </c>
      <c r="E363" t="s">
        <v>151</v>
      </c>
      <c r="F363">
        <v>3.4</v>
      </c>
      <c r="G363" s="1">
        <v>44565</v>
      </c>
      <c r="H363">
        <v>216</v>
      </c>
      <c r="I363">
        <v>1790</v>
      </c>
      <c r="J363">
        <v>38330.559999999998</v>
      </c>
      <c r="K363">
        <f>IF(ISBLANK(J363),VLOOKUP(A363,LinearRegression!$B$2:$J$850,6,FALSE),J363)</f>
        <v>38330.559999999998</v>
      </c>
      <c r="L363" s="4">
        <f>IF(ISBLANK(J363),VLOOKUP(A363,GradientBoostingRegressor!$B$2:$J$850,6,FALSE),J363)</f>
        <v>38330.559999999998</v>
      </c>
      <c r="M363">
        <f>SUM(P363:S363)</f>
        <v>33271.623005350346</v>
      </c>
      <c r="N363">
        <f t="shared" si="20"/>
        <v>5058.9369946496518</v>
      </c>
      <c r="P363">
        <f t="shared" si="21"/>
        <v>0</v>
      </c>
      <c r="Q363">
        <f>$H363*Q$2402</f>
        <v>33271.623005350346</v>
      </c>
      <c r="R363">
        <f t="shared" si="22"/>
        <v>0</v>
      </c>
      <c r="S363">
        <f t="shared" si="23"/>
        <v>0</v>
      </c>
      <c r="T363">
        <f>MROT/DAY(EOMONTH(MIN($G$2:$G$2401),MONTH(G363)-1))/8*H363*$T$2402</f>
        <v>0</v>
      </c>
      <c r="U363">
        <f>I363-PLAN</f>
        <v>230</v>
      </c>
    </row>
    <row r="364" spans="1:21" x14ac:dyDescent="0.35">
      <c r="A364">
        <v>747</v>
      </c>
      <c r="B364" t="s">
        <v>172</v>
      </c>
      <c r="C364" t="s">
        <v>65</v>
      </c>
      <c r="D364">
        <v>6</v>
      </c>
      <c r="E364" t="s">
        <v>66</v>
      </c>
      <c r="F364">
        <v>3.4</v>
      </c>
      <c r="G364" s="1">
        <v>44565</v>
      </c>
      <c r="H364">
        <v>204</v>
      </c>
      <c r="I364">
        <v>1790</v>
      </c>
      <c r="J364">
        <v>38307.96</v>
      </c>
      <c r="K364">
        <f>IF(ISBLANK(J364),VLOOKUP(A364,LinearRegression!$B$2:$J$850,6,FALSE),J364)</f>
        <v>38307.96</v>
      </c>
      <c r="L364" s="4">
        <f>IF(ISBLANK(J364),VLOOKUP(A364,GradientBoostingRegressor!$B$2:$J$850,6,FALSE),J364)</f>
        <v>38307.96</v>
      </c>
      <c r="M364">
        <f>SUM(P364:S364)</f>
        <v>31423.199505053104</v>
      </c>
      <c r="N364">
        <f t="shared" si="20"/>
        <v>6884.7604949468951</v>
      </c>
      <c r="P364">
        <f t="shared" si="21"/>
        <v>0</v>
      </c>
      <c r="Q364">
        <f>$H364*Q$2402</f>
        <v>31423.199505053104</v>
      </c>
      <c r="R364">
        <f t="shared" si="22"/>
        <v>0</v>
      </c>
      <c r="S364">
        <f t="shared" si="23"/>
        <v>0</v>
      </c>
      <c r="T364">
        <f>MROT/DAY(EOMONTH(MIN($G$2:$G$2401),MONTH(G364)-1))/8*H364*$T$2402</f>
        <v>0</v>
      </c>
      <c r="U364">
        <f>I364-PLAN</f>
        <v>230</v>
      </c>
    </row>
    <row r="365" spans="1:21" x14ac:dyDescent="0.35">
      <c r="A365">
        <v>1335</v>
      </c>
      <c r="B365" t="s">
        <v>160</v>
      </c>
      <c r="C365" t="s">
        <v>114</v>
      </c>
      <c r="D365">
        <v>5</v>
      </c>
      <c r="E365" t="s">
        <v>16</v>
      </c>
      <c r="F365">
        <v>3.3</v>
      </c>
      <c r="G365" s="1">
        <v>44568</v>
      </c>
      <c r="H365">
        <v>228</v>
      </c>
      <c r="I365">
        <v>1620</v>
      </c>
      <c r="J365">
        <v>38264.19</v>
      </c>
      <c r="K365">
        <f>IF(ISBLANK(J365),VLOOKUP(A365,LinearRegression!$B$2:$J$850,6,FALSE),J365)</f>
        <v>38264.19</v>
      </c>
      <c r="L365" s="4">
        <f>IF(ISBLANK(J365),VLOOKUP(A365,GradientBoostingRegressor!$B$2:$J$850,6,FALSE),J365)</f>
        <v>38264.19</v>
      </c>
      <c r="M365">
        <f>SUM(P365:S365)</f>
        <v>35120.046505647588</v>
      </c>
      <c r="N365">
        <f t="shared" si="20"/>
        <v>3144.1434943524146</v>
      </c>
      <c r="P365">
        <f t="shared" si="21"/>
        <v>0</v>
      </c>
      <c r="Q365">
        <f>$H365*Q$2402</f>
        <v>35120.046505647588</v>
      </c>
      <c r="R365">
        <f t="shared" si="22"/>
        <v>0</v>
      </c>
      <c r="S365">
        <f t="shared" si="23"/>
        <v>0</v>
      </c>
      <c r="T365">
        <f>MROT/DAY(EOMONTH(MIN($G$2:$G$2401),MONTH(G365)-1))/8*H365*$T$2402</f>
        <v>0</v>
      </c>
      <c r="U365">
        <f>I365-PLAN</f>
        <v>60</v>
      </c>
    </row>
    <row r="366" spans="1:21" x14ac:dyDescent="0.35">
      <c r="A366">
        <v>1339</v>
      </c>
      <c r="B366" t="s">
        <v>164</v>
      </c>
      <c r="C366" t="s">
        <v>114</v>
      </c>
      <c r="D366">
        <v>5</v>
      </c>
      <c r="E366" t="s">
        <v>103</v>
      </c>
      <c r="F366">
        <v>3.3</v>
      </c>
      <c r="G366" s="1">
        <v>44568</v>
      </c>
      <c r="H366">
        <v>228</v>
      </c>
      <c r="I366">
        <v>1620</v>
      </c>
      <c r="J366">
        <v>38264.19</v>
      </c>
      <c r="K366">
        <f>IF(ISBLANK(J366),VLOOKUP(A366,LinearRegression!$B$2:$J$850,6,FALSE),J366)</f>
        <v>38264.19</v>
      </c>
      <c r="L366" s="4">
        <f>IF(ISBLANK(J366),VLOOKUP(A366,GradientBoostingRegressor!$B$2:$J$850,6,FALSE),J366)</f>
        <v>38264.19</v>
      </c>
      <c r="M366">
        <f>SUM(P366:S366)</f>
        <v>35120.046505647588</v>
      </c>
      <c r="N366">
        <f t="shared" si="20"/>
        <v>3144.1434943524146</v>
      </c>
      <c r="P366">
        <f t="shared" si="21"/>
        <v>0</v>
      </c>
      <c r="Q366">
        <f>$H366*Q$2402</f>
        <v>35120.046505647588</v>
      </c>
      <c r="R366">
        <f t="shared" si="22"/>
        <v>0</v>
      </c>
      <c r="S366">
        <f t="shared" si="23"/>
        <v>0</v>
      </c>
      <c r="T366">
        <f>MROT/DAY(EOMONTH(MIN($G$2:$G$2401),MONTH(G366)-1))/8*H366*$T$2402</f>
        <v>0</v>
      </c>
      <c r="U366">
        <f>I366-PLAN</f>
        <v>60</v>
      </c>
    </row>
    <row r="367" spans="1:21" x14ac:dyDescent="0.35">
      <c r="A367">
        <v>761</v>
      </c>
      <c r="B367" t="s">
        <v>188</v>
      </c>
      <c r="C367" t="s">
        <v>65</v>
      </c>
      <c r="D367">
        <v>7</v>
      </c>
      <c r="E367" t="s">
        <v>66</v>
      </c>
      <c r="F367">
        <v>3.4</v>
      </c>
      <c r="G367" s="1">
        <v>44565</v>
      </c>
      <c r="H367">
        <v>192</v>
      </c>
      <c r="I367">
        <v>1790</v>
      </c>
      <c r="J367">
        <v>37989.97</v>
      </c>
      <c r="K367">
        <f>IF(ISBLANK(J367),VLOOKUP(A367,LinearRegression!$B$2:$J$850,6,FALSE),J367)</f>
        <v>37989.97</v>
      </c>
      <c r="L367" s="4">
        <f>IF(ISBLANK(J367),VLOOKUP(A367,GradientBoostingRegressor!$B$2:$J$850,6,FALSE),J367)</f>
        <v>37989.97</v>
      </c>
      <c r="M367">
        <f>SUM(P367:S367)</f>
        <v>29574.776004755862</v>
      </c>
      <c r="N367">
        <f t="shared" si="20"/>
        <v>8415.1939952441389</v>
      </c>
      <c r="P367">
        <f t="shared" si="21"/>
        <v>0</v>
      </c>
      <c r="Q367">
        <f>$H367*Q$2402</f>
        <v>29574.776004755862</v>
      </c>
      <c r="R367">
        <f t="shared" si="22"/>
        <v>0</v>
      </c>
      <c r="S367">
        <f t="shared" si="23"/>
        <v>0</v>
      </c>
      <c r="T367">
        <f>MROT/DAY(EOMONTH(MIN($G$2:$G$2401),MONTH(G367)-1))/8*H367*$T$2402</f>
        <v>0</v>
      </c>
      <c r="U367">
        <f>I367-PLAN</f>
        <v>230</v>
      </c>
    </row>
    <row r="368" spans="1:21" x14ac:dyDescent="0.35">
      <c r="A368">
        <v>2353</v>
      </c>
      <c r="B368" t="s">
        <v>178</v>
      </c>
      <c r="C368" t="s">
        <v>114</v>
      </c>
      <c r="D368">
        <v>6</v>
      </c>
      <c r="E368" t="s">
        <v>103</v>
      </c>
      <c r="F368">
        <v>3.3</v>
      </c>
      <c r="G368" s="1">
        <v>44573</v>
      </c>
      <c r="H368">
        <v>216</v>
      </c>
      <c r="I368">
        <v>1500</v>
      </c>
      <c r="J368">
        <v>37928.31</v>
      </c>
      <c r="K368">
        <f>IF(ISBLANK(J368),VLOOKUP(A368,LinearRegression!$B$2:$J$850,6,FALSE),J368)</f>
        <v>37928.31</v>
      </c>
      <c r="L368" s="4">
        <f>IF(ISBLANK(J368),VLOOKUP(A368,GradientBoostingRegressor!$B$2:$J$850,6,FALSE),J368)</f>
        <v>37928.31</v>
      </c>
      <c r="M368">
        <f>SUM(P368:S368)</f>
        <v>33271.623005350346</v>
      </c>
      <c r="N368">
        <f t="shared" si="20"/>
        <v>4656.6869946496518</v>
      </c>
      <c r="P368">
        <f t="shared" si="21"/>
        <v>0</v>
      </c>
      <c r="Q368">
        <f>$H368*Q$2402</f>
        <v>33271.623005350346</v>
      </c>
      <c r="R368">
        <f t="shared" si="22"/>
        <v>0</v>
      </c>
      <c r="S368">
        <f t="shared" si="23"/>
        <v>0</v>
      </c>
      <c r="T368">
        <f>MROT/DAY(EOMONTH(MIN($G$2:$G$2401),MONTH(G368)-1))/8*H368*$T$2402</f>
        <v>0</v>
      </c>
      <c r="U368">
        <f>I368-PLAN</f>
        <v>-60</v>
      </c>
    </row>
    <row r="369" spans="1:21" x14ac:dyDescent="0.35">
      <c r="A369">
        <v>570</v>
      </c>
      <c r="B369" t="s">
        <v>197</v>
      </c>
      <c r="C369" t="s">
        <v>114</v>
      </c>
      <c r="D369">
        <v>7</v>
      </c>
      <c r="E369" t="s">
        <v>16</v>
      </c>
      <c r="F369">
        <v>3.3</v>
      </c>
      <c r="G369" s="1">
        <v>44564</v>
      </c>
      <c r="H369">
        <v>204</v>
      </c>
      <c r="I369">
        <v>1430</v>
      </c>
      <c r="J369">
        <v>37896.1</v>
      </c>
      <c r="K369">
        <f>IF(ISBLANK(J369),VLOOKUP(A369,LinearRegression!$B$2:$J$850,6,FALSE),J369)</f>
        <v>37896.1</v>
      </c>
      <c r="L369" s="4">
        <f>IF(ISBLANK(J369),VLOOKUP(A369,GradientBoostingRegressor!$B$2:$J$850,6,FALSE),J369)</f>
        <v>37896.1</v>
      </c>
      <c r="M369">
        <f>SUM(P369:S369)</f>
        <v>31423.199505053104</v>
      </c>
      <c r="N369">
        <f t="shared" si="20"/>
        <v>6472.9004949468945</v>
      </c>
      <c r="P369">
        <f t="shared" si="21"/>
        <v>0</v>
      </c>
      <c r="Q369">
        <f>$H369*Q$2402</f>
        <v>31423.199505053104</v>
      </c>
      <c r="R369">
        <f t="shared" si="22"/>
        <v>0</v>
      </c>
      <c r="S369">
        <f t="shared" si="23"/>
        <v>0</v>
      </c>
      <c r="T369">
        <f>MROT/DAY(EOMONTH(MIN($G$2:$G$2401),MONTH(G369)-1))/8*H369*$T$2402</f>
        <v>0</v>
      </c>
      <c r="U369">
        <f>I369-PLAN</f>
        <v>-130</v>
      </c>
    </row>
    <row r="370" spans="1:21" x14ac:dyDescent="0.35">
      <c r="A370">
        <v>2378</v>
      </c>
      <c r="B370" t="s">
        <v>205</v>
      </c>
      <c r="C370" t="s">
        <v>114</v>
      </c>
      <c r="D370">
        <v>7</v>
      </c>
      <c r="E370" t="s">
        <v>103</v>
      </c>
      <c r="F370">
        <v>3.3</v>
      </c>
      <c r="G370" s="1">
        <v>44573</v>
      </c>
      <c r="H370">
        <v>204</v>
      </c>
      <c r="I370">
        <v>1500</v>
      </c>
      <c r="J370">
        <v>37896.1</v>
      </c>
      <c r="K370">
        <f>IF(ISBLANK(J370),VLOOKUP(A370,LinearRegression!$B$2:$J$850,6,FALSE),J370)</f>
        <v>37896.1</v>
      </c>
      <c r="L370" s="4">
        <f>IF(ISBLANK(J370),VLOOKUP(A370,GradientBoostingRegressor!$B$2:$J$850,6,FALSE),J370)</f>
        <v>37896.1</v>
      </c>
      <c r="M370">
        <f>SUM(P370:S370)</f>
        <v>31423.199505053104</v>
      </c>
      <c r="N370">
        <f t="shared" si="20"/>
        <v>6472.9004949468945</v>
      </c>
      <c r="P370">
        <f t="shared" si="21"/>
        <v>0</v>
      </c>
      <c r="Q370">
        <f>$H370*Q$2402</f>
        <v>31423.199505053104</v>
      </c>
      <c r="R370">
        <f t="shared" si="22"/>
        <v>0</v>
      </c>
      <c r="S370">
        <f t="shared" si="23"/>
        <v>0</v>
      </c>
      <c r="T370">
        <f>MROT/DAY(EOMONTH(MIN($G$2:$G$2401),MONTH(G370)-1))/8*H370*$T$2402</f>
        <v>0</v>
      </c>
      <c r="U370">
        <f>I370-PLAN</f>
        <v>-60</v>
      </c>
    </row>
    <row r="371" spans="1:21" x14ac:dyDescent="0.35">
      <c r="A371">
        <v>150</v>
      </c>
      <c r="B371" t="s">
        <v>175</v>
      </c>
      <c r="C371" t="s">
        <v>114</v>
      </c>
      <c r="D371">
        <v>6</v>
      </c>
      <c r="E371" t="s">
        <v>16</v>
      </c>
      <c r="F371">
        <v>3.3</v>
      </c>
      <c r="G371" s="1">
        <v>44562</v>
      </c>
      <c r="H371">
        <v>204</v>
      </c>
      <c r="I371">
        <v>1950</v>
      </c>
      <c r="J371">
        <v>37886.69</v>
      </c>
      <c r="K371">
        <f>IF(ISBLANK(J371),VLOOKUP(A371,LinearRegression!$B$2:$J$850,6,FALSE),J371)</f>
        <v>37886.69</v>
      </c>
      <c r="L371" s="4">
        <f>IF(ISBLANK(J371),VLOOKUP(A371,GradientBoostingRegressor!$B$2:$J$850,6,FALSE),J371)</f>
        <v>37886.69</v>
      </c>
      <c r="M371">
        <f>SUM(P371:S371)</f>
        <v>31423.199505053104</v>
      </c>
      <c r="N371">
        <f t="shared" si="20"/>
        <v>6463.4904949468983</v>
      </c>
      <c r="P371">
        <f t="shared" si="21"/>
        <v>0</v>
      </c>
      <c r="Q371">
        <f>$H371*Q$2402</f>
        <v>31423.199505053104</v>
      </c>
      <c r="R371">
        <f t="shared" si="22"/>
        <v>0</v>
      </c>
      <c r="S371">
        <f t="shared" si="23"/>
        <v>0</v>
      </c>
      <c r="T371">
        <f>MROT/DAY(EOMONTH(MIN($G$2:$G$2401),MONTH(G371)-1))/8*H371*$T$2402</f>
        <v>0</v>
      </c>
      <c r="U371">
        <f>I371-PLAN</f>
        <v>390</v>
      </c>
    </row>
    <row r="372" spans="1:21" x14ac:dyDescent="0.35">
      <c r="A372">
        <v>1018</v>
      </c>
      <c r="B372" t="s">
        <v>31</v>
      </c>
      <c r="C372" t="s">
        <v>11</v>
      </c>
      <c r="D372">
        <v>3</v>
      </c>
      <c r="E372" t="s">
        <v>12</v>
      </c>
      <c r="F372">
        <v>1</v>
      </c>
      <c r="G372" s="1">
        <v>44567</v>
      </c>
      <c r="H372">
        <v>264</v>
      </c>
      <c r="I372">
        <v>2250</v>
      </c>
      <c r="J372">
        <v>37869.699999999997</v>
      </c>
      <c r="K372">
        <f>IF(ISBLANK(J372),VLOOKUP(A372,LinearRegression!$B$2:$J$850,6,FALSE),J372)</f>
        <v>37869.699999999997</v>
      </c>
      <c r="L372" s="4">
        <f>IF(ISBLANK(J372),VLOOKUP(A372,GradientBoostingRegressor!$B$2:$J$850,6,FALSE),J372)</f>
        <v>37869.699999999997</v>
      </c>
      <c r="M372">
        <f>SUM(P372:S372)</f>
        <v>40665.317006539313</v>
      </c>
      <c r="N372">
        <f t="shared" si="20"/>
        <v>2795.6170065393162</v>
      </c>
      <c r="P372">
        <f t="shared" si="21"/>
        <v>0</v>
      </c>
      <c r="Q372">
        <f>$H372*Q$2402</f>
        <v>40665.317006539313</v>
      </c>
      <c r="R372">
        <f t="shared" si="22"/>
        <v>0</v>
      </c>
      <c r="S372">
        <f t="shared" si="23"/>
        <v>0</v>
      </c>
      <c r="T372">
        <f>MROT/DAY(EOMONTH(MIN($G$2:$G$2401),MONTH(G372)-1))/8*H372*$T$2402</f>
        <v>0</v>
      </c>
      <c r="U372">
        <f>I372-PLAN</f>
        <v>690</v>
      </c>
    </row>
    <row r="373" spans="1:21" x14ac:dyDescent="0.35">
      <c r="A373">
        <v>1022</v>
      </c>
      <c r="B373" t="s">
        <v>35</v>
      </c>
      <c r="C373" t="s">
        <v>11</v>
      </c>
      <c r="D373">
        <v>3</v>
      </c>
      <c r="E373" t="s">
        <v>12</v>
      </c>
      <c r="F373">
        <v>1</v>
      </c>
      <c r="G373" s="1">
        <v>44567</v>
      </c>
      <c r="H373">
        <v>264</v>
      </c>
      <c r="I373">
        <v>2250</v>
      </c>
      <c r="J373">
        <v>37869.699999999997</v>
      </c>
      <c r="K373">
        <f>IF(ISBLANK(J373),VLOOKUP(A373,LinearRegression!$B$2:$J$850,6,FALSE),J373)</f>
        <v>37869.699999999997</v>
      </c>
      <c r="L373" s="4">
        <f>IF(ISBLANK(J373),VLOOKUP(A373,GradientBoostingRegressor!$B$2:$J$850,6,FALSE),J373)</f>
        <v>37869.699999999997</v>
      </c>
      <c r="M373">
        <f>SUM(P373:S373)</f>
        <v>40665.317006539313</v>
      </c>
      <c r="N373">
        <f t="shared" si="20"/>
        <v>2795.6170065393162</v>
      </c>
      <c r="P373">
        <f t="shared" si="21"/>
        <v>0</v>
      </c>
      <c r="Q373">
        <f>$H373*Q$2402</f>
        <v>40665.317006539313</v>
      </c>
      <c r="R373">
        <f t="shared" si="22"/>
        <v>0</v>
      </c>
      <c r="S373">
        <f t="shared" si="23"/>
        <v>0</v>
      </c>
      <c r="T373">
        <f>MROT/DAY(EOMONTH(MIN($G$2:$G$2401),MONTH(G373)-1))/8*H373*$T$2402</f>
        <v>0</v>
      </c>
      <c r="U373">
        <f>I373-PLAN</f>
        <v>690</v>
      </c>
    </row>
    <row r="374" spans="1:21" x14ac:dyDescent="0.35">
      <c r="A374">
        <v>67</v>
      </c>
      <c r="B374" t="s">
        <v>86</v>
      </c>
      <c r="C374" t="s">
        <v>71</v>
      </c>
      <c r="D374">
        <v>4</v>
      </c>
      <c r="E374" t="s">
        <v>66</v>
      </c>
      <c r="F374">
        <v>3.1</v>
      </c>
      <c r="G374" s="1">
        <v>44562</v>
      </c>
      <c r="H374">
        <v>240</v>
      </c>
      <c r="I374">
        <v>1950</v>
      </c>
      <c r="J374">
        <v>37802.199999999997</v>
      </c>
      <c r="K374">
        <f>IF(ISBLANK(J374),VLOOKUP(A374,LinearRegression!$B$2:$J$850,6,FALSE),J374)</f>
        <v>37802.199999999997</v>
      </c>
      <c r="L374" s="4">
        <f>IF(ISBLANK(J374),VLOOKUP(A374,GradientBoostingRegressor!$B$2:$J$850,6,FALSE),J374)</f>
        <v>37802.199999999997</v>
      </c>
      <c r="M374">
        <f>SUM(P374:S374)</f>
        <v>36968.47000594483</v>
      </c>
      <c r="N374">
        <f t="shared" si="20"/>
        <v>833.72999405516748</v>
      </c>
      <c r="P374">
        <f t="shared" si="21"/>
        <v>0</v>
      </c>
      <c r="Q374">
        <f>$H374*Q$2402</f>
        <v>36968.47000594483</v>
      </c>
      <c r="R374">
        <f t="shared" si="22"/>
        <v>0</v>
      </c>
      <c r="S374">
        <f t="shared" si="23"/>
        <v>0</v>
      </c>
      <c r="T374">
        <f>MROT/DAY(EOMONTH(MIN($G$2:$G$2401),MONTH(G374)-1))/8*H374*$T$2402</f>
        <v>0</v>
      </c>
      <c r="U374">
        <f>I374-PLAN</f>
        <v>390</v>
      </c>
    </row>
    <row r="375" spans="1:21" x14ac:dyDescent="0.35">
      <c r="A375">
        <v>68</v>
      </c>
      <c r="B375" t="s">
        <v>87</v>
      </c>
      <c r="C375" t="s">
        <v>71</v>
      </c>
      <c r="D375">
        <v>4</v>
      </c>
      <c r="E375" t="s">
        <v>66</v>
      </c>
      <c r="F375">
        <v>3.1</v>
      </c>
      <c r="G375" s="1">
        <v>44562</v>
      </c>
      <c r="H375">
        <v>240</v>
      </c>
      <c r="I375">
        <v>1950</v>
      </c>
      <c r="J375">
        <v>37802.199999999997</v>
      </c>
      <c r="K375">
        <f>IF(ISBLANK(J375),VLOOKUP(A375,LinearRegression!$B$2:$J$850,6,FALSE),J375)</f>
        <v>37802.199999999997</v>
      </c>
      <c r="L375" s="4">
        <f>IF(ISBLANK(J375),VLOOKUP(A375,GradientBoostingRegressor!$B$2:$J$850,6,FALSE),J375)</f>
        <v>37802.199999999997</v>
      </c>
      <c r="M375">
        <f>SUM(P375:S375)</f>
        <v>36968.47000594483</v>
      </c>
      <c r="N375">
        <f t="shared" si="20"/>
        <v>833.72999405516748</v>
      </c>
      <c r="P375">
        <f t="shared" si="21"/>
        <v>0</v>
      </c>
      <c r="Q375">
        <f>$H375*Q$2402</f>
        <v>36968.47000594483</v>
      </c>
      <c r="R375">
        <f t="shared" si="22"/>
        <v>0</v>
      </c>
      <c r="S375">
        <f t="shared" si="23"/>
        <v>0</v>
      </c>
      <c r="T375">
        <f>MROT/DAY(EOMONTH(MIN($G$2:$G$2401),MONTH(G375)-1))/8*H375*$T$2402</f>
        <v>0</v>
      </c>
      <c r="U375">
        <f>I375-PLAN</f>
        <v>390</v>
      </c>
    </row>
    <row r="376" spans="1:21" x14ac:dyDescent="0.35">
      <c r="A376">
        <v>92</v>
      </c>
      <c r="B376" t="s">
        <v>113</v>
      </c>
      <c r="C376" t="s">
        <v>114</v>
      </c>
      <c r="D376">
        <v>5</v>
      </c>
      <c r="E376" t="s">
        <v>51</v>
      </c>
      <c r="F376">
        <v>3.3</v>
      </c>
      <c r="G376" s="1">
        <v>44562</v>
      </c>
      <c r="H376">
        <v>216</v>
      </c>
      <c r="I376">
        <v>1950</v>
      </c>
      <c r="J376">
        <v>37800.269999999997</v>
      </c>
      <c r="K376">
        <f>IF(ISBLANK(J376),VLOOKUP(A376,LinearRegression!$B$2:$J$850,6,FALSE),J376)</f>
        <v>37800.269999999997</v>
      </c>
      <c r="L376" s="4">
        <f>IF(ISBLANK(J376),VLOOKUP(A376,GradientBoostingRegressor!$B$2:$J$850,6,FALSE),J376)</f>
        <v>37800.269999999997</v>
      </c>
      <c r="M376">
        <f>SUM(P376:S376)</f>
        <v>33271.623005350346</v>
      </c>
      <c r="N376">
        <f t="shared" si="20"/>
        <v>4528.6469946496509</v>
      </c>
      <c r="P376">
        <f t="shared" si="21"/>
        <v>0</v>
      </c>
      <c r="Q376">
        <f>$H376*Q$2402</f>
        <v>33271.623005350346</v>
      </c>
      <c r="R376">
        <f t="shared" si="22"/>
        <v>0</v>
      </c>
      <c r="S376">
        <f t="shared" si="23"/>
        <v>0</v>
      </c>
      <c r="T376">
        <f>MROT/DAY(EOMONTH(MIN($G$2:$G$2401),MONTH(G376)-1))/8*H376*$T$2402</f>
        <v>0</v>
      </c>
      <c r="U376">
        <f>I376-PLAN</f>
        <v>390</v>
      </c>
    </row>
    <row r="377" spans="1:21" x14ac:dyDescent="0.35">
      <c r="A377">
        <v>107</v>
      </c>
      <c r="B377" t="s">
        <v>129</v>
      </c>
      <c r="C377" t="s">
        <v>114</v>
      </c>
      <c r="D377">
        <v>5</v>
      </c>
      <c r="E377" t="s">
        <v>51</v>
      </c>
      <c r="F377">
        <v>3.3</v>
      </c>
      <c r="G377" s="1">
        <v>44562</v>
      </c>
      <c r="H377">
        <v>216</v>
      </c>
      <c r="I377">
        <v>1950</v>
      </c>
      <c r="J377">
        <v>37800.269999999997</v>
      </c>
      <c r="K377">
        <f>IF(ISBLANK(J377),VLOOKUP(A377,LinearRegression!$B$2:$J$850,6,FALSE),J377)</f>
        <v>37800.269999999997</v>
      </c>
      <c r="L377" s="4">
        <f>IF(ISBLANK(J377),VLOOKUP(A377,GradientBoostingRegressor!$B$2:$J$850,6,FALSE),J377)</f>
        <v>37800.269999999997</v>
      </c>
      <c r="M377">
        <f>SUM(P377:S377)</f>
        <v>33271.623005350346</v>
      </c>
      <c r="N377">
        <f t="shared" si="20"/>
        <v>4528.6469946496509</v>
      </c>
      <c r="P377">
        <f t="shared" si="21"/>
        <v>0</v>
      </c>
      <c r="Q377">
        <f>$H377*Q$2402</f>
        <v>33271.623005350346</v>
      </c>
      <c r="R377">
        <f t="shared" si="22"/>
        <v>0</v>
      </c>
      <c r="S377">
        <f t="shared" si="23"/>
        <v>0</v>
      </c>
      <c r="T377">
        <f>MROT/DAY(EOMONTH(MIN($G$2:$G$2401),MONTH(G377)-1))/8*H377*$T$2402</f>
        <v>0</v>
      </c>
      <c r="U377">
        <f>I377-PLAN</f>
        <v>390</v>
      </c>
    </row>
    <row r="378" spans="1:21" x14ac:dyDescent="0.35">
      <c r="A378">
        <v>169</v>
      </c>
      <c r="B378" t="s">
        <v>196</v>
      </c>
      <c r="C378" t="s">
        <v>114</v>
      </c>
      <c r="D378">
        <v>7</v>
      </c>
      <c r="E378" t="s">
        <v>16</v>
      </c>
      <c r="F378">
        <v>3.3</v>
      </c>
      <c r="G378" s="1">
        <v>44562</v>
      </c>
      <c r="H378">
        <v>192</v>
      </c>
      <c r="I378">
        <v>1950</v>
      </c>
      <c r="J378">
        <v>37676.58</v>
      </c>
      <c r="K378">
        <f>IF(ISBLANK(J378),VLOOKUP(A378,LinearRegression!$B$2:$J$850,6,FALSE),J378)</f>
        <v>37676.58</v>
      </c>
      <c r="L378" s="4">
        <f>IF(ISBLANK(J378),VLOOKUP(A378,GradientBoostingRegressor!$B$2:$J$850,6,FALSE),J378)</f>
        <v>37676.58</v>
      </c>
      <c r="M378">
        <f>SUM(P378:S378)</f>
        <v>29574.776004755862</v>
      </c>
      <c r="N378">
        <f t="shared" si="20"/>
        <v>8101.8039952441395</v>
      </c>
      <c r="P378">
        <f t="shared" si="21"/>
        <v>0</v>
      </c>
      <c r="Q378">
        <f>$H378*Q$2402</f>
        <v>29574.776004755862</v>
      </c>
      <c r="R378">
        <f t="shared" si="22"/>
        <v>0</v>
      </c>
      <c r="S378">
        <f t="shared" si="23"/>
        <v>0</v>
      </c>
      <c r="T378">
        <f>MROT/DAY(EOMONTH(MIN($G$2:$G$2401),MONTH(G378)-1))/8*H378*$T$2402</f>
        <v>0</v>
      </c>
      <c r="U378">
        <f>I378-PLAN</f>
        <v>390</v>
      </c>
    </row>
    <row r="379" spans="1:21" x14ac:dyDescent="0.35">
      <c r="A379">
        <v>1499</v>
      </c>
      <c r="B379" t="s">
        <v>121</v>
      </c>
      <c r="C379" t="s">
        <v>114</v>
      </c>
      <c r="D379">
        <v>5</v>
      </c>
      <c r="E379" t="s">
        <v>51</v>
      </c>
      <c r="F379">
        <v>3.3</v>
      </c>
      <c r="G379" s="1">
        <v>44569</v>
      </c>
      <c r="H379">
        <v>216</v>
      </c>
      <c r="I379">
        <v>1930</v>
      </c>
      <c r="J379">
        <v>37647.64</v>
      </c>
      <c r="K379">
        <f>IF(ISBLANK(J379),VLOOKUP(A379,LinearRegression!$B$2:$J$850,6,FALSE),J379)</f>
        <v>37647.64</v>
      </c>
      <c r="L379" s="4">
        <f>IF(ISBLANK(J379),VLOOKUP(A379,GradientBoostingRegressor!$B$2:$J$850,6,FALSE),J379)</f>
        <v>37647.64</v>
      </c>
      <c r="M379">
        <f>SUM(P379:S379)</f>
        <v>33271.623005350346</v>
      </c>
      <c r="N379">
        <f t="shared" si="20"/>
        <v>4376.0169946496535</v>
      </c>
      <c r="P379">
        <f t="shared" si="21"/>
        <v>0</v>
      </c>
      <c r="Q379">
        <f>$H379*Q$2402</f>
        <v>33271.623005350346</v>
      </c>
      <c r="R379">
        <f t="shared" si="22"/>
        <v>0</v>
      </c>
      <c r="S379">
        <f t="shared" si="23"/>
        <v>0</v>
      </c>
      <c r="T379">
        <f>MROT/DAY(EOMONTH(MIN($G$2:$G$2401),MONTH(G379)-1))/8*H379*$T$2402</f>
        <v>0</v>
      </c>
      <c r="U379">
        <f>I379-PLAN</f>
        <v>370</v>
      </c>
    </row>
    <row r="380" spans="1:21" x14ac:dyDescent="0.35">
      <c r="A380">
        <v>1505</v>
      </c>
      <c r="B380" t="s">
        <v>127</v>
      </c>
      <c r="C380" t="s">
        <v>114</v>
      </c>
      <c r="D380">
        <v>5</v>
      </c>
      <c r="E380" t="s">
        <v>51</v>
      </c>
      <c r="F380">
        <v>3.3</v>
      </c>
      <c r="G380" s="1">
        <v>44569</v>
      </c>
      <c r="H380">
        <v>216</v>
      </c>
      <c r="I380">
        <v>1930</v>
      </c>
      <c r="J380">
        <v>37647.64</v>
      </c>
      <c r="K380">
        <f>IF(ISBLANK(J380),VLOOKUP(A380,LinearRegression!$B$2:$J$850,6,FALSE),J380)</f>
        <v>37647.64</v>
      </c>
      <c r="L380" s="4">
        <f>IF(ISBLANK(J380),VLOOKUP(A380,GradientBoostingRegressor!$B$2:$J$850,6,FALSE),J380)</f>
        <v>37647.64</v>
      </c>
      <c r="M380">
        <f>SUM(P380:S380)</f>
        <v>33271.623005350346</v>
      </c>
      <c r="N380">
        <f t="shared" si="20"/>
        <v>4376.0169946496535</v>
      </c>
      <c r="P380">
        <f t="shared" si="21"/>
        <v>0</v>
      </c>
      <c r="Q380">
        <f>$H380*Q$2402</f>
        <v>33271.623005350346</v>
      </c>
      <c r="R380">
        <f t="shared" si="22"/>
        <v>0</v>
      </c>
      <c r="S380">
        <f t="shared" si="23"/>
        <v>0</v>
      </c>
      <c r="T380">
        <f>MROT/DAY(EOMONTH(MIN($G$2:$G$2401),MONTH(G380)-1))/8*H380*$T$2402</f>
        <v>0</v>
      </c>
      <c r="U380">
        <f>I380-PLAN</f>
        <v>370</v>
      </c>
    </row>
    <row r="381" spans="1:21" x14ac:dyDescent="0.35">
      <c r="A381">
        <v>1541</v>
      </c>
      <c r="B381" t="s">
        <v>166</v>
      </c>
      <c r="C381" t="s">
        <v>114</v>
      </c>
      <c r="D381">
        <v>5</v>
      </c>
      <c r="E381" t="s">
        <v>103</v>
      </c>
      <c r="F381">
        <v>3.3</v>
      </c>
      <c r="G381" s="1">
        <v>44569</v>
      </c>
      <c r="H381">
        <v>216</v>
      </c>
      <c r="I381">
        <v>1930</v>
      </c>
      <c r="J381">
        <v>37647.64</v>
      </c>
      <c r="K381">
        <f>IF(ISBLANK(J381),VLOOKUP(A381,LinearRegression!$B$2:$J$850,6,FALSE),J381)</f>
        <v>37647.64</v>
      </c>
      <c r="L381" s="4">
        <f>IF(ISBLANK(J381),VLOOKUP(A381,GradientBoostingRegressor!$B$2:$J$850,6,FALSE),J381)</f>
        <v>37647.64</v>
      </c>
      <c r="M381">
        <f>SUM(P381:S381)</f>
        <v>33271.623005350346</v>
      </c>
      <c r="N381">
        <f t="shared" si="20"/>
        <v>4376.0169946496535</v>
      </c>
      <c r="P381">
        <f t="shared" si="21"/>
        <v>0</v>
      </c>
      <c r="Q381">
        <f>$H381*Q$2402</f>
        <v>33271.623005350346</v>
      </c>
      <c r="R381">
        <f t="shared" si="22"/>
        <v>0</v>
      </c>
      <c r="S381">
        <f t="shared" si="23"/>
        <v>0</v>
      </c>
      <c r="T381">
        <f>MROT/DAY(EOMONTH(MIN($G$2:$G$2401),MONTH(G381)-1))/8*H381*$T$2402</f>
        <v>0</v>
      </c>
      <c r="U381">
        <f>I381-PLAN</f>
        <v>370</v>
      </c>
    </row>
    <row r="382" spans="1:21" x14ac:dyDescent="0.35">
      <c r="A382">
        <v>1542</v>
      </c>
      <c r="B382" t="s">
        <v>167</v>
      </c>
      <c r="C382" t="s">
        <v>114</v>
      </c>
      <c r="D382">
        <v>5</v>
      </c>
      <c r="E382" t="s">
        <v>103</v>
      </c>
      <c r="F382">
        <v>3.3</v>
      </c>
      <c r="G382" s="1">
        <v>44569</v>
      </c>
      <c r="H382">
        <v>216</v>
      </c>
      <c r="I382">
        <v>1930</v>
      </c>
      <c r="J382">
        <v>37647.64</v>
      </c>
      <c r="K382">
        <f>IF(ISBLANK(J382),VLOOKUP(A382,LinearRegression!$B$2:$J$850,6,FALSE),J382)</f>
        <v>37647.64</v>
      </c>
      <c r="L382" s="4">
        <f>IF(ISBLANK(J382),VLOOKUP(A382,GradientBoostingRegressor!$B$2:$J$850,6,FALSE),J382)</f>
        <v>37647.64</v>
      </c>
      <c r="M382">
        <f>SUM(P382:S382)</f>
        <v>33271.623005350346</v>
      </c>
      <c r="N382">
        <f t="shared" si="20"/>
        <v>4376.0169946496535</v>
      </c>
      <c r="P382">
        <f t="shared" si="21"/>
        <v>0</v>
      </c>
      <c r="Q382">
        <f>$H382*Q$2402</f>
        <v>33271.623005350346</v>
      </c>
      <c r="R382">
        <f t="shared" si="22"/>
        <v>0</v>
      </c>
      <c r="S382">
        <f t="shared" si="23"/>
        <v>0</v>
      </c>
      <c r="T382">
        <f>MROT/DAY(EOMONTH(MIN($G$2:$G$2401),MONTH(G382)-1))/8*H382*$T$2402</f>
        <v>0</v>
      </c>
      <c r="U382">
        <f>I382-PLAN</f>
        <v>370</v>
      </c>
    </row>
    <row r="383" spans="1:21" x14ac:dyDescent="0.35">
      <c r="A383">
        <v>1569</v>
      </c>
      <c r="B383" t="s">
        <v>196</v>
      </c>
      <c r="C383" t="s">
        <v>114</v>
      </c>
      <c r="D383">
        <v>7</v>
      </c>
      <c r="E383" t="s">
        <v>16</v>
      </c>
      <c r="F383">
        <v>3.3</v>
      </c>
      <c r="G383" s="1">
        <v>44569</v>
      </c>
      <c r="H383">
        <v>192</v>
      </c>
      <c r="I383">
        <v>1930</v>
      </c>
      <c r="J383">
        <v>37509.410000000003</v>
      </c>
      <c r="K383">
        <f>IF(ISBLANK(J383),VLOOKUP(A383,LinearRegression!$B$2:$J$850,6,FALSE),J383)</f>
        <v>37509.410000000003</v>
      </c>
      <c r="L383" s="4">
        <f>IF(ISBLANK(J383),VLOOKUP(A383,GradientBoostingRegressor!$B$2:$J$850,6,FALSE),J383)</f>
        <v>37509.410000000003</v>
      </c>
      <c r="M383">
        <f>SUM(P383:S383)</f>
        <v>29574.776004755862</v>
      </c>
      <c r="N383">
        <f t="shared" si="20"/>
        <v>7934.6339952441413</v>
      </c>
      <c r="P383">
        <f t="shared" si="21"/>
        <v>0</v>
      </c>
      <c r="Q383">
        <f>$H383*Q$2402</f>
        <v>29574.776004755862</v>
      </c>
      <c r="R383">
        <f t="shared" si="22"/>
        <v>0</v>
      </c>
      <c r="S383">
        <f t="shared" si="23"/>
        <v>0</v>
      </c>
      <c r="T383">
        <f>MROT/DAY(EOMONTH(MIN($G$2:$G$2401),MONTH(G383)-1))/8*H383*$T$2402</f>
        <v>0</v>
      </c>
      <c r="U383">
        <f>I383-PLAN</f>
        <v>370</v>
      </c>
    </row>
    <row r="384" spans="1:21" x14ac:dyDescent="0.35">
      <c r="A384">
        <v>1575</v>
      </c>
      <c r="B384" t="s">
        <v>202</v>
      </c>
      <c r="C384" t="s">
        <v>114</v>
      </c>
      <c r="D384">
        <v>7</v>
      </c>
      <c r="E384" t="s">
        <v>103</v>
      </c>
      <c r="F384">
        <v>3.3</v>
      </c>
      <c r="G384" s="1">
        <v>44569</v>
      </c>
      <c r="H384">
        <v>192</v>
      </c>
      <c r="I384">
        <v>1930</v>
      </c>
      <c r="J384">
        <v>37509.410000000003</v>
      </c>
      <c r="K384">
        <f>IF(ISBLANK(J384),VLOOKUP(A384,LinearRegression!$B$2:$J$850,6,FALSE),J384)</f>
        <v>37509.410000000003</v>
      </c>
      <c r="L384" s="4">
        <f>IF(ISBLANK(J384),VLOOKUP(A384,GradientBoostingRegressor!$B$2:$J$850,6,FALSE),J384)</f>
        <v>37509.410000000003</v>
      </c>
      <c r="M384">
        <f>SUM(P384:S384)</f>
        <v>29574.776004755862</v>
      </c>
      <c r="N384">
        <f t="shared" si="20"/>
        <v>7934.6339952441413</v>
      </c>
      <c r="P384">
        <f t="shared" si="21"/>
        <v>0</v>
      </c>
      <c r="Q384">
        <f>$H384*Q$2402</f>
        <v>29574.776004755862</v>
      </c>
      <c r="R384">
        <f t="shared" si="22"/>
        <v>0</v>
      </c>
      <c r="S384">
        <f t="shared" si="23"/>
        <v>0</v>
      </c>
      <c r="T384">
        <f>MROT/DAY(EOMONTH(MIN($G$2:$G$2401),MONTH(G384)-1))/8*H384*$T$2402</f>
        <v>0</v>
      </c>
      <c r="U384">
        <f>I384-PLAN</f>
        <v>370</v>
      </c>
    </row>
    <row r="385" spans="1:21" x14ac:dyDescent="0.35">
      <c r="A385">
        <v>1581</v>
      </c>
      <c r="B385" t="s">
        <v>208</v>
      </c>
      <c r="C385" t="s">
        <v>114</v>
      </c>
      <c r="D385">
        <v>7</v>
      </c>
      <c r="E385" t="s">
        <v>103</v>
      </c>
      <c r="F385">
        <v>3.3</v>
      </c>
      <c r="G385" s="1">
        <v>44569</v>
      </c>
      <c r="H385">
        <v>192</v>
      </c>
      <c r="I385">
        <v>1930</v>
      </c>
      <c r="J385">
        <v>37509.410000000003</v>
      </c>
      <c r="K385">
        <f>IF(ISBLANK(J385),VLOOKUP(A385,LinearRegression!$B$2:$J$850,6,FALSE),J385)</f>
        <v>37509.410000000003</v>
      </c>
      <c r="L385" s="4">
        <f>IF(ISBLANK(J385),VLOOKUP(A385,GradientBoostingRegressor!$B$2:$J$850,6,FALSE),J385)</f>
        <v>37509.410000000003</v>
      </c>
      <c r="M385">
        <f>SUM(P385:S385)</f>
        <v>29574.776004755862</v>
      </c>
      <c r="N385">
        <f t="shared" si="20"/>
        <v>7934.6339952441413</v>
      </c>
      <c r="P385">
        <f t="shared" si="21"/>
        <v>0</v>
      </c>
      <c r="Q385">
        <f>$H385*Q$2402</f>
        <v>29574.776004755862</v>
      </c>
      <c r="R385">
        <f t="shared" si="22"/>
        <v>0</v>
      </c>
      <c r="S385">
        <f t="shared" si="23"/>
        <v>0</v>
      </c>
      <c r="T385">
        <f>MROT/DAY(EOMONTH(MIN($G$2:$G$2401),MONTH(G385)-1))/8*H385*$T$2402</f>
        <v>0</v>
      </c>
      <c r="U385">
        <f>I385-PLAN</f>
        <v>370</v>
      </c>
    </row>
    <row r="386" spans="1:21" x14ac:dyDescent="0.35">
      <c r="A386">
        <v>96</v>
      </c>
      <c r="B386" t="s">
        <v>118</v>
      </c>
      <c r="C386" t="s">
        <v>50</v>
      </c>
      <c r="D386">
        <v>5</v>
      </c>
      <c r="E386" t="s">
        <v>51</v>
      </c>
      <c r="F386">
        <v>2</v>
      </c>
      <c r="G386" s="1">
        <v>44562</v>
      </c>
      <c r="H386">
        <v>228</v>
      </c>
      <c r="I386">
        <v>1950</v>
      </c>
      <c r="J386">
        <v>37502.550000000003</v>
      </c>
      <c r="K386">
        <f>IF(ISBLANK(J386),VLOOKUP(A386,LinearRegression!$B$2:$J$850,6,FALSE),J386)</f>
        <v>37502.550000000003</v>
      </c>
      <c r="L386" s="4">
        <f>IF(ISBLANK(J386),VLOOKUP(A386,GradientBoostingRegressor!$B$2:$J$850,6,FALSE),J386)</f>
        <v>37502.550000000003</v>
      </c>
      <c r="M386">
        <f>SUM(P386:S386)</f>
        <v>35120.046505647588</v>
      </c>
      <c r="N386">
        <f t="shared" si="20"/>
        <v>2382.5034943524151</v>
      </c>
      <c r="P386">
        <f t="shared" si="21"/>
        <v>0</v>
      </c>
      <c r="Q386">
        <f>$H386*Q$2402</f>
        <v>35120.046505647588</v>
      </c>
      <c r="R386">
        <f t="shared" si="22"/>
        <v>0</v>
      </c>
      <c r="S386">
        <f t="shared" si="23"/>
        <v>0</v>
      </c>
      <c r="T386">
        <f>MROT/DAY(EOMONTH(MIN($G$2:$G$2401),MONTH(G386)-1))/8*H386*$T$2402</f>
        <v>0</v>
      </c>
      <c r="U386">
        <f>I386-PLAN</f>
        <v>390</v>
      </c>
    </row>
    <row r="387" spans="1:21" x14ac:dyDescent="0.35">
      <c r="A387">
        <v>108</v>
      </c>
      <c r="B387" t="s">
        <v>130</v>
      </c>
      <c r="C387" t="s">
        <v>50</v>
      </c>
      <c r="D387">
        <v>5</v>
      </c>
      <c r="E387" t="s">
        <v>51</v>
      </c>
      <c r="F387">
        <v>2</v>
      </c>
      <c r="G387" s="1">
        <v>44562</v>
      </c>
      <c r="H387">
        <v>228</v>
      </c>
      <c r="I387">
        <v>1950</v>
      </c>
      <c r="J387">
        <v>37502.550000000003</v>
      </c>
      <c r="K387">
        <f>IF(ISBLANK(J387),VLOOKUP(A387,LinearRegression!$B$2:$J$850,6,FALSE),J387)</f>
        <v>37502.550000000003</v>
      </c>
      <c r="L387" s="4">
        <f>IF(ISBLANK(J387),VLOOKUP(A387,GradientBoostingRegressor!$B$2:$J$850,6,FALSE),J387)</f>
        <v>37502.550000000003</v>
      </c>
      <c r="M387">
        <f>SUM(P387:S387)</f>
        <v>35120.046505647588</v>
      </c>
      <c r="N387">
        <f t="shared" ref="N387:N450" si="24">ABS(J387-M387)</f>
        <v>2382.5034943524151</v>
      </c>
      <c r="P387">
        <f t="shared" ref="P387:P450" si="25">$I387*P$2402</f>
        <v>0</v>
      </c>
      <c r="Q387">
        <f>$H387*Q$2402</f>
        <v>35120.046505647588</v>
      </c>
      <c r="R387">
        <f t="shared" ref="R387:R450" si="26">$D387*R$2402</f>
        <v>0</v>
      </c>
      <c r="S387">
        <f t="shared" ref="S387:S450" si="27">$F387*S$2402</f>
        <v>0</v>
      </c>
      <c r="T387">
        <f>MROT/DAY(EOMONTH(MIN($G$2:$G$2401),MONTH(G387)-1))/8*H387*$T$2402</f>
        <v>0</v>
      </c>
      <c r="U387">
        <f>I387-PLAN</f>
        <v>390</v>
      </c>
    </row>
    <row r="388" spans="1:21" x14ac:dyDescent="0.35">
      <c r="A388">
        <v>74</v>
      </c>
      <c r="B388" t="s">
        <v>94</v>
      </c>
      <c r="C388" t="s">
        <v>18</v>
      </c>
      <c r="D388">
        <v>4</v>
      </c>
      <c r="E388" t="s">
        <v>16</v>
      </c>
      <c r="F388">
        <v>3.3</v>
      </c>
      <c r="G388" s="1">
        <v>44562</v>
      </c>
      <c r="H388">
        <v>228</v>
      </c>
      <c r="I388">
        <v>1950</v>
      </c>
      <c r="J388">
        <v>37477.22</v>
      </c>
      <c r="K388">
        <f>IF(ISBLANK(J388),VLOOKUP(A388,LinearRegression!$B$2:$J$850,6,FALSE),J388)</f>
        <v>37477.22</v>
      </c>
      <c r="L388" s="4">
        <f>IF(ISBLANK(J388),VLOOKUP(A388,GradientBoostingRegressor!$B$2:$J$850,6,FALSE),J388)</f>
        <v>37477.22</v>
      </c>
      <c r="M388">
        <f>SUM(P388:S388)</f>
        <v>35120.046505647588</v>
      </c>
      <c r="N388">
        <f t="shared" si="24"/>
        <v>2357.1734943524134</v>
      </c>
      <c r="P388">
        <f t="shared" si="25"/>
        <v>0</v>
      </c>
      <c r="Q388">
        <f>$H388*Q$2402</f>
        <v>35120.046505647588</v>
      </c>
      <c r="R388">
        <f t="shared" si="26"/>
        <v>0</v>
      </c>
      <c r="S388">
        <f t="shared" si="27"/>
        <v>0</v>
      </c>
      <c r="T388">
        <f>MROT/DAY(EOMONTH(MIN($G$2:$G$2401),MONTH(G388)-1))/8*H388*$T$2402</f>
        <v>0</v>
      </c>
      <c r="U388">
        <f>I388-PLAN</f>
        <v>390</v>
      </c>
    </row>
    <row r="389" spans="1:21" x14ac:dyDescent="0.35">
      <c r="A389">
        <v>79</v>
      </c>
      <c r="B389" t="s">
        <v>99</v>
      </c>
      <c r="C389" t="s">
        <v>18</v>
      </c>
      <c r="D389">
        <v>4</v>
      </c>
      <c r="E389" t="s">
        <v>16</v>
      </c>
      <c r="F389">
        <v>3.3</v>
      </c>
      <c r="G389" s="1">
        <v>44562</v>
      </c>
      <c r="H389">
        <v>228</v>
      </c>
      <c r="I389">
        <v>1950</v>
      </c>
      <c r="J389">
        <v>37477.22</v>
      </c>
      <c r="K389">
        <f>IF(ISBLANK(J389),VLOOKUP(A389,LinearRegression!$B$2:$J$850,6,FALSE),J389)</f>
        <v>37477.22</v>
      </c>
      <c r="L389" s="4">
        <f>IF(ISBLANK(J389),VLOOKUP(A389,GradientBoostingRegressor!$B$2:$J$850,6,FALSE),J389)</f>
        <v>37477.22</v>
      </c>
      <c r="M389">
        <f>SUM(P389:S389)</f>
        <v>35120.046505647588</v>
      </c>
      <c r="N389">
        <f t="shared" si="24"/>
        <v>2357.1734943524134</v>
      </c>
      <c r="P389">
        <f t="shared" si="25"/>
        <v>0</v>
      </c>
      <c r="Q389">
        <f>$H389*Q$2402</f>
        <v>35120.046505647588</v>
      </c>
      <c r="R389">
        <f t="shared" si="26"/>
        <v>0</v>
      </c>
      <c r="S389">
        <f t="shared" si="27"/>
        <v>0</v>
      </c>
      <c r="T389">
        <f>MROT/DAY(EOMONTH(MIN($G$2:$G$2401),MONTH(G389)-1))/8*H389*$T$2402</f>
        <v>0</v>
      </c>
      <c r="U389">
        <f>I389-PLAN</f>
        <v>390</v>
      </c>
    </row>
    <row r="390" spans="1:21" x14ac:dyDescent="0.35">
      <c r="A390">
        <v>83</v>
      </c>
      <c r="B390" t="s">
        <v>104</v>
      </c>
      <c r="C390" t="s">
        <v>18</v>
      </c>
      <c r="D390">
        <v>4</v>
      </c>
      <c r="E390" t="s">
        <v>103</v>
      </c>
      <c r="F390">
        <v>3.3</v>
      </c>
      <c r="G390" s="1">
        <v>44562</v>
      </c>
      <c r="H390">
        <v>228</v>
      </c>
      <c r="I390">
        <v>1950</v>
      </c>
      <c r="J390">
        <v>37477.22</v>
      </c>
      <c r="K390">
        <f>IF(ISBLANK(J390),VLOOKUP(A390,LinearRegression!$B$2:$J$850,6,FALSE),J390)</f>
        <v>37477.22</v>
      </c>
      <c r="L390" s="4">
        <f>IF(ISBLANK(J390),VLOOKUP(A390,GradientBoostingRegressor!$B$2:$J$850,6,FALSE),J390)</f>
        <v>37477.22</v>
      </c>
      <c r="M390">
        <f>SUM(P390:S390)</f>
        <v>35120.046505647588</v>
      </c>
      <c r="N390">
        <f t="shared" si="24"/>
        <v>2357.1734943524134</v>
      </c>
      <c r="P390">
        <f t="shared" si="25"/>
        <v>0</v>
      </c>
      <c r="Q390">
        <f>$H390*Q$2402</f>
        <v>35120.046505647588</v>
      </c>
      <c r="R390">
        <f t="shared" si="26"/>
        <v>0</v>
      </c>
      <c r="S390">
        <f t="shared" si="27"/>
        <v>0</v>
      </c>
      <c r="T390">
        <f>MROT/DAY(EOMONTH(MIN($G$2:$G$2401),MONTH(G390)-1))/8*H390*$T$2402</f>
        <v>0</v>
      </c>
      <c r="U390">
        <f>I390-PLAN</f>
        <v>390</v>
      </c>
    </row>
    <row r="391" spans="1:21" x14ac:dyDescent="0.35">
      <c r="A391">
        <v>84</v>
      </c>
      <c r="B391" t="s">
        <v>105</v>
      </c>
      <c r="C391" t="s">
        <v>18</v>
      </c>
      <c r="D391">
        <v>4</v>
      </c>
      <c r="E391" t="s">
        <v>103</v>
      </c>
      <c r="F391">
        <v>3.3</v>
      </c>
      <c r="G391" s="1">
        <v>44562</v>
      </c>
      <c r="H391">
        <v>228</v>
      </c>
      <c r="I391">
        <v>1950</v>
      </c>
      <c r="J391">
        <v>37477.22</v>
      </c>
      <c r="K391">
        <f>IF(ISBLANK(J391),VLOOKUP(A391,LinearRegression!$B$2:$J$850,6,FALSE),J391)</f>
        <v>37477.22</v>
      </c>
      <c r="L391" s="4">
        <f>IF(ISBLANK(J391),VLOOKUP(A391,GradientBoostingRegressor!$B$2:$J$850,6,FALSE),J391)</f>
        <v>37477.22</v>
      </c>
      <c r="M391">
        <f>SUM(P391:S391)</f>
        <v>35120.046505647588</v>
      </c>
      <c r="N391">
        <f t="shared" si="24"/>
        <v>2357.1734943524134</v>
      </c>
      <c r="P391">
        <f t="shared" si="25"/>
        <v>0</v>
      </c>
      <c r="Q391">
        <f>$H391*Q$2402</f>
        <v>35120.046505647588</v>
      </c>
      <c r="R391">
        <f t="shared" si="26"/>
        <v>0</v>
      </c>
      <c r="S391">
        <f t="shared" si="27"/>
        <v>0</v>
      </c>
      <c r="T391">
        <f>MROT/DAY(EOMONTH(MIN($G$2:$G$2401),MONTH(G391)-1))/8*H391*$T$2402</f>
        <v>0</v>
      </c>
      <c r="U391">
        <f>I391-PLAN</f>
        <v>390</v>
      </c>
    </row>
    <row r="392" spans="1:21" x14ac:dyDescent="0.35">
      <c r="A392">
        <v>1493</v>
      </c>
      <c r="B392" t="s">
        <v>115</v>
      </c>
      <c r="C392" t="s">
        <v>50</v>
      </c>
      <c r="D392">
        <v>5</v>
      </c>
      <c r="E392" t="s">
        <v>51</v>
      </c>
      <c r="F392">
        <v>2</v>
      </c>
      <c r="G392" s="1">
        <v>44569</v>
      </c>
      <c r="H392">
        <v>228</v>
      </c>
      <c r="I392">
        <v>1930</v>
      </c>
      <c r="J392">
        <v>37341.440000000002</v>
      </c>
      <c r="K392">
        <f>IF(ISBLANK(J392),VLOOKUP(A392,LinearRegression!$B$2:$J$850,6,FALSE),J392)</f>
        <v>37341.440000000002</v>
      </c>
      <c r="L392" s="4">
        <f>IF(ISBLANK(J392),VLOOKUP(A392,GradientBoostingRegressor!$B$2:$J$850,6,FALSE),J392)</f>
        <v>37341.440000000002</v>
      </c>
      <c r="M392">
        <f>SUM(P392:S392)</f>
        <v>35120.046505647588</v>
      </c>
      <c r="N392">
        <f t="shared" si="24"/>
        <v>2221.3934943524146</v>
      </c>
      <c r="P392">
        <f t="shared" si="25"/>
        <v>0</v>
      </c>
      <c r="Q392">
        <f>$H392*Q$2402</f>
        <v>35120.046505647588</v>
      </c>
      <c r="R392">
        <f t="shared" si="26"/>
        <v>0</v>
      </c>
      <c r="S392">
        <f t="shared" si="27"/>
        <v>0</v>
      </c>
      <c r="T392">
        <f>MROT/DAY(EOMONTH(MIN($G$2:$G$2401),MONTH(G392)-1))/8*H392*$T$2402</f>
        <v>0</v>
      </c>
      <c r="U392">
        <f>I392-PLAN</f>
        <v>370</v>
      </c>
    </row>
    <row r="393" spans="1:21" x14ac:dyDescent="0.35">
      <c r="A393">
        <v>1496</v>
      </c>
      <c r="B393" t="s">
        <v>118</v>
      </c>
      <c r="C393" t="s">
        <v>50</v>
      </c>
      <c r="D393">
        <v>5</v>
      </c>
      <c r="E393" t="s">
        <v>51</v>
      </c>
      <c r="F393">
        <v>2</v>
      </c>
      <c r="G393" s="1">
        <v>44569</v>
      </c>
      <c r="H393">
        <v>228</v>
      </c>
      <c r="I393">
        <v>1930</v>
      </c>
      <c r="J393">
        <v>37341.440000000002</v>
      </c>
      <c r="K393">
        <f>IF(ISBLANK(J393),VLOOKUP(A393,LinearRegression!$B$2:$J$850,6,FALSE),J393)</f>
        <v>37341.440000000002</v>
      </c>
      <c r="L393" s="4">
        <f>IF(ISBLANK(J393),VLOOKUP(A393,GradientBoostingRegressor!$B$2:$J$850,6,FALSE),J393)</f>
        <v>37341.440000000002</v>
      </c>
      <c r="M393">
        <f>SUM(P393:S393)</f>
        <v>35120.046505647588</v>
      </c>
      <c r="N393">
        <f t="shared" si="24"/>
        <v>2221.3934943524146</v>
      </c>
      <c r="P393">
        <f t="shared" si="25"/>
        <v>0</v>
      </c>
      <c r="Q393">
        <f>$H393*Q$2402</f>
        <v>35120.046505647588</v>
      </c>
      <c r="R393">
        <f t="shared" si="26"/>
        <v>0</v>
      </c>
      <c r="S393">
        <f t="shared" si="27"/>
        <v>0</v>
      </c>
      <c r="T393">
        <f>MROT/DAY(EOMONTH(MIN($G$2:$G$2401),MONTH(G393)-1))/8*H393*$T$2402</f>
        <v>0</v>
      </c>
      <c r="U393">
        <f>I393-PLAN</f>
        <v>370</v>
      </c>
    </row>
    <row r="394" spans="1:21" x14ac:dyDescent="0.35">
      <c r="A394">
        <v>1498</v>
      </c>
      <c r="B394" t="s">
        <v>120</v>
      </c>
      <c r="C394" t="s">
        <v>50</v>
      </c>
      <c r="D394">
        <v>5</v>
      </c>
      <c r="E394" t="s">
        <v>51</v>
      </c>
      <c r="F394">
        <v>2</v>
      </c>
      <c r="G394" s="1">
        <v>44569</v>
      </c>
      <c r="H394">
        <v>228</v>
      </c>
      <c r="I394">
        <v>1930</v>
      </c>
      <c r="J394">
        <v>37341.440000000002</v>
      </c>
      <c r="K394">
        <f>IF(ISBLANK(J394),VLOOKUP(A394,LinearRegression!$B$2:$J$850,6,FALSE),J394)</f>
        <v>37341.440000000002</v>
      </c>
      <c r="L394" s="4">
        <f>IF(ISBLANK(J394),VLOOKUP(A394,GradientBoostingRegressor!$B$2:$J$850,6,FALSE),J394)</f>
        <v>37341.440000000002</v>
      </c>
      <c r="M394">
        <f>SUM(P394:S394)</f>
        <v>35120.046505647588</v>
      </c>
      <c r="N394">
        <f t="shared" si="24"/>
        <v>2221.3934943524146</v>
      </c>
      <c r="P394">
        <f t="shared" si="25"/>
        <v>0</v>
      </c>
      <c r="Q394">
        <f>$H394*Q$2402</f>
        <v>35120.046505647588</v>
      </c>
      <c r="R394">
        <f t="shared" si="26"/>
        <v>0</v>
      </c>
      <c r="S394">
        <f t="shared" si="27"/>
        <v>0</v>
      </c>
      <c r="T394">
        <f>MROT/DAY(EOMONTH(MIN($G$2:$G$2401),MONTH(G394)-1))/8*H394*$T$2402</f>
        <v>0</v>
      </c>
      <c r="U394">
        <f>I394-PLAN</f>
        <v>370</v>
      </c>
    </row>
    <row r="395" spans="1:21" x14ac:dyDescent="0.35">
      <c r="A395">
        <v>1511</v>
      </c>
      <c r="B395" t="s">
        <v>134</v>
      </c>
      <c r="C395" t="s">
        <v>50</v>
      </c>
      <c r="D395">
        <v>5</v>
      </c>
      <c r="E395" t="s">
        <v>133</v>
      </c>
      <c r="F395">
        <v>2</v>
      </c>
      <c r="G395" s="1">
        <v>44569</v>
      </c>
      <c r="H395">
        <v>228</v>
      </c>
      <c r="I395">
        <v>1930</v>
      </c>
      <c r="J395">
        <v>37341.440000000002</v>
      </c>
      <c r="K395">
        <f>IF(ISBLANK(J395),VLOOKUP(A395,LinearRegression!$B$2:$J$850,6,FALSE),J395)</f>
        <v>37341.440000000002</v>
      </c>
      <c r="L395" s="4">
        <f>IF(ISBLANK(J395),VLOOKUP(A395,GradientBoostingRegressor!$B$2:$J$850,6,FALSE),J395)</f>
        <v>37341.440000000002</v>
      </c>
      <c r="M395">
        <f>SUM(P395:S395)</f>
        <v>35120.046505647588</v>
      </c>
      <c r="N395">
        <f t="shared" si="24"/>
        <v>2221.3934943524146</v>
      </c>
      <c r="P395">
        <f t="shared" si="25"/>
        <v>0</v>
      </c>
      <c r="Q395">
        <f>$H395*Q$2402</f>
        <v>35120.046505647588</v>
      </c>
      <c r="R395">
        <f t="shared" si="26"/>
        <v>0</v>
      </c>
      <c r="S395">
        <f t="shared" si="27"/>
        <v>0</v>
      </c>
      <c r="T395">
        <f>MROT/DAY(EOMONTH(MIN($G$2:$G$2401),MONTH(G395)-1))/8*H395*$T$2402</f>
        <v>0</v>
      </c>
      <c r="U395">
        <f>I395-PLAN</f>
        <v>370</v>
      </c>
    </row>
    <row r="396" spans="1:21" x14ac:dyDescent="0.35">
      <c r="A396">
        <v>1479</v>
      </c>
      <c r="B396" t="s">
        <v>99</v>
      </c>
      <c r="C396" t="s">
        <v>18</v>
      </c>
      <c r="D396">
        <v>4</v>
      </c>
      <c r="E396" t="s">
        <v>16</v>
      </c>
      <c r="F396">
        <v>3.3</v>
      </c>
      <c r="G396" s="1">
        <v>44569</v>
      </c>
      <c r="H396">
        <v>228</v>
      </c>
      <c r="I396">
        <v>1930</v>
      </c>
      <c r="J396">
        <v>37332.07</v>
      </c>
      <c r="K396">
        <f>IF(ISBLANK(J396),VLOOKUP(A396,LinearRegression!$B$2:$J$850,6,FALSE),J396)</f>
        <v>37332.07</v>
      </c>
      <c r="L396" s="4">
        <f>IF(ISBLANK(J396),VLOOKUP(A396,GradientBoostingRegressor!$B$2:$J$850,6,FALSE),J396)</f>
        <v>37332.07</v>
      </c>
      <c r="M396">
        <f>SUM(P396:S396)</f>
        <v>35120.046505647588</v>
      </c>
      <c r="N396">
        <f t="shared" si="24"/>
        <v>2212.0234943524119</v>
      </c>
      <c r="P396">
        <f t="shared" si="25"/>
        <v>0</v>
      </c>
      <c r="Q396">
        <f>$H396*Q$2402</f>
        <v>35120.046505647588</v>
      </c>
      <c r="R396">
        <f t="shared" si="26"/>
        <v>0</v>
      </c>
      <c r="S396">
        <f t="shared" si="27"/>
        <v>0</v>
      </c>
      <c r="T396">
        <f>MROT/DAY(EOMONTH(MIN($G$2:$G$2401),MONTH(G396)-1))/8*H396*$T$2402</f>
        <v>0</v>
      </c>
      <c r="U396">
        <f>I396-PLAN</f>
        <v>370</v>
      </c>
    </row>
    <row r="397" spans="1:21" x14ac:dyDescent="0.35">
      <c r="A397">
        <v>1481</v>
      </c>
      <c r="B397" t="s">
        <v>101</v>
      </c>
      <c r="C397" t="s">
        <v>18</v>
      </c>
      <c r="D397">
        <v>4</v>
      </c>
      <c r="E397" t="s">
        <v>16</v>
      </c>
      <c r="F397">
        <v>3.3</v>
      </c>
      <c r="G397" s="1">
        <v>44569</v>
      </c>
      <c r="H397">
        <v>228</v>
      </c>
      <c r="I397">
        <v>1930</v>
      </c>
      <c r="J397">
        <v>37332.07</v>
      </c>
      <c r="K397">
        <f>IF(ISBLANK(J397),VLOOKUP(A397,LinearRegression!$B$2:$J$850,6,FALSE),J397)</f>
        <v>37332.07</v>
      </c>
      <c r="L397" s="4">
        <f>IF(ISBLANK(J397),VLOOKUP(A397,GradientBoostingRegressor!$B$2:$J$850,6,FALSE),J397)</f>
        <v>37332.07</v>
      </c>
      <c r="M397">
        <f>SUM(P397:S397)</f>
        <v>35120.046505647588</v>
      </c>
      <c r="N397">
        <f t="shared" si="24"/>
        <v>2212.0234943524119</v>
      </c>
      <c r="P397">
        <f t="shared" si="25"/>
        <v>0</v>
      </c>
      <c r="Q397">
        <f>$H397*Q$2402</f>
        <v>35120.046505647588</v>
      </c>
      <c r="R397">
        <f t="shared" si="26"/>
        <v>0</v>
      </c>
      <c r="S397">
        <f t="shared" si="27"/>
        <v>0</v>
      </c>
      <c r="T397">
        <f>MROT/DAY(EOMONTH(MIN($G$2:$G$2401),MONTH(G397)-1))/8*H397*$T$2402</f>
        <v>0</v>
      </c>
      <c r="U397">
        <f>I397-PLAN</f>
        <v>370</v>
      </c>
    </row>
    <row r="398" spans="1:21" x14ac:dyDescent="0.35">
      <c r="A398">
        <v>1485</v>
      </c>
      <c r="B398" t="s">
        <v>106</v>
      </c>
      <c r="C398" t="s">
        <v>18</v>
      </c>
      <c r="D398">
        <v>4</v>
      </c>
      <c r="E398" t="s">
        <v>103</v>
      </c>
      <c r="F398">
        <v>3.3</v>
      </c>
      <c r="G398" s="1">
        <v>44569</v>
      </c>
      <c r="H398">
        <v>228</v>
      </c>
      <c r="I398">
        <v>1930</v>
      </c>
      <c r="J398">
        <v>37332.07</v>
      </c>
      <c r="K398">
        <f>IF(ISBLANK(J398),VLOOKUP(A398,LinearRegression!$B$2:$J$850,6,FALSE),J398)</f>
        <v>37332.07</v>
      </c>
      <c r="L398" s="4">
        <f>IF(ISBLANK(J398),VLOOKUP(A398,GradientBoostingRegressor!$B$2:$J$850,6,FALSE),J398)</f>
        <v>37332.07</v>
      </c>
      <c r="M398">
        <f>SUM(P398:S398)</f>
        <v>35120.046505647588</v>
      </c>
      <c r="N398">
        <f t="shared" si="24"/>
        <v>2212.0234943524119</v>
      </c>
      <c r="P398">
        <f t="shared" si="25"/>
        <v>0</v>
      </c>
      <c r="Q398">
        <f>$H398*Q$2402</f>
        <v>35120.046505647588</v>
      </c>
      <c r="R398">
        <f t="shared" si="26"/>
        <v>0</v>
      </c>
      <c r="S398">
        <f t="shared" si="27"/>
        <v>0</v>
      </c>
      <c r="T398">
        <f>MROT/DAY(EOMONTH(MIN($G$2:$G$2401),MONTH(G398)-1))/8*H398*$T$2402</f>
        <v>0</v>
      </c>
      <c r="U398">
        <f>I398-PLAN</f>
        <v>370</v>
      </c>
    </row>
    <row r="399" spans="1:21" x14ac:dyDescent="0.35">
      <c r="A399">
        <v>1486</v>
      </c>
      <c r="B399" t="s">
        <v>107</v>
      </c>
      <c r="C399" t="s">
        <v>18</v>
      </c>
      <c r="D399">
        <v>4</v>
      </c>
      <c r="E399" t="s">
        <v>103</v>
      </c>
      <c r="F399">
        <v>3.3</v>
      </c>
      <c r="G399" s="1">
        <v>44569</v>
      </c>
      <c r="H399">
        <v>228</v>
      </c>
      <c r="I399">
        <v>1930</v>
      </c>
      <c r="J399">
        <v>37332.07</v>
      </c>
      <c r="K399">
        <f>IF(ISBLANK(J399),VLOOKUP(A399,LinearRegression!$B$2:$J$850,6,FALSE),J399)</f>
        <v>37332.07</v>
      </c>
      <c r="L399" s="4">
        <f>IF(ISBLANK(J399),VLOOKUP(A399,GradientBoostingRegressor!$B$2:$J$850,6,FALSE),J399)</f>
        <v>37332.07</v>
      </c>
      <c r="M399">
        <f>SUM(P399:S399)</f>
        <v>35120.046505647588</v>
      </c>
      <c r="N399">
        <f t="shared" si="24"/>
        <v>2212.0234943524119</v>
      </c>
      <c r="P399">
        <f t="shared" si="25"/>
        <v>0</v>
      </c>
      <c r="Q399">
        <f>$H399*Q$2402</f>
        <v>35120.046505647588</v>
      </c>
      <c r="R399">
        <f t="shared" si="26"/>
        <v>0</v>
      </c>
      <c r="S399">
        <f t="shared" si="27"/>
        <v>0</v>
      </c>
      <c r="T399">
        <f>MROT/DAY(EOMONTH(MIN($G$2:$G$2401),MONTH(G399)-1))/8*H399*$T$2402</f>
        <v>0</v>
      </c>
      <c r="U399">
        <f>I399-PLAN</f>
        <v>370</v>
      </c>
    </row>
    <row r="400" spans="1:21" x14ac:dyDescent="0.35">
      <c r="A400">
        <v>1488</v>
      </c>
      <c r="B400" t="s">
        <v>109</v>
      </c>
      <c r="C400" t="s">
        <v>18</v>
      </c>
      <c r="D400">
        <v>4</v>
      </c>
      <c r="E400" t="s">
        <v>103</v>
      </c>
      <c r="F400">
        <v>3.3</v>
      </c>
      <c r="G400" s="1">
        <v>44569</v>
      </c>
      <c r="H400">
        <v>228</v>
      </c>
      <c r="I400">
        <v>1930</v>
      </c>
      <c r="J400">
        <v>37332.07</v>
      </c>
      <c r="K400">
        <f>IF(ISBLANK(J400),VLOOKUP(A400,LinearRegression!$B$2:$J$850,6,FALSE),J400)</f>
        <v>37332.07</v>
      </c>
      <c r="L400" s="4">
        <f>IF(ISBLANK(J400),VLOOKUP(A400,GradientBoostingRegressor!$B$2:$J$850,6,FALSE),J400)</f>
        <v>37332.07</v>
      </c>
      <c r="M400">
        <f>SUM(P400:S400)</f>
        <v>35120.046505647588</v>
      </c>
      <c r="N400">
        <f t="shared" si="24"/>
        <v>2212.0234943524119</v>
      </c>
      <c r="P400">
        <f t="shared" si="25"/>
        <v>0</v>
      </c>
      <c r="Q400">
        <f>$H400*Q$2402</f>
        <v>35120.046505647588</v>
      </c>
      <c r="R400">
        <f t="shared" si="26"/>
        <v>0</v>
      </c>
      <c r="S400">
        <f t="shared" si="27"/>
        <v>0</v>
      </c>
      <c r="T400">
        <f>MROT/DAY(EOMONTH(MIN($G$2:$G$2401),MONTH(G400)-1))/8*H400*$T$2402</f>
        <v>0</v>
      </c>
      <c r="U400">
        <f>I400-PLAN</f>
        <v>370</v>
      </c>
    </row>
    <row r="401" spans="1:21" x14ac:dyDescent="0.35">
      <c r="A401">
        <v>1275</v>
      </c>
      <c r="B401" t="s">
        <v>95</v>
      </c>
      <c r="C401" t="s">
        <v>89</v>
      </c>
      <c r="D401">
        <v>4</v>
      </c>
      <c r="E401" t="s">
        <v>16</v>
      </c>
      <c r="F401">
        <v>3.2</v>
      </c>
      <c r="G401" s="1">
        <v>44568</v>
      </c>
      <c r="H401">
        <v>240</v>
      </c>
      <c r="I401">
        <v>1620</v>
      </c>
      <c r="J401">
        <v>37081.22</v>
      </c>
      <c r="K401">
        <f>IF(ISBLANK(J401),VLOOKUP(A401,LinearRegression!$B$2:$J$850,6,FALSE),J401)</f>
        <v>37081.22</v>
      </c>
      <c r="L401" s="4">
        <f>IF(ISBLANK(J401),VLOOKUP(A401,GradientBoostingRegressor!$B$2:$J$850,6,FALSE),J401)</f>
        <v>37081.22</v>
      </c>
      <c r="M401">
        <f>SUM(P401:S401)</f>
        <v>36968.47000594483</v>
      </c>
      <c r="N401">
        <f t="shared" si="24"/>
        <v>112.74999405517156</v>
      </c>
      <c r="P401">
        <f t="shared" si="25"/>
        <v>0</v>
      </c>
      <c r="Q401">
        <f>$H401*Q$2402</f>
        <v>36968.47000594483</v>
      </c>
      <c r="R401">
        <f t="shared" si="26"/>
        <v>0</v>
      </c>
      <c r="S401">
        <f t="shared" si="27"/>
        <v>0</v>
      </c>
      <c r="T401">
        <f>MROT/DAY(EOMONTH(MIN($G$2:$G$2401),MONTH(G401)-1))/8*H401*$T$2402</f>
        <v>0</v>
      </c>
      <c r="U401">
        <f>I401-PLAN</f>
        <v>60</v>
      </c>
    </row>
    <row r="402" spans="1:21" x14ac:dyDescent="0.35">
      <c r="A402">
        <v>667</v>
      </c>
      <c r="B402" t="s">
        <v>86</v>
      </c>
      <c r="C402" t="s">
        <v>71</v>
      </c>
      <c r="D402">
        <v>4</v>
      </c>
      <c r="E402" t="s">
        <v>66</v>
      </c>
      <c r="F402">
        <v>3.1</v>
      </c>
      <c r="G402" s="1">
        <v>44565</v>
      </c>
      <c r="H402">
        <v>240</v>
      </c>
      <c r="I402">
        <v>1790</v>
      </c>
      <c r="J402">
        <v>37035.72</v>
      </c>
      <c r="K402">
        <f>IF(ISBLANK(J402),VLOOKUP(A402,LinearRegression!$B$2:$J$850,6,FALSE),J402)</f>
        <v>37035.72</v>
      </c>
      <c r="L402" s="4">
        <f>IF(ISBLANK(J402),VLOOKUP(A402,GradientBoostingRegressor!$B$2:$J$850,6,FALSE),J402)</f>
        <v>37035.72</v>
      </c>
      <c r="M402">
        <f>SUM(P402:S402)</f>
        <v>36968.47000594483</v>
      </c>
      <c r="N402">
        <f t="shared" si="24"/>
        <v>67.249994055171555</v>
      </c>
      <c r="P402">
        <f t="shared" si="25"/>
        <v>0</v>
      </c>
      <c r="Q402">
        <f>$H402*Q$2402</f>
        <v>36968.47000594483</v>
      </c>
      <c r="R402">
        <f t="shared" si="26"/>
        <v>0</v>
      </c>
      <c r="S402">
        <f t="shared" si="27"/>
        <v>0</v>
      </c>
      <c r="T402">
        <f>MROT/DAY(EOMONTH(MIN($G$2:$G$2401),MONTH(G402)-1))/8*H402*$T$2402</f>
        <v>0</v>
      </c>
      <c r="U402">
        <f>I402-PLAN</f>
        <v>230</v>
      </c>
    </row>
    <row r="403" spans="1:21" x14ac:dyDescent="0.35">
      <c r="A403">
        <v>668</v>
      </c>
      <c r="B403" t="s">
        <v>87</v>
      </c>
      <c r="C403" t="s">
        <v>71</v>
      </c>
      <c r="D403">
        <v>4</v>
      </c>
      <c r="E403" t="s">
        <v>66</v>
      </c>
      <c r="F403">
        <v>3.1</v>
      </c>
      <c r="G403" s="1">
        <v>44565</v>
      </c>
      <c r="H403">
        <v>240</v>
      </c>
      <c r="I403">
        <v>1790</v>
      </c>
      <c r="J403">
        <v>37035.72</v>
      </c>
      <c r="K403">
        <f>IF(ISBLANK(J403),VLOOKUP(A403,LinearRegression!$B$2:$J$850,6,FALSE),J403)</f>
        <v>37035.72</v>
      </c>
      <c r="L403" s="4">
        <f>IF(ISBLANK(J403),VLOOKUP(A403,GradientBoostingRegressor!$B$2:$J$850,6,FALSE),J403)</f>
        <v>37035.72</v>
      </c>
      <c r="M403">
        <f>SUM(P403:S403)</f>
        <v>36968.47000594483</v>
      </c>
      <c r="N403">
        <f t="shared" si="24"/>
        <v>67.249994055171555</v>
      </c>
      <c r="P403">
        <f t="shared" si="25"/>
        <v>0</v>
      </c>
      <c r="Q403">
        <f>$H403*Q$2402</f>
        <v>36968.47000594483</v>
      </c>
      <c r="R403">
        <f t="shared" si="26"/>
        <v>0</v>
      </c>
      <c r="S403">
        <f t="shared" si="27"/>
        <v>0</v>
      </c>
      <c r="T403">
        <f>MROT/DAY(EOMONTH(MIN($G$2:$G$2401),MONTH(G403)-1))/8*H403*$T$2402</f>
        <v>0</v>
      </c>
      <c r="U403">
        <f>I403-PLAN</f>
        <v>230</v>
      </c>
    </row>
    <row r="404" spans="1:21" x14ac:dyDescent="0.35">
      <c r="A404">
        <v>692</v>
      </c>
      <c r="B404" t="s">
        <v>113</v>
      </c>
      <c r="C404" t="s">
        <v>114</v>
      </c>
      <c r="D404">
        <v>5</v>
      </c>
      <c r="E404" t="s">
        <v>51</v>
      </c>
      <c r="F404">
        <v>3.3</v>
      </c>
      <c r="G404" s="1">
        <v>44565</v>
      </c>
      <c r="H404">
        <v>216</v>
      </c>
      <c r="I404">
        <v>1790</v>
      </c>
      <c r="J404">
        <v>37034.559999999998</v>
      </c>
      <c r="K404">
        <f>IF(ISBLANK(J404),VLOOKUP(A404,LinearRegression!$B$2:$J$850,6,FALSE),J404)</f>
        <v>37034.559999999998</v>
      </c>
      <c r="L404" s="4">
        <f>IF(ISBLANK(J404),VLOOKUP(A404,GradientBoostingRegressor!$B$2:$J$850,6,FALSE),J404)</f>
        <v>37034.559999999998</v>
      </c>
      <c r="M404">
        <f>SUM(P404:S404)</f>
        <v>33271.623005350346</v>
      </c>
      <c r="N404">
        <f t="shared" si="24"/>
        <v>3762.9369946496518</v>
      </c>
      <c r="P404">
        <f t="shared" si="25"/>
        <v>0</v>
      </c>
      <c r="Q404">
        <f>$H404*Q$2402</f>
        <v>33271.623005350346</v>
      </c>
      <c r="R404">
        <f t="shared" si="26"/>
        <v>0</v>
      </c>
      <c r="S404">
        <f t="shared" si="27"/>
        <v>0</v>
      </c>
      <c r="T404">
        <f>MROT/DAY(EOMONTH(MIN($G$2:$G$2401),MONTH(G404)-1))/8*H404*$T$2402</f>
        <v>0</v>
      </c>
      <c r="U404">
        <f>I404-PLAN</f>
        <v>230</v>
      </c>
    </row>
    <row r="405" spans="1:21" x14ac:dyDescent="0.35">
      <c r="A405">
        <v>736</v>
      </c>
      <c r="B405" t="s">
        <v>161</v>
      </c>
      <c r="C405" t="s">
        <v>114</v>
      </c>
      <c r="D405">
        <v>5</v>
      </c>
      <c r="E405" t="s">
        <v>16</v>
      </c>
      <c r="F405">
        <v>3.3</v>
      </c>
      <c r="G405" s="1">
        <v>44565</v>
      </c>
      <c r="H405">
        <v>216</v>
      </c>
      <c r="I405">
        <v>1790</v>
      </c>
      <c r="J405">
        <v>37034.559999999998</v>
      </c>
      <c r="K405">
        <f>IF(ISBLANK(J405),VLOOKUP(A405,LinearRegression!$B$2:$J$850,6,FALSE),J405)</f>
        <v>37034.559999999998</v>
      </c>
      <c r="L405" s="4">
        <f>IF(ISBLANK(J405),VLOOKUP(A405,GradientBoostingRegressor!$B$2:$J$850,6,FALSE),J405)</f>
        <v>37034.559999999998</v>
      </c>
      <c r="M405">
        <f>SUM(P405:S405)</f>
        <v>33271.623005350346</v>
      </c>
      <c r="N405">
        <f t="shared" si="24"/>
        <v>3762.9369946496518</v>
      </c>
      <c r="P405">
        <f t="shared" si="25"/>
        <v>0</v>
      </c>
      <c r="Q405">
        <f>$H405*Q$2402</f>
        <v>33271.623005350346</v>
      </c>
      <c r="R405">
        <f t="shared" si="26"/>
        <v>0</v>
      </c>
      <c r="S405">
        <f t="shared" si="27"/>
        <v>0</v>
      </c>
      <c r="T405">
        <f>MROT/DAY(EOMONTH(MIN($G$2:$G$2401),MONTH(G405)-1))/8*H405*$T$2402</f>
        <v>0</v>
      </c>
      <c r="U405">
        <f>I405-PLAN</f>
        <v>230</v>
      </c>
    </row>
    <row r="406" spans="1:21" x14ac:dyDescent="0.35">
      <c r="A406">
        <v>737</v>
      </c>
      <c r="B406" t="s">
        <v>162</v>
      </c>
      <c r="C406" t="s">
        <v>114</v>
      </c>
      <c r="D406">
        <v>5</v>
      </c>
      <c r="E406" t="s">
        <v>16</v>
      </c>
      <c r="F406">
        <v>3.3</v>
      </c>
      <c r="G406" s="1">
        <v>44565</v>
      </c>
      <c r="H406">
        <v>216</v>
      </c>
      <c r="I406">
        <v>1790</v>
      </c>
      <c r="J406">
        <v>37034.559999999998</v>
      </c>
      <c r="K406">
        <f>IF(ISBLANK(J406),VLOOKUP(A406,LinearRegression!$B$2:$J$850,6,FALSE),J406)</f>
        <v>37034.559999999998</v>
      </c>
      <c r="L406" s="4">
        <f>IF(ISBLANK(J406),VLOOKUP(A406,GradientBoostingRegressor!$B$2:$J$850,6,FALSE),J406)</f>
        <v>37034.559999999998</v>
      </c>
      <c r="M406">
        <f>SUM(P406:S406)</f>
        <v>33271.623005350346</v>
      </c>
      <c r="N406">
        <f t="shared" si="24"/>
        <v>3762.9369946496518</v>
      </c>
      <c r="P406">
        <f t="shared" si="25"/>
        <v>0</v>
      </c>
      <c r="Q406">
        <f>$H406*Q$2402</f>
        <v>33271.623005350346</v>
      </c>
      <c r="R406">
        <f t="shared" si="26"/>
        <v>0</v>
      </c>
      <c r="S406">
        <f t="shared" si="27"/>
        <v>0</v>
      </c>
      <c r="T406">
        <f>MROT/DAY(EOMONTH(MIN($G$2:$G$2401),MONTH(G406)-1))/8*H406*$T$2402</f>
        <v>0</v>
      </c>
      <c r="U406">
        <f>I406-PLAN</f>
        <v>230</v>
      </c>
    </row>
    <row r="407" spans="1:21" x14ac:dyDescent="0.35">
      <c r="A407">
        <v>738</v>
      </c>
      <c r="B407" t="s">
        <v>163</v>
      </c>
      <c r="C407" t="s">
        <v>114</v>
      </c>
      <c r="D407">
        <v>5</v>
      </c>
      <c r="E407" t="s">
        <v>103</v>
      </c>
      <c r="F407">
        <v>3.3</v>
      </c>
      <c r="G407" s="1">
        <v>44565</v>
      </c>
      <c r="H407">
        <v>216</v>
      </c>
      <c r="I407">
        <v>1790</v>
      </c>
      <c r="J407">
        <v>37034.559999999998</v>
      </c>
      <c r="K407">
        <f>IF(ISBLANK(J407),VLOOKUP(A407,LinearRegression!$B$2:$J$850,6,FALSE),J407)</f>
        <v>37034.559999999998</v>
      </c>
      <c r="L407" s="4">
        <f>IF(ISBLANK(J407),VLOOKUP(A407,GradientBoostingRegressor!$B$2:$J$850,6,FALSE),J407)</f>
        <v>37034.559999999998</v>
      </c>
      <c r="M407">
        <f>SUM(P407:S407)</f>
        <v>33271.623005350346</v>
      </c>
      <c r="N407">
        <f t="shared" si="24"/>
        <v>3762.9369946496518</v>
      </c>
      <c r="P407">
        <f t="shared" si="25"/>
        <v>0</v>
      </c>
      <c r="Q407">
        <f>$H407*Q$2402</f>
        <v>33271.623005350346</v>
      </c>
      <c r="R407">
        <f t="shared" si="26"/>
        <v>0</v>
      </c>
      <c r="S407">
        <f t="shared" si="27"/>
        <v>0</v>
      </c>
      <c r="T407">
        <f>MROT/DAY(EOMONTH(MIN($G$2:$G$2401),MONTH(G407)-1))/8*H407*$T$2402</f>
        <v>0</v>
      </c>
      <c r="U407">
        <f>I407-PLAN</f>
        <v>230</v>
      </c>
    </row>
    <row r="408" spans="1:21" x14ac:dyDescent="0.35">
      <c r="A408">
        <v>741</v>
      </c>
      <c r="B408" t="s">
        <v>166</v>
      </c>
      <c r="C408" t="s">
        <v>114</v>
      </c>
      <c r="D408">
        <v>5</v>
      </c>
      <c r="E408" t="s">
        <v>103</v>
      </c>
      <c r="F408">
        <v>3.3</v>
      </c>
      <c r="G408" s="1">
        <v>44565</v>
      </c>
      <c r="H408">
        <v>216</v>
      </c>
      <c r="I408">
        <v>1790</v>
      </c>
      <c r="J408">
        <v>37034.559999999998</v>
      </c>
      <c r="K408">
        <f>IF(ISBLANK(J408),VLOOKUP(A408,LinearRegression!$B$2:$J$850,6,FALSE),J408)</f>
        <v>37034.559999999998</v>
      </c>
      <c r="L408" s="4">
        <f>IF(ISBLANK(J408),VLOOKUP(A408,GradientBoostingRegressor!$B$2:$J$850,6,FALSE),J408)</f>
        <v>37034.559999999998</v>
      </c>
      <c r="M408">
        <f>SUM(P408:S408)</f>
        <v>33271.623005350346</v>
      </c>
      <c r="N408">
        <f t="shared" si="24"/>
        <v>3762.9369946496518</v>
      </c>
      <c r="P408">
        <f t="shared" si="25"/>
        <v>0</v>
      </c>
      <c r="Q408">
        <f>$H408*Q$2402</f>
        <v>33271.623005350346</v>
      </c>
      <c r="R408">
        <f t="shared" si="26"/>
        <v>0</v>
      </c>
      <c r="S408">
        <f t="shared" si="27"/>
        <v>0</v>
      </c>
      <c r="T408">
        <f>MROT/DAY(EOMONTH(MIN($G$2:$G$2401),MONTH(G408)-1))/8*H408*$T$2402</f>
        <v>0</v>
      </c>
      <c r="U408">
        <f>I408-PLAN</f>
        <v>230</v>
      </c>
    </row>
    <row r="409" spans="1:21" x14ac:dyDescent="0.35">
      <c r="A409">
        <v>24</v>
      </c>
      <c r="B409" t="s">
        <v>37</v>
      </c>
      <c r="C409" t="s">
        <v>11</v>
      </c>
      <c r="D409">
        <v>3</v>
      </c>
      <c r="E409" t="s">
        <v>16</v>
      </c>
      <c r="F409">
        <v>3.3</v>
      </c>
      <c r="G409" s="1">
        <v>44562</v>
      </c>
      <c r="H409">
        <v>240</v>
      </c>
      <c r="I409">
        <v>1950</v>
      </c>
      <c r="J409">
        <v>36968.47</v>
      </c>
      <c r="K409">
        <f>IF(ISBLANK(J409),VLOOKUP(A409,LinearRegression!$B$2:$J$850,6,FALSE),J409)</f>
        <v>36968.47</v>
      </c>
      <c r="L409" s="4">
        <f>IF(ISBLANK(J409),VLOOKUP(A409,GradientBoostingRegressor!$B$2:$J$850,6,FALSE),J409)</f>
        <v>36968.47</v>
      </c>
      <c r="M409">
        <f>SUM(P409:S409)</f>
        <v>36968.47000594483</v>
      </c>
      <c r="N409">
        <f t="shared" si="24"/>
        <v>5.9448284446261823E-6</v>
      </c>
      <c r="P409">
        <f t="shared" si="25"/>
        <v>0</v>
      </c>
      <c r="Q409">
        <f>$H409*Q$2402</f>
        <v>36968.47000594483</v>
      </c>
      <c r="R409">
        <f t="shared" si="26"/>
        <v>0</v>
      </c>
      <c r="S409">
        <f t="shared" si="27"/>
        <v>0</v>
      </c>
      <c r="T409">
        <f>MROT/DAY(EOMONTH(MIN($G$2:$G$2401),MONTH(G409)-1))/8*H409*$T$2402</f>
        <v>0</v>
      </c>
      <c r="U409">
        <f>I409-PLAN</f>
        <v>390</v>
      </c>
    </row>
    <row r="410" spans="1:21" x14ac:dyDescent="0.35">
      <c r="A410">
        <v>30</v>
      </c>
      <c r="B410" t="s">
        <v>43</v>
      </c>
      <c r="C410" t="s">
        <v>11</v>
      </c>
      <c r="D410">
        <v>3</v>
      </c>
      <c r="E410" t="s">
        <v>16</v>
      </c>
      <c r="F410">
        <v>3.3</v>
      </c>
      <c r="G410" s="1">
        <v>44562</v>
      </c>
      <c r="H410">
        <v>240</v>
      </c>
      <c r="I410">
        <v>1950</v>
      </c>
      <c r="J410">
        <v>36968.47</v>
      </c>
      <c r="K410">
        <f>IF(ISBLANK(J410),VLOOKUP(A410,LinearRegression!$B$2:$J$850,6,FALSE),J410)</f>
        <v>36968.47</v>
      </c>
      <c r="L410" s="4">
        <f>IF(ISBLANK(J410),VLOOKUP(A410,GradientBoostingRegressor!$B$2:$J$850,6,FALSE),J410)</f>
        <v>36968.47</v>
      </c>
      <c r="M410">
        <f>SUM(P410:S410)</f>
        <v>36968.47000594483</v>
      </c>
      <c r="N410">
        <f t="shared" si="24"/>
        <v>5.9448284446261823E-6</v>
      </c>
      <c r="P410">
        <f t="shared" si="25"/>
        <v>0</v>
      </c>
      <c r="Q410">
        <f>$H410*Q$2402</f>
        <v>36968.47000594483</v>
      </c>
      <c r="R410">
        <f t="shared" si="26"/>
        <v>0</v>
      </c>
      <c r="S410">
        <f t="shared" si="27"/>
        <v>0</v>
      </c>
      <c r="T410">
        <f>MROT/DAY(EOMONTH(MIN($G$2:$G$2401),MONTH(G410)-1))/8*H410*$T$2402</f>
        <v>0</v>
      </c>
      <c r="U410">
        <f>I410-PLAN</f>
        <v>390</v>
      </c>
    </row>
    <row r="411" spans="1:21" x14ac:dyDescent="0.35">
      <c r="A411">
        <v>33</v>
      </c>
      <c r="B411" t="s">
        <v>46</v>
      </c>
      <c r="C411" t="s">
        <v>18</v>
      </c>
      <c r="D411">
        <v>3</v>
      </c>
      <c r="E411" t="s">
        <v>16</v>
      </c>
      <c r="F411">
        <v>3.3</v>
      </c>
      <c r="G411" s="1">
        <v>44562</v>
      </c>
      <c r="H411">
        <v>240</v>
      </c>
      <c r="I411">
        <v>1950</v>
      </c>
      <c r="J411">
        <v>36968.47</v>
      </c>
      <c r="K411">
        <f>IF(ISBLANK(J411),VLOOKUP(A411,LinearRegression!$B$2:$J$850,6,FALSE),J411)</f>
        <v>36968.47</v>
      </c>
      <c r="L411" s="4">
        <f>IF(ISBLANK(J411),VLOOKUP(A411,GradientBoostingRegressor!$B$2:$J$850,6,FALSE),J411)</f>
        <v>36968.47</v>
      </c>
      <c r="M411">
        <f>SUM(P411:S411)</f>
        <v>36968.47000594483</v>
      </c>
      <c r="N411">
        <f t="shared" si="24"/>
        <v>5.9448284446261823E-6</v>
      </c>
      <c r="P411">
        <f t="shared" si="25"/>
        <v>0</v>
      </c>
      <c r="Q411">
        <f>$H411*Q$2402</f>
        <v>36968.47000594483</v>
      </c>
      <c r="R411">
        <f t="shared" si="26"/>
        <v>0</v>
      </c>
      <c r="S411">
        <f t="shared" si="27"/>
        <v>0</v>
      </c>
      <c r="T411">
        <f>MROT/DAY(EOMONTH(MIN($G$2:$G$2401),MONTH(G411)-1))/8*H411*$T$2402</f>
        <v>0</v>
      </c>
      <c r="U411">
        <f>I411-PLAN</f>
        <v>390</v>
      </c>
    </row>
    <row r="412" spans="1:21" x14ac:dyDescent="0.35">
      <c r="A412">
        <v>777</v>
      </c>
      <c r="B412" t="s">
        <v>204</v>
      </c>
      <c r="C412" t="s">
        <v>114</v>
      </c>
      <c r="D412">
        <v>7</v>
      </c>
      <c r="E412" t="s">
        <v>103</v>
      </c>
      <c r="F412">
        <v>3.3</v>
      </c>
      <c r="G412" s="1">
        <v>44565</v>
      </c>
      <c r="H412">
        <v>192</v>
      </c>
      <c r="I412">
        <v>1790</v>
      </c>
      <c r="J412">
        <v>36837.97</v>
      </c>
      <c r="K412">
        <f>IF(ISBLANK(J412),VLOOKUP(A412,LinearRegression!$B$2:$J$850,6,FALSE),J412)</f>
        <v>36837.97</v>
      </c>
      <c r="L412" s="4">
        <f>IF(ISBLANK(J412),VLOOKUP(A412,GradientBoostingRegressor!$B$2:$J$850,6,FALSE),J412)</f>
        <v>36837.97</v>
      </c>
      <c r="M412">
        <f>SUM(P412:S412)</f>
        <v>29574.776004755862</v>
      </c>
      <c r="N412">
        <f t="shared" si="24"/>
        <v>7263.1939952441389</v>
      </c>
      <c r="P412">
        <f t="shared" si="25"/>
        <v>0</v>
      </c>
      <c r="Q412">
        <f>$H412*Q$2402</f>
        <v>29574.776004755862</v>
      </c>
      <c r="R412">
        <f t="shared" si="26"/>
        <v>0</v>
      </c>
      <c r="S412">
        <f t="shared" si="27"/>
        <v>0</v>
      </c>
      <c r="T412">
        <f>MROT/DAY(EOMONTH(MIN($G$2:$G$2401),MONTH(G412)-1))/8*H412*$T$2402</f>
        <v>0</v>
      </c>
      <c r="U412">
        <f>I412-PLAN</f>
        <v>230</v>
      </c>
    </row>
    <row r="413" spans="1:21" x14ac:dyDescent="0.35">
      <c r="A413">
        <v>782</v>
      </c>
      <c r="B413" t="s">
        <v>209</v>
      </c>
      <c r="C413" t="s">
        <v>114</v>
      </c>
      <c r="D413">
        <v>7</v>
      </c>
      <c r="E413" t="s">
        <v>103</v>
      </c>
      <c r="F413">
        <v>3.3</v>
      </c>
      <c r="G413" s="1">
        <v>44565</v>
      </c>
      <c r="H413">
        <v>192</v>
      </c>
      <c r="I413">
        <v>1790</v>
      </c>
      <c r="J413">
        <v>36837.97</v>
      </c>
      <c r="K413">
        <f>IF(ISBLANK(J413),VLOOKUP(A413,LinearRegression!$B$2:$J$850,6,FALSE),J413)</f>
        <v>36837.97</v>
      </c>
      <c r="L413" s="4">
        <f>IF(ISBLANK(J413),VLOOKUP(A413,GradientBoostingRegressor!$B$2:$J$850,6,FALSE),J413)</f>
        <v>36837.97</v>
      </c>
      <c r="M413">
        <f>SUM(P413:S413)</f>
        <v>29574.776004755862</v>
      </c>
      <c r="N413">
        <f t="shared" si="24"/>
        <v>7263.1939952441389</v>
      </c>
      <c r="P413">
        <f t="shared" si="25"/>
        <v>0</v>
      </c>
      <c r="Q413">
        <f>$H413*Q$2402</f>
        <v>29574.776004755862</v>
      </c>
      <c r="R413">
        <f t="shared" si="26"/>
        <v>0</v>
      </c>
      <c r="S413">
        <f t="shared" si="27"/>
        <v>0</v>
      </c>
      <c r="T413">
        <f>MROT/DAY(EOMONTH(MIN($G$2:$G$2401),MONTH(G413)-1))/8*H413*$T$2402</f>
        <v>0</v>
      </c>
      <c r="U413">
        <f>I413-PLAN</f>
        <v>230</v>
      </c>
    </row>
    <row r="414" spans="1:21" x14ac:dyDescent="0.35">
      <c r="A414">
        <v>69</v>
      </c>
      <c r="B414" t="s">
        <v>88</v>
      </c>
      <c r="C414" t="s">
        <v>89</v>
      </c>
      <c r="D414">
        <v>4</v>
      </c>
      <c r="E414" t="s">
        <v>16</v>
      </c>
      <c r="F414">
        <v>3.2</v>
      </c>
      <c r="G414" s="1">
        <v>44562</v>
      </c>
      <c r="H414">
        <v>228</v>
      </c>
      <c r="I414">
        <v>1950</v>
      </c>
      <c r="J414">
        <v>36793.22</v>
      </c>
      <c r="K414">
        <f>IF(ISBLANK(J414),VLOOKUP(A414,LinearRegression!$B$2:$J$850,6,FALSE),J414)</f>
        <v>36793.22</v>
      </c>
      <c r="L414" s="4">
        <f>IF(ISBLANK(J414),VLOOKUP(A414,GradientBoostingRegressor!$B$2:$J$850,6,FALSE),J414)</f>
        <v>36793.22</v>
      </c>
      <c r="M414">
        <f>SUM(P414:S414)</f>
        <v>35120.046505647588</v>
      </c>
      <c r="N414">
        <f t="shared" si="24"/>
        <v>1673.1734943524134</v>
      </c>
      <c r="P414">
        <f t="shared" si="25"/>
        <v>0</v>
      </c>
      <c r="Q414">
        <f>$H414*Q$2402</f>
        <v>35120.046505647588</v>
      </c>
      <c r="R414">
        <f t="shared" si="26"/>
        <v>0</v>
      </c>
      <c r="S414">
        <f t="shared" si="27"/>
        <v>0</v>
      </c>
      <c r="T414">
        <f>MROT/DAY(EOMONTH(MIN($G$2:$G$2401),MONTH(G414)-1))/8*H414*$T$2402</f>
        <v>0</v>
      </c>
      <c r="U414">
        <f>I414-PLAN</f>
        <v>390</v>
      </c>
    </row>
    <row r="415" spans="1:21" x14ac:dyDescent="0.35">
      <c r="A415">
        <v>75</v>
      </c>
      <c r="B415" t="s">
        <v>95</v>
      </c>
      <c r="C415" t="s">
        <v>89</v>
      </c>
      <c r="D415">
        <v>4</v>
      </c>
      <c r="E415" t="s">
        <v>16</v>
      </c>
      <c r="F415">
        <v>3.2</v>
      </c>
      <c r="G415" s="1">
        <v>44562</v>
      </c>
      <c r="H415">
        <v>228</v>
      </c>
      <c r="I415">
        <v>1950</v>
      </c>
      <c r="J415">
        <v>36793.22</v>
      </c>
      <c r="K415">
        <f>IF(ISBLANK(J415),VLOOKUP(A415,LinearRegression!$B$2:$J$850,6,FALSE),J415)</f>
        <v>36793.22</v>
      </c>
      <c r="L415" s="4">
        <f>IF(ISBLANK(J415),VLOOKUP(A415,GradientBoostingRegressor!$B$2:$J$850,6,FALSE),J415)</f>
        <v>36793.22</v>
      </c>
      <c r="M415">
        <f>SUM(P415:S415)</f>
        <v>35120.046505647588</v>
      </c>
      <c r="N415">
        <f t="shared" si="24"/>
        <v>1673.1734943524134</v>
      </c>
      <c r="P415">
        <f t="shared" si="25"/>
        <v>0</v>
      </c>
      <c r="Q415">
        <f>$H415*Q$2402</f>
        <v>35120.046505647588</v>
      </c>
      <c r="R415">
        <f t="shared" si="26"/>
        <v>0</v>
      </c>
      <c r="S415">
        <f t="shared" si="27"/>
        <v>0</v>
      </c>
      <c r="T415">
        <f>MROT/DAY(EOMONTH(MIN($G$2:$G$2401),MONTH(G415)-1))/8*H415*$T$2402</f>
        <v>0</v>
      </c>
      <c r="U415">
        <f>I415-PLAN</f>
        <v>390</v>
      </c>
    </row>
    <row r="416" spans="1:21" x14ac:dyDescent="0.35">
      <c r="A416">
        <v>76</v>
      </c>
      <c r="B416" t="s">
        <v>96</v>
      </c>
      <c r="C416" t="s">
        <v>89</v>
      </c>
      <c r="D416">
        <v>4</v>
      </c>
      <c r="E416" t="s">
        <v>16</v>
      </c>
      <c r="F416">
        <v>3.2</v>
      </c>
      <c r="G416" s="1">
        <v>44562</v>
      </c>
      <c r="H416">
        <v>228</v>
      </c>
      <c r="I416">
        <v>1950</v>
      </c>
      <c r="J416">
        <v>36793.22</v>
      </c>
      <c r="K416">
        <f>IF(ISBLANK(J416),VLOOKUP(A416,LinearRegression!$B$2:$J$850,6,FALSE),J416)</f>
        <v>36793.22</v>
      </c>
      <c r="L416" s="4">
        <f>IF(ISBLANK(J416),VLOOKUP(A416,GradientBoostingRegressor!$B$2:$J$850,6,FALSE),J416)</f>
        <v>36793.22</v>
      </c>
      <c r="M416">
        <f>SUM(P416:S416)</f>
        <v>35120.046505647588</v>
      </c>
      <c r="N416">
        <f t="shared" si="24"/>
        <v>1673.1734943524134</v>
      </c>
      <c r="P416">
        <f t="shared" si="25"/>
        <v>0</v>
      </c>
      <c r="Q416">
        <f>$H416*Q$2402</f>
        <v>35120.046505647588</v>
      </c>
      <c r="R416">
        <f t="shared" si="26"/>
        <v>0</v>
      </c>
      <c r="S416">
        <f t="shared" si="27"/>
        <v>0</v>
      </c>
      <c r="T416">
        <f>MROT/DAY(EOMONTH(MIN($G$2:$G$2401),MONTH(G416)-1))/8*H416*$T$2402</f>
        <v>0</v>
      </c>
      <c r="U416">
        <f>I416-PLAN</f>
        <v>390</v>
      </c>
    </row>
    <row r="417" spans="1:21" x14ac:dyDescent="0.35">
      <c r="A417">
        <v>1037</v>
      </c>
      <c r="B417" t="s">
        <v>52</v>
      </c>
      <c r="C417" t="s">
        <v>50</v>
      </c>
      <c r="D417">
        <v>4</v>
      </c>
      <c r="E417" t="s">
        <v>51</v>
      </c>
      <c r="F417">
        <v>2</v>
      </c>
      <c r="G417" s="1">
        <v>44567</v>
      </c>
      <c r="H417">
        <v>228</v>
      </c>
      <c r="I417">
        <v>2250</v>
      </c>
      <c r="J417">
        <v>36778.730000000003</v>
      </c>
      <c r="K417">
        <f>IF(ISBLANK(J417),VLOOKUP(A417,LinearRegression!$B$2:$J$850,6,FALSE),J417)</f>
        <v>36778.730000000003</v>
      </c>
      <c r="L417" s="4">
        <f>IF(ISBLANK(J417),VLOOKUP(A417,GradientBoostingRegressor!$B$2:$J$850,6,FALSE),J417)</f>
        <v>36778.730000000003</v>
      </c>
      <c r="M417">
        <f>SUM(P417:S417)</f>
        <v>35120.046505647588</v>
      </c>
      <c r="N417">
        <f t="shared" si="24"/>
        <v>1658.6834943524154</v>
      </c>
      <c r="P417">
        <f t="shared" si="25"/>
        <v>0</v>
      </c>
      <c r="Q417">
        <f>$H417*Q$2402</f>
        <v>35120.046505647588</v>
      </c>
      <c r="R417">
        <f t="shared" si="26"/>
        <v>0</v>
      </c>
      <c r="S417">
        <f t="shared" si="27"/>
        <v>0</v>
      </c>
      <c r="T417">
        <f>MROT/DAY(EOMONTH(MIN($G$2:$G$2401),MONTH(G417)-1))/8*H417*$T$2402</f>
        <v>0</v>
      </c>
      <c r="U417">
        <f>I417-PLAN</f>
        <v>690</v>
      </c>
    </row>
    <row r="418" spans="1:21" x14ac:dyDescent="0.35">
      <c r="A418">
        <v>674</v>
      </c>
      <c r="B418" t="s">
        <v>94</v>
      </c>
      <c r="C418" t="s">
        <v>18</v>
      </c>
      <c r="D418">
        <v>4</v>
      </c>
      <c r="E418" t="s">
        <v>16</v>
      </c>
      <c r="F418">
        <v>3.3</v>
      </c>
      <c r="G418" s="1">
        <v>44565</v>
      </c>
      <c r="H418">
        <v>228</v>
      </c>
      <c r="I418">
        <v>1790</v>
      </c>
      <c r="J418">
        <v>36749.07</v>
      </c>
      <c r="K418">
        <f>IF(ISBLANK(J418),VLOOKUP(A418,LinearRegression!$B$2:$J$850,6,FALSE),J418)</f>
        <v>36749.07</v>
      </c>
      <c r="L418" s="4">
        <f>IF(ISBLANK(J418),VLOOKUP(A418,GradientBoostingRegressor!$B$2:$J$850,6,FALSE),J418)</f>
        <v>36749.07</v>
      </c>
      <c r="M418">
        <f>SUM(P418:S418)</f>
        <v>35120.046505647588</v>
      </c>
      <c r="N418">
        <f t="shared" si="24"/>
        <v>1629.0234943524119</v>
      </c>
      <c r="P418">
        <f t="shared" si="25"/>
        <v>0</v>
      </c>
      <c r="Q418">
        <f>$H418*Q$2402</f>
        <v>35120.046505647588</v>
      </c>
      <c r="R418">
        <f t="shared" si="26"/>
        <v>0</v>
      </c>
      <c r="S418">
        <f t="shared" si="27"/>
        <v>0</v>
      </c>
      <c r="T418">
        <f>MROT/DAY(EOMONTH(MIN($G$2:$G$2401),MONTH(G418)-1))/8*H418*$T$2402</f>
        <v>0</v>
      </c>
      <c r="U418">
        <f>I418-PLAN</f>
        <v>230</v>
      </c>
    </row>
    <row r="419" spans="1:21" x14ac:dyDescent="0.35">
      <c r="A419">
        <v>682</v>
      </c>
      <c r="B419" t="s">
        <v>102</v>
      </c>
      <c r="C419" t="s">
        <v>18</v>
      </c>
      <c r="D419">
        <v>4</v>
      </c>
      <c r="E419" t="s">
        <v>103</v>
      </c>
      <c r="F419">
        <v>3.3</v>
      </c>
      <c r="G419" s="1">
        <v>44565</v>
      </c>
      <c r="H419">
        <v>228</v>
      </c>
      <c r="I419">
        <v>1790</v>
      </c>
      <c r="J419">
        <v>36749.07</v>
      </c>
      <c r="K419">
        <f>IF(ISBLANK(J419),VLOOKUP(A419,LinearRegression!$B$2:$J$850,6,FALSE),J419)</f>
        <v>36749.07</v>
      </c>
      <c r="L419" s="4">
        <f>IF(ISBLANK(J419),VLOOKUP(A419,GradientBoostingRegressor!$B$2:$J$850,6,FALSE),J419)</f>
        <v>36749.07</v>
      </c>
      <c r="M419">
        <f>SUM(P419:S419)</f>
        <v>35120.046505647588</v>
      </c>
      <c r="N419">
        <f t="shared" si="24"/>
        <v>1629.0234943524119</v>
      </c>
      <c r="P419">
        <f t="shared" si="25"/>
        <v>0</v>
      </c>
      <c r="Q419">
        <f>$H419*Q$2402</f>
        <v>35120.046505647588</v>
      </c>
      <c r="R419">
        <f t="shared" si="26"/>
        <v>0</v>
      </c>
      <c r="S419">
        <f t="shared" si="27"/>
        <v>0</v>
      </c>
      <c r="T419">
        <f>MROT/DAY(EOMONTH(MIN($G$2:$G$2401),MONTH(G419)-1))/8*H419*$T$2402</f>
        <v>0</v>
      </c>
      <c r="U419">
        <f>I419-PLAN</f>
        <v>230</v>
      </c>
    </row>
    <row r="420" spans="1:21" x14ac:dyDescent="0.35">
      <c r="A420">
        <v>690</v>
      </c>
      <c r="B420" t="s">
        <v>111</v>
      </c>
      <c r="C420" t="s">
        <v>18</v>
      </c>
      <c r="D420">
        <v>4</v>
      </c>
      <c r="E420" t="s">
        <v>103</v>
      </c>
      <c r="F420">
        <v>3.3</v>
      </c>
      <c r="G420" s="1">
        <v>44565</v>
      </c>
      <c r="H420">
        <v>228</v>
      </c>
      <c r="I420">
        <v>1790</v>
      </c>
      <c r="J420">
        <v>36749.07</v>
      </c>
      <c r="K420">
        <f>IF(ISBLANK(J420),VLOOKUP(A420,LinearRegression!$B$2:$J$850,6,FALSE),J420)</f>
        <v>36749.07</v>
      </c>
      <c r="L420" s="4">
        <f>IF(ISBLANK(J420),VLOOKUP(A420,GradientBoostingRegressor!$B$2:$J$850,6,FALSE),J420)</f>
        <v>36749.07</v>
      </c>
      <c r="M420">
        <f>SUM(P420:S420)</f>
        <v>35120.046505647588</v>
      </c>
      <c r="N420">
        <f t="shared" si="24"/>
        <v>1629.0234943524119</v>
      </c>
      <c r="P420">
        <f t="shared" si="25"/>
        <v>0</v>
      </c>
      <c r="Q420">
        <f>$H420*Q$2402</f>
        <v>35120.046505647588</v>
      </c>
      <c r="R420">
        <f t="shared" si="26"/>
        <v>0</v>
      </c>
      <c r="S420">
        <f t="shared" si="27"/>
        <v>0</v>
      </c>
      <c r="T420">
        <f>MROT/DAY(EOMONTH(MIN($G$2:$G$2401),MONTH(G420)-1))/8*H420*$T$2402</f>
        <v>0</v>
      </c>
      <c r="U420">
        <f>I420-PLAN</f>
        <v>230</v>
      </c>
    </row>
    <row r="421" spans="1:21" x14ac:dyDescent="0.35">
      <c r="A421">
        <v>42</v>
      </c>
      <c r="B421" t="s">
        <v>57</v>
      </c>
      <c r="C421" t="s">
        <v>50</v>
      </c>
      <c r="D421">
        <v>4</v>
      </c>
      <c r="E421" t="s">
        <v>51</v>
      </c>
      <c r="F421">
        <v>2</v>
      </c>
      <c r="G421" s="1">
        <v>44562</v>
      </c>
      <c r="H421">
        <v>240</v>
      </c>
      <c r="I421">
        <v>1950</v>
      </c>
      <c r="J421">
        <v>36722.199999999997</v>
      </c>
      <c r="K421">
        <f>IF(ISBLANK(J421),VLOOKUP(A421,LinearRegression!$B$2:$J$850,6,FALSE),J421)</f>
        <v>36722.199999999997</v>
      </c>
      <c r="L421" s="4">
        <f>IF(ISBLANK(J421),VLOOKUP(A421,GradientBoostingRegressor!$B$2:$J$850,6,FALSE),J421)</f>
        <v>36722.199999999997</v>
      </c>
      <c r="M421">
        <f>SUM(P421:S421)</f>
        <v>36968.47000594483</v>
      </c>
      <c r="N421">
        <f t="shared" si="24"/>
        <v>246.27000594483252</v>
      </c>
      <c r="P421">
        <f t="shared" si="25"/>
        <v>0</v>
      </c>
      <c r="Q421">
        <f>$H421*Q$2402</f>
        <v>36968.47000594483</v>
      </c>
      <c r="R421">
        <f t="shared" si="26"/>
        <v>0</v>
      </c>
      <c r="S421">
        <f t="shared" si="27"/>
        <v>0</v>
      </c>
      <c r="T421">
        <f>MROT/DAY(EOMONTH(MIN($G$2:$G$2401),MONTH(G421)-1))/8*H421*$T$2402</f>
        <v>0</v>
      </c>
      <c r="U421">
        <f>I421-PLAN</f>
        <v>390</v>
      </c>
    </row>
    <row r="422" spans="1:21" x14ac:dyDescent="0.35">
      <c r="A422">
        <v>695</v>
      </c>
      <c r="B422" t="s">
        <v>117</v>
      </c>
      <c r="C422" t="s">
        <v>50</v>
      </c>
      <c r="D422">
        <v>5</v>
      </c>
      <c r="E422" t="s">
        <v>51</v>
      </c>
      <c r="F422">
        <v>2</v>
      </c>
      <c r="G422" s="1">
        <v>44565</v>
      </c>
      <c r="H422">
        <v>228</v>
      </c>
      <c r="I422">
        <v>1790</v>
      </c>
      <c r="J422">
        <v>36694.300000000003</v>
      </c>
      <c r="K422">
        <f>IF(ISBLANK(J422),VLOOKUP(A422,LinearRegression!$B$2:$J$850,6,FALSE),J422)</f>
        <v>36694.300000000003</v>
      </c>
      <c r="L422" s="4">
        <f>IF(ISBLANK(J422),VLOOKUP(A422,GradientBoostingRegressor!$B$2:$J$850,6,FALSE),J422)</f>
        <v>36694.300000000003</v>
      </c>
      <c r="M422">
        <f>SUM(P422:S422)</f>
        <v>35120.046505647588</v>
      </c>
      <c r="N422">
        <f t="shared" si="24"/>
        <v>1574.2534943524151</v>
      </c>
      <c r="P422">
        <f t="shared" si="25"/>
        <v>0</v>
      </c>
      <c r="Q422">
        <f>$H422*Q$2402</f>
        <v>35120.046505647588</v>
      </c>
      <c r="R422">
        <f t="shared" si="26"/>
        <v>0</v>
      </c>
      <c r="S422">
        <f t="shared" si="27"/>
        <v>0</v>
      </c>
      <c r="T422">
        <f>MROT/DAY(EOMONTH(MIN($G$2:$G$2401),MONTH(G422)-1))/8*H422*$T$2402</f>
        <v>0</v>
      </c>
      <c r="U422">
        <f>I422-PLAN</f>
        <v>230</v>
      </c>
    </row>
    <row r="423" spans="1:21" x14ac:dyDescent="0.35">
      <c r="A423">
        <v>701</v>
      </c>
      <c r="B423" t="s">
        <v>123</v>
      </c>
      <c r="C423" t="s">
        <v>50</v>
      </c>
      <c r="D423">
        <v>5</v>
      </c>
      <c r="E423" t="s">
        <v>51</v>
      </c>
      <c r="F423">
        <v>2</v>
      </c>
      <c r="G423" s="1">
        <v>44565</v>
      </c>
      <c r="H423">
        <v>228</v>
      </c>
      <c r="I423">
        <v>1790</v>
      </c>
      <c r="J423">
        <v>36694.300000000003</v>
      </c>
      <c r="K423">
        <f>IF(ISBLANK(J423),VLOOKUP(A423,LinearRegression!$B$2:$J$850,6,FALSE),J423)</f>
        <v>36694.300000000003</v>
      </c>
      <c r="L423" s="4">
        <f>IF(ISBLANK(J423),VLOOKUP(A423,GradientBoostingRegressor!$B$2:$J$850,6,FALSE),J423)</f>
        <v>36694.300000000003</v>
      </c>
      <c r="M423">
        <f>SUM(P423:S423)</f>
        <v>35120.046505647588</v>
      </c>
      <c r="N423">
        <f t="shared" si="24"/>
        <v>1574.2534943524151</v>
      </c>
      <c r="P423">
        <f t="shared" si="25"/>
        <v>0</v>
      </c>
      <c r="Q423">
        <f>$H423*Q$2402</f>
        <v>35120.046505647588</v>
      </c>
      <c r="R423">
        <f t="shared" si="26"/>
        <v>0</v>
      </c>
      <c r="S423">
        <f t="shared" si="27"/>
        <v>0</v>
      </c>
      <c r="T423">
        <f>MROT/DAY(EOMONTH(MIN($G$2:$G$2401),MONTH(G423)-1))/8*H423*$T$2402</f>
        <v>0</v>
      </c>
      <c r="U423">
        <f>I423-PLAN</f>
        <v>230</v>
      </c>
    </row>
    <row r="424" spans="1:21" x14ac:dyDescent="0.35">
      <c r="A424">
        <v>1441</v>
      </c>
      <c r="B424" t="s">
        <v>56</v>
      </c>
      <c r="C424" t="s">
        <v>50</v>
      </c>
      <c r="D424">
        <v>4</v>
      </c>
      <c r="E424" t="s">
        <v>51</v>
      </c>
      <c r="F424">
        <v>2</v>
      </c>
      <c r="G424" s="1">
        <v>44569</v>
      </c>
      <c r="H424">
        <v>240</v>
      </c>
      <c r="I424">
        <v>1930</v>
      </c>
      <c r="J424">
        <v>36569.410000000003</v>
      </c>
      <c r="K424">
        <f>IF(ISBLANK(J424),VLOOKUP(A424,LinearRegression!$B$2:$J$850,6,FALSE),J424)</f>
        <v>36569.410000000003</v>
      </c>
      <c r="L424" s="4">
        <f>IF(ISBLANK(J424),VLOOKUP(A424,GradientBoostingRegressor!$B$2:$J$850,6,FALSE),J424)</f>
        <v>36569.410000000003</v>
      </c>
      <c r="M424">
        <f>SUM(P424:S424)</f>
        <v>36968.47000594483</v>
      </c>
      <c r="N424">
        <f t="shared" si="24"/>
        <v>399.06000594482612</v>
      </c>
      <c r="P424">
        <f t="shared" si="25"/>
        <v>0</v>
      </c>
      <c r="Q424">
        <f>$H424*Q$2402</f>
        <v>36968.47000594483</v>
      </c>
      <c r="R424">
        <f t="shared" si="26"/>
        <v>0</v>
      </c>
      <c r="S424">
        <f t="shared" si="27"/>
        <v>0</v>
      </c>
      <c r="T424">
        <f>MROT/DAY(EOMONTH(MIN($G$2:$G$2401),MONTH(G424)-1))/8*H424*$T$2402</f>
        <v>0</v>
      </c>
      <c r="U424">
        <f>I424-PLAN</f>
        <v>370</v>
      </c>
    </row>
    <row r="425" spans="1:21" x14ac:dyDescent="0.35">
      <c r="A425">
        <v>1444</v>
      </c>
      <c r="B425" t="s">
        <v>59</v>
      </c>
      <c r="C425" t="s">
        <v>50</v>
      </c>
      <c r="D425">
        <v>4</v>
      </c>
      <c r="E425" t="s">
        <v>51</v>
      </c>
      <c r="F425">
        <v>2</v>
      </c>
      <c r="G425" s="1">
        <v>44569</v>
      </c>
      <c r="H425">
        <v>240</v>
      </c>
      <c r="I425">
        <v>1930</v>
      </c>
      <c r="J425">
        <v>36569.410000000003</v>
      </c>
      <c r="K425">
        <f>IF(ISBLANK(J425),VLOOKUP(A425,LinearRegression!$B$2:$J$850,6,FALSE),J425)</f>
        <v>36569.410000000003</v>
      </c>
      <c r="L425" s="4">
        <f>IF(ISBLANK(J425),VLOOKUP(A425,GradientBoostingRegressor!$B$2:$J$850,6,FALSE),J425)</f>
        <v>36569.410000000003</v>
      </c>
      <c r="M425">
        <f>SUM(P425:S425)</f>
        <v>36968.47000594483</v>
      </c>
      <c r="N425">
        <f t="shared" si="24"/>
        <v>399.06000594482612</v>
      </c>
      <c r="P425">
        <f t="shared" si="25"/>
        <v>0</v>
      </c>
      <c r="Q425">
        <f>$H425*Q$2402</f>
        <v>36968.47000594483</v>
      </c>
      <c r="R425">
        <f t="shared" si="26"/>
        <v>0</v>
      </c>
      <c r="S425">
        <f t="shared" si="27"/>
        <v>0</v>
      </c>
      <c r="T425">
        <f>MROT/DAY(EOMONTH(MIN($G$2:$G$2401),MONTH(G425)-1))/8*H425*$T$2402</f>
        <v>0</v>
      </c>
      <c r="U425">
        <f>I425-PLAN</f>
        <v>370</v>
      </c>
    </row>
    <row r="426" spans="1:21" x14ac:dyDescent="0.35">
      <c r="A426">
        <v>1359</v>
      </c>
      <c r="B426" t="s">
        <v>186</v>
      </c>
      <c r="C426" t="s">
        <v>180</v>
      </c>
      <c r="D426">
        <v>7</v>
      </c>
      <c r="E426" t="s">
        <v>181</v>
      </c>
      <c r="F426">
        <v>1</v>
      </c>
      <c r="G426" s="1">
        <v>44568</v>
      </c>
      <c r="H426">
        <v>216</v>
      </c>
      <c r="I426">
        <v>1620</v>
      </c>
      <c r="J426">
        <v>36285.120000000003</v>
      </c>
      <c r="K426">
        <f>IF(ISBLANK(J426),VLOOKUP(A426,LinearRegression!$B$2:$J$850,6,FALSE),J426)</f>
        <v>36285.120000000003</v>
      </c>
      <c r="L426" s="4">
        <f>IF(ISBLANK(J426),VLOOKUP(A426,GradientBoostingRegressor!$B$2:$J$850,6,FALSE),J426)</f>
        <v>36285.120000000003</v>
      </c>
      <c r="M426">
        <f>SUM(P426:S426)</f>
        <v>33271.623005350346</v>
      </c>
      <c r="N426">
        <f t="shared" si="24"/>
        <v>3013.4969946496567</v>
      </c>
      <c r="P426">
        <f t="shared" si="25"/>
        <v>0</v>
      </c>
      <c r="Q426">
        <f>$H426*Q$2402</f>
        <v>33271.623005350346</v>
      </c>
      <c r="R426">
        <f t="shared" si="26"/>
        <v>0</v>
      </c>
      <c r="S426">
        <f t="shared" si="27"/>
        <v>0</v>
      </c>
      <c r="T426">
        <f>MROT/DAY(EOMONTH(MIN($G$2:$G$2401),MONTH(G426)-1))/8*H426*$T$2402</f>
        <v>0</v>
      </c>
      <c r="U426">
        <f>I426-PLAN</f>
        <v>60</v>
      </c>
    </row>
    <row r="427" spans="1:21" x14ac:dyDescent="0.35">
      <c r="A427">
        <v>1365</v>
      </c>
      <c r="B427" t="s">
        <v>192</v>
      </c>
      <c r="C427" t="s">
        <v>65</v>
      </c>
      <c r="D427">
        <v>7</v>
      </c>
      <c r="E427" t="s">
        <v>66</v>
      </c>
      <c r="F427">
        <v>3.4</v>
      </c>
      <c r="G427" s="1">
        <v>44568</v>
      </c>
      <c r="H427">
        <v>192</v>
      </c>
      <c r="I427">
        <v>1620</v>
      </c>
      <c r="J427">
        <v>36070.36</v>
      </c>
      <c r="K427">
        <f>IF(ISBLANK(J427),VLOOKUP(A427,LinearRegression!$B$2:$J$850,6,FALSE),J427)</f>
        <v>36070.36</v>
      </c>
      <c r="L427" s="4">
        <f>IF(ISBLANK(J427),VLOOKUP(A427,GradientBoostingRegressor!$B$2:$J$850,6,FALSE),J427)</f>
        <v>36070.36</v>
      </c>
      <c r="M427">
        <f>SUM(P427:S427)</f>
        <v>29574.776004755862</v>
      </c>
      <c r="N427">
        <f t="shared" si="24"/>
        <v>6495.5839952441384</v>
      </c>
      <c r="P427">
        <f t="shared" si="25"/>
        <v>0</v>
      </c>
      <c r="Q427">
        <f>$H427*Q$2402</f>
        <v>29574.776004755862</v>
      </c>
      <c r="R427">
        <f t="shared" si="26"/>
        <v>0</v>
      </c>
      <c r="S427">
        <f t="shared" si="27"/>
        <v>0</v>
      </c>
      <c r="T427">
        <f>MROT/DAY(EOMONTH(MIN($G$2:$G$2401),MONTH(G427)-1))/8*H427*$T$2402</f>
        <v>0</v>
      </c>
      <c r="U427">
        <f>I427-PLAN</f>
        <v>60</v>
      </c>
    </row>
    <row r="428" spans="1:21" x14ac:dyDescent="0.35">
      <c r="A428">
        <v>1366</v>
      </c>
      <c r="B428" t="s">
        <v>193</v>
      </c>
      <c r="C428" t="s">
        <v>65</v>
      </c>
      <c r="D428">
        <v>7</v>
      </c>
      <c r="E428" t="s">
        <v>66</v>
      </c>
      <c r="F428">
        <v>3.4</v>
      </c>
      <c r="G428" s="1">
        <v>44568</v>
      </c>
      <c r="H428">
        <v>192</v>
      </c>
      <c r="I428">
        <v>1620</v>
      </c>
      <c r="J428">
        <v>36070.36</v>
      </c>
      <c r="K428">
        <f>IF(ISBLANK(J428),VLOOKUP(A428,LinearRegression!$B$2:$J$850,6,FALSE),J428)</f>
        <v>36070.36</v>
      </c>
      <c r="L428" s="4">
        <f>IF(ISBLANK(J428),VLOOKUP(A428,GradientBoostingRegressor!$B$2:$J$850,6,FALSE),J428)</f>
        <v>36070.36</v>
      </c>
      <c r="M428">
        <f>SUM(P428:S428)</f>
        <v>29574.776004755862</v>
      </c>
      <c r="N428">
        <f t="shared" si="24"/>
        <v>6495.5839952441384</v>
      </c>
      <c r="P428">
        <f t="shared" si="25"/>
        <v>0</v>
      </c>
      <c r="Q428">
        <f>$H428*Q$2402</f>
        <v>29574.776004755862</v>
      </c>
      <c r="R428">
        <f t="shared" si="26"/>
        <v>0</v>
      </c>
      <c r="S428">
        <f t="shared" si="27"/>
        <v>0</v>
      </c>
      <c r="T428">
        <f>MROT/DAY(EOMONTH(MIN($G$2:$G$2401),MONTH(G428)-1))/8*H428*$T$2402</f>
        <v>0</v>
      </c>
      <c r="U428">
        <f>I428-PLAN</f>
        <v>60</v>
      </c>
    </row>
    <row r="429" spans="1:21" x14ac:dyDescent="0.35">
      <c r="A429">
        <v>2321</v>
      </c>
      <c r="B429" t="s">
        <v>145</v>
      </c>
      <c r="C429" t="s">
        <v>65</v>
      </c>
      <c r="D429">
        <v>5</v>
      </c>
      <c r="E429" t="s">
        <v>142</v>
      </c>
      <c r="F429">
        <v>3.4</v>
      </c>
      <c r="G429" s="1">
        <v>44573</v>
      </c>
      <c r="H429">
        <v>216</v>
      </c>
      <c r="I429">
        <v>1500</v>
      </c>
      <c r="J429">
        <v>36043.599999999999</v>
      </c>
      <c r="K429">
        <f>IF(ISBLANK(J429),VLOOKUP(A429,LinearRegression!$B$2:$J$850,6,FALSE),J429)</f>
        <v>36043.599999999999</v>
      </c>
      <c r="L429" s="4">
        <f>IF(ISBLANK(J429),VLOOKUP(A429,GradientBoostingRegressor!$B$2:$J$850,6,FALSE),J429)</f>
        <v>36043.599999999999</v>
      </c>
      <c r="M429">
        <f>SUM(P429:S429)</f>
        <v>33271.623005350346</v>
      </c>
      <c r="N429">
        <f t="shared" si="24"/>
        <v>2771.9769946496526</v>
      </c>
      <c r="P429">
        <f t="shared" si="25"/>
        <v>0</v>
      </c>
      <c r="Q429">
        <f>$H429*Q$2402</f>
        <v>33271.623005350346</v>
      </c>
      <c r="R429">
        <f t="shared" si="26"/>
        <v>0</v>
      </c>
      <c r="S429">
        <f t="shared" si="27"/>
        <v>0</v>
      </c>
      <c r="T429">
        <f>MROT/DAY(EOMONTH(MIN($G$2:$G$2401),MONTH(G429)-1))/8*H429*$T$2402</f>
        <v>0</v>
      </c>
      <c r="U429">
        <f>I429-PLAN</f>
        <v>-60</v>
      </c>
    </row>
    <row r="430" spans="1:21" x14ac:dyDescent="0.35">
      <c r="A430">
        <v>2333</v>
      </c>
      <c r="B430" t="s">
        <v>158</v>
      </c>
      <c r="C430" t="s">
        <v>65</v>
      </c>
      <c r="D430">
        <v>5</v>
      </c>
      <c r="E430" t="s">
        <v>151</v>
      </c>
      <c r="F430">
        <v>3.4</v>
      </c>
      <c r="G430" s="1">
        <v>44573</v>
      </c>
      <c r="H430">
        <v>216</v>
      </c>
      <c r="I430">
        <v>1500</v>
      </c>
      <c r="J430">
        <v>36043.599999999999</v>
      </c>
      <c r="K430">
        <f>IF(ISBLANK(J430),VLOOKUP(A430,LinearRegression!$B$2:$J$850,6,FALSE),J430)</f>
        <v>36043.599999999999</v>
      </c>
      <c r="L430" s="4">
        <f>IF(ISBLANK(J430),VLOOKUP(A430,GradientBoostingRegressor!$B$2:$J$850,6,FALSE),J430)</f>
        <v>36043.599999999999</v>
      </c>
      <c r="M430">
        <f>SUM(P430:S430)</f>
        <v>33271.623005350346</v>
      </c>
      <c r="N430">
        <f t="shared" si="24"/>
        <v>2771.9769946496526</v>
      </c>
      <c r="P430">
        <f t="shared" si="25"/>
        <v>0</v>
      </c>
      <c r="Q430">
        <f>$H430*Q$2402</f>
        <v>33271.623005350346</v>
      </c>
      <c r="R430">
        <f t="shared" si="26"/>
        <v>0</v>
      </c>
      <c r="S430">
        <f t="shared" si="27"/>
        <v>0</v>
      </c>
      <c r="T430">
        <f>MROT/DAY(EOMONTH(MIN($G$2:$G$2401),MONTH(G430)-1))/8*H430*$T$2402</f>
        <v>0</v>
      </c>
      <c r="U430">
        <f>I430-PLAN</f>
        <v>-60</v>
      </c>
    </row>
    <row r="431" spans="1:21" x14ac:dyDescent="0.35">
      <c r="A431">
        <v>636</v>
      </c>
      <c r="B431" t="s">
        <v>49</v>
      </c>
      <c r="C431" t="s">
        <v>50</v>
      </c>
      <c r="D431">
        <v>4</v>
      </c>
      <c r="E431" t="s">
        <v>51</v>
      </c>
      <c r="F431">
        <v>2</v>
      </c>
      <c r="G431" s="1">
        <v>44565</v>
      </c>
      <c r="H431">
        <v>240</v>
      </c>
      <c r="I431">
        <v>1790</v>
      </c>
      <c r="J431">
        <v>35955.72</v>
      </c>
      <c r="K431">
        <f>IF(ISBLANK(J431),VLOOKUP(A431,LinearRegression!$B$2:$J$850,6,FALSE),J431)</f>
        <v>35955.72</v>
      </c>
      <c r="L431" s="4">
        <f>IF(ISBLANK(J431),VLOOKUP(A431,GradientBoostingRegressor!$B$2:$J$850,6,FALSE),J431)</f>
        <v>35955.72</v>
      </c>
      <c r="M431">
        <f>SUM(P431:S431)</f>
        <v>36968.47000594483</v>
      </c>
      <c r="N431">
        <f t="shared" si="24"/>
        <v>1012.7500059448284</v>
      </c>
      <c r="P431">
        <f t="shared" si="25"/>
        <v>0</v>
      </c>
      <c r="Q431">
        <f>$H431*Q$2402</f>
        <v>36968.47000594483</v>
      </c>
      <c r="R431">
        <f t="shared" si="26"/>
        <v>0</v>
      </c>
      <c r="S431">
        <f t="shared" si="27"/>
        <v>0</v>
      </c>
      <c r="T431">
        <f>MROT/DAY(EOMONTH(MIN($G$2:$G$2401),MONTH(G431)-1))/8*H431*$T$2402</f>
        <v>0</v>
      </c>
      <c r="U431">
        <f>I431-PLAN</f>
        <v>230</v>
      </c>
    </row>
    <row r="432" spans="1:21" x14ac:dyDescent="0.35">
      <c r="A432">
        <v>641</v>
      </c>
      <c r="B432" t="s">
        <v>56</v>
      </c>
      <c r="C432" t="s">
        <v>50</v>
      </c>
      <c r="D432">
        <v>4</v>
      </c>
      <c r="E432" t="s">
        <v>51</v>
      </c>
      <c r="F432">
        <v>2</v>
      </c>
      <c r="G432" s="1">
        <v>44565</v>
      </c>
      <c r="H432">
        <v>240</v>
      </c>
      <c r="I432">
        <v>1790</v>
      </c>
      <c r="J432">
        <v>35955.72</v>
      </c>
      <c r="K432">
        <f>IF(ISBLANK(J432),VLOOKUP(A432,LinearRegression!$B$2:$J$850,6,FALSE),J432)</f>
        <v>35955.72</v>
      </c>
      <c r="L432" s="4">
        <f>IF(ISBLANK(J432),VLOOKUP(A432,GradientBoostingRegressor!$B$2:$J$850,6,FALSE),J432)</f>
        <v>35955.72</v>
      </c>
      <c r="M432">
        <f>SUM(P432:S432)</f>
        <v>36968.47000594483</v>
      </c>
      <c r="N432">
        <f t="shared" si="24"/>
        <v>1012.7500059448284</v>
      </c>
      <c r="P432">
        <f t="shared" si="25"/>
        <v>0</v>
      </c>
      <c r="Q432">
        <f>$H432*Q$2402</f>
        <v>36968.47000594483</v>
      </c>
      <c r="R432">
        <f t="shared" si="26"/>
        <v>0</v>
      </c>
      <c r="S432">
        <f t="shared" si="27"/>
        <v>0</v>
      </c>
      <c r="T432">
        <f>MROT/DAY(EOMONTH(MIN($G$2:$G$2401),MONTH(G432)-1))/8*H432*$T$2402</f>
        <v>0</v>
      </c>
      <c r="U432">
        <f>I432-PLAN</f>
        <v>230</v>
      </c>
    </row>
    <row r="433" spans="1:21" x14ac:dyDescent="0.35">
      <c r="A433">
        <v>646</v>
      </c>
      <c r="B433" t="s">
        <v>61</v>
      </c>
      <c r="C433" t="s">
        <v>50</v>
      </c>
      <c r="D433">
        <v>4</v>
      </c>
      <c r="E433" t="s">
        <v>51</v>
      </c>
      <c r="F433">
        <v>2</v>
      </c>
      <c r="G433" s="1">
        <v>44565</v>
      </c>
      <c r="H433">
        <v>240</v>
      </c>
      <c r="I433">
        <v>1790</v>
      </c>
      <c r="J433">
        <v>35955.72</v>
      </c>
      <c r="K433">
        <f>IF(ISBLANK(J433),VLOOKUP(A433,LinearRegression!$B$2:$J$850,6,FALSE),J433)</f>
        <v>35955.72</v>
      </c>
      <c r="L433" s="4">
        <f>IF(ISBLANK(J433),VLOOKUP(A433,GradientBoostingRegressor!$B$2:$J$850,6,FALSE),J433)</f>
        <v>35955.72</v>
      </c>
      <c r="M433">
        <f>SUM(P433:S433)</f>
        <v>36968.47000594483</v>
      </c>
      <c r="N433">
        <f t="shared" si="24"/>
        <v>1012.7500059448284</v>
      </c>
      <c r="P433">
        <f t="shared" si="25"/>
        <v>0</v>
      </c>
      <c r="Q433">
        <f>$H433*Q$2402</f>
        <v>36968.47000594483</v>
      </c>
      <c r="R433">
        <f t="shared" si="26"/>
        <v>0</v>
      </c>
      <c r="S433">
        <f t="shared" si="27"/>
        <v>0</v>
      </c>
      <c r="T433">
        <f>MROT/DAY(EOMONTH(MIN($G$2:$G$2401),MONTH(G433)-1))/8*H433*$T$2402</f>
        <v>0</v>
      </c>
      <c r="U433">
        <f>I433-PLAN</f>
        <v>230</v>
      </c>
    </row>
    <row r="434" spans="1:21" x14ac:dyDescent="0.35">
      <c r="A434">
        <v>647</v>
      </c>
      <c r="B434" t="s">
        <v>62</v>
      </c>
      <c r="C434" t="s">
        <v>50</v>
      </c>
      <c r="D434">
        <v>4</v>
      </c>
      <c r="E434" t="s">
        <v>51</v>
      </c>
      <c r="F434">
        <v>2</v>
      </c>
      <c r="G434" s="1">
        <v>44565</v>
      </c>
      <c r="H434">
        <v>240</v>
      </c>
      <c r="I434">
        <v>1790</v>
      </c>
      <c r="J434">
        <v>35955.72</v>
      </c>
      <c r="K434">
        <f>IF(ISBLANK(J434),VLOOKUP(A434,LinearRegression!$B$2:$J$850,6,FALSE),J434)</f>
        <v>35955.72</v>
      </c>
      <c r="L434" s="4">
        <f>IF(ISBLANK(J434),VLOOKUP(A434,GradientBoostingRegressor!$B$2:$J$850,6,FALSE),J434)</f>
        <v>35955.72</v>
      </c>
      <c r="M434">
        <f>SUM(P434:S434)</f>
        <v>36968.47000594483</v>
      </c>
      <c r="N434">
        <f t="shared" si="24"/>
        <v>1012.7500059448284</v>
      </c>
      <c r="P434">
        <f t="shared" si="25"/>
        <v>0</v>
      </c>
      <c r="Q434">
        <f>$H434*Q$2402</f>
        <v>36968.47000594483</v>
      </c>
      <c r="R434">
        <f t="shared" si="26"/>
        <v>0</v>
      </c>
      <c r="S434">
        <f t="shared" si="27"/>
        <v>0</v>
      </c>
      <c r="T434">
        <f>MROT/DAY(EOMONTH(MIN($G$2:$G$2401),MONTH(G434)-1))/8*H434*$T$2402</f>
        <v>0</v>
      </c>
      <c r="U434">
        <f>I434-PLAN</f>
        <v>230</v>
      </c>
    </row>
    <row r="435" spans="1:21" x14ac:dyDescent="0.35">
      <c r="A435">
        <v>154</v>
      </c>
      <c r="B435" t="s">
        <v>179</v>
      </c>
      <c r="C435" t="s">
        <v>180</v>
      </c>
      <c r="D435">
        <v>7</v>
      </c>
      <c r="E435" t="s">
        <v>181</v>
      </c>
      <c r="F435">
        <v>1</v>
      </c>
      <c r="G435" s="1">
        <v>44562</v>
      </c>
      <c r="H435">
        <v>204</v>
      </c>
      <c r="I435">
        <v>1950</v>
      </c>
      <c r="J435">
        <v>35940.339999999997</v>
      </c>
      <c r="K435">
        <f>IF(ISBLANK(J435),VLOOKUP(A435,LinearRegression!$B$2:$J$850,6,FALSE),J435)</f>
        <v>35940.339999999997</v>
      </c>
      <c r="L435" s="4">
        <f>IF(ISBLANK(J435),VLOOKUP(A435,GradientBoostingRegressor!$B$2:$J$850,6,FALSE),J435)</f>
        <v>35940.339999999997</v>
      </c>
      <c r="M435">
        <f>SUM(P435:S435)</f>
        <v>31423.199505053104</v>
      </c>
      <c r="N435">
        <f t="shared" si="24"/>
        <v>4517.1404949468924</v>
      </c>
      <c r="P435">
        <f t="shared" si="25"/>
        <v>0</v>
      </c>
      <c r="Q435">
        <f>$H435*Q$2402</f>
        <v>31423.199505053104</v>
      </c>
      <c r="R435">
        <f t="shared" si="26"/>
        <v>0</v>
      </c>
      <c r="S435">
        <f t="shared" si="27"/>
        <v>0</v>
      </c>
      <c r="T435">
        <f>MROT/DAY(EOMONTH(MIN($G$2:$G$2401),MONTH(G435)-1))/8*H435*$T$2402</f>
        <v>0</v>
      </c>
      <c r="U435">
        <f>I435-PLAN</f>
        <v>390</v>
      </c>
    </row>
    <row r="436" spans="1:21" x14ac:dyDescent="0.35">
      <c r="A436">
        <v>157</v>
      </c>
      <c r="B436" t="s">
        <v>184</v>
      </c>
      <c r="C436" t="s">
        <v>180</v>
      </c>
      <c r="D436">
        <v>7</v>
      </c>
      <c r="E436" t="s">
        <v>181</v>
      </c>
      <c r="F436">
        <v>1</v>
      </c>
      <c r="G436" s="1">
        <v>44562</v>
      </c>
      <c r="H436">
        <v>204</v>
      </c>
      <c r="I436">
        <v>1950</v>
      </c>
      <c r="J436">
        <v>35940.339999999997</v>
      </c>
      <c r="K436">
        <f>IF(ISBLANK(J436),VLOOKUP(A436,LinearRegression!$B$2:$J$850,6,FALSE),J436)</f>
        <v>35940.339999999997</v>
      </c>
      <c r="L436" s="4">
        <f>IF(ISBLANK(J436),VLOOKUP(A436,GradientBoostingRegressor!$B$2:$J$850,6,FALSE),J436)</f>
        <v>35940.339999999997</v>
      </c>
      <c r="M436">
        <f>SUM(P436:S436)</f>
        <v>31423.199505053104</v>
      </c>
      <c r="N436">
        <f t="shared" si="24"/>
        <v>4517.1404949468924</v>
      </c>
      <c r="P436">
        <f t="shared" si="25"/>
        <v>0</v>
      </c>
      <c r="Q436">
        <f>$H436*Q$2402</f>
        <v>31423.199505053104</v>
      </c>
      <c r="R436">
        <f t="shared" si="26"/>
        <v>0</v>
      </c>
      <c r="S436">
        <f t="shared" si="27"/>
        <v>0</v>
      </c>
      <c r="T436">
        <f>MROT/DAY(EOMONTH(MIN($G$2:$G$2401),MONTH(G436)-1))/8*H436*$T$2402</f>
        <v>0</v>
      </c>
      <c r="U436">
        <f>I436-PLAN</f>
        <v>390</v>
      </c>
    </row>
    <row r="437" spans="1:21" x14ac:dyDescent="0.35">
      <c r="A437">
        <v>1458</v>
      </c>
      <c r="B437" t="s">
        <v>77</v>
      </c>
      <c r="C437" t="s">
        <v>68</v>
      </c>
      <c r="D437">
        <v>4</v>
      </c>
      <c r="E437" t="s">
        <v>66</v>
      </c>
      <c r="F437">
        <v>3.4</v>
      </c>
      <c r="G437" s="1">
        <v>44569</v>
      </c>
      <c r="H437">
        <v>216</v>
      </c>
      <c r="I437">
        <v>1930</v>
      </c>
      <c r="J437">
        <v>35790.74</v>
      </c>
      <c r="K437">
        <f>IF(ISBLANK(J437),VLOOKUP(A437,LinearRegression!$B$2:$J$850,6,FALSE),J437)</f>
        <v>35790.74</v>
      </c>
      <c r="L437" s="4">
        <f>IF(ISBLANK(J437),VLOOKUP(A437,GradientBoostingRegressor!$B$2:$J$850,6,FALSE),J437)</f>
        <v>35790.74</v>
      </c>
      <c r="M437">
        <f>SUM(P437:S437)</f>
        <v>33271.623005350346</v>
      </c>
      <c r="N437">
        <f t="shared" si="24"/>
        <v>2519.116994649652</v>
      </c>
      <c r="P437">
        <f t="shared" si="25"/>
        <v>0</v>
      </c>
      <c r="Q437">
        <f>$H437*Q$2402</f>
        <v>33271.623005350346</v>
      </c>
      <c r="R437">
        <f t="shared" si="26"/>
        <v>0</v>
      </c>
      <c r="S437">
        <f t="shared" si="27"/>
        <v>0</v>
      </c>
      <c r="T437">
        <f>MROT/DAY(EOMONTH(MIN($G$2:$G$2401),MONTH(G437)-1))/8*H437*$T$2402</f>
        <v>0</v>
      </c>
      <c r="U437">
        <f>I437-PLAN</f>
        <v>370</v>
      </c>
    </row>
    <row r="438" spans="1:21" x14ac:dyDescent="0.35">
      <c r="A438">
        <v>1524</v>
      </c>
      <c r="B438" t="s">
        <v>148</v>
      </c>
      <c r="C438" t="s">
        <v>65</v>
      </c>
      <c r="D438">
        <v>5</v>
      </c>
      <c r="E438" t="s">
        <v>142</v>
      </c>
      <c r="F438">
        <v>3.4</v>
      </c>
      <c r="G438" s="1">
        <v>44569</v>
      </c>
      <c r="H438">
        <v>204</v>
      </c>
      <c r="I438">
        <v>1930</v>
      </c>
      <c r="J438">
        <v>35757.83</v>
      </c>
      <c r="K438">
        <f>IF(ISBLANK(J438),VLOOKUP(A438,LinearRegression!$B$2:$J$850,6,FALSE),J438)</f>
        <v>35757.83</v>
      </c>
      <c r="L438" s="4">
        <f>IF(ISBLANK(J438),VLOOKUP(A438,GradientBoostingRegressor!$B$2:$J$850,6,FALSE),J438)</f>
        <v>35757.83</v>
      </c>
      <c r="M438">
        <f>SUM(P438:S438)</f>
        <v>31423.199505053104</v>
      </c>
      <c r="N438">
        <f t="shared" si="24"/>
        <v>4334.6304949468977</v>
      </c>
      <c r="P438">
        <f t="shared" si="25"/>
        <v>0</v>
      </c>
      <c r="Q438">
        <f>$H438*Q$2402</f>
        <v>31423.199505053104</v>
      </c>
      <c r="R438">
        <f t="shared" si="26"/>
        <v>0</v>
      </c>
      <c r="S438">
        <f t="shared" si="27"/>
        <v>0</v>
      </c>
      <c r="T438">
        <f>MROT/DAY(EOMONTH(MIN($G$2:$G$2401),MONTH(G438)-1))/8*H438*$T$2402</f>
        <v>0</v>
      </c>
      <c r="U438">
        <f>I438-PLAN</f>
        <v>370</v>
      </c>
    </row>
    <row r="439" spans="1:21" x14ac:dyDescent="0.35">
      <c r="A439">
        <v>2363</v>
      </c>
      <c r="B439" t="s">
        <v>190</v>
      </c>
      <c r="C439" t="s">
        <v>65</v>
      </c>
      <c r="D439">
        <v>7</v>
      </c>
      <c r="E439" t="s">
        <v>66</v>
      </c>
      <c r="F439">
        <v>3.4</v>
      </c>
      <c r="G439" s="1">
        <v>44573</v>
      </c>
      <c r="H439">
        <v>192</v>
      </c>
      <c r="I439">
        <v>1500</v>
      </c>
      <c r="J439">
        <v>35485.29</v>
      </c>
      <c r="K439">
        <f>IF(ISBLANK(J439),VLOOKUP(A439,LinearRegression!$B$2:$J$850,6,FALSE),J439)</f>
        <v>35485.29</v>
      </c>
      <c r="L439" s="4">
        <f>IF(ISBLANK(J439),VLOOKUP(A439,GradientBoostingRegressor!$B$2:$J$850,6,FALSE),J439)</f>
        <v>35485.29</v>
      </c>
      <c r="M439">
        <f>SUM(P439:S439)</f>
        <v>29574.776004755862</v>
      </c>
      <c r="N439">
        <f t="shared" si="24"/>
        <v>5910.5139952441386</v>
      </c>
      <c r="P439">
        <f t="shared" si="25"/>
        <v>0</v>
      </c>
      <c r="Q439">
        <f>$H439*Q$2402</f>
        <v>29574.776004755862</v>
      </c>
      <c r="R439">
        <f t="shared" si="26"/>
        <v>0</v>
      </c>
      <c r="S439">
        <f t="shared" si="27"/>
        <v>0</v>
      </c>
      <c r="T439">
        <f>MROT/DAY(EOMONTH(MIN($G$2:$G$2401),MONTH(G439)-1))/8*H439*$T$2402</f>
        <v>0</v>
      </c>
      <c r="U439">
        <f>I439-PLAN</f>
        <v>-60</v>
      </c>
    </row>
    <row r="440" spans="1:21" x14ac:dyDescent="0.35">
      <c r="A440">
        <v>2365</v>
      </c>
      <c r="B440" t="s">
        <v>192</v>
      </c>
      <c r="C440" t="s">
        <v>65</v>
      </c>
      <c r="D440">
        <v>7</v>
      </c>
      <c r="E440" t="s">
        <v>66</v>
      </c>
      <c r="F440">
        <v>3.4</v>
      </c>
      <c r="G440" s="1">
        <v>44573</v>
      </c>
      <c r="H440">
        <v>192</v>
      </c>
      <c r="I440">
        <v>1500</v>
      </c>
      <c r="J440">
        <v>35485.29</v>
      </c>
      <c r="K440">
        <f>IF(ISBLANK(J440),VLOOKUP(A440,LinearRegression!$B$2:$J$850,6,FALSE),J440)</f>
        <v>35485.29</v>
      </c>
      <c r="L440" s="4">
        <f>IF(ISBLANK(J440),VLOOKUP(A440,GradientBoostingRegressor!$B$2:$J$850,6,FALSE),J440)</f>
        <v>35485.29</v>
      </c>
      <c r="M440">
        <f>SUM(P440:S440)</f>
        <v>29574.776004755862</v>
      </c>
      <c r="N440">
        <f t="shared" si="24"/>
        <v>5910.5139952441386</v>
      </c>
      <c r="P440">
        <f t="shared" si="25"/>
        <v>0</v>
      </c>
      <c r="Q440">
        <f>$H440*Q$2402</f>
        <v>29574.776004755862</v>
      </c>
      <c r="R440">
        <f t="shared" si="26"/>
        <v>0</v>
      </c>
      <c r="S440">
        <f t="shared" si="27"/>
        <v>0</v>
      </c>
      <c r="T440">
        <f>MROT/DAY(EOMONTH(MIN($G$2:$G$2401),MONTH(G440)-1))/8*H440*$T$2402</f>
        <v>0</v>
      </c>
      <c r="U440">
        <f>I440-PLAN</f>
        <v>-60</v>
      </c>
    </row>
    <row r="441" spans="1:21" x14ac:dyDescent="0.35">
      <c r="A441">
        <v>1019</v>
      </c>
      <c r="B441" t="s">
        <v>32</v>
      </c>
      <c r="C441" t="s">
        <v>11</v>
      </c>
      <c r="D441">
        <v>3</v>
      </c>
      <c r="E441" t="s">
        <v>12</v>
      </c>
      <c r="F441">
        <v>1</v>
      </c>
      <c r="G441" s="1">
        <v>44567</v>
      </c>
      <c r="H441">
        <v>252</v>
      </c>
      <c r="I441">
        <v>2250</v>
      </c>
      <c r="J441">
        <v>35469.51</v>
      </c>
      <c r="K441">
        <f>IF(ISBLANK(J441),VLOOKUP(A441,LinearRegression!$B$2:$J$850,6,FALSE),J441)</f>
        <v>35469.51</v>
      </c>
      <c r="L441" s="4">
        <f>IF(ISBLANK(J441),VLOOKUP(A441,GradientBoostingRegressor!$B$2:$J$850,6,FALSE),J441)</f>
        <v>35469.51</v>
      </c>
      <c r="M441">
        <f>SUM(P441:S441)</f>
        <v>38816.893506242071</v>
      </c>
      <c r="N441">
        <f t="shared" si="24"/>
        <v>3347.3835062420694</v>
      </c>
      <c r="P441">
        <f t="shared" si="25"/>
        <v>0</v>
      </c>
      <c r="Q441">
        <f>$H441*Q$2402</f>
        <v>38816.893506242071</v>
      </c>
      <c r="R441">
        <f t="shared" si="26"/>
        <v>0</v>
      </c>
      <c r="S441">
        <f t="shared" si="27"/>
        <v>0</v>
      </c>
      <c r="T441">
        <f>MROT/DAY(EOMONTH(MIN($G$2:$G$2401),MONTH(G441)-1))/8*H441*$T$2402</f>
        <v>0</v>
      </c>
      <c r="U441">
        <f>I441-PLAN</f>
        <v>690</v>
      </c>
    </row>
    <row r="442" spans="1:21" x14ac:dyDescent="0.35">
      <c r="A442">
        <v>1294</v>
      </c>
      <c r="B442" t="s">
        <v>116</v>
      </c>
      <c r="C442" t="s">
        <v>114</v>
      </c>
      <c r="D442">
        <v>5</v>
      </c>
      <c r="E442" t="s">
        <v>51</v>
      </c>
      <c r="F442">
        <v>3.3</v>
      </c>
      <c r="G442" s="1">
        <v>44568</v>
      </c>
      <c r="H442">
        <v>216</v>
      </c>
      <c r="I442">
        <v>1620</v>
      </c>
      <c r="J442">
        <v>35281.82</v>
      </c>
      <c r="K442">
        <f>IF(ISBLANK(J442),VLOOKUP(A442,LinearRegression!$B$2:$J$850,6,FALSE),J442)</f>
        <v>35281.82</v>
      </c>
      <c r="L442" s="4">
        <f>IF(ISBLANK(J442),VLOOKUP(A442,GradientBoostingRegressor!$B$2:$J$850,6,FALSE),J442)</f>
        <v>35281.82</v>
      </c>
      <c r="M442">
        <f>SUM(P442:S442)</f>
        <v>33271.623005350346</v>
      </c>
      <c r="N442">
        <f t="shared" si="24"/>
        <v>2010.1969946496538</v>
      </c>
      <c r="P442">
        <f t="shared" si="25"/>
        <v>0</v>
      </c>
      <c r="Q442">
        <f>$H442*Q$2402</f>
        <v>33271.623005350346</v>
      </c>
      <c r="R442">
        <f t="shared" si="26"/>
        <v>0</v>
      </c>
      <c r="S442">
        <f t="shared" si="27"/>
        <v>0</v>
      </c>
      <c r="T442">
        <f>MROT/DAY(EOMONTH(MIN($G$2:$G$2401),MONTH(G442)-1))/8*H442*$T$2402</f>
        <v>0</v>
      </c>
      <c r="U442">
        <f>I442-PLAN</f>
        <v>60</v>
      </c>
    </row>
    <row r="443" spans="1:21" x14ac:dyDescent="0.35">
      <c r="A443">
        <v>1299</v>
      </c>
      <c r="B443" t="s">
        <v>121</v>
      </c>
      <c r="C443" t="s">
        <v>114</v>
      </c>
      <c r="D443">
        <v>5</v>
      </c>
      <c r="E443" t="s">
        <v>51</v>
      </c>
      <c r="F443">
        <v>3.3</v>
      </c>
      <c r="G443" s="1">
        <v>44568</v>
      </c>
      <c r="H443">
        <v>216</v>
      </c>
      <c r="I443">
        <v>1620</v>
      </c>
      <c r="J443">
        <v>35281.82</v>
      </c>
      <c r="K443">
        <f>IF(ISBLANK(J443),VLOOKUP(A443,LinearRegression!$B$2:$J$850,6,FALSE),J443)</f>
        <v>35281.82</v>
      </c>
      <c r="L443" s="4">
        <f>IF(ISBLANK(J443),VLOOKUP(A443,GradientBoostingRegressor!$B$2:$J$850,6,FALSE),J443)</f>
        <v>35281.82</v>
      </c>
      <c r="M443">
        <f>SUM(P443:S443)</f>
        <v>33271.623005350346</v>
      </c>
      <c r="N443">
        <f t="shared" si="24"/>
        <v>2010.1969946496538</v>
      </c>
      <c r="P443">
        <f t="shared" si="25"/>
        <v>0</v>
      </c>
      <c r="Q443">
        <f>$H443*Q$2402</f>
        <v>33271.623005350346</v>
      </c>
      <c r="R443">
        <f t="shared" si="26"/>
        <v>0</v>
      </c>
      <c r="S443">
        <f t="shared" si="27"/>
        <v>0</v>
      </c>
      <c r="T443">
        <f>MROT/DAY(EOMONTH(MIN($G$2:$G$2401),MONTH(G443)-1))/8*H443*$T$2402</f>
        <v>0</v>
      </c>
      <c r="U443">
        <f>I443-PLAN</f>
        <v>60</v>
      </c>
    </row>
    <row r="444" spans="1:21" x14ac:dyDescent="0.35">
      <c r="A444">
        <v>1306</v>
      </c>
      <c r="B444" t="s">
        <v>128</v>
      </c>
      <c r="C444" t="s">
        <v>114</v>
      </c>
      <c r="D444">
        <v>5</v>
      </c>
      <c r="E444" t="s">
        <v>51</v>
      </c>
      <c r="F444">
        <v>3.3</v>
      </c>
      <c r="G444" s="1">
        <v>44568</v>
      </c>
      <c r="H444">
        <v>216</v>
      </c>
      <c r="I444">
        <v>1620</v>
      </c>
      <c r="J444">
        <v>35281.82</v>
      </c>
      <c r="K444">
        <f>IF(ISBLANK(J444),VLOOKUP(A444,LinearRegression!$B$2:$J$850,6,FALSE),J444)</f>
        <v>35281.82</v>
      </c>
      <c r="L444" s="4">
        <f>IF(ISBLANK(J444),VLOOKUP(A444,GradientBoostingRegressor!$B$2:$J$850,6,FALSE),J444)</f>
        <v>35281.82</v>
      </c>
      <c r="M444">
        <f>SUM(P444:S444)</f>
        <v>33271.623005350346</v>
      </c>
      <c r="N444">
        <f t="shared" si="24"/>
        <v>2010.1969946496538</v>
      </c>
      <c r="P444">
        <f t="shared" si="25"/>
        <v>0</v>
      </c>
      <c r="Q444">
        <f>$H444*Q$2402</f>
        <v>33271.623005350346</v>
      </c>
      <c r="R444">
        <f t="shared" si="26"/>
        <v>0</v>
      </c>
      <c r="S444">
        <f t="shared" si="27"/>
        <v>0</v>
      </c>
      <c r="T444">
        <f>MROT/DAY(EOMONTH(MIN($G$2:$G$2401),MONTH(G444)-1))/8*H444*$T$2402</f>
        <v>0</v>
      </c>
      <c r="U444">
        <f>I444-PLAN</f>
        <v>60</v>
      </c>
    </row>
    <row r="445" spans="1:21" x14ac:dyDescent="0.35">
      <c r="A445">
        <v>717</v>
      </c>
      <c r="B445" t="s">
        <v>140</v>
      </c>
      <c r="C445" t="s">
        <v>65</v>
      </c>
      <c r="D445">
        <v>5</v>
      </c>
      <c r="E445" t="s">
        <v>66</v>
      </c>
      <c r="F445">
        <v>3.4</v>
      </c>
      <c r="G445" s="1">
        <v>44565</v>
      </c>
      <c r="H445">
        <v>204</v>
      </c>
      <c r="I445">
        <v>1790</v>
      </c>
      <c r="J445">
        <v>35178.81</v>
      </c>
      <c r="K445">
        <f>IF(ISBLANK(J445),VLOOKUP(A445,LinearRegression!$B$2:$J$850,6,FALSE),J445)</f>
        <v>35178.81</v>
      </c>
      <c r="L445" s="4">
        <f>IF(ISBLANK(J445),VLOOKUP(A445,GradientBoostingRegressor!$B$2:$J$850,6,FALSE),J445)</f>
        <v>35178.81</v>
      </c>
      <c r="M445">
        <f>SUM(P445:S445)</f>
        <v>31423.199505053104</v>
      </c>
      <c r="N445">
        <f t="shared" si="24"/>
        <v>3755.6104949468936</v>
      </c>
      <c r="P445">
        <f t="shared" si="25"/>
        <v>0</v>
      </c>
      <c r="Q445">
        <f>$H445*Q$2402</f>
        <v>31423.199505053104</v>
      </c>
      <c r="R445">
        <f t="shared" si="26"/>
        <v>0</v>
      </c>
      <c r="S445">
        <f t="shared" si="27"/>
        <v>0</v>
      </c>
      <c r="T445">
        <f>MROT/DAY(EOMONTH(MIN($G$2:$G$2401),MONTH(G445)-1))/8*H445*$T$2402</f>
        <v>0</v>
      </c>
      <c r="U445">
        <f>I445-PLAN</f>
        <v>230</v>
      </c>
    </row>
    <row r="446" spans="1:21" x14ac:dyDescent="0.35">
      <c r="A446">
        <v>723</v>
      </c>
      <c r="B446" t="s">
        <v>147</v>
      </c>
      <c r="C446" t="s">
        <v>65</v>
      </c>
      <c r="D446">
        <v>5</v>
      </c>
      <c r="E446" t="s">
        <v>142</v>
      </c>
      <c r="F446">
        <v>3.4</v>
      </c>
      <c r="G446" s="1">
        <v>44565</v>
      </c>
      <c r="H446">
        <v>204</v>
      </c>
      <c r="I446">
        <v>1790</v>
      </c>
      <c r="J446">
        <v>35178.81</v>
      </c>
      <c r="K446">
        <f>IF(ISBLANK(J446),VLOOKUP(A446,LinearRegression!$B$2:$J$850,6,FALSE),J446)</f>
        <v>35178.81</v>
      </c>
      <c r="L446" s="4">
        <f>IF(ISBLANK(J446),VLOOKUP(A446,GradientBoostingRegressor!$B$2:$J$850,6,FALSE),J446)</f>
        <v>35178.81</v>
      </c>
      <c r="M446">
        <f>SUM(P446:S446)</f>
        <v>31423.199505053104</v>
      </c>
      <c r="N446">
        <f t="shared" si="24"/>
        <v>3755.6104949468936</v>
      </c>
      <c r="P446">
        <f t="shared" si="25"/>
        <v>0</v>
      </c>
      <c r="Q446">
        <f>$H446*Q$2402</f>
        <v>31423.199505053104</v>
      </c>
      <c r="R446">
        <f t="shared" si="26"/>
        <v>0</v>
      </c>
      <c r="S446">
        <f t="shared" si="27"/>
        <v>0</v>
      </c>
      <c r="T446">
        <f>MROT/DAY(EOMONTH(MIN($G$2:$G$2401),MONTH(G446)-1))/8*H446*$T$2402</f>
        <v>0</v>
      </c>
      <c r="U446">
        <f>I446-PLAN</f>
        <v>230</v>
      </c>
    </row>
    <row r="447" spans="1:21" x14ac:dyDescent="0.35">
      <c r="A447">
        <v>733</v>
      </c>
      <c r="B447" t="s">
        <v>158</v>
      </c>
      <c r="C447" t="s">
        <v>65</v>
      </c>
      <c r="D447">
        <v>5</v>
      </c>
      <c r="E447" t="s">
        <v>151</v>
      </c>
      <c r="F447">
        <v>3.4</v>
      </c>
      <c r="G447" s="1">
        <v>44565</v>
      </c>
      <c r="H447">
        <v>204</v>
      </c>
      <c r="I447">
        <v>1790</v>
      </c>
      <c r="J447">
        <v>35178.81</v>
      </c>
      <c r="K447">
        <f>IF(ISBLANK(J447),VLOOKUP(A447,LinearRegression!$B$2:$J$850,6,FALSE),J447)</f>
        <v>35178.81</v>
      </c>
      <c r="L447" s="4">
        <f>IF(ISBLANK(J447),VLOOKUP(A447,GradientBoostingRegressor!$B$2:$J$850,6,FALSE),J447)</f>
        <v>35178.81</v>
      </c>
      <c r="M447">
        <f>SUM(P447:S447)</f>
        <v>31423.199505053104</v>
      </c>
      <c r="N447">
        <f t="shared" si="24"/>
        <v>3755.6104949468936</v>
      </c>
      <c r="P447">
        <f t="shared" si="25"/>
        <v>0</v>
      </c>
      <c r="Q447">
        <f>$H447*Q$2402</f>
        <v>31423.199505053104</v>
      </c>
      <c r="R447">
        <f t="shared" si="26"/>
        <v>0</v>
      </c>
      <c r="S447">
        <f t="shared" si="27"/>
        <v>0</v>
      </c>
      <c r="T447">
        <f>MROT/DAY(EOMONTH(MIN($G$2:$G$2401),MONTH(G447)-1))/8*H447*$T$2402</f>
        <v>0</v>
      </c>
      <c r="U447">
        <f>I447-PLAN</f>
        <v>230</v>
      </c>
    </row>
    <row r="448" spans="1:21" x14ac:dyDescent="0.35">
      <c r="A448">
        <v>52</v>
      </c>
      <c r="B448" t="s">
        <v>70</v>
      </c>
      <c r="C448" t="s">
        <v>71</v>
      </c>
      <c r="D448">
        <v>4</v>
      </c>
      <c r="E448" t="s">
        <v>66</v>
      </c>
      <c r="F448">
        <v>3.1</v>
      </c>
      <c r="G448" s="1">
        <v>44562</v>
      </c>
      <c r="H448">
        <v>228</v>
      </c>
      <c r="I448">
        <v>1950</v>
      </c>
      <c r="J448">
        <v>35083.22</v>
      </c>
      <c r="K448">
        <f>IF(ISBLANK(J448),VLOOKUP(A448,LinearRegression!$B$2:$J$850,6,FALSE),J448)</f>
        <v>35083.22</v>
      </c>
      <c r="L448" s="4">
        <f>IF(ISBLANK(J448),VLOOKUP(A448,GradientBoostingRegressor!$B$2:$J$850,6,FALSE),J448)</f>
        <v>35083.22</v>
      </c>
      <c r="M448">
        <f>SUM(P448:S448)</f>
        <v>35120.046505647588</v>
      </c>
      <c r="N448">
        <f t="shared" si="24"/>
        <v>36.8265056475866</v>
      </c>
      <c r="P448">
        <f t="shared" si="25"/>
        <v>0</v>
      </c>
      <c r="Q448">
        <f>$H448*Q$2402</f>
        <v>35120.046505647588</v>
      </c>
      <c r="R448">
        <f t="shared" si="26"/>
        <v>0</v>
      </c>
      <c r="S448">
        <f t="shared" si="27"/>
        <v>0</v>
      </c>
      <c r="T448">
        <f>MROT/DAY(EOMONTH(MIN($G$2:$G$2401),MONTH(G448)-1))/8*H448*$T$2402</f>
        <v>0</v>
      </c>
      <c r="U448">
        <f>I448-PLAN</f>
        <v>390</v>
      </c>
    </row>
    <row r="449" spans="1:21" x14ac:dyDescent="0.35">
      <c r="A449">
        <v>66</v>
      </c>
      <c r="B449" t="s">
        <v>85</v>
      </c>
      <c r="C449" t="s">
        <v>71</v>
      </c>
      <c r="D449">
        <v>4</v>
      </c>
      <c r="E449" t="s">
        <v>66</v>
      </c>
      <c r="F449">
        <v>3.1</v>
      </c>
      <c r="G449" s="1">
        <v>44562</v>
      </c>
      <c r="H449">
        <v>228</v>
      </c>
      <c r="I449">
        <v>1950</v>
      </c>
      <c r="J449">
        <v>35083.22</v>
      </c>
      <c r="K449">
        <f>IF(ISBLANK(J449),VLOOKUP(A449,LinearRegression!$B$2:$J$850,6,FALSE),J449)</f>
        <v>35083.22</v>
      </c>
      <c r="L449" s="4">
        <f>IF(ISBLANK(J449),VLOOKUP(A449,GradientBoostingRegressor!$B$2:$J$850,6,FALSE),J449)</f>
        <v>35083.22</v>
      </c>
      <c r="M449">
        <f>SUM(P449:S449)</f>
        <v>35120.046505647588</v>
      </c>
      <c r="N449">
        <f t="shared" si="24"/>
        <v>36.8265056475866</v>
      </c>
      <c r="P449">
        <f t="shared" si="25"/>
        <v>0</v>
      </c>
      <c r="Q449">
        <f>$H449*Q$2402</f>
        <v>35120.046505647588</v>
      </c>
      <c r="R449">
        <f t="shared" si="26"/>
        <v>0</v>
      </c>
      <c r="S449">
        <f t="shared" si="27"/>
        <v>0</v>
      </c>
      <c r="T449">
        <f>MROT/DAY(EOMONTH(MIN($G$2:$G$2401),MONTH(G449)-1))/8*H449*$T$2402</f>
        <v>0</v>
      </c>
      <c r="U449">
        <f>I449-PLAN</f>
        <v>390</v>
      </c>
    </row>
    <row r="450" spans="1:21" x14ac:dyDescent="0.35">
      <c r="A450">
        <v>1284</v>
      </c>
      <c r="B450" t="s">
        <v>105</v>
      </c>
      <c r="C450" t="s">
        <v>18</v>
      </c>
      <c r="D450">
        <v>4</v>
      </c>
      <c r="E450" t="s">
        <v>103</v>
      </c>
      <c r="F450">
        <v>3.3</v>
      </c>
      <c r="G450" s="1">
        <v>44568</v>
      </c>
      <c r="H450">
        <v>228</v>
      </c>
      <c r="I450">
        <v>1620</v>
      </c>
      <c r="J450">
        <v>35082.29</v>
      </c>
      <c r="K450">
        <f>IF(ISBLANK(J450),VLOOKUP(A450,LinearRegression!$B$2:$J$850,6,FALSE),J450)</f>
        <v>35082.29</v>
      </c>
      <c r="L450" s="4">
        <f>IF(ISBLANK(J450),VLOOKUP(A450,GradientBoostingRegressor!$B$2:$J$850,6,FALSE),J450)</f>
        <v>35082.29</v>
      </c>
      <c r="M450">
        <f>SUM(P450:S450)</f>
        <v>35120.046505647588</v>
      </c>
      <c r="N450">
        <f t="shared" si="24"/>
        <v>37.756505647586891</v>
      </c>
      <c r="P450">
        <f t="shared" si="25"/>
        <v>0</v>
      </c>
      <c r="Q450">
        <f>$H450*Q$2402</f>
        <v>35120.046505647588</v>
      </c>
      <c r="R450">
        <f t="shared" si="26"/>
        <v>0</v>
      </c>
      <c r="S450">
        <f t="shared" si="27"/>
        <v>0</v>
      </c>
      <c r="T450">
        <f>MROT/DAY(EOMONTH(MIN($G$2:$G$2401),MONTH(G450)-1))/8*H450*$T$2402</f>
        <v>0</v>
      </c>
      <c r="U450">
        <f>I450-PLAN</f>
        <v>60</v>
      </c>
    </row>
    <row r="451" spans="1:21" x14ac:dyDescent="0.35">
      <c r="A451">
        <v>1287</v>
      </c>
      <c r="B451" t="s">
        <v>108</v>
      </c>
      <c r="C451" t="s">
        <v>18</v>
      </c>
      <c r="D451">
        <v>4</v>
      </c>
      <c r="E451" t="s">
        <v>103</v>
      </c>
      <c r="F451">
        <v>3.3</v>
      </c>
      <c r="G451" s="1">
        <v>44568</v>
      </c>
      <c r="H451">
        <v>228</v>
      </c>
      <c r="I451">
        <v>1620</v>
      </c>
      <c r="J451">
        <v>35082.29</v>
      </c>
      <c r="K451">
        <f>IF(ISBLANK(J451),VLOOKUP(A451,LinearRegression!$B$2:$J$850,6,FALSE),J451)</f>
        <v>35082.29</v>
      </c>
      <c r="L451" s="4">
        <f>IF(ISBLANK(J451),VLOOKUP(A451,GradientBoostingRegressor!$B$2:$J$850,6,FALSE),J451)</f>
        <v>35082.29</v>
      </c>
      <c r="M451">
        <f>SUM(P451:S451)</f>
        <v>35120.046505647588</v>
      </c>
      <c r="N451">
        <f t="shared" ref="N451:N514" si="28">ABS(J451-M451)</f>
        <v>37.756505647586891</v>
      </c>
      <c r="P451">
        <f t="shared" ref="P451:P514" si="29">$I451*P$2402</f>
        <v>0</v>
      </c>
      <c r="Q451">
        <f>$H451*Q$2402</f>
        <v>35120.046505647588</v>
      </c>
      <c r="R451">
        <f t="shared" ref="R451:R514" si="30">$D451*R$2402</f>
        <v>0</v>
      </c>
      <c r="S451">
        <f t="shared" ref="S451:S514" si="31">$F451*S$2402</f>
        <v>0</v>
      </c>
      <c r="T451">
        <f>MROT/DAY(EOMONTH(MIN($G$2:$G$2401),MONTH(G451)-1))/8*H451*$T$2402</f>
        <v>0</v>
      </c>
      <c r="U451">
        <f>I451-PLAN</f>
        <v>60</v>
      </c>
    </row>
    <row r="452" spans="1:21" x14ac:dyDescent="0.35">
      <c r="A452">
        <v>1290</v>
      </c>
      <c r="B452" t="s">
        <v>111</v>
      </c>
      <c r="C452" t="s">
        <v>18</v>
      </c>
      <c r="D452">
        <v>4</v>
      </c>
      <c r="E452" t="s">
        <v>103</v>
      </c>
      <c r="F452">
        <v>3.3</v>
      </c>
      <c r="G452" s="1">
        <v>44568</v>
      </c>
      <c r="H452">
        <v>228</v>
      </c>
      <c r="I452">
        <v>1620</v>
      </c>
      <c r="J452">
        <v>35082.29</v>
      </c>
      <c r="K452">
        <f>IF(ISBLANK(J452),VLOOKUP(A452,LinearRegression!$B$2:$J$850,6,FALSE),J452)</f>
        <v>35082.29</v>
      </c>
      <c r="L452" s="4">
        <f>IF(ISBLANK(J452),VLOOKUP(A452,GradientBoostingRegressor!$B$2:$J$850,6,FALSE),J452)</f>
        <v>35082.29</v>
      </c>
      <c r="M452">
        <f>SUM(P452:S452)</f>
        <v>35120.046505647588</v>
      </c>
      <c r="N452">
        <f t="shared" si="28"/>
        <v>37.756505647586891</v>
      </c>
      <c r="P452">
        <f t="shared" si="29"/>
        <v>0</v>
      </c>
      <c r="Q452">
        <f>$H452*Q$2402</f>
        <v>35120.046505647588</v>
      </c>
      <c r="R452">
        <f t="shared" si="30"/>
        <v>0</v>
      </c>
      <c r="S452">
        <f t="shared" si="31"/>
        <v>0</v>
      </c>
      <c r="T452">
        <f>MROT/DAY(EOMONTH(MIN($G$2:$G$2401),MONTH(G452)-1))/8*H452*$T$2402</f>
        <v>0</v>
      </c>
      <c r="U452">
        <f>I452-PLAN</f>
        <v>60</v>
      </c>
    </row>
    <row r="453" spans="1:21" x14ac:dyDescent="0.35">
      <c r="A453">
        <v>757</v>
      </c>
      <c r="B453" t="s">
        <v>184</v>
      </c>
      <c r="C453" t="s">
        <v>180</v>
      </c>
      <c r="D453">
        <v>7</v>
      </c>
      <c r="E453" t="s">
        <v>181</v>
      </c>
      <c r="F453">
        <v>1</v>
      </c>
      <c r="G453" s="1">
        <v>44565</v>
      </c>
      <c r="H453">
        <v>204</v>
      </c>
      <c r="I453">
        <v>1790</v>
      </c>
      <c r="J453">
        <v>35049.32</v>
      </c>
      <c r="K453">
        <f>IF(ISBLANK(J453),VLOOKUP(A453,LinearRegression!$B$2:$J$850,6,FALSE),J453)</f>
        <v>35049.32</v>
      </c>
      <c r="L453" s="4">
        <f>IF(ISBLANK(J453),VLOOKUP(A453,GradientBoostingRegressor!$B$2:$J$850,6,FALSE),J453)</f>
        <v>35049.32</v>
      </c>
      <c r="M453">
        <f>SUM(P453:S453)</f>
        <v>31423.199505053104</v>
      </c>
      <c r="N453">
        <f t="shared" si="28"/>
        <v>3626.1204949468956</v>
      </c>
      <c r="P453">
        <f t="shared" si="29"/>
        <v>0</v>
      </c>
      <c r="Q453">
        <f>$H453*Q$2402</f>
        <v>31423.199505053104</v>
      </c>
      <c r="R453">
        <f t="shared" si="30"/>
        <v>0</v>
      </c>
      <c r="S453">
        <f t="shared" si="31"/>
        <v>0</v>
      </c>
      <c r="T453">
        <f>MROT/DAY(EOMONTH(MIN($G$2:$G$2401),MONTH(G453)-1))/8*H453*$T$2402</f>
        <v>0</v>
      </c>
      <c r="U453">
        <f>I453-PLAN</f>
        <v>230</v>
      </c>
    </row>
    <row r="454" spans="1:21" x14ac:dyDescent="0.35">
      <c r="A454">
        <v>758</v>
      </c>
      <c r="B454" t="s">
        <v>185</v>
      </c>
      <c r="C454" t="s">
        <v>180</v>
      </c>
      <c r="D454">
        <v>7</v>
      </c>
      <c r="E454" t="s">
        <v>181</v>
      </c>
      <c r="F454">
        <v>1</v>
      </c>
      <c r="G454" s="1">
        <v>44565</v>
      </c>
      <c r="H454">
        <v>204</v>
      </c>
      <c r="I454">
        <v>1790</v>
      </c>
      <c r="J454">
        <v>35049.32</v>
      </c>
      <c r="K454">
        <f>IF(ISBLANK(J454),VLOOKUP(A454,LinearRegression!$B$2:$J$850,6,FALSE),J454)</f>
        <v>35049.32</v>
      </c>
      <c r="L454" s="4">
        <f>IF(ISBLANK(J454),VLOOKUP(A454,GradientBoostingRegressor!$B$2:$J$850,6,FALSE),J454)</f>
        <v>35049.32</v>
      </c>
      <c r="M454">
        <f>SUM(P454:S454)</f>
        <v>31423.199505053104</v>
      </c>
      <c r="N454">
        <f t="shared" si="28"/>
        <v>3626.1204949468956</v>
      </c>
      <c r="P454">
        <f t="shared" si="29"/>
        <v>0</v>
      </c>
      <c r="Q454">
        <f>$H454*Q$2402</f>
        <v>31423.199505053104</v>
      </c>
      <c r="R454">
        <f t="shared" si="30"/>
        <v>0</v>
      </c>
      <c r="S454">
        <f t="shared" si="31"/>
        <v>0</v>
      </c>
      <c r="T454">
        <f>MROT/DAY(EOMONTH(MIN($G$2:$G$2401),MONTH(G454)-1))/8*H454*$T$2402</f>
        <v>0</v>
      </c>
      <c r="U454">
        <f>I454-PLAN</f>
        <v>230</v>
      </c>
    </row>
    <row r="455" spans="1:21" x14ac:dyDescent="0.35">
      <c r="A455">
        <v>1369</v>
      </c>
      <c r="B455" t="s">
        <v>196</v>
      </c>
      <c r="C455" t="s">
        <v>114</v>
      </c>
      <c r="D455">
        <v>7</v>
      </c>
      <c r="E455" t="s">
        <v>16</v>
      </c>
      <c r="F455">
        <v>3.3</v>
      </c>
      <c r="G455" s="1">
        <v>44568</v>
      </c>
      <c r="H455">
        <v>192</v>
      </c>
      <c r="I455">
        <v>1620</v>
      </c>
      <c r="J455">
        <v>34918.36</v>
      </c>
      <c r="K455">
        <f>IF(ISBLANK(J455),VLOOKUP(A455,LinearRegression!$B$2:$J$850,6,FALSE),J455)</f>
        <v>34918.36</v>
      </c>
      <c r="L455" s="4">
        <f>IF(ISBLANK(J455),VLOOKUP(A455,GradientBoostingRegressor!$B$2:$J$850,6,FALSE),J455)</f>
        <v>34918.36</v>
      </c>
      <c r="M455">
        <f>SUM(P455:S455)</f>
        <v>29574.776004755862</v>
      </c>
      <c r="N455">
        <f t="shared" si="28"/>
        <v>5343.5839952441384</v>
      </c>
      <c r="P455">
        <f t="shared" si="29"/>
        <v>0</v>
      </c>
      <c r="Q455">
        <f>$H455*Q$2402</f>
        <v>29574.776004755862</v>
      </c>
      <c r="R455">
        <f t="shared" si="30"/>
        <v>0</v>
      </c>
      <c r="S455">
        <f t="shared" si="31"/>
        <v>0</v>
      </c>
      <c r="T455">
        <f>MROT/DAY(EOMONTH(MIN($G$2:$G$2401),MONTH(G455)-1))/8*H455*$T$2402</f>
        <v>0</v>
      </c>
      <c r="U455">
        <f>I455-PLAN</f>
        <v>60</v>
      </c>
    </row>
    <row r="456" spans="1:21" x14ac:dyDescent="0.35">
      <c r="A456">
        <v>1378</v>
      </c>
      <c r="B456" t="s">
        <v>205</v>
      </c>
      <c r="C456" t="s">
        <v>114</v>
      </c>
      <c r="D456">
        <v>7</v>
      </c>
      <c r="E456" t="s">
        <v>103</v>
      </c>
      <c r="F456">
        <v>3.3</v>
      </c>
      <c r="G456" s="1">
        <v>44568</v>
      </c>
      <c r="H456">
        <v>192</v>
      </c>
      <c r="I456">
        <v>1620</v>
      </c>
      <c r="J456">
        <v>34918.36</v>
      </c>
      <c r="K456">
        <f>IF(ISBLANK(J456),VLOOKUP(A456,LinearRegression!$B$2:$J$850,6,FALSE),J456)</f>
        <v>34918.36</v>
      </c>
      <c r="L456" s="4">
        <f>IF(ISBLANK(J456),VLOOKUP(A456,GradientBoostingRegressor!$B$2:$J$850,6,FALSE),J456)</f>
        <v>34918.36</v>
      </c>
      <c r="M456">
        <f>SUM(P456:S456)</f>
        <v>29574.776004755862</v>
      </c>
      <c r="N456">
        <f t="shared" si="28"/>
        <v>5343.5839952441384</v>
      </c>
      <c r="P456">
        <f t="shared" si="29"/>
        <v>0</v>
      </c>
      <c r="Q456">
        <f>$H456*Q$2402</f>
        <v>29574.776004755862</v>
      </c>
      <c r="R456">
        <f t="shared" si="30"/>
        <v>0</v>
      </c>
      <c r="S456">
        <f t="shared" si="31"/>
        <v>0</v>
      </c>
      <c r="T456">
        <f>MROT/DAY(EOMONTH(MIN($G$2:$G$2401),MONTH(G456)-1))/8*H456*$T$2402</f>
        <v>0</v>
      </c>
      <c r="U456">
        <f>I456-PLAN</f>
        <v>60</v>
      </c>
    </row>
    <row r="457" spans="1:21" x14ac:dyDescent="0.35">
      <c r="A457">
        <v>1381</v>
      </c>
      <c r="B457" t="s">
        <v>208</v>
      </c>
      <c r="C457" t="s">
        <v>114</v>
      </c>
      <c r="D457">
        <v>7</v>
      </c>
      <c r="E457" t="s">
        <v>103</v>
      </c>
      <c r="F457">
        <v>3.3</v>
      </c>
      <c r="G457" s="1">
        <v>44568</v>
      </c>
      <c r="H457">
        <v>192</v>
      </c>
      <c r="I457">
        <v>1620</v>
      </c>
      <c r="J457">
        <v>34918.36</v>
      </c>
      <c r="K457">
        <f>IF(ISBLANK(J457),VLOOKUP(A457,LinearRegression!$B$2:$J$850,6,FALSE),J457)</f>
        <v>34918.36</v>
      </c>
      <c r="L457" s="4">
        <f>IF(ISBLANK(J457),VLOOKUP(A457,GradientBoostingRegressor!$B$2:$J$850,6,FALSE),J457)</f>
        <v>34918.36</v>
      </c>
      <c r="M457">
        <f>SUM(P457:S457)</f>
        <v>29574.776004755862</v>
      </c>
      <c r="N457">
        <f t="shared" si="28"/>
        <v>5343.5839952441384</v>
      </c>
      <c r="P457">
        <f t="shared" si="29"/>
        <v>0</v>
      </c>
      <c r="Q457">
        <f>$H457*Q$2402</f>
        <v>29574.776004755862</v>
      </c>
      <c r="R457">
        <f t="shared" si="30"/>
        <v>0</v>
      </c>
      <c r="S457">
        <f t="shared" si="31"/>
        <v>0</v>
      </c>
      <c r="T457">
        <f>MROT/DAY(EOMONTH(MIN($G$2:$G$2401),MONTH(G457)-1))/8*H457*$T$2402</f>
        <v>0</v>
      </c>
      <c r="U457">
        <f>I457-PLAN</f>
        <v>60</v>
      </c>
    </row>
    <row r="458" spans="1:21" x14ac:dyDescent="0.35">
      <c r="A458">
        <v>367</v>
      </c>
      <c r="B458" t="s">
        <v>194</v>
      </c>
      <c r="C458" t="s">
        <v>114</v>
      </c>
      <c r="D458">
        <v>7</v>
      </c>
      <c r="E458" t="s">
        <v>16</v>
      </c>
      <c r="F458">
        <v>3.3</v>
      </c>
      <c r="G458" s="1">
        <v>44563</v>
      </c>
      <c r="H458">
        <v>192</v>
      </c>
      <c r="I458">
        <v>1460</v>
      </c>
      <c r="J458">
        <v>34888.51</v>
      </c>
      <c r="K458">
        <f>IF(ISBLANK(J458),VLOOKUP(A458,LinearRegression!$B$2:$J$850,6,FALSE),J458)</f>
        <v>34888.51</v>
      </c>
      <c r="L458" s="4">
        <f>IF(ISBLANK(J458),VLOOKUP(A458,GradientBoostingRegressor!$B$2:$J$850,6,FALSE),J458)</f>
        <v>34888.51</v>
      </c>
      <c r="M458">
        <f>SUM(P458:S458)</f>
        <v>29574.776004755862</v>
      </c>
      <c r="N458">
        <f t="shared" si="28"/>
        <v>5313.7339952441398</v>
      </c>
      <c r="P458">
        <f t="shared" si="29"/>
        <v>0</v>
      </c>
      <c r="Q458">
        <f>$H458*Q$2402</f>
        <v>29574.776004755862</v>
      </c>
      <c r="R458">
        <f t="shared" si="30"/>
        <v>0</v>
      </c>
      <c r="S458">
        <f t="shared" si="31"/>
        <v>0</v>
      </c>
      <c r="T458">
        <f>MROT/DAY(EOMONTH(MIN($G$2:$G$2401),MONTH(G458)-1))/8*H458*$T$2402</f>
        <v>0</v>
      </c>
      <c r="U458">
        <f>I458-PLAN</f>
        <v>-100</v>
      </c>
    </row>
    <row r="459" spans="1:21" x14ac:dyDescent="0.35">
      <c r="A459">
        <v>1422</v>
      </c>
      <c r="B459" t="s">
        <v>35</v>
      </c>
      <c r="C459" t="s">
        <v>11</v>
      </c>
      <c r="D459">
        <v>3</v>
      </c>
      <c r="E459" t="s">
        <v>12</v>
      </c>
      <c r="F459">
        <v>1</v>
      </c>
      <c r="G459" s="1">
        <v>44569</v>
      </c>
      <c r="H459">
        <v>264</v>
      </c>
      <c r="I459">
        <v>1930</v>
      </c>
      <c r="J459">
        <v>34879.360000000001</v>
      </c>
      <c r="K459">
        <f>IF(ISBLANK(J459),VLOOKUP(A459,LinearRegression!$B$2:$J$850,6,FALSE),J459)</f>
        <v>34879.360000000001</v>
      </c>
      <c r="L459" s="4">
        <f>IF(ISBLANK(J459),VLOOKUP(A459,GradientBoostingRegressor!$B$2:$J$850,6,FALSE),J459)</f>
        <v>34879.360000000001</v>
      </c>
      <c r="M459">
        <f>SUM(P459:S459)</f>
        <v>40665.317006539313</v>
      </c>
      <c r="N459">
        <f t="shared" si="28"/>
        <v>5785.9570065393127</v>
      </c>
      <c r="P459">
        <f t="shared" si="29"/>
        <v>0</v>
      </c>
      <c r="Q459">
        <f>$H459*Q$2402</f>
        <v>40665.317006539313</v>
      </c>
      <c r="R459">
        <f t="shared" si="30"/>
        <v>0</v>
      </c>
      <c r="S459">
        <f t="shared" si="31"/>
        <v>0</v>
      </c>
      <c r="T459">
        <f>MROT/DAY(EOMONTH(MIN($G$2:$G$2401),MONTH(G459)-1))/8*H459*$T$2402</f>
        <v>0</v>
      </c>
      <c r="U459">
        <f>I459-PLAN</f>
        <v>370</v>
      </c>
    </row>
    <row r="460" spans="1:21" x14ac:dyDescent="0.35">
      <c r="A460">
        <v>538</v>
      </c>
      <c r="B460" t="s">
        <v>163</v>
      </c>
      <c r="C460" t="s">
        <v>114</v>
      </c>
      <c r="D460">
        <v>5</v>
      </c>
      <c r="E460" t="s">
        <v>103</v>
      </c>
      <c r="F460">
        <v>3.3</v>
      </c>
      <c r="G460" s="1">
        <v>44564</v>
      </c>
      <c r="H460">
        <v>216</v>
      </c>
      <c r="I460">
        <v>1430</v>
      </c>
      <c r="J460">
        <v>34747.599999999999</v>
      </c>
      <c r="K460">
        <f>IF(ISBLANK(J460),VLOOKUP(A460,LinearRegression!$B$2:$J$850,6,FALSE),J460)</f>
        <v>34747.599999999999</v>
      </c>
      <c r="L460" s="4">
        <f>IF(ISBLANK(J460),VLOOKUP(A460,GradientBoostingRegressor!$B$2:$J$850,6,FALSE),J460)</f>
        <v>34747.599999999999</v>
      </c>
      <c r="M460">
        <f>SUM(P460:S460)</f>
        <v>33271.623005350346</v>
      </c>
      <c r="N460">
        <f t="shared" si="28"/>
        <v>1475.9769946496526</v>
      </c>
      <c r="P460">
        <f t="shared" si="29"/>
        <v>0</v>
      </c>
      <c r="Q460">
        <f>$H460*Q$2402</f>
        <v>33271.623005350346</v>
      </c>
      <c r="R460">
        <f t="shared" si="30"/>
        <v>0</v>
      </c>
      <c r="S460">
        <f t="shared" si="31"/>
        <v>0</v>
      </c>
      <c r="T460">
        <f>MROT/DAY(EOMONTH(MIN($G$2:$G$2401),MONTH(G460)-1))/8*H460*$T$2402</f>
        <v>0</v>
      </c>
      <c r="U460">
        <f>I460-PLAN</f>
        <v>-130</v>
      </c>
    </row>
    <row r="461" spans="1:21" x14ac:dyDescent="0.35">
      <c r="A461">
        <v>904</v>
      </c>
      <c r="B461" t="s">
        <v>126</v>
      </c>
      <c r="C461" t="s">
        <v>114</v>
      </c>
      <c r="D461">
        <v>5</v>
      </c>
      <c r="E461" t="s">
        <v>51</v>
      </c>
      <c r="F461">
        <v>3.3</v>
      </c>
      <c r="G461" s="1">
        <v>44566</v>
      </c>
      <c r="H461">
        <v>216</v>
      </c>
      <c r="I461">
        <v>1490</v>
      </c>
      <c r="J461">
        <v>34747.599999999999</v>
      </c>
      <c r="K461">
        <f>IF(ISBLANK(J461),VLOOKUP(A461,LinearRegression!$B$2:$J$850,6,FALSE),J461)</f>
        <v>34747.599999999999</v>
      </c>
      <c r="L461" s="4">
        <f>IF(ISBLANK(J461),VLOOKUP(A461,GradientBoostingRegressor!$B$2:$J$850,6,FALSE),J461)</f>
        <v>34747.599999999999</v>
      </c>
      <c r="M461">
        <f>SUM(P461:S461)</f>
        <v>33271.623005350346</v>
      </c>
      <c r="N461">
        <f t="shared" si="28"/>
        <v>1475.9769946496526</v>
      </c>
      <c r="P461">
        <f t="shared" si="29"/>
        <v>0</v>
      </c>
      <c r="Q461">
        <f>$H461*Q$2402</f>
        <v>33271.623005350346</v>
      </c>
      <c r="R461">
        <f t="shared" si="30"/>
        <v>0</v>
      </c>
      <c r="S461">
        <f t="shared" si="31"/>
        <v>0</v>
      </c>
      <c r="T461">
        <f>MROT/DAY(EOMONTH(MIN($G$2:$G$2401),MONTH(G461)-1))/8*H461*$T$2402</f>
        <v>0</v>
      </c>
      <c r="U461">
        <f>I461-PLAN</f>
        <v>-70</v>
      </c>
    </row>
    <row r="462" spans="1:21" x14ac:dyDescent="0.35">
      <c r="A462">
        <v>2307</v>
      </c>
      <c r="B462" t="s">
        <v>129</v>
      </c>
      <c r="C462" t="s">
        <v>114</v>
      </c>
      <c r="D462">
        <v>5</v>
      </c>
      <c r="E462" t="s">
        <v>51</v>
      </c>
      <c r="F462">
        <v>3.3</v>
      </c>
      <c r="G462" s="1">
        <v>44573</v>
      </c>
      <c r="H462">
        <v>216</v>
      </c>
      <c r="I462">
        <v>1500</v>
      </c>
      <c r="J462">
        <v>34747.599999999999</v>
      </c>
      <c r="K462">
        <f>IF(ISBLANK(J462),VLOOKUP(A462,LinearRegression!$B$2:$J$850,6,FALSE),J462)</f>
        <v>34747.599999999999</v>
      </c>
      <c r="L462" s="4">
        <f>IF(ISBLANK(J462),VLOOKUP(A462,GradientBoostingRegressor!$B$2:$J$850,6,FALSE),J462)</f>
        <v>34747.599999999999</v>
      </c>
      <c r="M462">
        <f>SUM(P462:S462)</f>
        <v>33271.623005350346</v>
      </c>
      <c r="N462">
        <f t="shared" si="28"/>
        <v>1475.9769946496526</v>
      </c>
      <c r="P462">
        <f t="shared" si="29"/>
        <v>0</v>
      </c>
      <c r="Q462">
        <f>$H462*Q$2402</f>
        <v>33271.623005350346</v>
      </c>
      <c r="R462">
        <f t="shared" si="30"/>
        <v>0</v>
      </c>
      <c r="S462">
        <f t="shared" si="31"/>
        <v>0</v>
      </c>
      <c r="T462">
        <f>MROT/DAY(EOMONTH(MIN($G$2:$G$2401),MONTH(G462)-1))/8*H462*$T$2402</f>
        <v>0</v>
      </c>
      <c r="U462">
        <f>I462-PLAN</f>
        <v>-60</v>
      </c>
    </row>
    <row r="463" spans="1:21" x14ac:dyDescent="0.35">
      <c r="A463">
        <v>1229</v>
      </c>
      <c r="B463" t="s">
        <v>42</v>
      </c>
      <c r="C463" t="s">
        <v>11</v>
      </c>
      <c r="D463">
        <v>3</v>
      </c>
      <c r="E463" t="s">
        <v>16</v>
      </c>
      <c r="F463">
        <v>3.3</v>
      </c>
      <c r="G463" s="1">
        <v>44568</v>
      </c>
      <c r="H463">
        <v>240</v>
      </c>
      <c r="I463">
        <v>1620</v>
      </c>
      <c r="J463">
        <v>34697.32</v>
      </c>
      <c r="K463">
        <f>IF(ISBLANK(J463),VLOOKUP(A463,LinearRegression!$B$2:$J$850,6,FALSE),J463)</f>
        <v>34697.32</v>
      </c>
      <c r="L463" s="4">
        <f>IF(ISBLANK(J463),VLOOKUP(A463,GradientBoostingRegressor!$B$2:$J$850,6,FALSE),J463)</f>
        <v>34697.32</v>
      </c>
      <c r="M463">
        <f>SUM(P463:S463)</f>
        <v>36968.47000594483</v>
      </c>
      <c r="N463">
        <f t="shared" si="28"/>
        <v>2271.1500059448299</v>
      </c>
      <c r="P463">
        <f t="shared" si="29"/>
        <v>0</v>
      </c>
      <c r="Q463">
        <f>$H463*Q$2402</f>
        <v>36968.47000594483</v>
      </c>
      <c r="R463">
        <f t="shared" si="30"/>
        <v>0</v>
      </c>
      <c r="S463">
        <f t="shared" si="31"/>
        <v>0</v>
      </c>
      <c r="T463">
        <f>MROT/DAY(EOMONTH(MIN($G$2:$G$2401),MONTH(G463)-1))/8*H463*$T$2402</f>
        <v>0</v>
      </c>
      <c r="U463">
        <f>I463-PLAN</f>
        <v>60</v>
      </c>
    </row>
    <row r="464" spans="1:21" x14ac:dyDescent="0.35">
      <c r="A464">
        <v>553</v>
      </c>
      <c r="B464" t="s">
        <v>178</v>
      </c>
      <c r="C464" t="s">
        <v>114</v>
      </c>
      <c r="D464">
        <v>6</v>
      </c>
      <c r="E464" t="s">
        <v>103</v>
      </c>
      <c r="F464">
        <v>3.3</v>
      </c>
      <c r="G464" s="1">
        <v>44564</v>
      </c>
      <c r="H464">
        <v>204</v>
      </c>
      <c r="I464">
        <v>1430</v>
      </c>
      <c r="J464">
        <v>34686.47</v>
      </c>
      <c r="K464">
        <f>IF(ISBLANK(J464),VLOOKUP(A464,LinearRegression!$B$2:$J$850,6,FALSE),J464)</f>
        <v>34686.47</v>
      </c>
      <c r="L464" s="4">
        <f>IF(ISBLANK(J464),VLOOKUP(A464,GradientBoostingRegressor!$B$2:$J$850,6,FALSE),J464)</f>
        <v>34686.47</v>
      </c>
      <c r="M464">
        <f>SUM(P464:S464)</f>
        <v>31423.199505053104</v>
      </c>
      <c r="N464">
        <f t="shared" si="28"/>
        <v>3263.2704949468971</v>
      </c>
      <c r="P464">
        <f t="shared" si="29"/>
        <v>0</v>
      </c>
      <c r="Q464">
        <f>$H464*Q$2402</f>
        <v>31423.199505053104</v>
      </c>
      <c r="R464">
        <f t="shared" si="30"/>
        <v>0</v>
      </c>
      <c r="S464">
        <f t="shared" si="31"/>
        <v>0</v>
      </c>
      <c r="T464">
        <f>MROT/DAY(EOMONTH(MIN($G$2:$G$2401),MONTH(G464)-1))/8*H464*$T$2402</f>
        <v>0</v>
      </c>
      <c r="U464">
        <f>I464-PLAN</f>
        <v>-130</v>
      </c>
    </row>
    <row r="465" spans="1:21" x14ac:dyDescent="0.35">
      <c r="A465">
        <v>952</v>
      </c>
      <c r="B465" t="s">
        <v>177</v>
      </c>
      <c r="C465" t="s">
        <v>114</v>
      </c>
      <c r="D465">
        <v>6</v>
      </c>
      <c r="E465" t="s">
        <v>103</v>
      </c>
      <c r="F465">
        <v>3.3</v>
      </c>
      <c r="G465" s="1">
        <v>44566</v>
      </c>
      <c r="H465">
        <v>204</v>
      </c>
      <c r="I465">
        <v>1490</v>
      </c>
      <c r="J465">
        <v>34686.47</v>
      </c>
      <c r="K465">
        <f>IF(ISBLANK(J465),VLOOKUP(A465,LinearRegression!$B$2:$J$850,6,FALSE),J465)</f>
        <v>34686.47</v>
      </c>
      <c r="L465" s="4">
        <f>IF(ISBLANK(J465),VLOOKUP(A465,GradientBoostingRegressor!$B$2:$J$850,6,FALSE),J465)</f>
        <v>34686.47</v>
      </c>
      <c r="M465">
        <f>SUM(P465:S465)</f>
        <v>31423.199505053104</v>
      </c>
      <c r="N465">
        <f t="shared" si="28"/>
        <v>3263.2704949468971</v>
      </c>
      <c r="P465">
        <f t="shared" si="29"/>
        <v>0</v>
      </c>
      <c r="Q465">
        <f>$H465*Q$2402</f>
        <v>31423.199505053104</v>
      </c>
      <c r="R465">
        <f t="shared" si="30"/>
        <v>0</v>
      </c>
      <c r="S465">
        <f t="shared" si="31"/>
        <v>0</v>
      </c>
      <c r="T465">
        <f>MROT/DAY(EOMONTH(MIN($G$2:$G$2401),MONTH(G465)-1))/8*H465*$T$2402</f>
        <v>0</v>
      </c>
      <c r="U465">
        <f>I465-PLAN</f>
        <v>-70</v>
      </c>
    </row>
    <row r="466" spans="1:21" x14ac:dyDescent="0.35">
      <c r="A466">
        <v>102</v>
      </c>
      <c r="B466" t="s">
        <v>124</v>
      </c>
      <c r="C466" t="s">
        <v>114</v>
      </c>
      <c r="D466">
        <v>5</v>
      </c>
      <c r="E466" t="s">
        <v>51</v>
      </c>
      <c r="F466">
        <v>3.3</v>
      </c>
      <c r="G466" s="1">
        <v>44562</v>
      </c>
      <c r="H466">
        <v>204</v>
      </c>
      <c r="I466">
        <v>1950</v>
      </c>
      <c r="J466">
        <v>34677.99</v>
      </c>
      <c r="K466">
        <f>IF(ISBLANK(J466),VLOOKUP(A466,LinearRegression!$B$2:$J$850,6,FALSE),J466)</f>
        <v>34677.99</v>
      </c>
      <c r="L466" s="4">
        <f>IF(ISBLANK(J466),VLOOKUP(A466,GradientBoostingRegressor!$B$2:$J$850,6,FALSE),J466)</f>
        <v>34677.99</v>
      </c>
      <c r="M466">
        <f>SUM(P466:S466)</f>
        <v>31423.199505053104</v>
      </c>
      <c r="N466">
        <f t="shared" si="28"/>
        <v>3254.7904949468939</v>
      </c>
      <c r="P466">
        <f t="shared" si="29"/>
        <v>0</v>
      </c>
      <c r="Q466">
        <f>$H466*Q$2402</f>
        <v>31423.199505053104</v>
      </c>
      <c r="R466">
        <f t="shared" si="30"/>
        <v>0</v>
      </c>
      <c r="S466">
        <f t="shared" si="31"/>
        <v>0</v>
      </c>
      <c r="T466">
        <f>MROT/DAY(EOMONTH(MIN($G$2:$G$2401),MONTH(G466)-1))/8*H466*$T$2402</f>
        <v>0</v>
      </c>
      <c r="U466">
        <f>I466-PLAN</f>
        <v>390</v>
      </c>
    </row>
    <row r="467" spans="1:21" x14ac:dyDescent="0.35">
      <c r="A467">
        <v>104</v>
      </c>
      <c r="B467" t="s">
        <v>126</v>
      </c>
      <c r="C467" t="s">
        <v>114</v>
      </c>
      <c r="D467">
        <v>5</v>
      </c>
      <c r="E467" t="s">
        <v>51</v>
      </c>
      <c r="F467">
        <v>3.3</v>
      </c>
      <c r="G467" s="1">
        <v>44562</v>
      </c>
      <c r="H467">
        <v>204</v>
      </c>
      <c r="I467">
        <v>1950</v>
      </c>
      <c r="J467">
        <v>34677.99</v>
      </c>
      <c r="K467">
        <f>IF(ISBLANK(J467),VLOOKUP(A467,LinearRegression!$B$2:$J$850,6,FALSE),J467)</f>
        <v>34677.99</v>
      </c>
      <c r="L467" s="4">
        <f>IF(ISBLANK(J467),VLOOKUP(A467,GradientBoostingRegressor!$B$2:$J$850,6,FALSE),J467)</f>
        <v>34677.99</v>
      </c>
      <c r="M467">
        <f>SUM(P467:S467)</f>
        <v>31423.199505053104</v>
      </c>
      <c r="N467">
        <f t="shared" si="28"/>
        <v>3254.7904949468939</v>
      </c>
      <c r="P467">
        <f t="shared" si="29"/>
        <v>0</v>
      </c>
      <c r="Q467">
        <f>$H467*Q$2402</f>
        <v>31423.199505053104</v>
      </c>
      <c r="R467">
        <f t="shared" si="30"/>
        <v>0</v>
      </c>
      <c r="S467">
        <f t="shared" si="31"/>
        <v>0</v>
      </c>
      <c r="T467">
        <f>MROT/DAY(EOMONTH(MIN($G$2:$G$2401),MONTH(G467)-1))/8*H467*$T$2402</f>
        <v>0</v>
      </c>
      <c r="U467">
        <f>I467-PLAN</f>
        <v>390</v>
      </c>
    </row>
    <row r="468" spans="1:21" x14ac:dyDescent="0.35">
      <c r="A468">
        <v>142</v>
      </c>
      <c r="B468" t="s">
        <v>167</v>
      </c>
      <c r="C468" t="s">
        <v>114</v>
      </c>
      <c r="D468">
        <v>5</v>
      </c>
      <c r="E468" t="s">
        <v>103</v>
      </c>
      <c r="F468">
        <v>3.3</v>
      </c>
      <c r="G468" s="1">
        <v>44562</v>
      </c>
      <c r="H468">
        <v>204</v>
      </c>
      <c r="I468">
        <v>1950</v>
      </c>
      <c r="J468">
        <v>34677.99</v>
      </c>
      <c r="K468">
        <f>IF(ISBLANK(J468),VLOOKUP(A468,LinearRegression!$B$2:$J$850,6,FALSE),J468)</f>
        <v>34677.99</v>
      </c>
      <c r="L468" s="4">
        <f>IF(ISBLANK(J468),VLOOKUP(A468,GradientBoostingRegressor!$B$2:$J$850,6,FALSE),J468)</f>
        <v>34677.99</v>
      </c>
      <c r="M468">
        <f>SUM(P468:S468)</f>
        <v>31423.199505053104</v>
      </c>
      <c r="N468">
        <f t="shared" si="28"/>
        <v>3254.7904949468939</v>
      </c>
      <c r="P468">
        <f t="shared" si="29"/>
        <v>0</v>
      </c>
      <c r="Q468">
        <f>$H468*Q$2402</f>
        <v>31423.199505053104</v>
      </c>
      <c r="R468">
        <f t="shared" si="30"/>
        <v>0</v>
      </c>
      <c r="S468">
        <f t="shared" si="31"/>
        <v>0</v>
      </c>
      <c r="T468">
        <f>MROT/DAY(EOMONTH(MIN($G$2:$G$2401),MONTH(G468)-1))/8*H468*$T$2402</f>
        <v>0</v>
      </c>
      <c r="U468">
        <f>I468-PLAN</f>
        <v>390</v>
      </c>
    </row>
    <row r="469" spans="1:21" x14ac:dyDescent="0.35">
      <c r="A469">
        <v>70</v>
      </c>
      <c r="B469" t="s">
        <v>90</v>
      </c>
      <c r="C469" t="s">
        <v>18</v>
      </c>
      <c r="D469">
        <v>4</v>
      </c>
      <c r="E469" t="s">
        <v>16</v>
      </c>
      <c r="F469">
        <v>3.3</v>
      </c>
      <c r="G469" s="1">
        <v>44562</v>
      </c>
      <c r="H469">
        <v>216</v>
      </c>
      <c r="I469">
        <v>1950</v>
      </c>
      <c r="J469">
        <v>34632.239999999998</v>
      </c>
      <c r="K469">
        <f>IF(ISBLANK(J469),VLOOKUP(A469,LinearRegression!$B$2:$J$850,6,FALSE),J469)</f>
        <v>34632.239999999998</v>
      </c>
      <c r="L469" s="4">
        <f>IF(ISBLANK(J469),VLOOKUP(A469,GradientBoostingRegressor!$B$2:$J$850,6,FALSE),J469)</f>
        <v>34632.239999999998</v>
      </c>
      <c r="M469">
        <f>SUM(P469:S469)</f>
        <v>33271.623005350346</v>
      </c>
      <c r="N469">
        <f t="shared" si="28"/>
        <v>1360.616994649652</v>
      </c>
      <c r="P469">
        <f t="shared" si="29"/>
        <v>0</v>
      </c>
      <c r="Q469">
        <f>$H469*Q$2402</f>
        <v>33271.623005350346</v>
      </c>
      <c r="R469">
        <f t="shared" si="30"/>
        <v>0</v>
      </c>
      <c r="S469">
        <f t="shared" si="31"/>
        <v>0</v>
      </c>
      <c r="T469">
        <f>MROT/DAY(EOMONTH(MIN($G$2:$G$2401),MONTH(G469)-1))/8*H469*$T$2402</f>
        <v>0</v>
      </c>
      <c r="U469">
        <f>I469-PLAN</f>
        <v>390</v>
      </c>
    </row>
    <row r="470" spans="1:21" x14ac:dyDescent="0.35">
      <c r="A470">
        <v>88</v>
      </c>
      <c r="B470" t="s">
        <v>109</v>
      </c>
      <c r="C470" t="s">
        <v>18</v>
      </c>
      <c r="D470">
        <v>4</v>
      </c>
      <c r="E470" t="s">
        <v>103</v>
      </c>
      <c r="F470">
        <v>3.3</v>
      </c>
      <c r="G470" s="1">
        <v>44562</v>
      </c>
      <c r="H470">
        <v>216</v>
      </c>
      <c r="I470">
        <v>1950</v>
      </c>
      <c r="J470">
        <v>34632.239999999998</v>
      </c>
      <c r="K470">
        <f>IF(ISBLANK(J470),VLOOKUP(A470,LinearRegression!$B$2:$J$850,6,FALSE),J470)</f>
        <v>34632.239999999998</v>
      </c>
      <c r="L470" s="4">
        <f>IF(ISBLANK(J470),VLOOKUP(A470,GradientBoostingRegressor!$B$2:$J$850,6,FALSE),J470)</f>
        <v>34632.239999999998</v>
      </c>
      <c r="M470">
        <f>SUM(P470:S470)</f>
        <v>33271.623005350346</v>
      </c>
      <c r="N470">
        <f t="shared" si="28"/>
        <v>1360.616994649652</v>
      </c>
      <c r="P470">
        <f t="shared" si="29"/>
        <v>0</v>
      </c>
      <c r="Q470">
        <f>$H470*Q$2402</f>
        <v>33271.623005350346</v>
      </c>
      <c r="R470">
        <f t="shared" si="30"/>
        <v>0</v>
      </c>
      <c r="S470">
        <f t="shared" si="31"/>
        <v>0</v>
      </c>
      <c r="T470">
        <f>MROT/DAY(EOMONTH(MIN($G$2:$G$2401),MONTH(G470)-1))/8*H470*$T$2402</f>
        <v>0</v>
      </c>
      <c r="U470">
        <f>I470-PLAN</f>
        <v>390</v>
      </c>
    </row>
    <row r="471" spans="1:21" x14ac:dyDescent="0.35">
      <c r="A471">
        <v>103</v>
      </c>
      <c r="B471" t="s">
        <v>125</v>
      </c>
      <c r="C471" t="s">
        <v>50</v>
      </c>
      <c r="D471">
        <v>5</v>
      </c>
      <c r="E471" t="s">
        <v>51</v>
      </c>
      <c r="F471">
        <v>2</v>
      </c>
      <c r="G471" s="1">
        <v>44562</v>
      </c>
      <c r="H471">
        <v>216</v>
      </c>
      <c r="I471">
        <v>1950</v>
      </c>
      <c r="J471">
        <v>34560.269999999997</v>
      </c>
      <c r="K471">
        <f>IF(ISBLANK(J471),VLOOKUP(A471,LinearRegression!$B$2:$J$850,6,FALSE),J471)</f>
        <v>34560.269999999997</v>
      </c>
      <c r="L471" s="4">
        <f>IF(ISBLANK(J471),VLOOKUP(A471,GradientBoostingRegressor!$B$2:$J$850,6,FALSE),J471)</f>
        <v>34560.269999999997</v>
      </c>
      <c r="M471">
        <f>SUM(P471:S471)</f>
        <v>33271.623005350346</v>
      </c>
      <c r="N471">
        <f t="shared" si="28"/>
        <v>1288.6469946496509</v>
      </c>
      <c r="P471">
        <f t="shared" si="29"/>
        <v>0</v>
      </c>
      <c r="Q471">
        <f>$H471*Q$2402</f>
        <v>33271.623005350346</v>
      </c>
      <c r="R471">
        <f t="shared" si="30"/>
        <v>0</v>
      </c>
      <c r="S471">
        <f t="shared" si="31"/>
        <v>0</v>
      </c>
      <c r="T471">
        <f>MROT/DAY(EOMONTH(MIN($G$2:$G$2401),MONTH(G471)-1))/8*H471*$T$2402</f>
        <v>0</v>
      </c>
      <c r="U471">
        <f>I471-PLAN</f>
        <v>390</v>
      </c>
    </row>
    <row r="472" spans="1:21" x14ac:dyDescent="0.35">
      <c r="A472">
        <v>111</v>
      </c>
      <c r="B472" t="s">
        <v>134</v>
      </c>
      <c r="C472" t="s">
        <v>50</v>
      </c>
      <c r="D472">
        <v>5</v>
      </c>
      <c r="E472" t="s">
        <v>133</v>
      </c>
      <c r="F472">
        <v>2</v>
      </c>
      <c r="G472" s="1">
        <v>44562</v>
      </c>
      <c r="H472">
        <v>216</v>
      </c>
      <c r="I472">
        <v>1950</v>
      </c>
      <c r="J472">
        <v>34560.269999999997</v>
      </c>
      <c r="K472">
        <f>IF(ISBLANK(J472),VLOOKUP(A472,LinearRegression!$B$2:$J$850,6,FALSE),J472)</f>
        <v>34560.269999999997</v>
      </c>
      <c r="L472" s="4">
        <f>IF(ISBLANK(J472),VLOOKUP(A472,GradientBoostingRegressor!$B$2:$J$850,6,FALSE),J472)</f>
        <v>34560.269999999997</v>
      </c>
      <c r="M472">
        <f>SUM(P472:S472)</f>
        <v>33271.623005350346</v>
      </c>
      <c r="N472">
        <f t="shared" si="28"/>
        <v>1288.6469946496509</v>
      </c>
      <c r="P472">
        <f t="shared" si="29"/>
        <v>0</v>
      </c>
      <c r="Q472">
        <f>$H472*Q$2402</f>
        <v>33271.623005350346</v>
      </c>
      <c r="R472">
        <f t="shared" si="30"/>
        <v>0</v>
      </c>
      <c r="S472">
        <f t="shared" si="31"/>
        <v>0</v>
      </c>
      <c r="T472">
        <f>MROT/DAY(EOMONTH(MIN($G$2:$G$2401),MONTH(G472)-1))/8*H472*$T$2402</f>
        <v>0</v>
      </c>
      <c r="U472">
        <f>I472-PLAN</f>
        <v>390</v>
      </c>
    </row>
    <row r="473" spans="1:21" x14ac:dyDescent="0.35">
      <c r="A473">
        <v>1504</v>
      </c>
      <c r="B473" t="s">
        <v>126</v>
      </c>
      <c r="C473" t="s">
        <v>114</v>
      </c>
      <c r="D473">
        <v>5</v>
      </c>
      <c r="E473" t="s">
        <v>51</v>
      </c>
      <c r="F473">
        <v>3.3</v>
      </c>
      <c r="G473" s="1">
        <v>44569</v>
      </c>
      <c r="H473">
        <v>204</v>
      </c>
      <c r="I473">
        <v>1930</v>
      </c>
      <c r="J473">
        <v>34533.83</v>
      </c>
      <c r="K473">
        <f>IF(ISBLANK(J473),VLOOKUP(A473,LinearRegression!$B$2:$J$850,6,FALSE),J473)</f>
        <v>34533.83</v>
      </c>
      <c r="L473" s="4">
        <f>IF(ISBLANK(J473),VLOOKUP(A473,GradientBoostingRegressor!$B$2:$J$850,6,FALSE),J473)</f>
        <v>34533.83</v>
      </c>
      <c r="M473">
        <f>SUM(P473:S473)</f>
        <v>31423.199505053104</v>
      </c>
      <c r="N473">
        <f t="shared" si="28"/>
        <v>3110.6304949468977</v>
      </c>
      <c r="P473">
        <f t="shared" si="29"/>
        <v>0</v>
      </c>
      <c r="Q473">
        <f>$H473*Q$2402</f>
        <v>31423.199505053104</v>
      </c>
      <c r="R473">
        <f t="shared" si="30"/>
        <v>0</v>
      </c>
      <c r="S473">
        <f t="shared" si="31"/>
        <v>0</v>
      </c>
      <c r="T473">
        <f>MROT/DAY(EOMONTH(MIN($G$2:$G$2401),MONTH(G473)-1))/8*H473*$T$2402</f>
        <v>0</v>
      </c>
      <c r="U473">
        <f>I473-PLAN</f>
        <v>370</v>
      </c>
    </row>
    <row r="474" spans="1:21" x14ac:dyDescent="0.35">
      <c r="A474">
        <v>1537</v>
      </c>
      <c r="B474" t="s">
        <v>162</v>
      </c>
      <c r="C474" t="s">
        <v>114</v>
      </c>
      <c r="D474">
        <v>5</v>
      </c>
      <c r="E474" t="s">
        <v>16</v>
      </c>
      <c r="F474">
        <v>3.3</v>
      </c>
      <c r="G474" s="1">
        <v>44569</v>
      </c>
      <c r="H474">
        <v>204</v>
      </c>
      <c r="I474">
        <v>1930</v>
      </c>
      <c r="J474">
        <v>34533.83</v>
      </c>
      <c r="K474">
        <f>IF(ISBLANK(J474),VLOOKUP(A474,LinearRegression!$B$2:$J$850,6,FALSE),J474)</f>
        <v>34533.83</v>
      </c>
      <c r="L474" s="4">
        <f>IF(ISBLANK(J474),VLOOKUP(A474,GradientBoostingRegressor!$B$2:$J$850,6,FALSE),J474)</f>
        <v>34533.83</v>
      </c>
      <c r="M474">
        <f>SUM(P474:S474)</f>
        <v>31423.199505053104</v>
      </c>
      <c r="N474">
        <f t="shared" si="28"/>
        <v>3110.6304949468977</v>
      </c>
      <c r="P474">
        <f t="shared" si="29"/>
        <v>0</v>
      </c>
      <c r="Q474">
        <f>$H474*Q$2402</f>
        <v>31423.199505053104</v>
      </c>
      <c r="R474">
        <f t="shared" si="30"/>
        <v>0</v>
      </c>
      <c r="S474">
        <f t="shared" si="31"/>
        <v>0</v>
      </c>
      <c r="T474">
        <f>MROT/DAY(EOMONTH(MIN($G$2:$G$2401),MONTH(G474)-1))/8*H474*$T$2402</f>
        <v>0</v>
      </c>
      <c r="U474">
        <f>I474-PLAN</f>
        <v>370</v>
      </c>
    </row>
    <row r="475" spans="1:21" x14ac:dyDescent="0.35">
      <c r="A475">
        <v>1540</v>
      </c>
      <c r="B475" t="s">
        <v>165</v>
      </c>
      <c r="C475" t="s">
        <v>114</v>
      </c>
      <c r="D475">
        <v>5</v>
      </c>
      <c r="E475" t="s">
        <v>103</v>
      </c>
      <c r="F475">
        <v>3.3</v>
      </c>
      <c r="G475" s="1">
        <v>44569</v>
      </c>
      <c r="H475">
        <v>204</v>
      </c>
      <c r="I475">
        <v>1930</v>
      </c>
      <c r="J475">
        <v>34533.83</v>
      </c>
      <c r="K475">
        <f>IF(ISBLANK(J475),VLOOKUP(A475,LinearRegression!$B$2:$J$850,6,FALSE),J475)</f>
        <v>34533.83</v>
      </c>
      <c r="L475" s="4">
        <f>IF(ISBLANK(J475),VLOOKUP(A475,GradientBoostingRegressor!$B$2:$J$850,6,FALSE),J475)</f>
        <v>34533.83</v>
      </c>
      <c r="M475">
        <f>SUM(P475:S475)</f>
        <v>31423.199505053104</v>
      </c>
      <c r="N475">
        <f t="shared" si="28"/>
        <v>3110.6304949468977</v>
      </c>
      <c r="P475">
        <f t="shared" si="29"/>
        <v>0</v>
      </c>
      <c r="Q475">
        <f>$H475*Q$2402</f>
        <v>31423.199505053104</v>
      </c>
      <c r="R475">
        <f t="shared" si="30"/>
        <v>0</v>
      </c>
      <c r="S475">
        <f t="shared" si="31"/>
        <v>0</v>
      </c>
      <c r="T475">
        <f>MROT/DAY(EOMONTH(MIN($G$2:$G$2401),MONTH(G475)-1))/8*H475*$T$2402</f>
        <v>0</v>
      </c>
      <c r="U475">
        <f>I475-PLAN</f>
        <v>370</v>
      </c>
    </row>
    <row r="476" spans="1:21" x14ac:dyDescent="0.35">
      <c r="A476">
        <v>1471</v>
      </c>
      <c r="B476" t="s">
        <v>91</v>
      </c>
      <c r="C476" t="s">
        <v>18</v>
      </c>
      <c r="D476">
        <v>4</v>
      </c>
      <c r="E476" t="s">
        <v>16</v>
      </c>
      <c r="F476">
        <v>3.3</v>
      </c>
      <c r="G476" s="1">
        <v>44569</v>
      </c>
      <c r="H476">
        <v>216</v>
      </c>
      <c r="I476">
        <v>1930</v>
      </c>
      <c r="J476">
        <v>34494.74</v>
      </c>
      <c r="K476">
        <f>IF(ISBLANK(J476),VLOOKUP(A476,LinearRegression!$B$2:$J$850,6,FALSE),J476)</f>
        <v>34494.74</v>
      </c>
      <c r="L476" s="4">
        <f>IF(ISBLANK(J476),VLOOKUP(A476,GradientBoostingRegressor!$B$2:$J$850,6,FALSE),J476)</f>
        <v>34494.74</v>
      </c>
      <c r="M476">
        <f>SUM(P476:S476)</f>
        <v>33271.623005350346</v>
      </c>
      <c r="N476">
        <f t="shared" si="28"/>
        <v>1223.116994649652</v>
      </c>
      <c r="P476">
        <f t="shared" si="29"/>
        <v>0</v>
      </c>
      <c r="Q476">
        <f>$H476*Q$2402</f>
        <v>33271.623005350346</v>
      </c>
      <c r="R476">
        <f t="shared" si="30"/>
        <v>0</v>
      </c>
      <c r="S476">
        <f t="shared" si="31"/>
        <v>0</v>
      </c>
      <c r="T476">
        <f>MROT/DAY(EOMONTH(MIN($G$2:$G$2401),MONTH(G476)-1))/8*H476*$T$2402</f>
        <v>0</v>
      </c>
      <c r="U476">
        <f>I476-PLAN</f>
        <v>370</v>
      </c>
    </row>
    <row r="477" spans="1:21" x14ac:dyDescent="0.35">
      <c r="A477">
        <v>1482</v>
      </c>
      <c r="B477" t="s">
        <v>102</v>
      </c>
      <c r="C477" t="s">
        <v>18</v>
      </c>
      <c r="D477">
        <v>4</v>
      </c>
      <c r="E477" t="s">
        <v>103</v>
      </c>
      <c r="F477">
        <v>3.3</v>
      </c>
      <c r="G477" s="1">
        <v>44569</v>
      </c>
      <c r="H477">
        <v>216</v>
      </c>
      <c r="I477">
        <v>1930</v>
      </c>
      <c r="J477">
        <v>34494.74</v>
      </c>
      <c r="K477">
        <f>IF(ISBLANK(J477),VLOOKUP(A477,LinearRegression!$B$2:$J$850,6,FALSE),J477)</f>
        <v>34494.74</v>
      </c>
      <c r="L477" s="4">
        <f>IF(ISBLANK(J477),VLOOKUP(A477,GradientBoostingRegressor!$B$2:$J$850,6,FALSE),J477)</f>
        <v>34494.74</v>
      </c>
      <c r="M477">
        <f>SUM(P477:S477)</f>
        <v>33271.623005350346</v>
      </c>
      <c r="N477">
        <f t="shared" si="28"/>
        <v>1223.116994649652</v>
      </c>
      <c r="P477">
        <f t="shared" si="29"/>
        <v>0</v>
      </c>
      <c r="Q477">
        <f>$H477*Q$2402</f>
        <v>33271.623005350346</v>
      </c>
      <c r="R477">
        <f t="shared" si="30"/>
        <v>0</v>
      </c>
      <c r="S477">
        <f t="shared" si="31"/>
        <v>0</v>
      </c>
      <c r="T477">
        <f>MROT/DAY(EOMONTH(MIN($G$2:$G$2401),MONTH(G477)-1))/8*H477*$T$2402</f>
        <v>0</v>
      </c>
      <c r="U477">
        <f>I477-PLAN</f>
        <v>370</v>
      </c>
    </row>
    <row r="478" spans="1:21" x14ac:dyDescent="0.35">
      <c r="A478">
        <v>1483</v>
      </c>
      <c r="B478" t="s">
        <v>104</v>
      </c>
      <c r="C478" t="s">
        <v>18</v>
      </c>
      <c r="D478">
        <v>4</v>
      </c>
      <c r="E478" t="s">
        <v>103</v>
      </c>
      <c r="F478">
        <v>3.3</v>
      </c>
      <c r="G478" s="1">
        <v>44569</v>
      </c>
      <c r="H478">
        <v>216</v>
      </c>
      <c r="I478">
        <v>1930</v>
      </c>
      <c r="J478">
        <v>34494.74</v>
      </c>
      <c r="K478">
        <f>IF(ISBLANK(J478),VLOOKUP(A478,LinearRegression!$B$2:$J$850,6,FALSE),J478)</f>
        <v>34494.74</v>
      </c>
      <c r="L478" s="4">
        <f>IF(ISBLANK(J478),VLOOKUP(A478,GradientBoostingRegressor!$B$2:$J$850,6,FALSE),J478)</f>
        <v>34494.74</v>
      </c>
      <c r="M478">
        <f>SUM(P478:S478)</f>
        <v>33271.623005350346</v>
      </c>
      <c r="N478">
        <f t="shared" si="28"/>
        <v>1223.116994649652</v>
      </c>
      <c r="P478">
        <f t="shared" si="29"/>
        <v>0</v>
      </c>
      <c r="Q478">
        <f>$H478*Q$2402</f>
        <v>33271.623005350346</v>
      </c>
      <c r="R478">
        <f t="shared" si="30"/>
        <v>0</v>
      </c>
      <c r="S478">
        <f t="shared" si="31"/>
        <v>0</v>
      </c>
      <c r="T478">
        <f>MROT/DAY(EOMONTH(MIN($G$2:$G$2401),MONTH(G478)-1))/8*H478*$T$2402</f>
        <v>0</v>
      </c>
      <c r="U478">
        <f>I478-PLAN</f>
        <v>370</v>
      </c>
    </row>
    <row r="479" spans="1:21" x14ac:dyDescent="0.35">
      <c r="A479">
        <v>1489</v>
      </c>
      <c r="B479" t="s">
        <v>110</v>
      </c>
      <c r="C479" t="s">
        <v>18</v>
      </c>
      <c r="D479">
        <v>4</v>
      </c>
      <c r="E479" t="s">
        <v>103</v>
      </c>
      <c r="F479">
        <v>3.3</v>
      </c>
      <c r="G479" s="1">
        <v>44569</v>
      </c>
      <c r="H479">
        <v>216</v>
      </c>
      <c r="I479">
        <v>1930</v>
      </c>
      <c r="J479">
        <v>34494.74</v>
      </c>
      <c r="K479">
        <f>IF(ISBLANK(J479),VLOOKUP(A479,LinearRegression!$B$2:$J$850,6,FALSE),J479)</f>
        <v>34494.74</v>
      </c>
      <c r="L479" s="4">
        <f>IF(ISBLANK(J479),VLOOKUP(A479,GradientBoostingRegressor!$B$2:$J$850,6,FALSE),J479)</f>
        <v>34494.74</v>
      </c>
      <c r="M479">
        <f>SUM(P479:S479)</f>
        <v>33271.623005350346</v>
      </c>
      <c r="N479">
        <f t="shared" si="28"/>
        <v>1223.116994649652</v>
      </c>
      <c r="P479">
        <f t="shared" si="29"/>
        <v>0</v>
      </c>
      <c r="Q479">
        <f>$H479*Q$2402</f>
        <v>33271.623005350346</v>
      </c>
      <c r="R479">
        <f t="shared" si="30"/>
        <v>0</v>
      </c>
      <c r="S479">
        <f t="shared" si="31"/>
        <v>0</v>
      </c>
      <c r="T479">
        <f>MROT/DAY(EOMONTH(MIN($G$2:$G$2401),MONTH(G479)-1))/8*H479*$T$2402</f>
        <v>0</v>
      </c>
      <c r="U479">
        <f>I479-PLAN</f>
        <v>370</v>
      </c>
    </row>
    <row r="480" spans="1:21" x14ac:dyDescent="0.35">
      <c r="A480">
        <v>1501</v>
      </c>
      <c r="B480" t="s">
        <v>123</v>
      </c>
      <c r="C480" t="s">
        <v>50</v>
      </c>
      <c r="D480">
        <v>5</v>
      </c>
      <c r="E480" t="s">
        <v>51</v>
      </c>
      <c r="F480">
        <v>2</v>
      </c>
      <c r="G480" s="1">
        <v>44569</v>
      </c>
      <c r="H480">
        <v>216</v>
      </c>
      <c r="I480">
        <v>1930</v>
      </c>
      <c r="J480">
        <v>34407.64</v>
      </c>
      <c r="K480">
        <f>IF(ISBLANK(J480),VLOOKUP(A480,LinearRegression!$B$2:$J$850,6,FALSE),J480)</f>
        <v>34407.64</v>
      </c>
      <c r="L480" s="4">
        <f>IF(ISBLANK(J480),VLOOKUP(A480,GradientBoostingRegressor!$B$2:$J$850,6,FALSE),J480)</f>
        <v>34407.64</v>
      </c>
      <c r="M480">
        <f>SUM(P480:S480)</f>
        <v>33271.623005350346</v>
      </c>
      <c r="N480">
        <f t="shared" si="28"/>
        <v>1136.0169946496535</v>
      </c>
      <c r="P480">
        <f t="shared" si="29"/>
        <v>0</v>
      </c>
      <c r="Q480">
        <f>$H480*Q$2402</f>
        <v>33271.623005350346</v>
      </c>
      <c r="R480">
        <f t="shared" si="30"/>
        <v>0</v>
      </c>
      <c r="S480">
        <f t="shared" si="31"/>
        <v>0</v>
      </c>
      <c r="T480">
        <f>MROT/DAY(EOMONTH(MIN($G$2:$G$2401),MONTH(G480)-1))/8*H480*$T$2402</f>
        <v>0</v>
      </c>
      <c r="U480">
        <f>I480-PLAN</f>
        <v>370</v>
      </c>
    </row>
    <row r="481" spans="1:21" x14ac:dyDescent="0.35">
      <c r="A481">
        <v>1508</v>
      </c>
      <c r="B481" t="s">
        <v>130</v>
      </c>
      <c r="C481" t="s">
        <v>50</v>
      </c>
      <c r="D481">
        <v>5</v>
      </c>
      <c r="E481" t="s">
        <v>51</v>
      </c>
      <c r="F481">
        <v>2</v>
      </c>
      <c r="G481" s="1">
        <v>44569</v>
      </c>
      <c r="H481">
        <v>216</v>
      </c>
      <c r="I481">
        <v>1930</v>
      </c>
      <c r="J481">
        <v>34407.64</v>
      </c>
      <c r="K481">
        <f>IF(ISBLANK(J481),VLOOKUP(A481,LinearRegression!$B$2:$J$850,6,FALSE),J481)</f>
        <v>34407.64</v>
      </c>
      <c r="L481" s="4">
        <f>IF(ISBLANK(J481),VLOOKUP(A481,GradientBoostingRegressor!$B$2:$J$850,6,FALSE),J481)</f>
        <v>34407.64</v>
      </c>
      <c r="M481">
        <f>SUM(P481:S481)</f>
        <v>33271.623005350346</v>
      </c>
      <c r="N481">
        <f t="shared" si="28"/>
        <v>1136.0169946496535</v>
      </c>
      <c r="P481">
        <f t="shared" si="29"/>
        <v>0</v>
      </c>
      <c r="Q481">
        <f>$H481*Q$2402</f>
        <v>33271.623005350346</v>
      </c>
      <c r="R481">
        <f t="shared" si="30"/>
        <v>0</v>
      </c>
      <c r="S481">
        <f t="shared" si="31"/>
        <v>0</v>
      </c>
      <c r="T481">
        <f>MROT/DAY(EOMONTH(MIN($G$2:$G$2401),MONTH(G481)-1))/8*H481*$T$2402</f>
        <v>0</v>
      </c>
      <c r="U481">
        <f>I481-PLAN</f>
        <v>370</v>
      </c>
    </row>
    <row r="482" spans="1:21" x14ac:dyDescent="0.35">
      <c r="A482">
        <v>1510</v>
      </c>
      <c r="B482" t="s">
        <v>132</v>
      </c>
      <c r="C482" t="s">
        <v>50</v>
      </c>
      <c r="D482">
        <v>5</v>
      </c>
      <c r="E482" t="s">
        <v>133</v>
      </c>
      <c r="F482">
        <v>2</v>
      </c>
      <c r="G482" s="1">
        <v>44569</v>
      </c>
      <c r="H482">
        <v>216</v>
      </c>
      <c r="I482">
        <v>1930</v>
      </c>
      <c r="J482">
        <v>34407.64</v>
      </c>
      <c r="K482">
        <f>IF(ISBLANK(J482),VLOOKUP(A482,LinearRegression!$B$2:$J$850,6,FALSE),J482)</f>
        <v>34407.64</v>
      </c>
      <c r="L482" s="4">
        <f>IF(ISBLANK(J482),VLOOKUP(A482,GradientBoostingRegressor!$B$2:$J$850,6,FALSE),J482)</f>
        <v>34407.64</v>
      </c>
      <c r="M482">
        <f>SUM(P482:S482)</f>
        <v>33271.623005350346</v>
      </c>
      <c r="N482">
        <f t="shared" si="28"/>
        <v>1136.0169946496535</v>
      </c>
      <c r="P482">
        <f t="shared" si="29"/>
        <v>0</v>
      </c>
      <c r="Q482">
        <f>$H482*Q$2402</f>
        <v>33271.623005350346</v>
      </c>
      <c r="R482">
        <f t="shared" si="30"/>
        <v>0</v>
      </c>
      <c r="S482">
        <f t="shared" si="31"/>
        <v>0</v>
      </c>
      <c r="T482">
        <f>MROT/DAY(EOMONTH(MIN($G$2:$G$2401),MONTH(G482)-1))/8*H482*$T$2402</f>
        <v>0</v>
      </c>
      <c r="U482">
        <f>I482-PLAN</f>
        <v>370</v>
      </c>
    </row>
    <row r="483" spans="1:21" x14ac:dyDescent="0.35">
      <c r="A483">
        <v>1512</v>
      </c>
      <c r="B483" t="s">
        <v>135</v>
      </c>
      <c r="C483" t="s">
        <v>50</v>
      </c>
      <c r="D483">
        <v>5</v>
      </c>
      <c r="E483" t="s">
        <v>133</v>
      </c>
      <c r="F483">
        <v>2</v>
      </c>
      <c r="G483" s="1">
        <v>44569</v>
      </c>
      <c r="H483">
        <v>216</v>
      </c>
      <c r="I483">
        <v>1930</v>
      </c>
      <c r="J483">
        <v>34407.64</v>
      </c>
      <c r="K483">
        <f>IF(ISBLANK(J483),VLOOKUP(A483,LinearRegression!$B$2:$J$850,6,FALSE),J483)</f>
        <v>34407.64</v>
      </c>
      <c r="L483" s="4">
        <f>IF(ISBLANK(J483),VLOOKUP(A483,GradientBoostingRegressor!$B$2:$J$850,6,FALSE),J483)</f>
        <v>34407.64</v>
      </c>
      <c r="M483">
        <f>SUM(P483:S483)</f>
        <v>33271.623005350346</v>
      </c>
      <c r="N483">
        <f t="shared" si="28"/>
        <v>1136.0169946496535</v>
      </c>
      <c r="P483">
        <f t="shared" si="29"/>
        <v>0</v>
      </c>
      <c r="Q483">
        <f>$H483*Q$2402</f>
        <v>33271.623005350346</v>
      </c>
      <c r="R483">
        <f t="shared" si="30"/>
        <v>0</v>
      </c>
      <c r="S483">
        <f t="shared" si="31"/>
        <v>0</v>
      </c>
      <c r="T483">
        <f>MROT/DAY(EOMONTH(MIN($G$2:$G$2401),MONTH(G483)-1))/8*H483*$T$2402</f>
        <v>0</v>
      </c>
      <c r="U483">
        <f>I483-PLAN</f>
        <v>370</v>
      </c>
    </row>
    <row r="484" spans="1:21" x14ac:dyDescent="0.35">
      <c r="A484">
        <v>23</v>
      </c>
      <c r="B484" t="s">
        <v>36</v>
      </c>
      <c r="C484" t="s">
        <v>11</v>
      </c>
      <c r="D484">
        <v>3</v>
      </c>
      <c r="E484" t="s">
        <v>16</v>
      </c>
      <c r="F484">
        <v>3.3</v>
      </c>
      <c r="G484" s="1">
        <v>44562</v>
      </c>
      <c r="H484">
        <v>228</v>
      </c>
      <c r="I484">
        <v>1950</v>
      </c>
      <c r="J484">
        <v>34373.32</v>
      </c>
      <c r="K484">
        <f>IF(ISBLANK(J484),VLOOKUP(A484,LinearRegression!$B$2:$J$850,6,FALSE),J484)</f>
        <v>34373.32</v>
      </c>
      <c r="L484" s="4">
        <f>IF(ISBLANK(J484),VLOOKUP(A484,GradientBoostingRegressor!$B$2:$J$850,6,FALSE),J484)</f>
        <v>34373.32</v>
      </c>
      <c r="M484">
        <f>SUM(P484:S484)</f>
        <v>35120.046505647588</v>
      </c>
      <c r="N484">
        <f t="shared" si="28"/>
        <v>746.72650564758806</v>
      </c>
      <c r="P484">
        <f t="shared" si="29"/>
        <v>0</v>
      </c>
      <c r="Q484">
        <f>$H484*Q$2402</f>
        <v>35120.046505647588</v>
      </c>
      <c r="R484">
        <f t="shared" si="30"/>
        <v>0</v>
      </c>
      <c r="S484">
        <f t="shared" si="31"/>
        <v>0</v>
      </c>
      <c r="T484">
        <f>MROT/DAY(EOMONTH(MIN($G$2:$G$2401),MONTH(G484)-1))/8*H484*$T$2402</f>
        <v>0</v>
      </c>
      <c r="U484">
        <f>I484-PLAN</f>
        <v>390</v>
      </c>
    </row>
    <row r="485" spans="1:21" x14ac:dyDescent="0.35">
      <c r="A485">
        <v>32</v>
      </c>
      <c r="B485" t="s">
        <v>45</v>
      </c>
      <c r="C485" t="s">
        <v>18</v>
      </c>
      <c r="D485">
        <v>3</v>
      </c>
      <c r="E485" t="s">
        <v>16</v>
      </c>
      <c r="F485">
        <v>3.3</v>
      </c>
      <c r="G485" s="1">
        <v>44562</v>
      </c>
      <c r="H485">
        <v>228</v>
      </c>
      <c r="I485">
        <v>1950</v>
      </c>
      <c r="J485">
        <v>34373.32</v>
      </c>
      <c r="K485">
        <f>IF(ISBLANK(J485),VLOOKUP(A485,LinearRegression!$B$2:$J$850,6,FALSE),J485)</f>
        <v>34373.32</v>
      </c>
      <c r="L485" s="4">
        <f>IF(ISBLANK(J485),VLOOKUP(A485,GradientBoostingRegressor!$B$2:$J$850,6,FALSE),J485)</f>
        <v>34373.32</v>
      </c>
      <c r="M485">
        <f>SUM(P485:S485)</f>
        <v>35120.046505647588</v>
      </c>
      <c r="N485">
        <f t="shared" si="28"/>
        <v>746.72650564758806</v>
      </c>
      <c r="P485">
        <f t="shared" si="29"/>
        <v>0</v>
      </c>
      <c r="Q485">
        <f>$H485*Q$2402</f>
        <v>35120.046505647588</v>
      </c>
      <c r="R485">
        <f t="shared" si="30"/>
        <v>0</v>
      </c>
      <c r="S485">
        <f t="shared" si="31"/>
        <v>0</v>
      </c>
      <c r="T485">
        <f>MROT/DAY(EOMONTH(MIN($G$2:$G$2401),MONTH(G485)-1))/8*H485*$T$2402</f>
        <v>0</v>
      </c>
      <c r="U485">
        <f>I485-PLAN</f>
        <v>390</v>
      </c>
    </row>
    <row r="486" spans="1:21" x14ac:dyDescent="0.35">
      <c r="A486">
        <v>568</v>
      </c>
      <c r="B486" t="s">
        <v>195</v>
      </c>
      <c r="C486" t="s">
        <v>114</v>
      </c>
      <c r="D486">
        <v>7</v>
      </c>
      <c r="E486" t="s">
        <v>16</v>
      </c>
      <c r="F486">
        <v>3.3</v>
      </c>
      <c r="G486" s="1">
        <v>44564</v>
      </c>
      <c r="H486">
        <v>192</v>
      </c>
      <c r="I486">
        <v>1430</v>
      </c>
      <c r="J486">
        <v>34333.29</v>
      </c>
      <c r="K486">
        <f>IF(ISBLANK(J486),VLOOKUP(A486,LinearRegression!$B$2:$J$850,6,FALSE),J486)</f>
        <v>34333.29</v>
      </c>
      <c r="L486" s="4">
        <f>IF(ISBLANK(J486),VLOOKUP(A486,GradientBoostingRegressor!$B$2:$J$850,6,FALSE),J486)</f>
        <v>34333.29</v>
      </c>
      <c r="M486">
        <f>SUM(P486:S486)</f>
        <v>29574.776004755862</v>
      </c>
      <c r="N486">
        <f t="shared" si="28"/>
        <v>4758.5139952441386</v>
      </c>
      <c r="P486">
        <f t="shared" si="29"/>
        <v>0</v>
      </c>
      <c r="Q486">
        <f>$H486*Q$2402</f>
        <v>29574.776004755862</v>
      </c>
      <c r="R486">
        <f t="shared" si="30"/>
        <v>0</v>
      </c>
      <c r="S486">
        <f t="shared" si="31"/>
        <v>0</v>
      </c>
      <c r="T486">
        <f>MROT/DAY(EOMONTH(MIN($G$2:$G$2401),MONTH(G486)-1))/8*H486*$T$2402</f>
        <v>0</v>
      </c>
      <c r="U486">
        <f>I486-PLAN</f>
        <v>-130</v>
      </c>
    </row>
    <row r="487" spans="1:21" x14ac:dyDescent="0.35">
      <c r="A487">
        <v>574</v>
      </c>
      <c r="B487" t="s">
        <v>201</v>
      </c>
      <c r="C487" t="s">
        <v>114</v>
      </c>
      <c r="D487">
        <v>7</v>
      </c>
      <c r="E487" t="s">
        <v>16</v>
      </c>
      <c r="F487">
        <v>3.3</v>
      </c>
      <c r="G487" s="1">
        <v>44564</v>
      </c>
      <c r="H487">
        <v>192</v>
      </c>
      <c r="I487">
        <v>1430</v>
      </c>
      <c r="J487">
        <v>34333.29</v>
      </c>
      <c r="K487">
        <f>IF(ISBLANK(J487),VLOOKUP(A487,LinearRegression!$B$2:$J$850,6,FALSE),J487)</f>
        <v>34333.29</v>
      </c>
      <c r="L487" s="4">
        <f>IF(ISBLANK(J487),VLOOKUP(A487,GradientBoostingRegressor!$B$2:$J$850,6,FALSE),J487)</f>
        <v>34333.29</v>
      </c>
      <c r="M487">
        <f>SUM(P487:S487)</f>
        <v>29574.776004755862</v>
      </c>
      <c r="N487">
        <f t="shared" si="28"/>
        <v>4758.5139952441386</v>
      </c>
      <c r="P487">
        <f t="shared" si="29"/>
        <v>0</v>
      </c>
      <c r="Q487">
        <f>$H487*Q$2402</f>
        <v>29574.776004755862</v>
      </c>
      <c r="R487">
        <f t="shared" si="30"/>
        <v>0</v>
      </c>
      <c r="S487">
        <f t="shared" si="31"/>
        <v>0</v>
      </c>
      <c r="T487">
        <f>MROT/DAY(EOMONTH(MIN($G$2:$G$2401),MONTH(G487)-1))/8*H487*$T$2402</f>
        <v>0</v>
      </c>
      <c r="U487">
        <f>I487-PLAN</f>
        <v>-130</v>
      </c>
    </row>
    <row r="488" spans="1:21" x14ac:dyDescent="0.35">
      <c r="A488">
        <v>967</v>
      </c>
      <c r="B488" t="s">
        <v>194</v>
      </c>
      <c r="C488" t="s">
        <v>114</v>
      </c>
      <c r="D488">
        <v>7</v>
      </c>
      <c r="E488" t="s">
        <v>16</v>
      </c>
      <c r="F488">
        <v>3.3</v>
      </c>
      <c r="G488" s="1">
        <v>44566</v>
      </c>
      <c r="H488">
        <v>192</v>
      </c>
      <c r="I488">
        <v>1490</v>
      </c>
      <c r="J488">
        <v>34333.29</v>
      </c>
      <c r="K488">
        <f>IF(ISBLANK(J488),VLOOKUP(A488,LinearRegression!$B$2:$J$850,6,FALSE),J488)</f>
        <v>34333.29</v>
      </c>
      <c r="L488" s="4">
        <f>IF(ISBLANK(J488),VLOOKUP(A488,GradientBoostingRegressor!$B$2:$J$850,6,FALSE),J488)</f>
        <v>34333.29</v>
      </c>
      <c r="M488">
        <f>SUM(P488:S488)</f>
        <v>29574.776004755862</v>
      </c>
      <c r="N488">
        <f t="shared" si="28"/>
        <v>4758.5139952441386</v>
      </c>
      <c r="P488">
        <f t="shared" si="29"/>
        <v>0</v>
      </c>
      <c r="Q488">
        <f>$H488*Q$2402</f>
        <v>29574.776004755862</v>
      </c>
      <c r="R488">
        <f t="shared" si="30"/>
        <v>0</v>
      </c>
      <c r="S488">
        <f t="shared" si="31"/>
        <v>0</v>
      </c>
      <c r="T488">
        <f>MROT/DAY(EOMONTH(MIN($G$2:$G$2401),MONTH(G488)-1))/8*H488*$T$2402</f>
        <v>0</v>
      </c>
      <c r="U488">
        <f>I488-PLAN</f>
        <v>-70</v>
      </c>
    </row>
    <row r="489" spans="1:21" x14ac:dyDescent="0.35">
      <c r="A489">
        <v>976</v>
      </c>
      <c r="B489" t="s">
        <v>203</v>
      </c>
      <c r="C489" t="s">
        <v>114</v>
      </c>
      <c r="D489">
        <v>7</v>
      </c>
      <c r="E489" t="s">
        <v>103</v>
      </c>
      <c r="F489">
        <v>3.3</v>
      </c>
      <c r="G489" s="1">
        <v>44566</v>
      </c>
      <c r="H489">
        <v>192</v>
      </c>
      <c r="I489">
        <v>1490</v>
      </c>
      <c r="J489">
        <v>34333.29</v>
      </c>
      <c r="K489">
        <f>IF(ISBLANK(J489),VLOOKUP(A489,LinearRegression!$B$2:$J$850,6,FALSE),J489)</f>
        <v>34333.29</v>
      </c>
      <c r="L489" s="4">
        <f>IF(ISBLANK(J489),VLOOKUP(A489,GradientBoostingRegressor!$B$2:$J$850,6,FALSE),J489)</f>
        <v>34333.29</v>
      </c>
      <c r="M489">
        <f>SUM(P489:S489)</f>
        <v>29574.776004755862</v>
      </c>
      <c r="N489">
        <f t="shared" si="28"/>
        <v>4758.5139952441386</v>
      </c>
      <c r="P489">
        <f t="shared" si="29"/>
        <v>0</v>
      </c>
      <c r="Q489">
        <f>$H489*Q$2402</f>
        <v>29574.776004755862</v>
      </c>
      <c r="R489">
        <f t="shared" si="30"/>
        <v>0</v>
      </c>
      <c r="S489">
        <f t="shared" si="31"/>
        <v>0</v>
      </c>
      <c r="T489">
        <f>MROT/DAY(EOMONTH(MIN($G$2:$G$2401),MONTH(G489)-1))/8*H489*$T$2402</f>
        <v>0</v>
      </c>
      <c r="U489">
        <f>I489-PLAN</f>
        <v>-70</v>
      </c>
    </row>
    <row r="490" spans="1:21" x14ac:dyDescent="0.35">
      <c r="A490">
        <v>2381</v>
      </c>
      <c r="B490" t="s">
        <v>208</v>
      </c>
      <c r="C490" t="s">
        <v>114</v>
      </c>
      <c r="D490">
        <v>7</v>
      </c>
      <c r="E490" t="s">
        <v>103</v>
      </c>
      <c r="F490">
        <v>3.3</v>
      </c>
      <c r="G490" s="1">
        <v>44573</v>
      </c>
      <c r="H490">
        <v>192</v>
      </c>
      <c r="I490">
        <v>1500</v>
      </c>
      <c r="J490">
        <v>34333.29</v>
      </c>
      <c r="K490">
        <f>IF(ISBLANK(J490),VLOOKUP(A490,LinearRegression!$B$2:$J$850,6,FALSE),J490)</f>
        <v>34333.29</v>
      </c>
      <c r="L490" s="4">
        <f>IF(ISBLANK(J490),VLOOKUP(A490,GradientBoostingRegressor!$B$2:$J$850,6,FALSE),J490)</f>
        <v>34333.29</v>
      </c>
      <c r="M490">
        <f>SUM(P490:S490)</f>
        <v>29574.776004755862</v>
      </c>
      <c r="N490">
        <f t="shared" si="28"/>
        <v>4758.5139952441386</v>
      </c>
      <c r="P490">
        <f t="shared" si="29"/>
        <v>0</v>
      </c>
      <c r="Q490">
        <f>$H490*Q$2402</f>
        <v>29574.776004755862</v>
      </c>
      <c r="R490">
        <f t="shared" si="30"/>
        <v>0</v>
      </c>
      <c r="S490">
        <f t="shared" si="31"/>
        <v>0</v>
      </c>
      <c r="T490">
        <f>MROT/DAY(EOMONTH(MIN($G$2:$G$2401),MONTH(G490)-1))/8*H490*$T$2402</f>
        <v>0</v>
      </c>
      <c r="U490">
        <f>I490-PLAN</f>
        <v>-60</v>
      </c>
    </row>
    <row r="491" spans="1:21" x14ac:dyDescent="0.35">
      <c r="A491">
        <v>1103</v>
      </c>
      <c r="B491" t="s">
        <v>125</v>
      </c>
      <c r="C491" t="s">
        <v>50</v>
      </c>
      <c r="D491">
        <v>5</v>
      </c>
      <c r="E491" t="s">
        <v>51</v>
      </c>
      <c r="F491">
        <v>2</v>
      </c>
      <c r="G491" s="1">
        <v>44567</v>
      </c>
      <c r="H491">
        <v>204</v>
      </c>
      <c r="I491">
        <v>2250</v>
      </c>
      <c r="J491">
        <v>34320.879999999997</v>
      </c>
      <c r="K491">
        <f>IF(ISBLANK(J491),VLOOKUP(A491,LinearRegression!$B$2:$J$850,6,FALSE),J491)</f>
        <v>34320.879999999997</v>
      </c>
      <c r="L491" s="4">
        <f>IF(ISBLANK(J491),VLOOKUP(A491,GradientBoostingRegressor!$B$2:$J$850,6,FALSE),J491)</f>
        <v>34320.879999999997</v>
      </c>
      <c r="M491">
        <f>SUM(P491:S491)</f>
        <v>31423.199505053104</v>
      </c>
      <c r="N491">
        <f t="shared" si="28"/>
        <v>2897.6804949468933</v>
      </c>
      <c r="P491">
        <f t="shared" si="29"/>
        <v>0</v>
      </c>
      <c r="Q491">
        <f>$H491*Q$2402</f>
        <v>31423.199505053104</v>
      </c>
      <c r="R491">
        <f t="shared" si="30"/>
        <v>0</v>
      </c>
      <c r="S491">
        <f t="shared" si="31"/>
        <v>0</v>
      </c>
      <c r="T491">
        <f>MROT/DAY(EOMONTH(MIN($G$2:$G$2401),MONTH(G491)-1))/8*H491*$T$2402</f>
        <v>0</v>
      </c>
      <c r="U491">
        <f>I491-PLAN</f>
        <v>690</v>
      </c>
    </row>
    <row r="492" spans="1:21" x14ac:dyDescent="0.35">
      <c r="A492">
        <v>617</v>
      </c>
      <c r="B492" t="s">
        <v>30</v>
      </c>
      <c r="C492" t="s">
        <v>11</v>
      </c>
      <c r="D492">
        <v>3</v>
      </c>
      <c r="E492" t="s">
        <v>12</v>
      </c>
      <c r="F492">
        <v>1</v>
      </c>
      <c r="G492" s="1">
        <v>44565</v>
      </c>
      <c r="H492">
        <v>264</v>
      </c>
      <c r="I492">
        <v>1790</v>
      </c>
      <c r="J492">
        <v>34271.19</v>
      </c>
      <c r="K492">
        <f>IF(ISBLANK(J492),VLOOKUP(A492,LinearRegression!$B$2:$J$850,6,FALSE),J492)</f>
        <v>34271.19</v>
      </c>
      <c r="L492" s="4">
        <f>IF(ISBLANK(J492),VLOOKUP(A492,GradientBoostingRegressor!$B$2:$J$850,6,FALSE),J492)</f>
        <v>34271.19</v>
      </c>
      <c r="M492">
        <f>SUM(P492:S492)</f>
        <v>40665.317006539313</v>
      </c>
      <c r="N492">
        <f t="shared" si="28"/>
        <v>6394.127006539311</v>
      </c>
      <c r="P492">
        <f t="shared" si="29"/>
        <v>0</v>
      </c>
      <c r="Q492">
        <f>$H492*Q$2402</f>
        <v>40665.317006539313</v>
      </c>
      <c r="R492">
        <f t="shared" si="30"/>
        <v>0</v>
      </c>
      <c r="S492">
        <f t="shared" si="31"/>
        <v>0</v>
      </c>
      <c r="T492">
        <f>MROT/DAY(EOMONTH(MIN($G$2:$G$2401),MONTH(G492)-1))/8*H492*$T$2402</f>
        <v>0</v>
      </c>
      <c r="U492">
        <f>I492-PLAN</f>
        <v>230</v>
      </c>
    </row>
    <row r="493" spans="1:21" x14ac:dyDescent="0.35">
      <c r="A493">
        <v>1424</v>
      </c>
      <c r="B493" t="s">
        <v>37</v>
      </c>
      <c r="C493" t="s">
        <v>11</v>
      </c>
      <c r="D493">
        <v>3</v>
      </c>
      <c r="E493" t="s">
        <v>16</v>
      </c>
      <c r="F493">
        <v>3.3</v>
      </c>
      <c r="G493" s="1">
        <v>44569</v>
      </c>
      <c r="H493">
        <v>228</v>
      </c>
      <c r="I493">
        <v>1930</v>
      </c>
      <c r="J493">
        <v>34242.550000000003</v>
      </c>
      <c r="K493">
        <f>IF(ISBLANK(J493),VLOOKUP(A493,LinearRegression!$B$2:$J$850,6,FALSE),J493)</f>
        <v>34242.550000000003</v>
      </c>
      <c r="L493" s="4">
        <f>IF(ISBLANK(J493),VLOOKUP(A493,GradientBoostingRegressor!$B$2:$J$850,6,FALSE),J493)</f>
        <v>34242.550000000003</v>
      </c>
      <c r="M493">
        <f>SUM(P493:S493)</f>
        <v>35120.046505647588</v>
      </c>
      <c r="N493">
        <f t="shared" si="28"/>
        <v>877.49650564758485</v>
      </c>
      <c r="P493">
        <f t="shared" si="29"/>
        <v>0</v>
      </c>
      <c r="Q493">
        <f>$H493*Q$2402</f>
        <v>35120.046505647588</v>
      </c>
      <c r="R493">
        <f t="shared" si="30"/>
        <v>0</v>
      </c>
      <c r="S493">
        <f t="shared" si="31"/>
        <v>0</v>
      </c>
      <c r="T493">
        <f>MROT/DAY(EOMONTH(MIN($G$2:$G$2401),MONTH(G493)-1))/8*H493*$T$2402</f>
        <v>0</v>
      </c>
      <c r="U493">
        <f>I493-PLAN</f>
        <v>370</v>
      </c>
    </row>
    <row r="494" spans="1:21" x14ac:dyDescent="0.35">
      <c r="A494">
        <v>1428</v>
      </c>
      <c r="B494" t="s">
        <v>41</v>
      </c>
      <c r="C494" t="s">
        <v>18</v>
      </c>
      <c r="D494">
        <v>3</v>
      </c>
      <c r="E494" t="s">
        <v>16</v>
      </c>
      <c r="F494">
        <v>3.3</v>
      </c>
      <c r="G494" s="1">
        <v>44569</v>
      </c>
      <c r="H494">
        <v>228</v>
      </c>
      <c r="I494">
        <v>1930</v>
      </c>
      <c r="J494">
        <v>34242.550000000003</v>
      </c>
      <c r="K494">
        <f>IF(ISBLANK(J494),VLOOKUP(A494,LinearRegression!$B$2:$J$850,6,FALSE),J494)</f>
        <v>34242.550000000003</v>
      </c>
      <c r="L494" s="4">
        <f>IF(ISBLANK(J494),VLOOKUP(A494,GradientBoostingRegressor!$B$2:$J$850,6,FALSE),J494)</f>
        <v>34242.550000000003</v>
      </c>
      <c r="M494">
        <f>SUM(P494:S494)</f>
        <v>35120.046505647588</v>
      </c>
      <c r="N494">
        <f t="shared" si="28"/>
        <v>877.49650564758485</v>
      </c>
      <c r="P494">
        <f t="shared" si="29"/>
        <v>0</v>
      </c>
      <c r="Q494">
        <f>$H494*Q$2402</f>
        <v>35120.046505647588</v>
      </c>
      <c r="R494">
        <f t="shared" si="30"/>
        <v>0</v>
      </c>
      <c r="S494">
        <f t="shared" si="31"/>
        <v>0</v>
      </c>
      <c r="T494">
        <f>MROT/DAY(EOMONTH(MIN($G$2:$G$2401),MONTH(G494)-1))/8*H494*$T$2402</f>
        <v>0</v>
      </c>
      <c r="U494">
        <f>I494-PLAN</f>
        <v>370</v>
      </c>
    </row>
    <row r="495" spans="1:21" x14ac:dyDescent="0.35">
      <c r="A495">
        <v>1429</v>
      </c>
      <c r="B495" t="s">
        <v>42</v>
      </c>
      <c r="C495" t="s">
        <v>11</v>
      </c>
      <c r="D495">
        <v>3</v>
      </c>
      <c r="E495" t="s">
        <v>16</v>
      </c>
      <c r="F495">
        <v>3.3</v>
      </c>
      <c r="G495" s="1">
        <v>44569</v>
      </c>
      <c r="H495">
        <v>228</v>
      </c>
      <c r="I495">
        <v>1930</v>
      </c>
      <c r="J495">
        <v>34242.550000000003</v>
      </c>
      <c r="K495">
        <f>IF(ISBLANK(J495),VLOOKUP(A495,LinearRegression!$B$2:$J$850,6,FALSE),J495)</f>
        <v>34242.550000000003</v>
      </c>
      <c r="L495" s="4">
        <f>IF(ISBLANK(J495),VLOOKUP(A495,GradientBoostingRegressor!$B$2:$J$850,6,FALSE),J495)</f>
        <v>34242.550000000003</v>
      </c>
      <c r="M495">
        <f>SUM(P495:S495)</f>
        <v>35120.046505647588</v>
      </c>
      <c r="N495">
        <f t="shared" si="28"/>
        <v>877.49650564758485</v>
      </c>
      <c r="P495">
        <f t="shared" si="29"/>
        <v>0</v>
      </c>
      <c r="Q495">
        <f>$H495*Q$2402</f>
        <v>35120.046505647588</v>
      </c>
      <c r="R495">
        <f t="shared" si="30"/>
        <v>0</v>
      </c>
      <c r="S495">
        <f t="shared" si="31"/>
        <v>0</v>
      </c>
      <c r="T495">
        <f>MROT/DAY(EOMONTH(MIN($G$2:$G$2401),MONTH(G495)-1))/8*H495*$T$2402</f>
        <v>0</v>
      </c>
      <c r="U495">
        <f>I495-PLAN</f>
        <v>370</v>
      </c>
    </row>
    <row r="496" spans="1:21" x14ac:dyDescent="0.35">
      <c r="A496">
        <v>1430</v>
      </c>
      <c r="B496" t="s">
        <v>43</v>
      </c>
      <c r="C496" t="s">
        <v>11</v>
      </c>
      <c r="D496">
        <v>3</v>
      </c>
      <c r="E496" t="s">
        <v>16</v>
      </c>
      <c r="F496">
        <v>3.3</v>
      </c>
      <c r="G496" s="1">
        <v>44569</v>
      </c>
      <c r="H496">
        <v>228</v>
      </c>
      <c r="I496">
        <v>1930</v>
      </c>
      <c r="J496">
        <v>34242.550000000003</v>
      </c>
      <c r="K496">
        <f>IF(ISBLANK(J496),VLOOKUP(A496,LinearRegression!$B$2:$J$850,6,FALSE),J496)</f>
        <v>34242.550000000003</v>
      </c>
      <c r="L496" s="4">
        <f>IF(ISBLANK(J496),VLOOKUP(A496,GradientBoostingRegressor!$B$2:$J$850,6,FALSE),J496)</f>
        <v>34242.550000000003</v>
      </c>
      <c r="M496">
        <f>SUM(P496:S496)</f>
        <v>35120.046505647588</v>
      </c>
      <c r="N496">
        <f t="shared" si="28"/>
        <v>877.49650564758485</v>
      </c>
      <c r="P496">
        <f t="shared" si="29"/>
        <v>0</v>
      </c>
      <c r="Q496">
        <f>$H496*Q$2402</f>
        <v>35120.046505647588</v>
      </c>
      <c r="R496">
        <f t="shared" si="30"/>
        <v>0</v>
      </c>
      <c r="S496">
        <f t="shared" si="31"/>
        <v>0</v>
      </c>
      <c r="T496">
        <f>MROT/DAY(EOMONTH(MIN($G$2:$G$2401),MONTH(G496)-1))/8*H496*$T$2402</f>
        <v>0</v>
      </c>
      <c r="U496">
        <f>I496-PLAN</f>
        <v>370</v>
      </c>
    </row>
    <row r="497" spans="1:21" x14ac:dyDescent="0.35">
      <c r="A497">
        <v>1435</v>
      </c>
      <c r="B497" t="s">
        <v>48</v>
      </c>
      <c r="C497" t="s">
        <v>18</v>
      </c>
      <c r="D497">
        <v>3</v>
      </c>
      <c r="E497" t="s">
        <v>16</v>
      </c>
      <c r="F497">
        <v>3.3</v>
      </c>
      <c r="G497" s="1">
        <v>44569</v>
      </c>
      <c r="H497">
        <v>228</v>
      </c>
      <c r="I497">
        <v>1930</v>
      </c>
      <c r="J497">
        <v>34242.550000000003</v>
      </c>
      <c r="K497">
        <f>IF(ISBLANK(J497),VLOOKUP(A497,LinearRegression!$B$2:$J$850,6,FALSE),J497)</f>
        <v>34242.550000000003</v>
      </c>
      <c r="L497" s="4">
        <f>IF(ISBLANK(J497),VLOOKUP(A497,GradientBoostingRegressor!$B$2:$J$850,6,FALSE),J497)</f>
        <v>34242.550000000003</v>
      </c>
      <c r="M497">
        <f>SUM(P497:S497)</f>
        <v>35120.046505647588</v>
      </c>
      <c r="N497">
        <f t="shared" si="28"/>
        <v>877.49650564758485</v>
      </c>
      <c r="P497">
        <f t="shared" si="29"/>
        <v>0</v>
      </c>
      <c r="Q497">
        <f>$H497*Q$2402</f>
        <v>35120.046505647588</v>
      </c>
      <c r="R497">
        <f t="shared" si="30"/>
        <v>0</v>
      </c>
      <c r="S497">
        <f t="shared" si="31"/>
        <v>0</v>
      </c>
      <c r="T497">
        <f>MROT/DAY(EOMONTH(MIN($G$2:$G$2401),MONTH(G497)-1))/8*H497*$T$2402</f>
        <v>0</v>
      </c>
      <c r="U497">
        <f>I497-PLAN</f>
        <v>370</v>
      </c>
    </row>
    <row r="498" spans="1:21" x14ac:dyDescent="0.35">
      <c r="A498">
        <v>1026</v>
      </c>
      <c r="B498" t="s">
        <v>39</v>
      </c>
      <c r="C498" t="s">
        <v>18</v>
      </c>
      <c r="D498">
        <v>3</v>
      </c>
      <c r="E498" t="s">
        <v>16</v>
      </c>
      <c r="F498">
        <v>3.3</v>
      </c>
      <c r="G498" s="1">
        <v>44567</v>
      </c>
      <c r="H498">
        <v>216</v>
      </c>
      <c r="I498">
        <v>2250</v>
      </c>
      <c r="J498">
        <v>34100.93</v>
      </c>
      <c r="K498">
        <f>IF(ISBLANK(J498),VLOOKUP(A498,LinearRegression!$B$2:$J$850,6,FALSE),J498)</f>
        <v>34100.93</v>
      </c>
      <c r="L498" s="4">
        <f>IF(ISBLANK(J498),VLOOKUP(A498,GradientBoostingRegressor!$B$2:$J$850,6,FALSE),J498)</f>
        <v>34100.93</v>
      </c>
      <c r="M498">
        <f>SUM(P498:S498)</f>
        <v>33271.623005350346</v>
      </c>
      <c r="N498">
        <f t="shared" si="28"/>
        <v>829.30699464965437</v>
      </c>
      <c r="P498">
        <f t="shared" si="29"/>
        <v>0</v>
      </c>
      <c r="Q498">
        <f>$H498*Q$2402</f>
        <v>33271.623005350346</v>
      </c>
      <c r="R498">
        <f t="shared" si="30"/>
        <v>0</v>
      </c>
      <c r="S498">
        <f t="shared" si="31"/>
        <v>0</v>
      </c>
      <c r="T498">
        <f>MROT/DAY(EOMONTH(MIN($G$2:$G$2401),MONTH(G498)-1))/8*H498*$T$2402</f>
        <v>0</v>
      </c>
      <c r="U498">
        <f>I498-PLAN</f>
        <v>690</v>
      </c>
    </row>
    <row r="499" spans="1:21" x14ac:dyDescent="0.35">
      <c r="A499">
        <v>40</v>
      </c>
      <c r="B499" t="s">
        <v>55</v>
      </c>
      <c r="C499" t="s">
        <v>50</v>
      </c>
      <c r="D499">
        <v>4</v>
      </c>
      <c r="E499" t="s">
        <v>51</v>
      </c>
      <c r="F499">
        <v>2</v>
      </c>
      <c r="G499" s="1">
        <v>44562</v>
      </c>
      <c r="H499">
        <v>228</v>
      </c>
      <c r="I499">
        <v>1950</v>
      </c>
      <c r="J499">
        <v>34057.22</v>
      </c>
      <c r="K499">
        <f>IF(ISBLANK(J499),VLOOKUP(A499,LinearRegression!$B$2:$J$850,6,FALSE),J499)</f>
        <v>34057.22</v>
      </c>
      <c r="L499" s="4">
        <f>IF(ISBLANK(J499),VLOOKUP(A499,GradientBoostingRegressor!$B$2:$J$850,6,FALSE),J499)</f>
        <v>34057.22</v>
      </c>
      <c r="M499">
        <f>SUM(P499:S499)</f>
        <v>35120.046505647588</v>
      </c>
      <c r="N499">
        <f t="shared" si="28"/>
        <v>1062.8265056475866</v>
      </c>
      <c r="P499">
        <f t="shared" si="29"/>
        <v>0</v>
      </c>
      <c r="Q499">
        <f>$H499*Q$2402</f>
        <v>35120.046505647588</v>
      </c>
      <c r="R499">
        <f t="shared" si="30"/>
        <v>0</v>
      </c>
      <c r="S499">
        <f t="shared" si="31"/>
        <v>0</v>
      </c>
      <c r="T499">
        <f>MROT/DAY(EOMONTH(MIN($G$2:$G$2401),MONTH(G499)-1))/8*H499*$T$2402</f>
        <v>0</v>
      </c>
      <c r="U499">
        <f>I499-PLAN</f>
        <v>390</v>
      </c>
    </row>
    <row r="500" spans="1:21" x14ac:dyDescent="0.35">
      <c r="A500">
        <v>43</v>
      </c>
      <c r="B500" t="s">
        <v>58</v>
      </c>
      <c r="C500" t="s">
        <v>50</v>
      </c>
      <c r="D500">
        <v>4</v>
      </c>
      <c r="E500" t="s">
        <v>51</v>
      </c>
      <c r="F500">
        <v>2</v>
      </c>
      <c r="G500" s="1">
        <v>44562</v>
      </c>
      <c r="H500">
        <v>228</v>
      </c>
      <c r="I500">
        <v>1950</v>
      </c>
      <c r="J500">
        <v>34057.22</v>
      </c>
      <c r="K500">
        <f>IF(ISBLANK(J500),VLOOKUP(A500,LinearRegression!$B$2:$J$850,6,FALSE),J500)</f>
        <v>34057.22</v>
      </c>
      <c r="L500" s="4">
        <f>IF(ISBLANK(J500),VLOOKUP(A500,GradientBoostingRegressor!$B$2:$J$850,6,FALSE),J500)</f>
        <v>34057.22</v>
      </c>
      <c r="M500">
        <f>SUM(P500:S500)</f>
        <v>35120.046505647588</v>
      </c>
      <c r="N500">
        <f t="shared" si="28"/>
        <v>1062.8265056475866</v>
      </c>
      <c r="P500">
        <f t="shared" si="29"/>
        <v>0</v>
      </c>
      <c r="Q500">
        <f>$H500*Q$2402</f>
        <v>35120.046505647588</v>
      </c>
      <c r="R500">
        <f t="shared" si="30"/>
        <v>0</v>
      </c>
      <c r="S500">
        <f t="shared" si="31"/>
        <v>0</v>
      </c>
      <c r="T500">
        <f>MROT/DAY(EOMONTH(MIN($G$2:$G$2401),MONTH(G500)-1))/8*H500*$T$2402</f>
        <v>0</v>
      </c>
      <c r="U500">
        <f>I500-PLAN</f>
        <v>390</v>
      </c>
    </row>
    <row r="501" spans="1:21" x14ac:dyDescent="0.35">
      <c r="A501">
        <v>44</v>
      </c>
      <c r="B501" t="s">
        <v>59</v>
      </c>
      <c r="C501" t="s">
        <v>50</v>
      </c>
      <c r="D501">
        <v>4</v>
      </c>
      <c r="E501" t="s">
        <v>51</v>
      </c>
      <c r="F501">
        <v>2</v>
      </c>
      <c r="G501" s="1">
        <v>44562</v>
      </c>
      <c r="H501">
        <v>228</v>
      </c>
      <c r="I501">
        <v>1950</v>
      </c>
      <c r="J501">
        <v>34057.22</v>
      </c>
      <c r="K501">
        <f>IF(ISBLANK(J501),VLOOKUP(A501,LinearRegression!$B$2:$J$850,6,FALSE),J501)</f>
        <v>34057.22</v>
      </c>
      <c r="L501" s="4">
        <f>IF(ISBLANK(J501),VLOOKUP(A501,GradientBoostingRegressor!$B$2:$J$850,6,FALSE),J501)</f>
        <v>34057.22</v>
      </c>
      <c r="M501">
        <f>SUM(P501:S501)</f>
        <v>35120.046505647588</v>
      </c>
      <c r="N501">
        <f t="shared" si="28"/>
        <v>1062.8265056475866</v>
      </c>
      <c r="P501">
        <f t="shared" si="29"/>
        <v>0</v>
      </c>
      <c r="Q501">
        <f>$H501*Q$2402</f>
        <v>35120.046505647588</v>
      </c>
      <c r="R501">
        <f t="shared" si="30"/>
        <v>0</v>
      </c>
      <c r="S501">
        <f t="shared" si="31"/>
        <v>0</v>
      </c>
      <c r="T501">
        <f>MROT/DAY(EOMONTH(MIN($G$2:$G$2401),MONTH(G501)-1))/8*H501*$T$2402</f>
        <v>0</v>
      </c>
      <c r="U501">
        <f>I501-PLAN</f>
        <v>390</v>
      </c>
    </row>
    <row r="502" spans="1:21" x14ac:dyDescent="0.35">
      <c r="A502">
        <v>47</v>
      </c>
      <c r="B502" t="s">
        <v>62</v>
      </c>
      <c r="C502" t="s">
        <v>50</v>
      </c>
      <c r="D502">
        <v>4</v>
      </c>
      <c r="E502" t="s">
        <v>51</v>
      </c>
      <c r="F502">
        <v>2</v>
      </c>
      <c r="G502" s="1">
        <v>44562</v>
      </c>
      <c r="H502">
        <v>228</v>
      </c>
      <c r="I502">
        <v>1950</v>
      </c>
      <c r="J502">
        <v>34057.22</v>
      </c>
      <c r="K502">
        <f>IF(ISBLANK(J502),VLOOKUP(A502,LinearRegression!$B$2:$J$850,6,FALSE),J502)</f>
        <v>34057.22</v>
      </c>
      <c r="L502" s="4">
        <f>IF(ISBLANK(J502),VLOOKUP(A502,GradientBoostingRegressor!$B$2:$J$850,6,FALSE),J502)</f>
        <v>34057.22</v>
      </c>
      <c r="M502">
        <f>SUM(P502:S502)</f>
        <v>35120.046505647588</v>
      </c>
      <c r="N502">
        <f t="shared" si="28"/>
        <v>1062.8265056475866</v>
      </c>
      <c r="P502">
        <f t="shared" si="29"/>
        <v>0</v>
      </c>
      <c r="Q502">
        <f>$H502*Q$2402</f>
        <v>35120.046505647588</v>
      </c>
      <c r="R502">
        <f t="shared" si="30"/>
        <v>0</v>
      </c>
      <c r="S502">
        <f t="shared" si="31"/>
        <v>0</v>
      </c>
      <c r="T502">
        <f>MROT/DAY(EOMONTH(MIN($G$2:$G$2401),MONTH(G502)-1))/8*H502*$T$2402</f>
        <v>0</v>
      </c>
      <c r="U502">
        <f>I502-PLAN</f>
        <v>390</v>
      </c>
    </row>
    <row r="503" spans="1:21" x14ac:dyDescent="0.35">
      <c r="A503">
        <v>704</v>
      </c>
      <c r="B503" t="s">
        <v>126</v>
      </c>
      <c r="C503" t="s">
        <v>114</v>
      </c>
      <c r="D503">
        <v>5</v>
      </c>
      <c r="E503" t="s">
        <v>51</v>
      </c>
      <c r="F503">
        <v>3.3</v>
      </c>
      <c r="G503" s="1">
        <v>44565</v>
      </c>
      <c r="H503">
        <v>204</v>
      </c>
      <c r="I503">
        <v>1790</v>
      </c>
      <c r="J503">
        <v>33954.81</v>
      </c>
      <c r="K503">
        <f>IF(ISBLANK(J503),VLOOKUP(A503,LinearRegression!$B$2:$J$850,6,FALSE),J503)</f>
        <v>33954.81</v>
      </c>
      <c r="L503" s="4">
        <f>IF(ISBLANK(J503),VLOOKUP(A503,GradientBoostingRegressor!$B$2:$J$850,6,FALSE),J503)</f>
        <v>33954.81</v>
      </c>
      <c r="M503">
        <f>SUM(P503:S503)</f>
        <v>31423.199505053104</v>
      </c>
      <c r="N503">
        <f t="shared" si="28"/>
        <v>2531.6104949468936</v>
      </c>
      <c r="P503">
        <f t="shared" si="29"/>
        <v>0</v>
      </c>
      <c r="Q503">
        <f>$H503*Q$2402</f>
        <v>31423.199505053104</v>
      </c>
      <c r="R503">
        <f t="shared" si="30"/>
        <v>0</v>
      </c>
      <c r="S503">
        <f t="shared" si="31"/>
        <v>0</v>
      </c>
      <c r="T503">
        <f>MROT/DAY(EOMONTH(MIN($G$2:$G$2401),MONTH(G503)-1))/8*H503*$T$2402</f>
        <v>0</v>
      </c>
      <c r="U503">
        <f>I503-PLAN</f>
        <v>230</v>
      </c>
    </row>
    <row r="504" spans="1:21" x14ac:dyDescent="0.35">
      <c r="A504">
        <v>709</v>
      </c>
      <c r="B504" t="s">
        <v>131</v>
      </c>
      <c r="C504" t="s">
        <v>114</v>
      </c>
      <c r="D504">
        <v>5</v>
      </c>
      <c r="E504" t="s">
        <v>51</v>
      </c>
      <c r="F504">
        <v>3.3</v>
      </c>
      <c r="G504" s="1">
        <v>44565</v>
      </c>
      <c r="H504">
        <v>204</v>
      </c>
      <c r="I504">
        <v>1790</v>
      </c>
      <c r="J504">
        <v>33954.81</v>
      </c>
      <c r="K504">
        <f>IF(ISBLANK(J504),VLOOKUP(A504,LinearRegression!$B$2:$J$850,6,FALSE),J504)</f>
        <v>33954.81</v>
      </c>
      <c r="L504" s="4">
        <f>IF(ISBLANK(J504),VLOOKUP(A504,GradientBoostingRegressor!$B$2:$J$850,6,FALSE),J504)</f>
        <v>33954.81</v>
      </c>
      <c r="M504">
        <f>SUM(P504:S504)</f>
        <v>31423.199505053104</v>
      </c>
      <c r="N504">
        <f t="shared" si="28"/>
        <v>2531.6104949468936</v>
      </c>
      <c r="P504">
        <f t="shared" si="29"/>
        <v>0</v>
      </c>
      <c r="Q504">
        <f>$H504*Q$2402</f>
        <v>31423.199505053104</v>
      </c>
      <c r="R504">
        <f t="shared" si="30"/>
        <v>0</v>
      </c>
      <c r="S504">
        <f t="shared" si="31"/>
        <v>0</v>
      </c>
      <c r="T504">
        <f>MROT/DAY(EOMONTH(MIN($G$2:$G$2401),MONTH(G504)-1))/8*H504*$T$2402</f>
        <v>0</v>
      </c>
      <c r="U504">
        <f>I504-PLAN</f>
        <v>230</v>
      </c>
    </row>
    <row r="505" spans="1:21" x14ac:dyDescent="0.35">
      <c r="A505">
        <v>735</v>
      </c>
      <c r="B505" t="s">
        <v>160</v>
      </c>
      <c r="C505" t="s">
        <v>114</v>
      </c>
      <c r="D505">
        <v>5</v>
      </c>
      <c r="E505" t="s">
        <v>16</v>
      </c>
      <c r="F505">
        <v>3.3</v>
      </c>
      <c r="G505" s="1">
        <v>44565</v>
      </c>
      <c r="H505">
        <v>204</v>
      </c>
      <c r="I505">
        <v>1790</v>
      </c>
      <c r="J505">
        <v>33954.81</v>
      </c>
      <c r="K505">
        <f>IF(ISBLANK(J505),VLOOKUP(A505,LinearRegression!$B$2:$J$850,6,FALSE),J505)</f>
        <v>33954.81</v>
      </c>
      <c r="L505" s="4">
        <f>IF(ISBLANK(J505),VLOOKUP(A505,GradientBoostingRegressor!$B$2:$J$850,6,FALSE),J505)</f>
        <v>33954.81</v>
      </c>
      <c r="M505">
        <f>SUM(P505:S505)</f>
        <v>31423.199505053104</v>
      </c>
      <c r="N505">
        <f t="shared" si="28"/>
        <v>2531.6104949468936</v>
      </c>
      <c r="P505">
        <f t="shared" si="29"/>
        <v>0</v>
      </c>
      <c r="Q505">
        <f>$H505*Q$2402</f>
        <v>31423.199505053104</v>
      </c>
      <c r="R505">
        <f t="shared" si="30"/>
        <v>0</v>
      </c>
      <c r="S505">
        <f t="shared" si="31"/>
        <v>0</v>
      </c>
      <c r="T505">
        <f>MROT/DAY(EOMONTH(MIN($G$2:$G$2401),MONTH(G505)-1))/8*H505*$T$2402</f>
        <v>0</v>
      </c>
      <c r="U505">
        <f>I505-PLAN</f>
        <v>230</v>
      </c>
    </row>
    <row r="506" spans="1:21" x14ac:dyDescent="0.35">
      <c r="A506">
        <v>740</v>
      </c>
      <c r="B506" t="s">
        <v>165</v>
      </c>
      <c r="C506" t="s">
        <v>114</v>
      </c>
      <c r="D506">
        <v>5</v>
      </c>
      <c r="E506" t="s">
        <v>103</v>
      </c>
      <c r="F506">
        <v>3.3</v>
      </c>
      <c r="G506" s="1">
        <v>44565</v>
      </c>
      <c r="H506">
        <v>204</v>
      </c>
      <c r="I506">
        <v>1790</v>
      </c>
      <c r="J506">
        <v>33954.81</v>
      </c>
      <c r="K506">
        <f>IF(ISBLANK(J506),VLOOKUP(A506,LinearRegression!$B$2:$J$850,6,FALSE),J506)</f>
        <v>33954.81</v>
      </c>
      <c r="L506" s="4">
        <f>IF(ISBLANK(J506),VLOOKUP(A506,GradientBoostingRegressor!$B$2:$J$850,6,FALSE),J506)</f>
        <v>33954.81</v>
      </c>
      <c r="M506">
        <f>SUM(P506:S506)</f>
        <v>31423.199505053104</v>
      </c>
      <c r="N506">
        <f t="shared" si="28"/>
        <v>2531.6104949468936</v>
      </c>
      <c r="P506">
        <f t="shared" si="29"/>
        <v>0</v>
      </c>
      <c r="Q506">
        <f>$H506*Q$2402</f>
        <v>31423.199505053104</v>
      </c>
      <c r="R506">
        <f t="shared" si="30"/>
        <v>0</v>
      </c>
      <c r="S506">
        <f t="shared" si="31"/>
        <v>0</v>
      </c>
      <c r="T506">
        <f>MROT/DAY(EOMONTH(MIN($G$2:$G$2401),MONTH(G506)-1))/8*H506*$T$2402</f>
        <v>0</v>
      </c>
      <c r="U506">
        <f>I506-PLAN</f>
        <v>230</v>
      </c>
    </row>
    <row r="507" spans="1:21" x14ac:dyDescent="0.35">
      <c r="A507">
        <v>742</v>
      </c>
      <c r="B507" t="s">
        <v>167</v>
      </c>
      <c r="C507" t="s">
        <v>114</v>
      </c>
      <c r="D507">
        <v>5</v>
      </c>
      <c r="E507" t="s">
        <v>103</v>
      </c>
      <c r="F507">
        <v>3.3</v>
      </c>
      <c r="G507" s="1">
        <v>44565</v>
      </c>
      <c r="H507">
        <v>204</v>
      </c>
      <c r="I507">
        <v>1790</v>
      </c>
      <c r="J507">
        <v>33954.81</v>
      </c>
      <c r="K507">
        <f>IF(ISBLANK(J507),VLOOKUP(A507,LinearRegression!$B$2:$J$850,6,FALSE),J507)</f>
        <v>33954.81</v>
      </c>
      <c r="L507" s="4">
        <f>IF(ISBLANK(J507),VLOOKUP(A507,GradientBoostingRegressor!$B$2:$J$850,6,FALSE),J507)</f>
        <v>33954.81</v>
      </c>
      <c r="M507">
        <f>SUM(P507:S507)</f>
        <v>31423.199505053104</v>
      </c>
      <c r="N507">
        <f t="shared" si="28"/>
        <v>2531.6104949468936</v>
      </c>
      <c r="P507">
        <f t="shared" si="29"/>
        <v>0</v>
      </c>
      <c r="Q507">
        <f>$H507*Q$2402</f>
        <v>31423.199505053104</v>
      </c>
      <c r="R507">
        <f t="shared" si="30"/>
        <v>0</v>
      </c>
      <c r="S507">
        <f t="shared" si="31"/>
        <v>0</v>
      </c>
      <c r="T507">
        <f>MROT/DAY(EOMONTH(MIN($G$2:$G$2401),MONTH(G507)-1))/8*H507*$T$2402</f>
        <v>0</v>
      </c>
      <c r="U507">
        <f>I507-PLAN</f>
        <v>230</v>
      </c>
    </row>
    <row r="508" spans="1:21" x14ac:dyDescent="0.35">
      <c r="A508">
        <v>743</v>
      </c>
      <c r="B508" t="s">
        <v>168</v>
      </c>
      <c r="C508" t="s">
        <v>114</v>
      </c>
      <c r="D508">
        <v>5</v>
      </c>
      <c r="E508" t="s">
        <v>103</v>
      </c>
      <c r="F508">
        <v>3.3</v>
      </c>
      <c r="G508" s="1">
        <v>44565</v>
      </c>
      <c r="H508">
        <v>204</v>
      </c>
      <c r="I508">
        <v>1790</v>
      </c>
      <c r="J508">
        <v>33954.81</v>
      </c>
      <c r="K508">
        <f>IF(ISBLANK(J508),VLOOKUP(A508,LinearRegression!$B$2:$J$850,6,FALSE),J508)</f>
        <v>33954.81</v>
      </c>
      <c r="L508" s="4">
        <f>IF(ISBLANK(J508),VLOOKUP(A508,GradientBoostingRegressor!$B$2:$J$850,6,FALSE),J508)</f>
        <v>33954.81</v>
      </c>
      <c r="M508">
        <f>SUM(P508:S508)</f>
        <v>31423.199505053104</v>
      </c>
      <c r="N508">
        <f t="shared" si="28"/>
        <v>2531.6104949468936</v>
      </c>
      <c r="P508">
        <f t="shared" si="29"/>
        <v>0</v>
      </c>
      <c r="Q508">
        <f>$H508*Q$2402</f>
        <v>31423.199505053104</v>
      </c>
      <c r="R508">
        <f t="shared" si="30"/>
        <v>0</v>
      </c>
      <c r="S508">
        <f t="shared" si="31"/>
        <v>0</v>
      </c>
      <c r="T508">
        <f>MROT/DAY(EOMONTH(MIN($G$2:$G$2401),MONTH(G508)-1))/8*H508*$T$2402</f>
        <v>0</v>
      </c>
      <c r="U508">
        <f>I508-PLAN</f>
        <v>230</v>
      </c>
    </row>
    <row r="509" spans="1:21" x14ac:dyDescent="0.35">
      <c r="A509">
        <v>671</v>
      </c>
      <c r="B509" t="s">
        <v>91</v>
      </c>
      <c r="C509" t="s">
        <v>18</v>
      </c>
      <c r="D509">
        <v>4</v>
      </c>
      <c r="E509" t="s">
        <v>16</v>
      </c>
      <c r="F509">
        <v>3.3</v>
      </c>
      <c r="G509" s="1">
        <v>44565</v>
      </c>
      <c r="H509">
        <v>216</v>
      </c>
      <c r="I509">
        <v>1790</v>
      </c>
      <c r="J509">
        <v>33942.410000000003</v>
      </c>
      <c r="K509">
        <f>IF(ISBLANK(J509),VLOOKUP(A509,LinearRegression!$B$2:$J$850,6,FALSE),J509)</f>
        <v>33942.410000000003</v>
      </c>
      <c r="L509" s="4">
        <f>IF(ISBLANK(J509),VLOOKUP(A509,GradientBoostingRegressor!$B$2:$J$850,6,FALSE),J509)</f>
        <v>33942.410000000003</v>
      </c>
      <c r="M509">
        <f>SUM(P509:S509)</f>
        <v>33271.623005350346</v>
      </c>
      <c r="N509">
        <f t="shared" si="28"/>
        <v>670.78699464965757</v>
      </c>
      <c r="P509">
        <f t="shared" si="29"/>
        <v>0</v>
      </c>
      <c r="Q509">
        <f>$H509*Q$2402</f>
        <v>33271.623005350346</v>
      </c>
      <c r="R509">
        <f t="shared" si="30"/>
        <v>0</v>
      </c>
      <c r="S509">
        <f t="shared" si="31"/>
        <v>0</v>
      </c>
      <c r="T509">
        <f>MROT/DAY(EOMONTH(MIN($G$2:$G$2401),MONTH(G509)-1))/8*H509*$T$2402</f>
        <v>0</v>
      </c>
      <c r="U509">
        <f>I509-PLAN</f>
        <v>230</v>
      </c>
    </row>
    <row r="510" spans="1:21" x14ac:dyDescent="0.35">
      <c r="A510">
        <v>673</v>
      </c>
      <c r="B510" t="s">
        <v>93</v>
      </c>
      <c r="C510" t="s">
        <v>18</v>
      </c>
      <c r="D510">
        <v>4</v>
      </c>
      <c r="E510" t="s">
        <v>16</v>
      </c>
      <c r="F510">
        <v>3.3</v>
      </c>
      <c r="G510" s="1">
        <v>44565</v>
      </c>
      <c r="H510">
        <v>216</v>
      </c>
      <c r="I510">
        <v>1790</v>
      </c>
      <c r="J510">
        <v>33942.410000000003</v>
      </c>
      <c r="K510">
        <f>IF(ISBLANK(J510),VLOOKUP(A510,LinearRegression!$B$2:$J$850,6,FALSE),J510)</f>
        <v>33942.410000000003</v>
      </c>
      <c r="L510" s="4">
        <f>IF(ISBLANK(J510),VLOOKUP(A510,GradientBoostingRegressor!$B$2:$J$850,6,FALSE),J510)</f>
        <v>33942.410000000003</v>
      </c>
      <c r="M510">
        <f>SUM(P510:S510)</f>
        <v>33271.623005350346</v>
      </c>
      <c r="N510">
        <f t="shared" si="28"/>
        <v>670.78699464965757</v>
      </c>
      <c r="P510">
        <f t="shared" si="29"/>
        <v>0</v>
      </c>
      <c r="Q510">
        <f>$H510*Q$2402</f>
        <v>33271.623005350346</v>
      </c>
      <c r="R510">
        <f t="shared" si="30"/>
        <v>0</v>
      </c>
      <c r="S510">
        <f t="shared" si="31"/>
        <v>0</v>
      </c>
      <c r="T510">
        <f>MROT/DAY(EOMONTH(MIN($G$2:$G$2401),MONTH(G510)-1))/8*H510*$T$2402</f>
        <v>0</v>
      </c>
      <c r="U510">
        <f>I510-PLAN</f>
        <v>230</v>
      </c>
    </row>
    <row r="511" spans="1:21" x14ac:dyDescent="0.35">
      <c r="A511">
        <v>679</v>
      </c>
      <c r="B511" t="s">
        <v>99</v>
      </c>
      <c r="C511" t="s">
        <v>18</v>
      </c>
      <c r="D511">
        <v>4</v>
      </c>
      <c r="E511" t="s">
        <v>16</v>
      </c>
      <c r="F511">
        <v>3.3</v>
      </c>
      <c r="G511" s="1">
        <v>44565</v>
      </c>
      <c r="H511">
        <v>216</v>
      </c>
      <c r="I511">
        <v>1790</v>
      </c>
      <c r="J511">
        <v>33942.410000000003</v>
      </c>
      <c r="K511">
        <f>IF(ISBLANK(J511),VLOOKUP(A511,LinearRegression!$B$2:$J$850,6,FALSE),J511)</f>
        <v>33942.410000000003</v>
      </c>
      <c r="L511" s="4">
        <f>IF(ISBLANK(J511),VLOOKUP(A511,GradientBoostingRegressor!$B$2:$J$850,6,FALSE),J511)</f>
        <v>33942.410000000003</v>
      </c>
      <c r="M511">
        <f>SUM(P511:S511)</f>
        <v>33271.623005350346</v>
      </c>
      <c r="N511">
        <f t="shared" si="28"/>
        <v>670.78699464965757</v>
      </c>
      <c r="P511">
        <f t="shared" si="29"/>
        <v>0</v>
      </c>
      <c r="Q511">
        <f>$H511*Q$2402</f>
        <v>33271.623005350346</v>
      </c>
      <c r="R511">
        <f t="shared" si="30"/>
        <v>0</v>
      </c>
      <c r="S511">
        <f t="shared" si="31"/>
        <v>0</v>
      </c>
      <c r="T511">
        <f>MROT/DAY(EOMONTH(MIN($G$2:$G$2401),MONTH(G511)-1))/8*H511*$T$2402</f>
        <v>0</v>
      </c>
      <c r="U511">
        <f>I511-PLAN</f>
        <v>230</v>
      </c>
    </row>
    <row r="512" spans="1:21" x14ac:dyDescent="0.35">
      <c r="A512">
        <v>684</v>
      </c>
      <c r="B512" t="s">
        <v>105</v>
      </c>
      <c r="C512" t="s">
        <v>18</v>
      </c>
      <c r="D512">
        <v>4</v>
      </c>
      <c r="E512" t="s">
        <v>103</v>
      </c>
      <c r="F512">
        <v>3.3</v>
      </c>
      <c r="G512" s="1">
        <v>44565</v>
      </c>
      <c r="H512">
        <v>216</v>
      </c>
      <c r="I512">
        <v>1790</v>
      </c>
      <c r="J512">
        <v>33942.410000000003</v>
      </c>
      <c r="K512">
        <f>IF(ISBLANK(J512),VLOOKUP(A512,LinearRegression!$B$2:$J$850,6,FALSE),J512)</f>
        <v>33942.410000000003</v>
      </c>
      <c r="L512" s="4">
        <f>IF(ISBLANK(J512),VLOOKUP(A512,GradientBoostingRegressor!$B$2:$J$850,6,FALSE),J512)</f>
        <v>33942.410000000003</v>
      </c>
      <c r="M512">
        <f>SUM(P512:S512)</f>
        <v>33271.623005350346</v>
      </c>
      <c r="N512">
        <f t="shared" si="28"/>
        <v>670.78699464965757</v>
      </c>
      <c r="P512">
        <f t="shared" si="29"/>
        <v>0</v>
      </c>
      <c r="Q512">
        <f>$H512*Q$2402</f>
        <v>33271.623005350346</v>
      </c>
      <c r="R512">
        <f t="shared" si="30"/>
        <v>0</v>
      </c>
      <c r="S512">
        <f t="shared" si="31"/>
        <v>0</v>
      </c>
      <c r="T512">
        <f>MROT/DAY(EOMONTH(MIN($G$2:$G$2401),MONTH(G512)-1))/8*H512*$T$2402</f>
        <v>0</v>
      </c>
      <c r="U512">
        <f>I512-PLAN</f>
        <v>230</v>
      </c>
    </row>
    <row r="513" spans="1:21" x14ac:dyDescent="0.35">
      <c r="A513">
        <v>686</v>
      </c>
      <c r="B513" t="s">
        <v>107</v>
      </c>
      <c r="C513" t="s">
        <v>18</v>
      </c>
      <c r="D513">
        <v>4</v>
      </c>
      <c r="E513" t="s">
        <v>103</v>
      </c>
      <c r="F513">
        <v>3.3</v>
      </c>
      <c r="G513" s="1">
        <v>44565</v>
      </c>
      <c r="H513">
        <v>216</v>
      </c>
      <c r="I513">
        <v>1790</v>
      </c>
      <c r="J513">
        <v>33942.410000000003</v>
      </c>
      <c r="K513">
        <f>IF(ISBLANK(J513),VLOOKUP(A513,LinearRegression!$B$2:$J$850,6,FALSE),J513)</f>
        <v>33942.410000000003</v>
      </c>
      <c r="L513" s="4">
        <f>IF(ISBLANK(J513),VLOOKUP(A513,GradientBoostingRegressor!$B$2:$J$850,6,FALSE),J513)</f>
        <v>33942.410000000003</v>
      </c>
      <c r="M513">
        <f>SUM(P513:S513)</f>
        <v>33271.623005350346</v>
      </c>
      <c r="N513">
        <f t="shared" si="28"/>
        <v>670.78699464965757</v>
      </c>
      <c r="P513">
        <f t="shared" si="29"/>
        <v>0</v>
      </c>
      <c r="Q513">
        <f>$H513*Q$2402</f>
        <v>33271.623005350346</v>
      </c>
      <c r="R513">
        <f t="shared" si="30"/>
        <v>0</v>
      </c>
      <c r="S513">
        <f t="shared" si="31"/>
        <v>0</v>
      </c>
      <c r="T513">
        <f>MROT/DAY(EOMONTH(MIN($G$2:$G$2401),MONTH(G513)-1))/8*H513*$T$2402</f>
        <v>0</v>
      </c>
      <c r="U513">
        <f>I513-PLAN</f>
        <v>230</v>
      </c>
    </row>
    <row r="514" spans="1:21" x14ac:dyDescent="0.35">
      <c r="A514">
        <v>687</v>
      </c>
      <c r="B514" t="s">
        <v>108</v>
      </c>
      <c r="C514" t="s">
        <v>18</v>
      </c>
      <c r="D514">
        <v>4</v>
      </c>
      <c r="E514" t="s">
        <v>103</v>
      </c>
      <c r="F514">
        <v>3.3</v>
      </c>
      <c r="G514" s="1">
        <v>44565</v>
      </c>
      <c r="H514">
        <v>216</v>
      </c>
      <c r="I514">
        <v>1790</v>
      </c>
      <c r="J514">
        <v>33942.410000000003</v>
      </c>
      <c r="K514">
        <f>IF(ISBLANK(J514),VLOOKUP(A514,LinearRegression!$B$2:$J$850,6,FALSE),J514)</f>
        <v>33942.410000000003</v>
      </c>
      <c r="L514" s="4">
        <f>IF(ISBLANK(J514),VLOOKUP(A514,GradientBoostingRegressor!$B$2:$J$850,6,FALSE),J514)</f>
        <v>33942.410000000003</v>
      </c>
      <c r="M514">
        <f>SUM(P514:S514)</f>
        <v>33271.623005350346</v>
      </c>
      <c r="N514">
        <f t="shared" si="28"/>
        <v>670.78699464965757</v>
      </c>
      <c r="P514">
        <f t="shared" si="29"/>
        <v>0</v>
      </c>
      <c r="Q514">
        <f>$H514*Q$2402</f>
        <v>33271.623005350346</v>
      </c>
      <c r="R514">
        <f t="shared" si="30"/>
        <v>0</v>
      </c>
      <c r="S514">
        <f t="shared" si="31"/>
        <v>0</v>
      </c>
      <c r="T514">
        <f>MROT/DAY(EOMONTH(MIN($G$2:$G$2401),MONTH(G514)-1))/8*H514*$T$2402</f>
        <v>0</v>
      </c>
      <c r="U514">
        <f>I514-PLAN</f>
        <v>230</v>
      </c>
    </row>
    <row r="515" spans="1:21" x14ac:dyDescent="0.35">
      <c r="A515">
        <v>1439</v>
      </c>
      <c r="B515" t="s">
        <v>54</v>
      </c>
      <c r="C515" t="s">
        <v>50</v>
      </c>
      <c r="D515">
        <v>4</v>
      </c>
      <c r="E515" t="s">
        <v>51</v>
      </c>
      <c r="F515">
        <v>2</v>
      </c>
      <c r="G515" s="1">
        <v>44569</v>
      </c>
      <c r="H515">
        <v>228</v>
      </c>
      <c r="I515">
        <v>1930</v>
      </c>
      <c r="J515">
        <v>33912.07</v>
      </c>
      <c r="K515">
        <f>IF(ISBLANK(J515),VLOOKUP(A515,LinearRegression!$B$2:$J$850,6,FALSE),J515)</f>
        <v>33912.07</v>
      </c>
      <c r="L515" s="4">
        <f>IF(ISBLANK(J515),VLOOKUP(A515,GradientBoostingRegressor!$B$2:$J$850,6,FALSE),J515)</f>
        <v>33912.07</v>
      </c>
      <c r="M515">
        <f>SUM(P515:S515)</f>
        <v>35120.046505647588</v>
      </c>
      <c r="N515">
        <f t="shared" ref="N515:N578" si="32">ABS(J515-M515)</f>
        <v>1207.9765056475881</v>
      </c>
      <c r="P515">
        <f t="shared" ref="P515:P578" si="33">$I515*P$2402</f>
        <v>0</v>
      </c>
      <c r="Q515">
        <f>$H515*Q$2402</f>
        <v>35120.046505647588</v>
      </c>
      <c r="R515">
        <f t="shared" ref="R515:R578" si="34">$D515*R$2402</f>
        <v>0</v>
      </c>
      <c r="S515">
        <f t="shared" ref="S515:S578" si="35">$F515*S$2402</f>
        <v>0</v>
      </c>
      <c r="T515">
        <f>MROT/DAY(EOMONTH(MIN($G$2:$G$2401),MONTH(G515)-1))/8*H515*$T$2402</f>
        <v>0</v>
      </c>
      <c r="U515">
        <f>I515-PLAN</f>
        <v>370</v>
      </c>
    </row>
    <row r="516" spans="1:21" x14ac:dyDescent="0.35">
      <c r="A516">
        <v>1442</v>
      </c>
      <c r="B516" t="s">
        <v>57</v>
      </c>
      <c r="C516" t="s">
        <v>50</v>
      </c>
      <c r="D516">
        <v>4</v>
      </c>
      <c r="E516" t="s">
        <v>51</v>
      </c>
      <c r="F516">
        <v>2</v>
      </c>
      <c r="G516" s="1">
        <v>44569</v>
      </c>
      <c r="H516">
        <v>228</v>
      </c>
      <c r="I516">
        <v>1930</v>
      </c>
      <c r="J516">
        <v>33912.07</v>
      </c>
      <c r="K516">
        <f>IF(ISBLANK(J516),VLOOKUP(A516,LinearRegression!$B$2:$J$850,6,FALSE),J516)</f>
        <v>33912.07</v>
      </c>
      <c r="L516" s="4">
        <f>IF(ISBLANK(J516),VLOOKUP(A516,GradientBoostingRegressor!$B$2:$J$850,6,FALSE),J516)</f>
        <v>33912.07</v>
      </c>
      <c r="M516">
        <f>SUM(P516:S516)</f>
        <v>35120.046505647588</v>
      </c>
      <c r="N516">
        <f t="shared" si="32"/>
        <v>1207.9765056475881</v>
      </c>
      <c r="P516">
        <f t="shared" si="33"/>
        <v>0</v>
      </c>
      <c r="Q516">
        <f>$H516*Q$2402</f>
        <v>35120.046505647588</v>
      </c>
      <c r="R516">
        <f t="shared" si="34"/>
        <v>0</v>
      </c>
      <c r="S516">
        <f t="shared" si="35"/>
        <v>0</v>
      </c>
      <c r="T516">
        <f>MROT/DAY(EOMONTH(MIN($G$2:$G$2401),MONTH(G516)-1))/8*H516*$T$2402</f>
        <v>0</v>
      </c>
      <c r="U516">
        <f>I516-PLAN</f>
        <v>370</v>
      </c>
    </row>
    <row r="517" spans="1:21" x14ac:dyDescent="0.35">
      <c r="A517">
        <v>1447</v>
      </c>
      <c r="B517" t="s">
        <v>62</v>
      </c>
      <c r="C517" t="s">
        <v>50</v>
      </c>
      <c r="D517">
        <v>4</v>
      </c>
      <c r="E517" t="s">
        <v>51</v>
      </c>
      <c r="F517">
        <v>2</v>
      </c>
      <c r="G517" s="1">
        <v>44569</v>
      </c>
      <c r="H517">
        <v>228</v>
      </c>
      <c r="I517">
        <v>1930</v>
      </c>
      <c r="J517">
        <v>33912.07</v>
      </c>
      <c r="K517">
        <f>IF(ISBLANK(J517),VLOOKUP(A517,LinearRegression!$B$2:$J$850,6,FALSE),J517)</f>
        <v>33912.07</v>
      </c>
      <c r="L517" s="4">
        <f>IF(ISBLANK(J517),VLOOKUP(A517,GradientBoostingRegressor!$B$2:$J$850,6,FALSE),J517)</f>
        <v>33912.07</v>
      </c>
      <c r="M517">
        <f>SUM(P517:S517)</f>
        <v>35120.046505647588</v>
      </c>
      <c r="N517">
        <f t="shared" si="32"/>
        <v>1207.9765056475881</v>
      </c>
      <c r="P517">
        <f t="shared" si="33"/>
        <v>0</v>
      </c>
      <c r="Q517">
        <f>$H517*Q$2402</f>
        <v>35120.046505647588</v>
      </c>
      <c r="R517">
        <f t="shared" si="34"/>
        <v>0</v>
      </c>
      <c r="S517">
        <f t="shared" si="35"/>
        <v>0</v>
      </c>
      <c r="T517">
        <f>MROT/DAY(EOMONTH(MIN($G$2:$G$2401),MONTH(G517)-1))/8*H517*$T$2402</f>
        <v>0</v>
      </c>
      <c r="U517">
        <f>I517-PLAN</f>
        <v>370</v>
      </c>
    </row>
    <row r="518" spans="1:21" x14ac:dyDescent="0.35">
      <c r="A518">
        <v>1448</v>
      </c>
      <c r="B518" t="s">
        <v>63</v>
      </c>
      <c r="C518" t="s">
        <v>50</v>
      </c>
      <c r="D518">
        <v>4</v>
      </c>
      <c r="E518" t="s">
        <v>51</v>
      </c>
      <c r="F518">
        <v>2</v>
      </c>
      <c r="G518" s="1">
        <v>44569</v>
      </c>
      <c r="H518">
        <v>228</v>
      </c>
      <c r="I518">
        <v>1930</v>
      </c>
      <c r="J518">
        <v>33912.07</v>
      </c>
      <c r="K518">
        <f>IF(ISBLANK(J518),VLOOKUP(A518,LinearRegression!$B$2:$J$850,6,FALSE),J518)</f>
        <v>33912.07</v>
      </c>
      <c r="L518" s="4">
        <f>IF(ISBLANK(J518),VLOOKUP(A518,GradientBoostingRegressor!$B$2:$J$850,6,FALSE),J518)</f>
        <v>33912.07</v>
      </c>
      <c r="M518">
        <f>SUM(P518:S518)</f>
        <v>35120.046505647588</v>
      </c>
      <c r="N518">
        <f t="shared" si="32"/>
        <v>1207.9765056475881</v>
      </c>
      <c r="P518">
        <f t="shared" si="33"/>
        <v>0</v>
      </c>
      <c r="Q518">
        <f>$H518*Q$2402</f>
        <v>35120.046505647588</v>
      </c>
      <c r="R518">
        <f t="shared" si="34"/>
        <v>0</v>
      </c>
      <c r="S518">
        <f t="shared" si="35"/>
        <v>0</v>
      </c>
      <c r="T518">
        <f>MROT/DAY(EOMONTH(MIN($G$2:$G$2401),MONTH(G518)-1))/8*H518*$T$2402</f>
        <v>0</v>
      </c>
      <c r="U518">
        <f>I518-PLAN</f>
        <v>370</v>
      </c>
    </row>
    <row r="519" spans="1:21" x14ac:dyDescent="0.35">
      <c r="A519">
        <v>175</v>
      </c>
      <c r="B519" t="s">
        <v>202</v>
      </c>
      <c r="C519" t="s">
        <v>114</v>
      </c>
      <c r="D519">
        <v>7</v>
      </c>
      <c r="E519" t="s">
        <v>103</v>
      </c>
      <c r="F519">
        <v>3.3</v>
      </c>
      <c r="G519" s="1">
        <v>44562</v>
      </c>
      <c r="H519">
        <v>180</v>
      </c>
      <c r="I519">
        <v>1950</v>
      </c>
      <c r="J519">
        <v>33904.81</v>
      </c>
      <c r="K519">
        <f>IF(ISBLANK(J519),VLOOKUP(A519,LinearRegression!$B$2:$J$850,6,FALSE),J519)</f>
        <v>33904.81</v>
      </c>
      <c r="L519" s="4">
        <f>IF(ISBLANK(J519),VLOOKUP(A519,GradientBoostingRegressor!$B$2:$J$850,6,FALSE),J519)</f>
        <v>33904.81</v>
      </c>
      <c r="M519">
        <f>SUM(P519:S519)</f>
        <v>27726.35250445862</v>
      </c>
      <c r="N519">
        <f t="shared" si="32"/>
        <v>6178.4574955413773</v>
      </c>
      <c r="P519">
        <f t="shared" si="33"/>
        <v>0</v>
      </c>
      <c r="Q519">
        <f>$H519*Q$2402</f>
        <v>27726.35250445862</v>
      </c>
      <c r="R519">
        <f t="shared" si="34"/>
        <v>0</v>
      </c>
      <c r="S519">
        <f t="shared" si="35"/>
        <v>0</v>
      </c>
      <c r="T519">
        <f>MROT/DAY(EOMONTH(MIN($G$2:$G$2401),MONTH(G519)-1))/8*H519*$T$2402</f>
        <v>0</v>
      </c>
      <c r="U519">
        <f>I519-PLAN</f>
        <v>390</v>
      </c>
    </row>
    <row r="520" spans="1:21" x14ac:dyDescent="0.35">
      <c r="A520">
        <v>697</v>
      </c>
      <c r="B520" t="s">
        <v>119</v>
      </c>
      <c r="C520" t="s">
        <v>50</v>
      </c>
      <c r="D520">
        <v>5</v>
      </c>
      <c r="E520" t="s">
        <v>51</v>
      </c>
      <c r="F520">
        <v>2</v>
      </c>
      <c r="G520" s="1">
        <v>44565</v>
      </c>
      <c r="H520">
        <v>216</v>
      </c>
      <c r="I520">
        <v>1790</v>
      </c>
      <c r="J520">
        <v>33794.559999999998</v>
      </c>
      <c r="K520">
        <f>IF(ISBLANK(J520),VLOOKUP(A520,LinearRegression!$B$2:$J$850,6,FALSE),J520)</f>
        <v>33794.559999999998</v>
      </c>
      <c r="L520" s="4">
        <f>IF(ISBLANK(J520),VLOOKUP(A520,GradientBoostingRegressor!$B$2:$J$850,6,FALSE),J520)</f>
        <v>33794.559999999998</v>
      </c>
      <c r="M520">
        <f>SUM(P520:S520)</f>
        <v>33271.623005350346</v>
      </c>
      <c r="N520">
        <f t="shared" si="32"/>
        <v>522.93699464965175</v>
      </c>
      <c r="P520">
        <f t="shared" si="33"/>
        <v>0</v>
      </c>
      <c r="Q520">
        <f>$H520*Q$2402</f>
        <v>33271.623005350346</v>
      </c>
      <c r="R520">
        <f t="shared" si="34"/>
        <v>0</v>
      </c>
      <c r="S520">
        <f t="shared" si="35"/>
        <v>0</v>
      </c>
      <c r="T520">
        <f>MROT/DAY(EOMONTH(MIN($G$2:$G$2401),MONTH(G520)-1))/8*H520*$T$2402</f>
        <v>0</v>
      </c>
      <c r="U520">
        <f>I520-PLAN</f>
        <v>230</v>
      </c>
    </row>
    <row r="521" spans="1:21" x14ac:dyDescent="0.35">
      <c r="A521">
        <v>698</v>
      </c>
      <c r="B521" t="s">
        <v>120</v>
      </c>
      <c r="C521" t="s">
        <v>50</v>
      </c>
      <c r="D521">
        <v>5</v>
      </c>
      <c r="E521" t="s">
        <v>51</v>
      </c>
      <c r="F521">
        <v>2</v>
      </c>
      <c r="G521" s="1">
        <v>44565</v>
      </c>
      <c r="H521">
        <v>216</v>
      </c>
      <c r="I521">
        <v>1790</v>
      </c>
      <c r="J521">
        <v>33794.559999999998</v>
      </c>
      <c r="K521">
        <f>IF(ISBLANK(J521),VLOOKUP(A521,LinearRegression!$B$2:$J$850,6,FALSE),J521)</f>
        <v>33794.559999999998</v>
      </c>
      <c r="L521" s="4">
        <f>IF(ISBLANK(J521),VLOOKUP(A521,GradientBoostingRegressor!$B$2:$J$850,6,FALSE),J521)</f>
        <v>33794.559999999998</v>
      </c>
      <c r="M521">
        <f>SUM(P521:S521)</f>
        <v>33271.623005350346</v>
      </c>
      <c r="N521">
        <f t="shared" si="32"/>
        <v>522.93699464965175</v>
      </c>
      <c r="P521">
        <f t="shared" si="33"/>
        <v>0</v>
      </c>
      <c r="Q521">
        <f>$H521*Q$2402</f>
        <v>33271.623005350346</v>
      </c>
      <c r="R521">
        <f t="shared" si="34"/>
        <v>0</v>
      </c>
      <c r="S521">
        <f t="shared" si="35"/>
        <v>0</v>
      </c>
      <c r="T521">
        <f>MROT/DAY(EOMONTH(MIN($G$2:$G$2401),MONTH(G521)-1))/8*H521*$T$2402</f>
        <v>0</v>
      </c>
      <c r="U521">
        <f>I521-PLAN</f>
        <v>230</v>
      </c>
    </row>
    <row r="522" spans="1:21" x14ac:dyDescent="0.35">
      <c r="A522">
        <v>703</v>
      </c>
      <c r="B522" t="s">
        <v>125</v>
      </c>
      <c r="C522" t="s">
        <v>50</v>
      </c>
      <c r="D522">
        <v>5</v>
      </c>
      <c r="E522" t="s">
        <v>51</v>
      </c>
      <c r="F522">
        <v>2</v>
      </c>
      <c r="G522" s="1">
        <v>44565</v>
      </c>
      <c r="H522">
        <v>216</v>
      </c>
      <c r="I522">
        <v>1790</v>
      </c>
      <c r="J522">
        <v>33794.559999999998</v>
      </c>
      <c r="K522">
        <f>IF(ISBLANK(J522),VLOOKUP(A522,LinearRegression!$B$2:$J$850,6,FALSE),J522)</f>
        <v>33794.559999999998</v>
      </c>
      <c r="L522" s="4">
        <f>IF(ISBLANK(J522),VLOOKUP(A522,GradientBoostingRegressor!$B$2:$J$850,6,FALSE),J522)</f>
        <v>33794.559999999998</v>
      </c>
      <c r="M522">
        <f>SUM(P522:S522)</f>
        <v>33271.623005350346</v>
      </c>
      <c r="N522">
        <f t="shared" si="32"/>
        <v>522.93699464965175</v>
      </c>
      <c r="P522">
        <f t="shared" si="33"/>
        <v>0</v>
      </c>
      <c r="Q522">
        <f>$H522*Q$2402</f>
        <v>33271.623005350346</v>
      </c>
      <c r="R522">
        <f t="shared" si="34"/>
        <v>0</v>
      </c>
      <c r="S522">
        <f t="shared" si="35"/>
        <v>0</v>
      </c>
      <c r="T522">
        <f>MROT/DAY(EOMONTH(MIN($G$2:$G$2401),MONTH(G522)-1))/8*H522*$T$2402</f>
        <v>0</v>
      </c>
      <c r="U522">
        <f>I522-PLAN</f>
        <v>230</v>
      </c>
    </row>
    <row r="523" spans="1:21" x14ac:dyDescent="0.35">
      <c r="A523">
        <v>711</v>
      </c>
      <c r="B523" t="s">
        <v>134</v>
      </c>
      <c r="C523" t="s">
        <v>50</v>
      </c>
      <c r="D523">
        <v>5</v>
      </c>
      <c r="E523" t="s">
        <v>133</v>
      </c>
      <c r="F523">
        <v>2</v>
      </c>
      <c r="G523" s="1">
        <v>44565</v>
      </c>
      <c r="H523">
        <v>216</v>
      </c>
      <c r="I523">
        <v>1790</v>
      </c>
      <c r="J523">
        <v>33794.559999999998</v>
      </c>
      <c r="K523">
        <f>IF(ISBLANK(J523),VLOOKUP(A523,LinearRegression!$B$2:$J$850,6,FALSE),J523)</f>
        <v>33794.559999999998</v>
      </c>
      <c r="L523" s="4">
        <f>IF(ISBLANK(J523),VLOOKUP(A523,GradientBoostingRegressor!$B$2:$J$850,6,FALSE),J523)</f>
        <v>33794.559999999998</v>
      </c>
      <c r="M523">
        <f>SUM(P523:S523)</f>
        <v>33271.623005350346</v>
      </c>
      <c r="N523">
        <f t="shared" si="32"/>
        <v>522.93699464965175</v>
      </c>
      <c r="P523">
        <f t="shared" si="33"/>
        <v>0</v>
      </c>
      <c r="Q523">
        <f>$H523*Q$2402</f>
        <v>33271.623005350346</v>
      </c>
      <c r="R523">
        <f t="shared" si="34"/>
        <v>0</v>
      </c>
      <c r="S523">
        <f t="shared" si="35"/>
        <v>0</v>
      </c>
      <c r="T523">
        <f>MROT/DAY(EOMONTH(MIN($G$2:$G$2401),MONTH(G523)-1))/8*H523*$T$2402</f>
        <v>0</v>
      </c>
      <c r="U523">
        <f>I523-PLAN</f>
        <v>230</v>
      </c>
    </row>
    <row r="524" spans="1:21" x14ac:dyDescent="0.35">
      <c r="A524">
        <v>623</v>
      </c>
      <c r="B524" t="s">
        <v>36</v>
      </c>
      <c r="C524" t="s">
        <v>11</v>
      </c>
      <c r="D524">
        <v>3</v>
      </c>
      <c r="E524" t="s">
        <v>16</v>
      </c>
      <c r="F524">
        <v>3.3</v>
      </c>
      <c r="G524" s="1">
        <v>44565</v>
      </c>
      <c r="H524">
        <v>228</v>
      </c>
      <c r="I524">
        <v>1790</v>
      </c>
      <c r="J524">
        <v>33717.32</v>
      </c>
      <c r="K524">
        <f>IF(ISBLANK(J524),VLOOKUP(A524,LinearRegression!$B$2:$J$850,6,FALSE),J524)</f>
        <v>33717.32</v>
      </c>
      <c r="L524" s="4">
        <f>IF(ISBLANK(J524),VLOOKUP(A524,GradientBoostingRegressor!$B$2:$J$850,6,FALSE),J524)</f>
        <v>33717.32</v>
      </c>
      <c r="M524">
        <f>SUM(P524:S524)</f>
        <v>35120.046505647588</v>
      </c>
      <c r="N524">
        <f t="shared" si="32"/>
        <v>1402.7265056475881</v>
      </c>
      <c r="P524">
        <f t="shared" si="33"/>
        <v>0</v>
      </c>
      <c r="Q524">
        <f>$H524*Q$2402</f>
        <v>35120.046505647588</v>
      </c>
      <c r="R524">
        <f t="shared" si="34"/>
        <v>0</v>
      </c>
      <c r="S524">
        <f t="shared" si="35"/>
        <v>0</v>
      </c>
      <c r="T524">
        <f>MROT/DAY(EOMONTH(MIN($G$2:$G$2401),MONTH(G524)-1))/8*H524*$T$2402</f>
        <v>0</v>
      </c>
      <c r="U524">
        <f>I524-PLAN</f>
        <v>230</v>
      </c>
    </row>
    <row r="525" spans="1:21" x14ac:dyDescent="0.35">
      <c r="A525">
        <v>625</v>
      </c>
      <c r="B525" t="s">
        <v>38</v>
      </c>
      <c r="C525" t="s">
        <v>18</v>
      </c>
      <c r="D525">
        <v>3</v>
      </c>
      <c r="E525" t="s">
        <v>16</v>
      </c>
      <c r="F525">
        <v>3.3</v>
      </c>
      <c r="G525" s="1">
        <v>44565</v>
      </c>
      <c r="H525">
        <v>228</v>
      </c>
      <c r="I525">
        <v>1790</v>
      </c>
      <c r="J525">
        <v>33717.32</v>
      </c>
      <c r="K525">
        <f>IF(ISBLANK(J525),VLOOKUP(A525,LinearRegression!$B$2:$J$850,6,FALSE),J525)</f>
        <v>33717.32</v>
      </c>
      <c r="L525" s="4">
        <f>IF(ISBLANK(J525),VLOOKUP(A525,GradientBoostingRegressor!$B$2:$J$850,6,FALSE),J525)</f>
        <v>33717.32</v>
      </c>
      <c r="M525">
        <f>SUM(P525:S525)</f>
        <v>35120.046505647588</v>
      </c>
      <c r="N525">
        <f t="shared" si="32"/>
        <v>1402.7265056475881</v>
      </c>
      <c r="P525">
        <f t="shared" si="33"/>
        <v>0</v>
      </c>
      <c r="Q525">
        <f>$H525*Q$2402</f>
        <v>35120.046505647588</v>
      </c>
      <c r="R525">
        <f t="shared" si="34"/>
        <v>0</v>
      </c>
      <c r="S525">
        <f t="shared" si="35"/>
        <v>0</v>
      </c>
      <c r="T525">
        <f>MROT/DAY(EOMONTH(MIN($G$2:$G$2401),MONTH(G525)-1))/8*H525*$T$2402</f>
        <v>0</v>
      </c>
      <c r="U525">
        <f>I525-PLAN</f>
        <v>230</v>
      </c>
    </row>
    <row r="526" spans="1:21" x14ac:dyDescent="0.35">
      <c r="A526">
        <v>626</v>
      </c>
      <c r="B526" t="s">
        <v>39</v>
      </c>
      <c r="C526" t="s">
        <v>18</v>
      </c>
      <c r="D526">
        <v>3</v>
      </c>
      <c r="E526" t="s">
        <v>16</v>
      </c>
      <c r="F526">
        <v>3.3</v>
      </c>
      <c r="G526" s="1">
        <v>44565</v>
      </c>
      <c r="H526">
        <v>228</v>
      </c>
      <c r="I526">
        <v>1790</v>
      </c>
      <c r="J526">
        <v>33717.32</v>
      </c>
      <c r="K526">
        <f>IF(ISBLANK(J526),VLOOKUP(A526,LinearRegression!$B$2:$J$850,6,FALSE),J526)</f>
        <v>33717.32</v>
      </c>
      <c r="L526" s="4">
        <f>IF(ISBLANK(J526),VLOOKUP(A526,GradientBoostingRegressor!$B$2:$J$850,6,FALSE),J526)</f>
        <v>33717.32</v>
      </c>
      <c r="M526">
        <f>SUM(P526:S526)</f>
        <v>35120.046505647588</v>
      </c>
      <c r="N526">
        <f t="shared" si="32"/>
        <v>1402.7265056475881</v>
      </c>
      <c r="P526">
        <f t="shared" si="33"/>
        <v>0</v>
      </c>
      <c r="Q526">
        <f>$H526*Q$2402</f>
        <v>35120.046505647588</v>
      </c>
      <c r="R526">
        <f t="shared" si="34"/>
        <v>0</v>
      </c>
      <c r="S526">
        <f t="shared" si="35"/>
        <v>0</v>
      </c>
      <c r="T526">
        <f>MROT/DAY(EOMONTH(MIN($G$2:$G$2401),MONTH(G526)-1))/8*H526*$T$2402</f>
        <v>0</v>
      </c>
      <c r="U526">
        <f>I526-PLAN</f>
        <v>230</v>
      </c>
    </row>
    <row r="527" spans="1:21" x14ac:dyDescent="0.35">
      <c r="A527">
        <v>748</v>
      </c>
      <c r="B527" t="s">
        <v>173</v>
      </c>
      <c r="C527" t="s">
        <v>114</v>
      </c>
      <c r="D527">
        <v>6</v>
      </c>
      <c r="E527" t="s">
        <v>16</v>
      </c>
      <c r="F527">
        <v>3.3</v>
      </c>
      <c r="G527" s="1">
        <v>44565</v>
      </c>
      <c r="H527">
        <v>192</v>
      </c>
      <c r="I527">
        <v>1790</v>
      </c>
      <c r="J527">
        <v>33701.089999999997</v>
      </c>
      <c r="K527">
        <f>IF(ISBLANK(J527),VLOOKUP(A527,LinearRegression!$B$2:$J$850,6,FALSE),J527)</f>
        <v>33701.089999999997</v>
      </c>
      <c r="L527" s="4">
        <f>IF(ISBLANK(J527),VLOOKUP(A527,GradientBoostingRegressor!$B$2:$J$850,6,FALSE),J527)</f>
        <v>33701.089999999997</v>
      </c>
      <c r="M527">
        <f>SUM(P527:S527)</f>
        <v>29574.776004755862</v>
      </c>
      <c r="N527">
        <f t="shared" si="32"/>
        <v>4126.3139952441343</v>
      </c>
      <c r="P527">
        <f t="shared" si="33"/>
        <v>0</v>
      </c>
      <c r="Q527">
        <f>$H527*Q$2402</f>
        <v>29574.776004755862</v>
      </c>
      <c r="R527">
        <f t="shared" si="34"/>
        <v>0</v>
      </c>
      <c r="S527">
        <f t="shared" si="35"/>
        <v>0</v>
      </c>
      <c r="T527">
        <f>MROT/DAY(EOMONTH(MIN($G$2:$G$2401),MONTH(G527)-1))/8*H527*$T$2402</f>
        <v>0</v>
      </c>
      <c r="U527">
        <f>I527-PLAN</f>
        <v>230</v>
      </c>
    </row>
    <row r="528" spans="1:21" x14ac:dyDescent="0.35">
      <c r="A528">
        <v>752</v>
      </c>
      <c r="B528" t="s">
        <v>177</v>
      </c>
      <c r="C528" t="s">
        <v>114</v>
      </c>
      <c r="D528">
        <v>6</v>
      </c>
      <c r="E528" t="s">
        <v>103</v>
      </c>
      <c r="F528">
        <v>3.3</v>
      </c>
      <c r="G528" s="1">
        <v>44565</v>
      </c>
      <c r="H528">
        <v>192</v>
      </c>
      <c r="I528">
        <v>1790</v>
      </c>
      <c r="J528">
        <v>33701.089999999997</v>
      </c>
      <c r="K528">
        <f>IF(ISBLANK(J528),VLOOKUP(A528,LinearRegression!$B$2:$J$850,6,FALSE),J528)</f>
        <v>33701.089999999997</v>
      </c>
      <c r="L528" s="4">
        <f>IF(ISBLANK(J528),VLOOKUP(A528,GradientBoostingRegressor!$B$2:$J$850,6,FALSE),J528)</f>
        <v>33701.089999999997</v>
      </c>
      <c r="M528">
        <f>SUM(P528:S528)</f>
        <v>29574.776004755862</v>
      </c>
      <c r="N528">
        <f t="shared" si="32"/>
        <v>4126.3139952441343</v>
      </c>
      <c r="P528">
        <f t="shared" si="33"/>
        <v>0</v>
      </c>
      <c r="Q528">
        <f>$H528*Q$2402</f>
        <v>29574.776004755862</v>
      </c>
      <c r="R528">
        <f t="shared" si="34"/>
        <v>0</v>
      </c>
      <c r="S528">
        <f t="shared" si="35"/>
        <v>0</v>
      </c>
      <c r="T528">
        <f>MROT/DAY(EOMONTH(MIN($G$2:$G$2401),MONTH(G528)-1))/8*H528*$T$2402</f>
        <v>0</v>
      </c>
      <c r="U528">
        <f>I528-PLAN</f>
        <v>230</v>
      </c>
    </row>
    <row r="529" spans="1:21" x14ac:dyDescent="0.35">
      <c r="A529">
        <v>2248</v>
      </c>
      <c r="B529" t="s">
        <v>63</v>
      </c>
      <c r="C529" t="s">
        <v>50</v>
      </c>
      <c r="D529">
        <v>4</v>
      </c>
      <c r="E529" t="s">
        <v>51</v>
      </c>
      <c r="F529">
        <v>2</v>
      </c>
      <c r="G529" s="1">
        <v>44573</v>
      </c>
      <c r="H529">
        <v>240</v>
      </c>
      <c r="I529">
        <v>1500</v>
      </c>
      <c r="J529">
        <v>33666.47</v>
      </c>
      <c r="K529">
        <f>IF(ISBLANK(J529),VLOOKUP(A529,LinearRegression!$B$2:$J$850,6,FALSE),J529)</f>
        <v>33666.47</v>
      </c>
      <c r="L529" s="4">
        <f>IF(ISBLANK(J529),VLOOKUP(A529,GradientBoostingRegressor!$B$2:$J$850,6,FALSE),J529)</f>
        <v>33666.47</v>
      </c>
      <c r="M529">
        <f>SUM(P529:S529)</f>
        <v>36968.47000594483</v>
      </c>
      <c r="N529">
        <f t="shared" si="32"/>
        <v>3302.0000059448284</v>
      </c>
      <c r="P529">
        <f t="shared" si="33"/>
        <v>0</v>
      </c>
      <c r="Q529">
        <f>$H529*Q$2402</f>
        <v>36968.47000594483</v>
      </c>
      <c r="R529">
        <f t="shared" si="34"/>
        <v>0</v>
      </c>
      <c r="S529">
        <f t="shared" si="35"/>
        <v>0</v>
      </c>
      <c r="T529">
        <f>MROT/DAY(EOMONTH(MIN($G$2:$G$2401),MONTH(G529)-1))/8*H529*$T$2402</f>
        <v>0</v>
      </c>
      <c r="U529">
        <f>I529-PLAN</f>
        <v>-60</v>
      </c>
    </row>
    <row r="530" spans="1:21" x14ac:dyDescent="0.35">
      <c r="A530">
        <v>1254</v>
      </c>
      <c r="B530" t="s">
        <v>73</v>
      </c>
      <c r="C530" t="s">
        <v>68</v>
      </c>
      <c r="D530">
        <v>4</v>
      </c>
      <c r="E530" t="s">
        <v>66</v>
      </c>
      <c r="F530">
        <v>3.4</v>
      </c>
      <c r="G530" s="1">
        <v>44568</v>
      </c>
      <c r="H530">
        <v>216</v>
      </c>
      <c r="I530">
        <v>1620</v>
      </c>
      <c r="J530">
        <v>33659.370000000003</v>
      </c>
      <c r="K530">
        <f>IF(ISBLANK(J530),VLOOKUP(A530,LinearRegression!$B$2:$J$850,6,FALSE),J530)</f>
        <v>33659.370000000003</v>
      </c>
      <c r="L530" s="4">
        <f>IF(ISBLANK(J530),VLOOKUP(A530,GradientBoostingRegressor!$B$2:$J$850,6,FALSE),J530)</f>
        <v>33659.370000000003</v>
      </c>
      <c r="M530">
        <f>SUM(P530:S530)</f>
        <v>33271.623005350346</v>
      </c>
      <c r="N530">
        <f t="shared" si="32"/>
        <v>387.7469946496567</v>
      </c>
      <c r="P530">
        <f t="shared" si="33"/>
        <v>0</v>
      </c>
      <c r="Q530">
        <f>$H530*Q$2402</f>
        <v>33271.623005350346</v>
      </c>
      <c r="R530">
        <f t="shared" si="34"/>
        <v>0</v>
      </c>
      <c r="S530">
        <f t="shared" si="35"/>
        <v>0</v>
      </c>
      <c r="T530">
        <f>MROT/DAY(EOMONTH(MIN($G$2:$G$2401),MONTH(G530)-1))/8*H530*$T$2402</f>
        <v>0</v>
      </c>
      <c r="U530">
        <f>I530-PLAN</f>
        <v>60</v>
      </c>
    </row>
    <row r="531" spans="1:21" x14ac:dyDescent="0.35">
      <c r="A531">
        <v>1326</v>
      </c>
      <c r="B531" t="s">
        <v>150</v>
      </c>
      <c r="C531" t="s">
        <v>65</v>
      </c>
      <c r="D531">
        <v>5</v>
      </c>
      <c r="E531" t="s">
        <v>151</v>
      </c>
      <c r="F531">
        <v>3.4</v>
      </c>
      <c r="G531" s="1">
        <v>44568</v>
      </c>
      <c r="H531">
        <v>204</v>
      </c>
      <c r="I531">
        <v>1620</v>
      </c>
      <c r="J531">
        <v>33523.449999999997</v>
      </c>
      <c r="K531">
        <f>IF(ISBLANK(J531),VLOOKUP(A531,LinearRegression!$B$2:$J$850,6,FALSE),J531)</f>
        <v>33523.449999999997</v>
      </c>
      <c r="L531" s="4">
        <f>IF(ISBLANK(J531),VLOOKUP(A531,GradientBoostingRegressor!$B$2:$J$850,6,FALSE),J531)</f>
        <v>33523.449999999997</v>
      </c>
      <c r="M531">
        <f>SUM(P531:S531)</f>
        <v>31423.199505053104</v>
      </c>
      <c r="N531">
        <f t="shared" si="32"/>
        <v>2100.250494946893</v>
      </c>
      <c r="P531">
        <f t="shared" si="33"/>
        <v>0</v>
      </c>
      <c r="Q531">
        <f>$H531*Q$2402</f>
        <v>31423.199505053104</v>
      </c>
      <c r="R531">
        <f t="shared" si="34"/>
        <v>0</v>
      </c>
      <c r="S531">
        <f t="shared" si="35"/>
        <v>0</v>
      </c>
      <c r="T531">
        <f>MROT/DAY(EOMONTH(MIN($G$2:$G$2401),MONTH(G531)-1))/8*H531*$T$2402</f>
        <v>0</v>
      </c>
      <c r="U531">
        <f>I531-PLAN</f>
        <v>60</v>
      </c>
    </row>
    <row r="532" spans="1:21" x14ac:dyDescent="0.35">
      <c r="A532">
        <v>1329</v>
      </c>
      <c r="B532" t="s">
        <v>154</v>
      </c>
      <c r="C532" t="s">
        <v>65</v>
      </c>
      <c r="D532">
        <v>5</v>
      </c>
      <c r="E532" t="s">
        <v>151</v>
      </c>
      <c r="F532">
        <v>3.4</v>
      </c>
      <c r="G532" s="1">
        <v>44568</v>
      </c>
      <c r="H532">
        <v>204</v>
      </c>
      <c r="I532">
        <v>1620</v>
      </c>
      <c r="J532">
        <v>33523.449999999997</v>
      </c>
      <c r="K532">
        <f>IF(ISBLANK(J532),VLOOKUP(A532,LinearRegression!$B$2:$J$850,6,FALSE),J532)</f>
        <v>33523.449999999997</v>
      </c>
      <c r="L532" s="4">
        <f>IF(ISBLANK(J532),VLOOKUP(A532,GradientBoostingRegressor!$B$2:$J$850,6,FALSE),J532)</f>
        <v>33523.449999999997</v>
      </c>
      <c r="M532">
        <f>SUM(P532:S532)</f>
        <v>31423.199505053104</v>
      </c>
      <c r="N532">
        <f t="shared" si="32"/>
        <v>2100.250494946893</v>
      </c>
      <c r="P532">
        <f t="shared" si="33"/>
        <v>0</v>
      </c>
      <c r="Q532">
        <f>$H532*Q$2402</f>
        <v>31423.199505053104</v>
      </c>
      <c r="R532">
        <f t="shared" si="34"/>
        <v>0</v>
      </c>
      <c r="S532">
        <f t="shared" si="35"/>
        <v>0</v>
      </c>
      <c r="T532">
        <f>MROT/DAY(EOMONTH(MIN($G$2:$G$2401),MONTH(G532)-1))/8*H532*$T$2402</f>
        <v>0</v>
      </c>
      <c r="U532">
        <f>I532-PLAN</f>
        <v>60</v>
      </c>
    </row>
    <row r="533" spans="1:21" x14ac:dyDescent="0.35">
      <c r="A533">
        <v>320</v>
      </c>
      <c r="B533" t="s">
        <v>144</v>
      </c>
      <c r="C533" t="s">
        <v>65</v>
      </c>
      <c r="D533">
        <v>5</v>
      </c>
      <c r="E533" t="s">
        <v>142</v>
      </c>
      <c r="F533">
        <v>3.4</v>
      </c>
      <c r="G533" s="1">
        <v>44563</v>
      </c>
      <c r="H533">
        <v>204</v>
      </c>
      <c r="I533">
        <v>1460</v>
      </c>
      <c r="J533">
        <v>33497.699999999997</v>
      </c>
      <c r="K533">
        <f>IF(ISBLANK(J533),VLOOKUP(A533,LinearRegression!$B$2:$J$850,6,FALSE),J533)</f>
        <v>33497.699999999997</v>
      </c>
      <c r="L533" s="4">
        <f>IF(ISBLANK(J533),VLOOKUP(A533,GradientBoostingRegressor!$B$2:$J$850,6,FALSE),J533)</f>
        <v>33497.699999999997</v>
      </c>
      <c r="M533">
        <f>SUM(P533:S533)</f>
        <v>31423.199505053104</v>
      </c>
      <c r="N533">
        <f t="shared" si="32"/>
        <v>2074.500494946893</v>
      </c>
      <c r="P533">
        <f t="shared" si="33"/>
        <v>0</v>
      </c>
      <c r="Q533">
        <f>$H533*Q$2402</f>
        <v>31423.199505053104</v>
      </c>
      <c r="R533">
        <f t="shared" si="34"/>
        <v>0</v>
      </c>
      <c r="S533">
        <f t="shared" si="35"/>
        <v>0</v>
      </c>
      <c r="T533">
        <f>MROT/DAY(EOMONTH(MIN($G$2:$G$2401),MONTH(G533)-1))/8*H533*$T$2402</f>
        <v>0</v>
      </c>
      <c r="U533">
        <f>I533-PLAN</f>
        <v>-100</v>
      </c>
    </row>
    <row r="534" spans="1:21" x14ac:dyDescent="0.35">
      <c r="A534">
        <v>329</v>
      </c>
      <c r="B534" t="s">
        <v>154</v>
      </c>
      <c r="C534" t="s">
        <v>65</v>
      </c>
      <c r="D534">
        <v>5</v>
      </c>
      <c r="E534" t="s">
        <v>151</v>
      </c>
      <c r="F534">
        <v>3.4</v>
      </c>
      <c r="G534" s="1">
        <v>44563</v>
      </c>
      <c r="H534">
        <v>204</v>
      </c>
      <c r="I534">
        <v>1460</v>
      </c>
      <c r="J534">
        <v>33497.699999999997</v>
      </c>
      <c r="K534">
        <f>IF(ISBLANK(J534),VLOOKUP(A534,LinearRegression!$B$2:$J$850,6,FALSE),J534)</f>
        <v>33497.699999999997</v>
      </c>
      <c r="L534" s="4">
        <f>IF(ISBLANK(J534),VLOOKUP(A534,GradientBoostingRegressor!$B$2:$J$850,6,FALSE),J534)</f>
        <v>33497.699999999997</v>
      </c>
      <c r="M534">
        <f>SUM(P534:S534)</f>
        <v>31423.199505053104</v>
      </c>
      <c r="N534">
        <f t="shared" si="32"/>
        <v>2074.500494946893</v>
      </c>
      <c r="P534">
        <f t="shared" si="33"/>
        <v>0</v>
      </c>
      <c r="Q534">
        <f>$H534*Q$2402</f>
        <v>31423.199505053104</v>
      </c>
      <c r="R534">
        <f t="shared" si="34"/>
        <v>0</v>
      </c>
      <c r="S534">
        <f t="shared" si="35"/>
        <v>0</v>
      </c>
      <c r="T534">
        <f>MROT/DAY(EOMONTH(MIN($G$2:$G$2401),MONTH(G534)-1))/8*H534*$T$2402</f>
        <v>0</v>
      </c>
      <c r="U534">
        <f>I534-PLAN</f>
        <v>-100</v>
      </c>
    </row>
    <row r="535" spans="1:21" x14ac:dyDescent="0.35">
      <c r="A535">
        <v>669</v>
      </c>
      <c r="B535" t="s">
        <v>88</v>
      </c>
      <c r="C535" t="s">
        <v>89</v>
      </c>
      <c r="D535">
        <v>4</v>
      </c>
      <c r="E535" t="s">
        <v>16</v>
      </c>
      <c r="F535">
        <v>3.2</v>
      </c>
      <c r="G535" s="1">
        <v>44565</v>
      </c>
      <c r="H535">
        <v>216</v>
      </c>
      <c r="I535">
        <v>1790</v>
      </c>
      <c r="J535">
        <v>33294.410000000003</v>
      </c>
      <c r="K535">
        <f>IF(ISBLANK(J535),VLOOKUP(A535,LinearRegression!$B$2:$J$850,6,FALSE),J535)</f>
        <v>33294.410000000003</v>
      </c>
      <c r="L535" s="4">
        <f>IF(ISBLANK(J535),VLOOKUP(A535,GradientBoostingRegressor!$B$2:$J$850,6,FALSE),J535)</f>
        <v>33294.410000000003</v>
      </c>
      <c r="M535">
        <f>SUM(P535:S535)</f>
        <v>33271.623005350346</v>
      </c>
      <c r="N535">
        <f t="shared" si="32"/>
        <v>22.786994649657572</v>
      </c>
      <c r="P535">
        <f t="shared" si="33"/>
        <v>0</v>
      </c>
      <c r="Q535">
        <f>$H535*Q$2402</f>
        <v>33271.623005350346</v>
      </c>
      <c r="R535">
        <f t="shared" si="34"/>
        <v>0</v>
      </c>
      <c r="S535">
        <f t="shared" si="35"/>
        <v>0</v>
      </c>
      <c r="T535">
        <f>MROT/DAY(EOMONTH(MIN($G$2:$G$2401),MONTH(G535)-1))/8*H535*$T$2402</f>
        <v>0</v>
      </c>
      <c r="U535">
        <f>I535-PLAN</f>
        <v>230</v>
      </c>
    </row>
    <row r="536" spans="1:21" x14ac:dyDescent="0.35">
      <c r="A536">
        <v>678</v>
      </c>
      <c r="B536" t="s">
        <v>98</v>
      </c>
      <c r="C536" t="s">
        <v>89</v>
      </c>
      <c r="D536">
        <v>4</v>
      </c>
      <c r="E536" t="s">
        <v>16</v>
      </c>
      <c r="F536">
        <v>3.2</v>
      </c>
      <c r="G536" s="1">
        <v>44565</v>
      </c>
      <c r="H536">
        <v>216</v>
      </c>
      <c r="I536">
        <v>1790</v>
      </c>
      <c r="J536">
        <v>33294.410000000003</v>
      </c>
      <c r="K536">
        <f>IF(ISBLANK(J536),VLOOKUP(A536,LinearRegression!$B$2:$J$850,6,FALSE),J536)</f>
        <v>33294.410000000003</v>
      </c>
      <c r="L536" s="4">
        <f>IF(ISBLANK(J536),VLOOKUP(A536,GradientBoostingRegressor!$B$2:$J$850,6,FALSE),J536)</f>
        <v>33294.410000000003</v>
      </c>
      <c r="M536">
        <f>SUM(P536:S536)</f>
        <v>33271.623005350346</v>
      </c>
      <c r="N536">
        <f t="shared" si="32"/>
        <v>22.786994649657572</v>
      </c>
      <c r="P536">
        <f t="shared" si="33"/>
        <v>0</v>
      </c>
      <c r="Q536">
        <f>$H536*Q$2402</f>
        <v>33271.623005350346</v>
      </c>
      <c r="R536">
        <f t="shared" si="34"/>
        <v>0</v>
      </c>
      <c r="S536">
        <f t="shared" si="35"/>
        <v>0</v>
      </c>
      <c r="T536">
        <f>MROT/DAY(EOMONTH(MIN($G$2:$G$2401),MONTH(G536)-1))/8*H536*$T$2402</f>
        <v>0</v>
      </c>
      <c r="U536">
        <f>I536-PLAN</f>
        <v>230</v>
      </c>
    </row>
    <row r="537" spans="1:21" x14ac:dyDescent="0.35">
      <c r="A537">
        <v>527</v>
      </c>
      <c r="B537" t="s">
        <v>152</v>
      </c>
      <c r="C537" t="s">
        <v>65</v>
      </c>
      <c r="D537">
        <v>5</v>
      </c>
      <c r="E537" t="s">
        <v>151</v>
      </c>
      <c r="F537">
        <v>3.4</v>
      </c>
      <c r="G537" s="1">
        <v>44564</v>
      </c>
      <c r="H537">
        <v>204</v>
      </c>
      <c r="I537">
        <v>1430</v>
      </c>
      <c r="J537">
        <v>33018.910000000003</v>
      </c>
      <c r="K537">
        <f>IF(ISBLANK(J537),VLOOKUP(A537,LinearRegression!$B$2:$J$850,6,FALSE),J537)</f>
        <v>33018.910000000003</v>
      </c>
      <c r="L537" s="4">
        <f>IF(ISBLANK(J537),VLOOKUP(A537,GradientBoostingRegressor!$B$2:$J$850,6,FALSE),J537)</f>
        <v>33018.910000000003</v>
      </c>
      <c r="M537">
        <f>SUM(P537:S537)</f>
        <v>31423.199505053104</v>
      </c>
      <c r="N537">
        <f t="shared" si="32"/>
        <v>1595.7104949468994</v>
      </c>
      <c r="P537">
        <f t="shared" si="33"/>
        <v>0</v>
      </c>
      <c r="Q537">
        <f>$H537*Q$2402</f>
        <v>31423.199505053104</v>
      </c>
      <c r="R537">
        <f t="shared" si="34"/>
        <v>0</v>
      </c>
      <c r="S537">
        <f t="shared" si="35"/>
        <v>0</v>
      </c>
      <c r="T537">
        <f>MROT/DAY(EOMONTH(MIN($G$2:$G$2401),MONTH(G537)-1))/8*H537*$T$2402</f>
        <v>0</v>
      </c>
      <c r="U537">
        <f>I537-PLAN</f>
        <v>-130</v>
      </c>
    </row>
    <row r="538" spans="1:21" x14ac:dyDescent="0.35">
      <c r="A538">
        <v>2318</v>
      </c>
      <c r="B538" t="s">
        <v>141</v>
      </c>
      <c r="C538" t="s">
        <v>65</v>
      </c>
      <c r="D538">
        <v>5</v>
      </c>
      <c r="E538" t="s">
        <v>142</v>
      </c>
      <c r="F538">
        <v>3.4</v>
      </c>
      <c r="G538" s="1">
        <v>44573</v>
      </c>
      <c r="H538">
        <v>204</v>
      </c>
      <c r="I538">
        <v>1500</v>
      </c>
      <c r="J538">
        <v>33018.910000000003</v>
      </c>
      <c r="K538">
        <f>IF(ISBLANK(J538),VLOOKUP(A538,LinearRegression!$B$2:$J$850,6,FALSE),J538)</f>
        <v>33018.910000000003</v>
      </c>
      <c r="L538" s="4">
        <f>IF(ISBLANK(J538),VLOOKUP(A538,GradientBoostingRegressor!$B$2:$J$850,6,FALSE),J538)</f>
        <v>33018.910000000003</v>
      </c>
      <c r="M538">
        <f>SUM(P538:S538)</f>
        <v>31423.199505053104</v>
      </c>
      <c r="N538">
        <f t="shared" si="32"/>
        <v>1595.7104949468994</v>
      </c>
      <c r="P538">
        <f t="shared" si="33"/>
        <v>0</v>
      </c>
      <c r="Q538">
        <f>$H538*Q$2402</f>
        <v>31423.199505053104</v>
      </c>
      <c r="R538">
        <f t="shared" si="34"/>
        <v>0</v>
      </c>
      <c r="S538">
        <f t="shared" si="35"/>
        <v>0</v>
      </c>
      <c r="T538">
        <f>MROT/DAY(EOMONTH(MIN($G$2:$G$2401),MONTH(G538)-1))/8*H538*$T$2402</f>
        <v>0</v>
      </c>
      <c r="U538">
        <f>I538-PLAN</f>
        <v>-60</v>
      </c>
    </row>
    <row r="539" spans="1:21" x14ac:dyDescent="0.35">
      <c r="A539">
        <v>2322</v>
      </c>
      <c r="B539" t="s">
        <v>146</v>
      </c>
      <c r="C539" t="s">
        <v>65</v>
      </c>
      <c r="D539">
        <v>5</v>
      </c>
      <c r="E539" t="s">
        <v>142</v>
      </c>
      <c r="F539">
        <v>3.4</v>
      </c>
      <c r="G539" s="1">
        <v>44573</v>
      </c>
      <c r="H539">
        <v>204</v>
      </c>
      <c r="I539">
        <v>1500</v>
      </c>
      <c r="J539">
        <v>33018.910000000003</v>
      </c>
      <c r="K539">
        <f>IF(ISBLANK(J539),VLOOKUP(A539,LinearRegression!$B$2:$J$850,6,FALSE),J539)</f>
        <v>33018.910000000003</v>
      </c>
      <c r="L539" s="4">
        <f>IF(ISBLANK(J539),VLOOKUP(A539,GradientBoostingRegressor!$B$2:$J$850,6,FALSE),J539)</f>
        <v>33018.910000000003</v>
      </c>
      <c r="M539">
        <f>SUM(P539:S539)</f>
        <v>31423.199505053104</v>
      </c>
      <c r="N539">
        <f t="shared" si="32"/>
        <v>1595.7104949468994</v>
      </c>
      <c r="P539">
        <f t="shared" si="33"/>
        <v>0</v>
      </c>
      <c r="Q539">
        <f>$H539*Q$2402</f>
        <v>31423.199505053104</v>
      </c>
      <c r="R539">
        <f t="shared" si="34"/>
        <v>0</v>
      </c>
      <c r="S539">
        <f t="shared" si="35"/>
        <v>0</v>
      </c>
      <c r="T539">
        <f>MROT/DAY(EOMONTH(MIN($G$2:$G$2401),MONTH(G539)-1))/8*H539*$T$2402</f>
        <v>0</v>
      </c>
      <c r="U539">
        <f>I539-PLAN</f>
        <v>-60</v>
      </c>
    </row>
    <row r="540" spans="1:21" x14ac:dyDescent="0.35">
      <c r="A540">
        <v>2332</v>
      </c>
      <c r="B540" t="s">
        <v>157</v>
      </c>
      <c r="C540" t="s">
        <v>65</v>
      </c>
      <c r="D540">
        <v>5</v>
      </c>
      <c r="E540" t="s">
        <v>151</v>
      </c>
      <c r="F540">
        <v>3.4</v>
      </c>
      <c r="G540" s="1">
        <v>44573</v>
      </c>
      <c r="H540">
        <v>204</v>
      </c>
      <c r="I540">
        <v>1500</v>
      </c>
      <c r="J540">
        <v>33018.910000000003</v>
      </c>
      <c r="K540">
        <f>IF(ISBLANK(J540),VLOOKUP(A540,LinearRegression!$B$2:$J$850,6,FALSE),J540)</f>
        <v>33018.910000000003</v>
      </c>
      <c r="L540" s="4">
        <f>IF(ISBLANK(J540),VLOOKUP(A540,GradientBoostingRegressor!$B$2:$J$850,6,FALSE),J540)</f>
        <v>33018.910000000003</v>
      </c>
      <c r="M540">
        <f>SUM(P540:S540)</f>
        <v>31423.199505053104</v>
      </c>
      <c r="N540">
        <f t="shared" si="32"/>
        <v>1595.7104949468994</v>
      </c>
      <c r="P540">
        <f t="shared" si="33"/>
        <v>0</v>
      </c>
      <c r="Q540">
        <f>$H540*Q$2402</f>
        <v>31423.199505053104</v>
      </c>
      <c r="R540">
        <f t="shared" si="34"/>
        <v>0</v>
      </c>
      <c r="S540">
        <f t="shared" si="35"/>
        <v>0</v>
      </c>
      <c r="T540">
        <f>MROT/DAY(EOMONTH(MIN($G$2:$G$2401),MONTH(G540)-1))/8*H540*$T$2402</f>
        <v>0</v>
      </c>
      <c r="U540">
        <f>I540-PLAN</f>
        <v>-60</v>
      </c>
    </row>
    <row r="541" spans="1:21" x14ac:dyDescent="0.35">
      <c r="A541">
        <v>54</v>
      </c>
      <c r="B541" t="s">
        <v>73</v>
      </c>
      <c r="C541" t="s">
        <v>68</v>
      </c>
      <c r="D541">
        <v>4</v>
      </c>
      <c r="E541" t="s">
        <v>66</v>
      </c>
      <c r="F541">
        <v>3.4</v>
      </c>
      <c r="G541" s="1">
        <v>44562</v>
      </c>
      <c r="H541">
        <v>204</v>
      </c>
      <c r="I541">
        <v>1950</v>
      </c>
      <c r="J541">
        <v>33011.269999999997</v>
      </c>
      <c r="K541">
        <f>IF(ISBLANK(J541),VLOOKUP(A541,LinearRegression!$B$2:$J$850,6,FALSE),J541)</f>
        <v>33011.269999999997</v>
      </c>
      <c r="L541" s="4">
        <f>IF(ISBLANK(J541),VLOOKUP(A541,GradientBoostingRegressor!$B$2:$J$850,6,FALSE),J541)</f>
        <v>33011.269999999997</v>
      </c>
      <c r="M541">
        <f>SUM(P541:S541)</f>
        <v>31423.199505053104</v>
      </c>
      <c r="N541">
        <f t="shared" si="32"/>
        <v>1588.0704949468927</v>
      </c>
      <c r="P541">
        <f t="shared" si="33"/>
        <v>0</v>
      </c>
      <c r="Q541">
        <f>$H541*Q$2402</f>
        <v>31423.199505053104</v>
      </c>
      <c r="R541">
        <f t="shared" si="34"/>
        <v>0</v>
      </c>
      <c r="S541">
        <f t="shared" si="35"/>
        <v>0</v>
      </c>
      <c r="T541">
        <f>MROT/DAY(EOMONTH(MIN($G$2:$G$2401),MONTH(G541)-1))/8*H541*$T$2402</f>
        <v>0</v>
      </c>
      <c r="U541">
        <f>I541-PLAN</f>
        <v>390</v>
      </c>
    </row>
    <row r="542" spans="1:21" x14ac:dyDescent="0.35">
      <c r="A542">
        <v>63</v>
      </c>
      <c r="B542" t="s">
        <v>82</v>
      </c>
      <c r="C542" t="s">
        <v>65</v>
      </c>
      <c r="D542">
        <v>4</v>
      </c>
      <c r="E542" t="s">
        <v>66</v>
      </c>
      <c r="F542">
        <v>3.4</v>
      </c>
      <c r="G542" s="1">
        <v>44562</v>
      </c>
      <c r="H542">
        <v>204</v>
      </c>
      <c r="I542">
        <v>1950</v>
      </c>
      <c r="J542">
        <v>33011.269999999997</v>
      </c>
      <c r="K542">
        <f>IF(ISBLANK(J542),VLOOKUP(A542,LinearRegression!$B$2:$J$850,6,FALSE),J542)</f>
        <v>33011.269999999997</v>
      </c>
      <c r="L542" s="4">
        <f>IF(ISBLANK(J542),VLOOKUP(A542,GradientBoostingRegressor!$B$2:$J$850,6,FALSE),J542)</f>
        <v>33011.269999999997</v>
      </c>
      <c r="M542">
        <f>SUM(P542:S542)</f>
        <v>31423.199505053104</v>
      </c>
      <c r="N542">
        <f t="shared" si="32"/>
        <v>1588.0704949468927</v>
      </c>
      <c r="P542">
        <f t="shared" si="33"/>
        <v>0</v>
      </c>
      <c r="Q542">
        <f>$H542*Q$2402</f>
        <v>31423.199505053104</v>
      </c>
      <c r="R542">
        <f t="shared" si="34"/>
        <v>0</v>
      </c>
      <c r="S542">
        <f t="shared" si="35"/>
        <v>0</v>
      </c>
      <c r="T542">
        <f>MROT/DAY(EOMONTH(MIN($G$2:$G$2401),MONTH(G542)-1))/8*H542*$T$2402</f>
        <v>0</v>
      </c>
      <c r="U542">
        <f>I542-PLAN</f>
        <v>390</v>
      </c>
    </row>
    <row r="543" spans="1:21" x14ac:dyDescent="0.35">
      <c r="A543">
        <v>65</v>
      </c>
      <c r="B543" t="s">
        <v>84</v>
      </c>
      <c r="C543" t="s">
        <v>68</v>
      </c>
      <c r="D543">
        <v>4</v>
      </c>
      <c r="E543" t="s">
        <v>66</v>
      </c>
      <c r="F543">
        <v>3.4</v>
      </c>
      <c r="G543" s="1">
        <v>44562</v>
      </c>
      <c r="H543">
        <v>204</v>
      </c>
      <c r="I543">
        <v>1950</v>
      </c>
      <c r="J543">
        <v>33011.269999999997</v>
      </c>
      <c r="K543">
        <f>IF(ISBLANK(J543),VLOOKUP(A543,LinearRegression!$B$2:$J$850,6,FALSE),J543)</f>
        <v>33011.269999999997</v>
      </c>
      <c r="L543" s="4">
        <f>IF(ISBLANK(J543),VLOOKUP(A543,GradientBoostingRegressor!$B$2:$J$850,6,FALSE),J543)</f>
        <v>33011.269999999997</v>
      </c>
      <c r="M543">
        <f>SUM(P543:S543)</f>
        <v>31423.199505053104</v>
      </c>
      <c r="N543">
        <f t="shared" si="32"/>
        <v>1588.0704949468927</v>
      </c>
      <c r="P543">
        <f t="shared" si="33"/>
        <v>0</v>
      </c>
      <c r="Q543">
        <f>$H543*Q$2402</f>
        <v>31423.199505053104</v>
      </c>
      <c r="R543">
        <f t="shared" si="34"/>
        <v>0</v>
      </c>
      <c r="S543">
        <f t="shared" si="35"/>
        <v>0</v>
      </c>
      <c r="T543">
        <f>MROT/DAY(EOMONTH(MIN($G$2:$G$2401),MONTH(G543)-1))/8*H543*$T$2402</f>
        <v>0</v>
      </c>
      <c r="U543">
        <f>I543-PLAN</f>
        <v>390</v>
      </c>
    </row>
    <row r="544" spans="1:21" x14ac:dyDescent="0.35">
      <c r="A544">
        <v>1455</v>
      </c>
      <c r="B544" t="s">
        <v>74</v>
      </c>
      <c r="C544" t="s">
        <v>65</v>
      </c>
      <c r="D544">
        <v>4</v>
      </c>
      <c r="E544" t="s">
        <v>66</v>
      </c>
      <c r="F544">
        <v>3.4</v>
      </c>
      <c r="G544" s="1">
        <v>44569</v>
      </c>
      <c r="H544">
        <v>204</v>
      </c>
      <c r="I544">
        <v>1930</v>
      </c>
      <c r="J544">
        <v>32881.4</v>
      </c>
      <c r="K544">
        <f>IF(ISBLANK(J544),VLOOKUP(A544,LinearRegression!$B$2:$J$850,6,FALSE),J544)</f>
        <v>32881.4</v>
      </c>
      <c r="L544" s="4">
        <f>IF(ISBLANK(J544),VLOOKUP(A544,GradientBoostingRegressor!$B$2:$J$850,6,FALSE),J544)</f>
        <v>32881.4</v>
      </c>
      <c r="M544">
        <f>SUM(P544:S544)</f>
        <v>31423.199505053104</v>
      </c>
      <c r="N544">
        <f t="shared" si="32"/>
        <v>1458.2004949468974</v>
      </c>
      <c r="P544">
        <f t="shared" si="33"/>
        <v>0</v>
      </c>
      <c r="Q544">
        <f>$H544*Q$2402</f>
        <v>31423.199505053104</v>
      </c>
      <c r="R544">
        <f t="shared" si="34"/>
        <v>0</v>
      </c>
      <c r="S544">
        <f t="shared" si="35"/>
        <v>0</v>
      </c>
      <c r="T544">
        <f>MROT/DAY(EOMONTH(MIN($G$2:$G$2401),MONTH(G544)-1))/8*H544*$T$2402</f>
        <v>0</v>
      </c>
      <c r="U544">
        <f>I544-PLAN</f>
        <v>370</v>
      </c>
    </row>
    <row r="545" spans="1:21" x14ac:dyDescent="0.35">
      <c r="A545">
        <v>133</v>
      </c>
      <c r="B545" t="s">
        <v>158</v>
      </c>
      <c r="C545" t="s">
        <v>65</v>
      </c>
      <c r="D545">
        <v>5</v>
      </c>
      <c r="E545" t="s">
        <v>151</v>
      </c>
      <c r="F545">
        <v>3.4</v>
      </c>
      <c r="G545" s="1">
        <v>44562</v>
      </c>
      <c r="H545">
        <v>192</v>
      </c>
      <c r="I545">
        <v>1950</v>
      </c>
      <c r="J545">
        <v>32707.7</v>
      </c>
      <c r="K545">
        <f>IF(ISBLANK(J545),VLOOKUP(A545,LinearRegression!$B$2:$J$850,6,FALSE),J545)</f>
        <v>32707.7</v>
      </c>
      <c r="L545" s="4">
        <f>IF(ISBLANK(J545),VLOOKUP(A545,GradientBoostingRegressor!$B$2:$J$850,6,FALSE),J545)</f>
        <v>32707.7</v>
      </c>
      <c r="M545">
        <f>SUM(P545:S545)</f>
        <v>29574.776004755862</v>
      </c>
      <c r="N545">
        <f t="shared" si="32"/>
        <v>3132.9239952441385</v>
      </c>
      <c r="P545">
        <f t="shared" si="33"/>
        <v>0</v>
      </c>
      <c r="Q545">
        <f>$H545*Q$2402</f>
        <v>29574.776004755862</v>
      </c>
      <c r="R545">
        <f t="shared" si="34"/>
        <v>0</v>
      </c>
      <c r="S545">
        <f t="shared" si="35"/>
        <v>0</v>
      </c>
      <c r="T545">
        <f>MROT/DAY(EOMONTH(MIN($G$2:$G$2401),MONTH(G545)-1))/8*H545*$T$2402</f>
        <v>0</v>
      </c>
      <c r="U545">
        <f>I545-PLAN</f>
        <v>390</v>
      </c>
    </row>
    <row r="546" spans="1:21" x14ac:dyDescent="0.35">
      <c r="A546">
        <v>1267</v>
      </c>
      <c r="B546" t="s">
        <v>86</v>
      </c>
      <c r="C546" t="s">
        <v>71</v>
      </c>
      <c r="D546">
        <v>4</v>
      </c>
      <c r="E546" t="s">
        <v>66</v>
      </c>
      <c r="F546">
        <v>3.1</v>
      </c>
      <c r="G546" s="1">
        <v>44568</v>
      </c>
      <c r="H546">
        <v>228</v>
      </c>
      <c r="I546">
        <v>1620</v>
      </c>
      <c r="J546">
        <v>32688.29</v>
      </c>
      <c r="K546">
        <f>IF(ISBLANK(J546),VLOOKUP(A546,LinearRegression!$B$2:$J$850,6,FALSE),J546)</f>
        <v>32688.29</v>
      </c>
      <c r="L546" s="4">
        <f>IF(ISBLANK(J546),VLOOKUP(A546,GradientBoostingRegressor!$B$2:$J$850,6,FALSE),J546)</f>
        <v>32688.29</v>
      </c>
      <c r="M546">
        <f>SUM(P546:S546)</f>
        <v>35120.046505647588</v>
      </c>
      <c r="N546">
        <f t="shared" si="32"/>
        <v>2431.7565056475869</v>
      </c>
      <c r="P546">
        <f t="shared" si="33"/>
        <v>0</v>
      </c>
      <c r="Q546">
        <f>$H546*Q$2402</f>
        <v>35120.046505647588</v>
      </c>
      <c r="R546">
        <f t="shared" si="34"/>
        <v>0</v>
      </c>
      <c r="S546">
        <f t="shared" si="35"/>
        <v>0</v>
      </c>
      <c r="T546">
        <f>MROT/DAY(EOMONTH(MIN($G$2:$G$2401),MONTH(G546)-1))/8*H546*$T$2402</f>
        <v>0</v>
      </c>
      <c r="U546">
        <f>I546-PLAN</f>
        <v>60</v>
      </c>
    </row>
    <row r="547" spans="1:21" x14ac:dyDescent="0.35">
      <c r="A547">
        <v>1421</v>
      </c>
      <c r="B547" t="s">
        <v>34</v>
      </c>
      <c r="C547" t="s">
        <v>11</v>
      </c>
      <c r="D547">
        <v>3</v>
      </c>
      <c r="E547" t="s">
        <v>12</v>
      </c>
      <c r="F547">
        <v>1</v>
      </c>
      <c r="G547" s="1">
        <v>44569</v>
      </c>
      <c r="H547">
        <v>252</v>
      </c>
      <c r="I547">
        <v>1930</v>
      </c>
      <c r="J547">
        <v>32615.09</v>
      </c>
      <c r="K547">
        <f>IF(ISBLANK(J547),VLOOKUP(A547,LinearRegression!$B$2:$J$850,6,FALSE),J547)</f>
        <v>32615.09</v>
      </c>
      <c r="L547" s="4">
        <f>IF(ISBLANK(J547),VLOOKUP(A547,GradientBoostingRegressor!$B$2:$J$850,6,FALSE),J547)</f>
        <v>32615.09</v>
      </c>
      <c r="M547">
        <f>SUM(P547:S547)</f>
        <v>38816.893506242071</v>
      </c>
      <c r="N547">
        <f t="shared" si="32"/>
        <v>6201.8035062420713</v>
      </c>
      <c r="P547">
        <f t="shared" si="33"/>
        <v>0</v>
      </c>
      <c r="Q547">
        <f>$H547*Q$2402</f>
        <v>38816.893506242071</v>
      </c>
      <c r="R547">
        <f t="shared" si="34"/>
        <v>0</v>
      </c>
      <c r="S547">
        <f t="shared" si="35"/>
        <v>0</v>
      </c>
      <c r="T547">
        <f>MROT/DAY(EOMONTH(MIN($G$2:$G$2401),MONTH(G547)-1))/8*H547*$T$2402</f>
        <v>0</v>
      </c>
      <c r="U547">
        <f>I547-PLAN</f>
        <v>370</v>
      </c>
    </row>
    <row r="548" spans="1:21" x14ac:dyDescent="0.35">
      <c r="A548">
        <v>947</v>
      </c>
      <c r="B548" t="s">
        <v>172</v>
      </c>
      <c r="C548" t="s">
        <v>65</v>
      </c>
      <c r="D548">
        <v>6</v>
      </c>
      <c r="E548" t="s">
        <v>66</v>
      </c>
      <c r="F548">
        <v>3.4</v>
      </c>
      <c r="G548" s="1">
        <v>44566</v>
      </c>
      <c r="H548">
        <v>192</v>
      </c>
      <c r="I548">
        <v>1490</v>
      </c>
      <c r="J548">
        <v>32596.62</v>
      </c>
      <c r="K548">
        <f>IF(ISBLANK(J548),VLOOKUP(A548,LinearRegression!$B$2:$J$850,6,FALSE),J548)</f>
        <v>32596.62</v>
      </c>
      <c r="L548" s="4">
        <f>IF(ISBLANK(J548),VLOOKUP(A548,GradientBoostingRegressor!$B$2:$J$850,6,FALSE),J548)</f>
        <v>32596.62</v>
      </c>
      <c r="M548">
        <f>SUM(P548:S548)</f>
        <v>29574.776004755862</v>
      </c>
      <c r="N548">
        <f t="shared" si="32"/>
        <v>3021.8439952441367</v>
      </c>
      <c r="P548">
        <f t="shared" si="33"/>
        <v>0</v>
      </c>
      <c r="Q548">
        <f>$H548*Q$2402</f>
        <v>29574.776004755862</v>
      </c>
      <c r="R548">
        <f t="shared" si="34"/>
        <v>0</v>
      </c>
      <c r="S548">
        <f t="shared" si="35"/>
        <v>0</v>
      </c>
      <c r="T548">
        <f>MROT/DAY(EOMONTH(MIN($G$2:$G$2401),MONTH(G548)-1))/8*H548*$T$2402</f>
        <v>0</v>
      </c>
      <c r="U548">
        <f>I548-PLAN</f>
        <v>-70</v>
      </c>
    </row>
    <row r="549" spans="1:21" x14ac:dyDescent="0.35">
      <c r="A549">
        <v>1517</v>
      </c>
      <c r="B549" t="s">
        <v>140</v>
      </c>
      <c r="C549" t="s">
        <v>65</v>
      </c>
      <c r="D549">
        <v>5</v>
      </c>
      <c r="E549" t="s">
        <v>66</v>
      </c>
      <c r="F549">
        <v>3.4</v>
      </c>
      <c r="G549" s="1">
        <v>44569</v>
      </c>
      <c r="H549">
        <v>192</v>
      </c>
      <c r="I549">
        <v>1930</v>
      </c>
      <c r="J549">
        <v>32572.03</v>
      </c>
      <c r="K549">
        <f>IF(ISBLANK(J549),VLOOKUP(A549,LinearRegression!$B$2:$J$850,6,FALSE),J549)</f>
        <v>32572.03</v>
      </c>
      <c r="L549" s="4">
        <f>IF(ISBLANK(J549),VLOOKUP(A549,GradientBoostingRegressor!$B$2:$J$850,6,FALSE),J549)</f>
        <v>32572.03</v>
      </c>
      <c r="M549">
        <f>SUM(P549:S549)</f>
        <v>29574.776004755862</v>
      </c>
      <c r="N549">
        <f t="shared" si="32"/>
        <v>2997.2539952441366</v>
      </c>
      <c r="P549">
        <f t="shared" si="33"/>
        <v>0</v>
      </c>
      <c r="Q549">
        <f>$H549*Q$2402</f>
        <v>29574.776004755862</v>
      </c>
      <c r="R549">
        <f t="shared" si="34"/>
        <v>0</v>
      </c>
      <c r="S549">
        <f t="shared" si="35"/>
        <v>0</v>
      </c>
      <c r="T549">
        <f>MROT/DAY(EOMONTH(MIN($G$2:$G$2401),MONTH(G549)-1))/8*H549*$T$2402</f>
        <v>0</v>
      </c>
      <c r="U549">
        <f>I549-PLAN</f>
        <v>370</v>
      </c>
    </row>
    <row r="550" spans="1:21" x14ac:dyDescent="0.35">
      <c r="A550">
        <v>1520</v>
      </c>
      <c r="B550" t="s">
        <v>144</v>
      </c>
      <c r="C550" t="s">
        <v>65</v>
      </c>
      <c r="D550">
        <v>5</v>
      </c>
      <c r="E550" t="s">
        <v>142</v>
      </c>
      <c r="F550">
        <v>3.4</v>
      </c>
      <c r="G550" s="1">
        <v>44569</v>
      </c>
      <c r="H550">
        <v>192</v>
      </c>
      <c r="I550">
        <v>1930</v>
      </c>
      <c r="J550">
        <v>32572.03</v>
      </c>
      <c r="K550">
        <f>IF(ISBLANK(J550),VLOOKUP(A550,LinearRegression!$B$2:$J$850,6,FALSE),J550)</f>
        <v>32572.03</v>
      </c>
      <c r="L550" s="4">
        <f>IF(ISBLANK(J550),VLOOKUP(A550,GradientBoostingRegressor!$B$2:$J$850,6,FALSE),J550)</f>
        <v>32572.03</v>
      </c>
      <c r="M550">
        <f>SUM(P550:S550)</f>
        <v>29574.776004755862</v>
      </c>
      <c r="N550">
        <f t="shared" si="32"/>
        <v>2997.2539952441366</v>
      </c>
      <c r="P550">
        <f t="shared" si="33"/>
        <v>0</v>
      </c>
      <c r="Q550">
        <f>$H550*Q$2402</f>
        <v>29574.776004755862</v>
      </c>
      <c r="R550">
        <f t="shared" si="34"/>
        <v>0</v>
      </c>
      <c r="S550">
        <f t="shared" si="35"/>
        <v>0</v>
      </c>
      <c r="T550">
        <f>MROT/DAY(EOMONTH(MIN($G$2:$G$2401),MONTH(G550)-1))/8*H550*$T$2402</f>
        <v>0</v>
      </c>
      <c r="U550">
        <f>I550-PLAN</f>
        <v>370</v>
      </c>
    </row>
    <row r="551" spans="1:21" x14ac:dyDescent="0.35">
      <c r="A551">
        <v>1361</v>
      </c>
      <c r="B551" t="s">
        <v>188</v>
      </c>
      <c r="C551" t="s">
        <v>65</v>
      </c>
      <c r="D551">
        <v>7</v>
      </c>
      <c r="E551" t="s">
        <v>66</v>
      </c>
      <c r="F551">
        <v>3.4</v>
      </c>
      <c r="G551" s="1">
        <v>44568</v>
      </c>
      <c r="H551">
        <v>180</v>
      </c>
      <c r="I551">
        <v>1620</v>
      </c>
      <c r="J551">
        <v>32398.99</v>
      </c>
      <c r="K551">
        <f>IF(ISBLANK(J551),VLOOKUP(A551,LinearRegression!$B$2:$J$850,6,FALSE),J551)</f>
        <v>32398.99</v>
      </c>
      <c r="L551" s="4">
        <f>IF(ISBLANK(J551),VLOOKUP(A551,GradientBoostingRegressor!$B$2:$J$850,6,FALSE),J551)</f>
        <v>32398.99</v>
      </c>
      <c r="M551">
        <f>SUM(P551:S551)</f>
        <v>27726.35250445862</v>
      </c>
      <c r="N551">
        <f t="shared" si="32"/>
        <v>4672.6374955413812</v>
      </c>
      <c r="P551">
        <f t="shared" si="33"/>
        <v>0</v>
      </c>
      <c r="Q551">
        <f>$H551*Q$2402</f>
        <v>27726.35250445862</v>
      </c>
      <c r="R551">
        <f t="shared" si="34"/>
        <v>0</v>
      </c>
      <c r="S551">
        <f t="shared" si="35"/>
        <v>0</v>
      </c>
      <c r="T551">
        <f>MROT/DAY(EOMONTH(MIN($G$2:$G$2401),MONTH(G551)-1))/8*H551*$T$2402</f>
        <v>0</v>
      </c>
      <c r="U551">
        <f>I551-PLAN</f>
        <v>60</v>
      </c>
    </row>
    <row r="552" spans="1:21" x14ac:dyDescent="0.35">
      <c r="A552">
        <v>1363</v>
      </c>
      <c r="B552" t="s">
        <v>190</v>
      </c>
      <c r="C552" t="s">
        <v>65</v>
      </c>
      <c r="D552">
        <v>7</v>
      </c>
      <c r="E552" t="s">
        <v>66</v>
      </c>
      <c r="F552">
        <v>3.4</v>
      </c>
      <c r="G552" s="1">
        <v>44568</v>
      </c>
      <c r="H552">
        <v>180</v>
      </c>
      <c r="I552">
        <v>1620</v>
      </c>
      <c r="J552">
        <v>32398.99</v>
      </c>
      <c r="K552">
        <f>IF(ISBLANK(J552),VLOOKUP(A552,LinearRegression!$B$2:$J$850,6,FALSE),J552)</f>
        <v>32398.99</v>
      </c>
      <c r="L552" s="4">
        <f>IF(ISBLANK(J552),VLOOKUP(A552,GradientBoostingRegressor!$B$2:$J$850,6,FALSE),J552)</f>
        <v>32398.99</v>
      </c>
      <c r="M552">
        <f>SUM(P552:S552)</f>
        <v>27726.35250445862</v>
      </c>
      <c r="N552">
        <f t="shared" si="32"/>
        <v>4672.6374955413812</v>
      </c>
      <c r="P552">
        <f t="shared" si="33"/>
        <v>0</v>
      </c>
      <c r="Q552">
        <f>$H552*Q$2402</f>
        <v>27726.35250445862</v>
      </c>
      <c r="R552">
        <f t="shared" si="34"/>
        <v>0</v>
      </c>
      <c r="S552">
        <f t="shared" si="35"/>
        <v>0</v>
      </c>
      <c r="T552">
        <f>MROT/DAY(EOMONTH(MIN($G$2:$G$2401),MONTH(G552)-1))/8*H552*$T$2402</f>
        <v>0</v>
      </c>
      <c r="U552">
        <f>I552-PLAN</f>
        <v>60</v>
      </c>
    </row>
    <row r="553" spans="1:21" x14ac:dyDescent="0.35">
      <c r="A553">
        <v>1364</v>
      </c>
      <c r="B553" t="s">
        <v>191</v>
      </c>
      <c r="C553" t="s">
        <v>65</v>
      </c>
      <c r="D553">
        <v>7</v>
      </c>
      <c r="E553" t="s">
        <v>66</v>
      </c>
      <c r="F553">
        <v>3.4</v>
      </c>
      <c r="G553" s="1">
        <v>44568</v>
      </c>
      <c r="H553">
        <v>180</v>
      </c>
      <c r="I553">
        <v>1620</v>
      </c>
      <c r="J553">
        <v>32398.99</v>
      </c>
      <c r="K553">
        <f>IF(ISBLANK(J553),VLOOKUP(A553,LinearRegression!$B$2:$J$850,6,FALSE),J553)</f>
        <v>32398.99</v>
      </c>
      <c r="L553" s="4">
        <f>IF(ISBLANK(J553),VLOOKUP(A553,GradientBoostingRegressor!$B$2:$J$850,6,FALSE),J553)</f>
        <v>32398.99</v>
      </c>
      <c r="M553">
        <f>SUM(P553:S553)</f>
        <v>27726.35250445862</v>
      </c>
      <c r="N553">
        <f t="shared" si="32"/>
        <v>4672.6374955413812</v>
      </c>
      <c r="P553">
        <f t="shared" si="33"/>
        <v>0</v>
      </c>
      <c r="Q553">
        <f>$H553*Q$2402</f>
        <v>27726.35250445862</v>
      </c>
      <c r="R553">
        <f t="shared" si="34"/>
        <v>0</v>
      </c>
      <c r="S553">
        <f t="shared" si="35"/>
        <v>0</v>
      </c>
      <c r="T553">
        <f>MROT/DAY(EOMONTH(MIN($G$2:$G$2401),MONTH(G553)-1))/8*H553*$T$2402</f>
        <v>0</v>
      </c>
      <c r="U553">
        <f>I553-PLAN</f>
        <v>60</v>
      </c>
    </row>
    <row r="554" spans="1:21" x14ac:dyDescent="0.35">
      <c r="A554">
        <v>554</v>
      </c>
      <c r="B554" t="s">
        <v>179</v>
      </c>
      <c r="C554" t="s">
        <v>180</v>
      </c>
      <c r="D554">
        <v>7</v>
      </c>
      <c r="E554" t="s">
        <v>181</v>
      </c>
      <c r="F554">
        <v>1</v>
      </c>
      <c r="G554" s="1">
        <v>44564</v>
      </c>
      <c r="H554">
        <v>204</v>
      </c>
      <c r="I554">
        <v>1430</v>
      </c>
      <c r="J554">
        <v>32388.1</v>
      </c>
      <c r="K554">
        <f>IF(ISBLANK(J554),VLOOKUP(A554,LinearRegression!$B$2:$J$850,6,FALSE),J554)</f>
        <v>32388.1</v>
      </c>
      <c r="L554" s="4">
        <f>IF(ISBLANK(J554),VLOOKUP(A554,GradientBoostingRegressor!$B$2:$J$850,6,FALSE),J554)</f>
        <v>32388.1</v>
      </c>
      <c r="M554">
        <f>SUM(P554:S554)</f>
        <v>31423.199505053104</v>
      </c>
      <c r="N554">
        <f t="shared" si="32"/>
        <v>964.90049494689447</v>
      </c>
      <c r="P554">
        <f t="shared" si="33"/>
        <v>0</v>
      </c>
      <c r="Q554">
        <f>$H554*Q$2402</f>
        <v>31423.199505053104</v>
      </c>
      <c r="R554">
        <f t="shared" si="34"/>
        <v>0</v>
      </c>
      <c r="S554">
        <f t="shared" si="35"/>
        <v>0</v>
      </c>
      <c r="T554">
        <f>MROT/DAY(EOMONTH(MIN($G$2:$G$2401),MONTH(G554)-1))/8*H554*$T$2402</f>
        <v>0</v>
      </c>
      <c r="U554">
        <f>I554-PLAN</f>
        <v>-130</v>
      </c>
    </row>
    <row r="555" spans="1:21" x14ac:dyDescent="0.35">
      <c r="A555">
        <v>363</v>
      </c>
      <c r="B555" t="s">
        <v>190</v>
      </c>
      <c r="C555" t="s">
        <v>65</v>
      </c>
      <c r="D555">
        <v>7</v>
      </c>
      <c r="E555" t="s">
        <v>66</v>
      </c>
      <c r="F555">
        <v>3.4</v>
      </c>
      <c r="G555" s="1">
        <v>44563</v>
      </c>
      <c r="H555">
        <v>180</v>
      </c>
      <c r="I555">
        <v>1460</v>
      </c>
      <c r="J555">
        <v>32371</v>
      </c>
      <c r="K555">
        <f>IF(ISBLANK(J555),VLOOKUP(A555,LinearRegression!$B$2:$J$850,6,FALSE),J555)</f>
        <v>32371</v>
      </c>
      <c r="L555" s="4">
        <f>IF(ISBLANK(J555),VLOOKUP(A555,GradientBoostingRegressor!$B$2:$J$850,6,FALSE),J555)</f>
        <v>32371</v>
      </c>
      <c r="M555">
        <f>SUM(P555:S555)</f>
        <v>27726.35250445862</v>
      </c>
      <c r="N555">
        <f t="shared" si="32"/>
        <v>4644.6474955413796</v>
      </c>
      <c r="P555">
        <f t="shared" si="33"/>
        <v>0</v>
      </c>
      <c r="Q555">
        <f>$H555*Q$2402</f>
        <v>27726.35250445862</v>
      </c>
      <c r="R555">
        <f t="shared" si="34"/>
        <v>0</v>
      </c>
      <c r="S555">
        <f t="shared" si="35"/>
        <v>0</v>
      </c>
      <c r="T555">
        <f>MROT/DAY(EOMONTH(MIN($G$2:$G$2401),MONTH(G555)-1))/8*H555*$T$2402</f>
        <v>0</v>
      </c>
      <c r="U555">
        <f>I555-PLAN</f>
        <v>-100</v>
      </c>
    </row>
    <row r="556" spans="1:21" x14ac:dyDescent="0.35">
      <c r="A556">
        <v>1279</v>
      </c>
      <c r="B556" t="s">
        <v>99</v>
      </c>
      <c r="C556" t="s">
        <v>18</v>
      </c>
      <c r="D556">
        <v>4</v>
      </c>
      <c r="E556" t="s">
        <v>16</v>
      </c>
      <c r="F556">
        <v>3.3</v>
      </c>
      <c r="G556" s="1">
        <v>44568</v>
      </c>
      <c r="H556">
        <v>216</v>
      </c>
      <c r="I556">
        <v>1620</v>
      </c>
      <c r="J556">
        <v>32363.37</v>
      </c>
      <c r="K556">
        <f>IF(ISBLANK(J556),VLOOKUP(A556,LinearRegression!$B$2:$J$850,6,FALSE),J556)</f>
        <v>32363.37</v>
      </c>
      <c r="L556" s="4">
        <f>IF(ISBLANK(J556),VLOOKUP(A556,GradientBoostingRegressor!$B$2:$J$850,6,FALSE),J556)</f>
        <v>32363.37</v>
      </c>
      <c r="M556">
        <f>SUM(P556:S556)</f>
        <v>33271.623005350346</v>
      </c>
      <c r="N556">
        <f t="shared" si="32"/>
        <v>908.25300535034694</v>
      </c>
      <c r="P556">
        <f t="shared" si="33"/>
        <v>0</v>
      </c>
      <c r="Q556">
        <f>$H556*Q$2402</f>
        <v>33271.623005350346</v>
      </c>
      <c r="R556">
        <f t="shared" si="34"/>
        <v>0</v>
      </c>
      <c r="S556">
        <f t="shared" si="35"/>
        <v>0</v>
      </c>
      <c r="T556">
        <f>MROT/DAY(EOMONTH(MIN($G$2:$G$2401),MONTH(G556)-1))/8*H556*$T$2402</f>
        <v>0</v>
      </c>
      <c r="U556">
        <f>I556-PLAN</f>
        <v>60</v>
      </c>
    </row>
    <row r="557" spans="1:21" x14ac:dyDescent="0.35">
      <c r="A557">
        <v>1282</v>
      </c>
      <c r="B557" t="s">
        <v>102</v>
      </c>
      <c r="C557" t="s">
        <v>18</v>
      </c>
      <c r="D557">
        <v>4</v>
      </c>
      <c r="E557" t="s">
        <v>103</v>
      </c>
      <c r="F557">
        <v>3.3</v>
      </c>
      <c r="G557" s="1">
        <v>44568</v>
      </c>
      <c r="H557">
        <v>216</v>
      </c>
      <c r="I557">
        <v>1620</v>
      </c>
      <c r="J557">
        <v>32363.37</v>
      </c>
      <c r="K557">
        <f>IF(ISBLANK(J557),VLOOKUP(A557,LinearRegression!$B$2:$J$850,6,FALSE),J557)</f>
        <v>32363.37</v>
      </c>
      <c r="L557" s="4">
        <f>IF(ISBLANK(J557),VLOOKUP(A557,GradientBoostingRegressor!$B$2:$J$850,6,FALSE),J557)</f>
        <v>32363.37</v>
      </c>
      <c r="M557">
        <f>SUM(P557:S557)</f>
        <v>33271.623005350346</v>
      </c>
      <c r="N557">
        <f t="shared" si="32"/>
        <v>908.25300535034694</v>
      </c>
      <c r="P557">
        <f t="shared" si="33"/>
        <v>0</v>
      </c>
      <c r="Q557">
        <f>$H557*Q$2402</f>
        <v>33271.623005350346</v>
      </c>
      <c r="R557">
        <f t="shared" si="34"/>
        <v>0</v>
      </c>
      <c r="S557">
        <f t="shared" si="35"/>
        <v>0</v>
      </c>
      <c r="T557">
        <f>MROT/DAY(EOMONTH(MIN($G$2:$G$2401),MONTH(G557)-1))/8*H557*$T$2402</f>
        <v>0</v>
      </c>
      <c r="U557">
        <f>I557-PLAN</f>
        <v>60</v>
      </c>
    </row>
    <row r="558" spans="1:21" x14ac:dyDescent="0.35">
      <c r="A558">
        <v>1289</v>
      </c>
      <c r="B558" t="s">
        <v>110</v>
      </c>
      <c r="C558" t="s">
        <v>18</v>
      </c>
      <c r="D558">
        <v>4</v>
      </c>
      <c r="E558" t="s">
        <v>103</v>
      </c>
      <c r="F558">
        <v>3.3</v>
      </c>
      <c r="G558" s="1">
        <v>44568</v>
      </c>
      <c r="H558">
        <v>216</v>
      </c>
      <c r="I558">
        <v>1620</v>
      </c>
      <c r="J558">
        <v>32363.37</v>
      </c>
      <c r="K558">
        <f>IF(ISBLANK(J558),VLOOKUP(A558,LinearRegression!$B$2:$J$850,6,FALSE),J558)</f>
        <v>32363.37</v>
      </c>
      <c r="L558" s="4">
        <f>IF(ISBLANK(J558),VLOOKUP(A558,GradientBoostingRegressor!$B$2:$J$850,6,FALSE),J558)</f>
        <v>32363.37</v>
      </c>
      <c r="M558">
        <f>SUM(P558:S558)</f>
        <v>33271.623005350346</v>
      </c>
      <c r="N558">
        <f t="shared" si="32"/>
        <v>908.25300535034694</v>
      </c>
      <c r="P558">
        <f t="shared" si="33"/>
        <v>0</v>
      </c>
      <c r="Q558">
        <f>$H558*Q$2402</f>
        <v>33271.623005350346</v>
      </c>
      <c r="R558">
        <f t="shared" si="34"/>
        <v>0</v>
      </c>
      <c r="S558">
        <f t="shared" si="35"/>
        <v>0</v>
      </c>
      <c r="T558">
        <f>MROT/DAY(EOMONTH(MIN($G$2:$G$2401),MONTH(G558)-1))/8*H558*$T$2402</f>
        <v>0</v>
      </c>
      <c r="U558">
        <f>I558-PLAN</f>
        <v>60</v>
      </c>
    </row>
    <row r="559" spans="1:21" x14ac:dyDescent="0.35">
      <c r="A559">
        <v>650</v>
      </c>
      <c r="B559" t="s">
        <v>67</v>
      </c>
      <c r="C559" t="s">
        <v>68</v>
      </c>
      <c r="D559">
        <v>4</v>
      </c>
      <c r="E559" t="s">
        <v>66</v>
      </c>
      <c r="F559">
        <v>3.4</v>
      </c>
      <c r="G559" s="1">
        <v>44565</v>
      </c>
      <c r="H559">
        <v>204</v>
      </c>
      <c r="I559">
        <v>1790</v>
      </c>
      <c r="J559">
        <v>32359.759999999998</v>
      </c>
      <c r="K559">
        <f>IF(ISBLANK(J559),VLOOKUP(A559,LinearRegression!$B$2:$J$850,6,FALSE),J559)</f>
        <v>32359.759999999998</v>
      </c>
      <c r="L559" s="4">
        <f>IF(ISBLANK(J559),VLOOKUP(A559,GradientBoostingRegressor!$B$2:$J$850,6,FALSE),J559)</f>
        <v>32359.759999999998</v>
      </c>
      <c r="M559">
        <f>SUM(P559:S559)</f>
        <v>31423.199505053104</v>
      </c>
      <c r="N559">
        <f t="shared" si="32"/>
        <v>936.56049494689432</v>
      </c>
      <c r="P559">
        <f t="shared" si="33"/>
        <v>0</v>
      </c>
      <c r="Q559">
        <f>$H559*Q$2402</f>
        <v>31423.199505053104</v>
      </c>
      <c r="R559">
        <f t="shared" si="34"/>
        <v>0</v>
      </c>
      <c r="S559">
        <f t="shared" si="35"/>
        <v>0</v>
      </c>
      <c r="T559">
        <f>MROT/DAY(EOMONTH(MIN($G$2:$G$2401),MONTH(G559)-1))/8*H559*$T$2402</f>
        <v>0</v>
      </c>
      <c r="U559">
        <f>I559-PLAN</f>
        <v>230</v>
      </c>
    </row>
    <row r="560" spans="1:21" x14ac:dyDescent="0.35">
      <c r="A560">
        <v>653</v>
      </c>
      <c r="B560" t="s">
        <v>72</v>
      </c>
      <c r="C560" t="s">
        <v>65</v>
      </c>
      <c r="D560">
        <v>4</v>
      </c>
      <c r="E560" t="s">
        <v>66</v>
      </c>
      <c r="F560">
        <v>3.4</v>
      </c>
      <c r="G560" s="1">
        <v>44565</v>
      </c>
      <c r="H560">
        <v>204</v>
      </c>
      <c r="I560">
        <v>1790</v>
      </c>
      <c r="J560">
        <v>32359.759999999998</v>
      </c>
      <c r="K560">
        <f>IF(ISBLANK(J560),VLOOKUP(A560,LinearRegression!$B$2:$J$850,6,FALSE),J560)</f>
        <v>32359.759999999998</v>
      </c>
      <c r="L560" s="4">
        <f>IF(ISBLANK(J560),VLOOKUP(A560,GradientBoostingRegressor!$B$2:$J$850,6,FALSE),J560)</f>
        <v>32359.759999999998</v>
      </c>
      <c r="M560">
        <f>SUM(P560:S560)</f>
        <v>31423.199505053104</v>
      </c>
      <c r="N560">
        <f t="shared" si="32"/>
        <v>936.56049494689432</v>
      </c>
      <c r="P560">
        <f t="shared" si="33"/>
        <v>0</v>
      </c>
      <c r="Q560">
        <f>$H560*Q$2402</f>
        <v>31423.199505053104</v>
      </c>
      <c r="R560">
        <f t="shared" si="34"/>
        <v>0</v>
      </c>
      <c r="S560">
        <f t="shared" si="35"/>
        <v>0</v>
      </c>
      <c r="T560">
        <f>MROT/DAY(EOMONTH(MIN($G$2:$G$2401),MONTH(G560)-1))/8*H560*$T$2402</f>
        <v>0</v>
      </c>
      <c r="U560">
        <f>I560-PLAN</f>
        <v>230</v>
      </c>
    </row>
    <row r="561" spans="1:21" x14ac:dyDescent="0.35">
      <c r="A561">
        <v>654</v>
      </c>
      <c r="B561" t="s">
        <v>73</v>
      </c>
      <c r="C561" t="s">
        <v>68</v>
      </c>
      <c r="D561">
        <v>4</v>
      </c>
      <c r="E561" t="s">
        <v>66</v>
      </c>
      <c r="F561">
        <v>3.4</v>
      </c>
      <c r="G561" s="1">
        <v>44565</v>
      </c>
      <c r="H561">
        <v>204</v>
      </c>
      <c r="I561">
        <v>1790</v>
      </c>
      <c r="J561">
        <v>32359.759999999998</v>
      </c>
      <c r="K561">
        <f>IF(ISBLANK(J561),VLOOKUP(A561,LinearRegression!$B$2:$J$850,6,FALSE),J561)</f>
        <v>32359.759999999998</v>
      </c>
      <c r="L561" s="4">
        <f>IF(ISBLANK(J561),VLOOKUP(A561,GradientBoostingRegressor!$B$2:$J$850,6,FALSE),J561)</f>
        <v>32359.759999999998</v>
      </c>
      <c r="M561">
        <f>SUM(P561:S561)</f>
        <v>31423.199505053104</v>
      </c>
      <c r="N561">
        <f t="shared" si="32"/>
        <v>936.56049494689432</v>
      </c>
      <c r="P561">
        <f t="shared" si="33"/>
        <v>0</v>
      </c>
      <c r="Q561">
        <f>$H561*Q$2402</f>
        <v>31423.199505053104</v>
      </c>
      <c r="R561">
        <f t="shared" si="34"/>
        <v>0</v>
      </c>
      <c r="S561">
        <f t="shared" si="35"/>
        <v>0</v>
      </c>
      <c r="T561">
        <f>MROT/DAY(EOMONTH(MIN($G$2:$G$2401),MONTH(G561)-1))/8*H561*$T$2402</f>
        <v>0</v>
      </c>
      <c r="U561">
        <f>I561-PLAN</f>
        <v>230</v>
      </c>
    </row>
    <row r="562" spans="1:21" x14ac:dyDescent="0.35">
      <c r="A562">
        <v>658</v>
      </c>
      <c r="B562" t="s">
        <v>77</v>
      </c>
      <c r="C562" t="s">
        <v>68</v>
      </c>
      <c r="D562">
        <v>4</v>
      </c>
      <c r="E562" t="s">
        <v>66</v>
      </c>
      <c r="F562">
        <v>3.4</v>
      </c>
      <c r="G562" s="1">
        <v>44565</v>
      </c>
      <c r="H562">
        <v>204</v>
      </c>
      <c r="I562">
        <v>1790</v>
      </c>
      <c r="J562">
        <v>32359.759999999998</v>
      </c>
      <c r="K562">
        <f>IF(ISBLANK(J562),VLOOKUP(A562,LinearRegression!$B$2:$J$850,6,FALSE),J562)</f>
        <v>32359.759999999998</v>
      </c>
      <c r="L562" s="4">
        <f>IF(ISBLANK(J562),VLOOKUP(A562,GradientBoostingRegressor!$B$2:$J$850,6,FALSE),J562)</f>
        <v>32359.759999999998</v>
      </c>
      <c r="M562">
        <f>SUM(P562:S562)</f>
        <v>31423.199505053104</v>
      </c>
      <c r="N562">
        <f t="shared" si="32"/>
        <v>936.56049494689432</v>
      </c>
      <c r="P562">
        <f t="shared" si="33"/>
        <v>0</v>
      </c>
      <c r="Q562">
        <f>$H562*Q$2402</f>
        <v>31423.199505053104</v>
      </c>
      <c r="R562">
        <f t="shared" si="34"/>
        <v>0</v>
      </c>
      <c r="S562">
        <f t="shared" si="35"/>
        <v>0</v>
      </c>
      <c r="T562">
        <f>MROT/DAY(EOMONTH(MIN($G$2:$G$2401),MONTH(G562)-1))/8*H562*$T$2402</f>
        <v>0</v>
      </c>
      <c r="U562">
        <f>I562-PLAN</f>
        <v>230</v>
      </c>
    </row>
    <row r="563" spans="1:21" x14ac:dyDescent="0.35">
      <c r="A563">
        <v>660</v>
      </c>
      <c r="B563" t="s">
        <v>79</v>
      </c>
      <c r="C563" t="s">
        <v>65</v>
      </c>
      <c r="D563">
        <v>4</v>
      </c>
      <c r="E563" t="s">
        <v>66</v>
      </c>
      <c r="F563">
        <v>3.4</v>
      </c>
      <c r="G563" s="1">
        <v>44565</v>
      </c>
      <c r="H563">
        <v>204</v>
      </c>
      <c r="I563">
        <v>1790</v>
      </c>
      <c r="J563">
        <v>32359.759999999998</v>
      </c>
      <c r="K563">
        <f>IF(ISBLANK(J563),VLOOKUP(A563,LinearRegression!$B$2:$J$850,6,FALSE),J563)</f>
        <v>32359.759999999998</v>
      </c>
      <c r="L563" s="4">
        <f>IF(ISBLANK(J563),VLOOKUP(A563,GradientBoostingRegressor!$B$2:$J$850,6,FALSE),J563)</f>
        <v>32359.759999999998</v>
      </c>
      <c r="M563">
        <f>SUM(P563:S563)</f>
        <v>31423.199505053104</v>
      </c>
      <c r="N563">
        <f t="shared" si="32"/>
        <v>936.56049494689432</v>
      </c>
      <c r="P563">
        <f t="shared" si="33"/>
        <v>0</v>
      </c>
      <c r="Q563">
        <f>$H563*Q$2402</f>
        <v>31423.199505053104</v>
      </c>
      <c r="R563">
        <f t="shared" si="34"/>
        <v>0</v>
      </c>
      <c r="S563">
        <f t="shared" si="35"/>
        <v>0</v>
      </c>
      <c r="T563">
        <f>MROT/DAY(EOMONTH(MIN($G$2:$G$2401),MONTH(G563)-1))/8*H563*$T$2402</f>
        <v>0</v>
      </c>
      <c r="U563">
        <f>I563-PLAN</f>
        <v>230</v>
      </c>
    </row>
    <row r="564" spans="1:21" x14ac:dyDescent="0.35">
      <c r="A564">
        <v>664</v>
      </c>
      <c r="B564" t="s">
        <v>83</v>
      </c>
      <c r="C564" t="s">
        <v>68</v>
      </c>
      <c r="D564">
        <v>4</v>
      </c>
      <c r="E564" t="s">
        <v>66</v>
      </c>
      <c r="F564">
        <v>3.4</v>
      </c>
      <c r="G564" s="1">
        <v>44565</v>
      </c>
      <c r="H564">
        <v>204</v>
      </c>
      <c r="I564">
        <v>1790</v>
      </c>
      <c r="J564">
        <v>32359.759999999998</v>
      </c>
      <c r="K564">
        <f>IF(ISBLANK(J564),VLOOKUP(A564,LinearRegression!$B$2:$J$850,6,FALSE),J564)</f>
        <v>32359.759999999998</v>
      </c>
      <c r="L564" s="4">
        <f>IF(ISBLANK(J564),VLOOKUP(A564,GradientBoostingRegressor!$B$2:$J$850,6,FALSE),J564)</f>
        <v>32359.759999999998</v>
      </c>
      <c r="M564">
        <f>SUM(P564:S564)</f>
        <v>31423.199505053104</v>
      </c>
      <c r="N564">
        <f t="shared" si="32"/>
        <v>936.56049494689432</v>
      </c>
      <c r="P564">
        <f t="shared" si="33"/>
        <v>0</v>
      </c>
      <c r="Q564">
        <f>$H564*Q$2402</f>
        <v>31423.199505053104</v>
      </c>
      <c r="R564">
        <f t="shared" si="34"/>
        <v>0</v>
      </c>
      <c r="S564">
        <f t="shared" si="35"/>
        <v>0</v>
      </c>
      <c r="T564">
        <f>MROT/DAY(EOMONTH(MIN($G$2:$G$2401),MONTH(G564)-1))/8*H564*$T$2402</f>
        <v>0</v>
      </c>
      <c r="U564">
        <f>I564-PLAN</f>
        <v>230</v>
      </c>
    </row>
    <row r="565" spans="1:21" x14ac:dyDescent="0.35">
      <c r="A565">
        <v>1340</v>
      </c>
      <c r="B565" t="s">
        <v>165</v>
      </c>
      <c r="C565" t="s">
        <v>114</v>
      </c>
      <c r="D565">
        <v>5</v>
      </c>
      <c r="E565" t="s">
        <v>103</v>
      </c>
      <c r="F565">
        <v>3.3</v>
      </c>
      <c r="G565" s="1">
        <v>44568</v>
      </c>
      <c r="H565">
        <v>204</v>
      </c>
      <c r="I565">
        <v>1620</v>
      </c>
      <c r="J565">
        <v>32299.45</v>
      </c>
      <c r="K565">
        <f>IF(ISBLANK(J565),VLOOKUP(A565,LinearRegression!$B$2:$J$850,6,FALSE),J565)</f>
        <v>32299.45</v>
      </c>
      <c r="L565" s="4">
        <f>IF(ISBLANK(J565),VLOOKUP(A565,GradientBoostingRegressor!$B$2:$J$850,6,FALSE),J565)</f>
        <v>32299.45</v>
      </c>
      <c r="M565">
        <f>SUM(P565:S565)</f>
        <v>31423.199505053104</v>
      </c>
      <c r="N565">
        <f t="shared" si="32"/>
        <v>876.25049494689665</v>
      </c>
      <c r="P565">
        <f t="shared" si="33"/>
        <v>0</v>
      </c>
      <c r="Q565">
        <f>$H565*Q$2402</f>
        <v>31423.199505053104</v>
      </c>
      <c r="R565">
        <f t="shared" si="34"/>
        <v>0</v>
      </c>
      <c r="S565">
        <f t="shared" si="35"/>
        <v>0</v>
      </c>
      <c r="T565">
        <f>MROT/DAY(EOMONTH(MIN($G$2:$G$2401),MONTH(G565)-1))/8*H565*$T$2402</f>
        <v>0</v>
      </c>
      <c r="U565">
        <f>I565-PLAN</f>
        <v>60</v>
      </c>
    </row>
    <row r="566" spans="1:21" x14ac:dyDescent="0.35">
      <c r="A566">
        <v>1342</v>
      </c>
      <c r="B566" t="s">
        <v>167</v>
      </c>
      <c r="C566" t="s">
        <v>114</v>
      </c>
      <c r="D566">
        <v>5</v>
      </c>
      <c r="E566" t="s">
        <v>103</v>
      </c>
      <c r="F566">
        <v>3.3</v>
      </c>
      <c r="G566" s="1">
        <v>44568</v>
      </c>
      <c r="H566">
        <v>204</v>
      </c>
      <c r="I566">
        <v>1620</v>
      </c>
      <c r="J566">
        <v>32299.45</v>
      </c>
      <c r="K566">
        <f>IF(ISBLANK(J566),VLOOKUP(A566,LinearRegression!$B$2:$J$850,6,FALSE),J566)</f>
        <v>32299.45</v>
      </c>
      <c r="L566" s="4">
        <f>IF(ISBLANK(J566),VLOOKUP(A566,GradientBoostingRegressor!$B$2:$J$850,6,FALSE),J566)</f>
        <v>32299.45</v>
      </c>
      <c r="M566">
        <f>SUM(P566:S566)</f>
        <v>31423.199505053104</v>
      </c>
      <c r="N566">
        <f t="shared" si="32"/>
        <v>876.25049494689665</v>
      </c>
      <c r="P566">
        <f t="shared" si="33"/>
        <v>0</v>
      </c>
      <c r="Q566">
        <f>$H566*Q$2402</f>
        <v>31423.199505053104</v>
      </c>
      <c r="R566">
        <f t="shared" si="34"/>
        <v>0</v>
      </c>
      <c r="S566">
        <f t="shared" si="35"/>
        <v>0</v>
      </c>
      <c r="T566">
        <f>MROT/DAY(EOMONTH(MIN($G$2:$G$2401),MONTH(G566)-1))/8*H566*$T$2402</f>
        <v>0</v>
      </c>
      <c r="U566">
        <f>I566-PLAN</f>
        <v>60</v>
      </c>
    </row>
    <row r="567" spans="1:21" x14ac:dyDescent="0.35">
      <c r="A567">
        <v>340</v>
      </c>
      <c r="B567" t="s">
        <v>165</v>
      </c>
      <c r="C567" t="s">
        <v>114</v>
      </c>
      <c r="D567">
        <v>5</v>
      </c>
      <c r="E567" t="s">
        <v>103</v>
      </c>
      <c r="F567">
        <v>3.3</v>
      </c>
      <c r="G567" s="1">
        <v>44563</v>
      </c>
      <c r="H567">
        <v>204</v>
      </c>
      <c r="I567">
        <v>1460</v>
      </c>
      <c r="J567">
        <v>32273.7</v>
      </c>
      <c r="K567">
        <f>IF(ISBLANK(J567),VLOOKUP(A567,LinearRegression!$B$2:$J$850,6,FALSE),J567)</f>
        <v>32273.7</v>
      </c>
      <c r="L567" s="4">
        <f>IF(ISBLANK(J567),VLOOKUP(A567,GradientBoostingRegressor!$B$2:$J$850,6,FALSE),J567)</f>
        <v>32273.7</v>
      </c>
      <c r="M567">
        <f>SUM(P567:S567)</f>
        <v>31423.199505053104</v>
      </c>
      <c r="N567">
        <f t="shared" si="32"/>
        <v>850.50049494689665</v>
      </c>
      <c r="P567">
        <f t="shared" si="33"/>
        <v>0</v>
      </c>
      <c r="Q567">
        <f>$H567*Q$2402</f>
        <v>31423.199505053104</v>
      </c>
      <c r="R567">
        <f t="shared" si="34"/>
        <v>0</v>
      </c>
      <c r="S567">
        <f t="shared" si="35"/>
        <v>0</v>
      </c>
      <c r="T567">
        <f>MROT/DAY(EOMONTH(MIN($G$2:$G$2401),MONTH(G567)-1))/8*H567*$T$2402</f>
        <v>0</v>
      </c>
      <c r="U567">
        <f>I567-PLAN</f>
        <v>-100</v>
      </c>
    </row>
    <row r="568" spans="1:21" x14ac:dyDescent="0.35">
      <c r="A568">
        <v>1468</v>
      </c>
      <c r="B568" t="s">
        <v>87</v>
      </c>
      <c r="C568" t="s">
        <v>71</v>
      </c>
      <c r="D568">
        <v>4</v>
      </c>
      <c r="E568" t="s">
        <v>66</v>
      </c>
      <c r="F568">
        <v>3.1</v>
      </c>
      <c r="G568" s="1">
        <v>44569</v>
      </c>
      <c r="H568">
        <v>216</v>
      </c>
      <c r="I568">
        <v>1930</v>
      </c>
      <c r="J568">
        <v>32226.74</v>
      </c>
      <c r="K568">
        <f>IF(ISBLANK(J568),VLOOKUP(A568,LinearRegression!$B$2:$J$850,6,FALSE),J568)</f>
        <v>32226.74</v>
      </c>
      <c r="L568" s="4">
        <f>IF(ISBLANK(J568),VLOOKUP(A568,GradientBoostingRegressor!$B$2:$J$850,6,FALSE),J568)</f>
        <v>32226.74</v>
      </c>
      <c r="M568">
        <f>SUM(P568:S568)</f>
        <v>33271.623005350346</v>
      </c>
      <c r="N568">
        <f t="shared" si="32"/>
        <v>1044.8830053503443</v>
      </c>
      <c r="P568">
        <f t="shared" si="33"/>
        <v>0</v>
      </c>
      <c r="Q568">
        <f>$H568*Q$2402</f>
        <v>33271.623005350346</v>
      </c>
      <c r="R568">
        <f t="shared" si="34"/>
        <v>0</v>
      </c>
      <c r="S568">
        <f t="shared" si="35"/>
        <v>0</v>
      </c>
      <c r="T568">
        <f>MROT/DAY(EOMONTH(MIN($G$2:$G$2401),MONTH(G568)-1))/8*H568*$T$2402</f>
        <v>0</v>
      </c>
      <c r="U568">
        <f>I568-PLAN</f>
        <v>370</v>
      </c>
    </row>
    <row r="569" spans="1:21" x14ac:dyDescent="0.35">
      <c r="A569">
        <v>1230</v>
      </c>
      <c r="B569" t="s">
        <v>43</v>
      </c>
      <c r="C569" t="s">
        <v>11</v>
      </c>
      <c r="D569">
        <v>3</v>
      </c>
      <c r="E569" t="s">
        <v>16</v>
      </c>
      <c r="F569">
        <v>3.3</v>
      </c>
      <c r="G569" s="1">
        <v>44568</v>
      </c>
      <c r="H569">
        <v>228</v>
      </c>
      <c r="I569">
        <v>1620</v>
      </c>
      <c r="J569">
        <v>32215.72</v>
      </c>
      <c r="K569">
        <f>IF(ISBLANK(J569),VLOOKUP(A569,LinearRegression!$B$2:$J$850,6,FALSE),J569)</f>
        <v>32215.72</v>
      </c>
      <c r="L569" s="4">
        <f>IF(ISBLANK(J569),VLOOKUP(A569,GradientBoostingRegressor!$B$2:$J$850,6,FALSE),J569)</f>
        <v>32215.72</v>
      </c>
      <c r="M569">
        <f>SUM(P569:S569)</f>
        <v>35120.046505647588</v>
      </c>
      <c r="N569">
        <f t="shared" si="32"/>
        <v>2904.3265056475866</v>
      </c>
      <c r="P569">
        <f t="shared" si="33"/>
        <v>0</v>
      </c>
      <c r="Q569">
        <f>$H569*Q$2402</f>
        <v>35120.046505647588</v>
      </c>
      <c r="R569">
        <f t="shared" si="34"/>
        <v>0</v>
      </c>
      <c r="S569">
        <f t="shared" si="35"/>
        <v>0</v>
      </c>
      <c r="T569">
        <f>MROT/DAY(EOMONTH(MIN($G$2:$G$2401),MONTH(G569)-1))/8*H569*$T$2402</f>
        <v>0</v>
      </c>
      <c r="U569">
        <f>I569-PLAN</f>
        <v>60</v>
      </c>
    </row>
    <row r="570" spans="1:21" x14ac:dyDescent="0.35">
      <c r="A570">
        <v>718</v>
      </c>
      <c r="B570" t="s">
        <v>141</v>
      </c>
      <c r="C570" t="s">
        <v>65</v>
      </c>
      <c r="D570">
        <v>5</v>
      </c>
      <c r="E570" t="s">
        <v>142</v>
      </c>
      <c r="F570">
        <v>3.4</v>
      </c>
      <c r="G570" s="1">
        <v>44565</v>
      </c>
      <c r="H570">
        <v>192</v>
      </c>
      <c r="I570">
        <v>1790</v>
      </c>
      <c r="J570">
        <v>32027.07</v>
      </c>
      <c r="K570">
        <f>IF(ISBLANK(J570),VLOOKUP(A570,LinearRegression!$B$2:$J$850,6,FALSE),J570)</f>
        <v>32027.07</v>
      </c>
      <c r="L570" s="4">
        <f>IF(ISBLANK(J570),VLOOKUP(A570,GradientBoostingRegressor!$B$2:$J$850,6,FALSE),J570)</f>
        <v>32027.07</v>
      </c>
      <c r="M570">
        <f>SUM(P570:S570)</f>
        <v>29574.776004755862</v>
      </c>
      <c r="N570">
        <f t="shared" si="32"/>
        <v>2452.2939952441375</v>
      </c>
      <c r="P570">
        <f t="shared" si="33"/>
        <v>0</v>
      </c>
      <c r="Q570">
        <f>$H570*Q$2402</f>
        <v>29574.776004755862</v>
      </c>
      <c r="R570">
        <f t="shared" si="34"/>
        <v>0</v>
      </c>
      <c r="S570">
        <f t="shared" si="35"/>
        <v>0</v>
      </c>
      <c r="T570">
        <f>MROT/DAY(EOMONTH(MIN($G$2:$G$2401),MONTH(G570)-1))/8*H570*$T$2402</f>
        <v>0</v>
      </c>
      <c r="U570">
        <f>I570-PLAN</f>
        <v>230</v>
      </c>
    </row>
    <row r="571" spans="1:21" x14ac:dyDescent="0.35">
      <c r="A571">
        <v>720</v>
      </c>
      <c r="B571" t="s">
        <v>144</v>
      </c>
      <c r="C571" t="s">
        <v>65</v>
      </c>
      <c r="D571">
        <v>5</v>
      </c>
      <c r="E571" t="s">
        <v>142</v>
      </c>
      <c r="F571">
        <v>3.4</v>
      </c>
      <c r="G571" s="1">
        <v>44565</v>
      </c>
      <c r="H571">
        <v>192</v>
      </c>
      <c r="I571">
        <v>1790</v>
      </c>
      <c r="J571">
        <v>32027.07</v>
      </c>
      <c r="K571">
        <f>IF(ISBLANK(J571),VLOOKUP(A571,LinearRegression!$B$2:$J$850,6,FALSE),J571)</f>
        <v>32027.07</v>
      </c>
      <c r="L571" s="4">
        <f>IF(ISBLANK(J571),VLOOKUP(A571,GradientBoostingRegressor!$B$2:$J$850,6,FALSE),J571)</f>
        <v>32027.07</v>
      </c>
      <c r="M571">
        <f>SUM(P571:S571)</f>
        <v>29574.776004755862</v>
      </c>
      <c r="N571">
        <f t="shared" si="32"/>
        <v>2452.2939952441375</v>
      </c>
      <c r="P571">
        <f t="shared" si="33"/>
        <v>0</v>
      </c>
      <c r="Q571">
        <f>$H571*Q$2402</f>
        <v>29574.776004755862</v>
      </c>
      <c r="R571">
        <f t="shared" si="34"/>
        <v>0</v>
      </c>
      <c r="S571">
        <f t="shared" si="35"/>
        <v>0</v>
      </c>
      <c r="T571">
        <f>MROT/DAY(EOMONTH(MIN($G$2:$G$2401),MONTH(G571)-1))/8*H571*$T$2402</f>
        <v>0</v>
      </c>
      <c r="U571">
        <f>I571-PLAN</f>
        <v>230</v>
      </c>
    </row>
    <row r="572" spans="1:21" x14ac:dyDescent="0.35">
      <c r="A572">
        <v>311</v>
      </c>
      <c r="B572" t="s">
        <v>134</v>
      </c>
      <c r="C572" t="s">
        <v>50</v>
      </c>
      <c r="D572">
        <v>5</v>
      </c>
      <c r="E572" t="s">
        <v>133</v>
      </c>
      <c r="F572">
        <v>2</v>
      </c>
      <c r="G572" s="1">
        <v>44563</v>
      </c>
      <c r="H572">
        <v>216</v>
      </c>
      <c r="I572">
        <v>1460</v>
      </c>
      <c r="J572">
        <v>32014.560000000001</v>
      </c>
      <c r="K572">
        <f>IF(ISBLANK(J572),VLOOKUP(A572,LinearRegression!$B$2:$J$850,6,FALSE),J572)</f>
        <v>32014.560000000001</v>
      </c>
      <c r="L572" s="4">
        <f>IF(ISBLANK(J572),VLOOKUP(A572,GradientBoostingRegressor!$B$2:$J$850,6,FALSE),J572)</f>
        <v>32014.560000000001</v>
      </c>
      <c r="M572">
        <f>SUM(P572:S572)</f>
        <v>33271.623005350346</v>
      </c>
      <c r="N572">
        <f t="shared" si="32"/>
        <v>1257.0630053503446</v>
      </c>
      <c r="P572">
        <f t="shared" si="33"/>
        <v>0</v>
      </c>
      <c r="Q572">
        <f>$H572*Q$2402</f>
        <v>33271.623005350346</v>
      </c>
      <c r="R572">
        <f t="shared" si="34"/>
        <v>0</v>
      </c>
      <c r="S572">
        <f t="shared" si="35"/>
        <v>0</v>
      </c>
      <c r="T572">
        <f>MROT/DAY(EOMONTH(MIN($G$2:$G$2401),MONTH(G572)-1))/8*H572*$T$2402</f>
        <v>0</v>
      </c>
      <c r="U572">
        <f>I572-PLAN</f>
        <v>-100</v>
      </c>
    </row>
    <row r="573" spans="1:21" x14ac:dyDescent="0.35">
      <c r="A573">
        <v>1353</v>
      </c>
      <c r="B573" t="s">
        <v>178</v>
      </c>
      <c r="C573" t="s">
        <v>114</v>
      </c>
      <c r="D573">
        <v>6</v>
      </c>
      <c r="E573" t="s">
        <v>103</v>
      </c>
      <c r="F573">
        <v>3.3</v>
      </c>
      <c r="G573" s="1">
        <v>44568</v>
      </c>
      <c r="H573">
        <v>192</v>
      </c>
      <c r="I573">
        <v>1620</v>
      </c>
      <c r="J573">
        <v>31971.72</v>
      </c>
      <c r="K573">
        <f>IF(ISBLANK(J573),VLOOKUP(A573,LinearRegression!$B$2:$J$850,6,FALSE),J573)</f>
        <v>31971.72</v>
      </c>
      <c r="L573" s="4">
        <f>IF(ISBLANK(J573),VLOOKUP(A573,GradientBoostingRegressor!$B$2:$J$850,6,FALSE),J573)</f>
        <v>31971.72</v>
      </c>
      <c r="M573">
        <f>SUM(P573:S573)</f>
        <v>29574.776004755862</v>
      </c>
      <c r="N573">
        <f t="shared" si="32"/>
        <v>2396.9439952441389</v>
      </c>
      <c r="P573">
        <f t="shared" si="33"/>
        <v>0</v>
      </c>
      <c r="Q573">
        <f>$H573*Q$2402</f>
        <v>29574.776004755862</v>
      </c>
      <c r="R573">
        <f t="shared" si="34"/>
        <v>0</v>
      </c>
      <c r="S573">
        <f t="shared" si="35"/>
        <v>0</v>
      </c>
      <c r="T573">
        <f>MROT/DAY(EOMONTH(MIN($G$2:$G$2401),MONTH(G573)-1))/8*H573*$T$2402</f>
        <v>0</v>
      </c>
      <c r="U573">
        <f>I573-PLAN</f>
        <v>60</v>
      </c>
    </row>
    <row r="574" spans="1:21" x14ac:dyDescent="0.35">
      <c r="A574">
        <v>2288</v>
      </c>
      <c r="B574" t="s">
        <v>109</v>
      </c>
      <c r="C574" t="s">
        <v>18</v>
      </c>
      <c r="D574">
        <v>4</v>
      </c>
      <c r="E574" t="s">
        <v>103</v>
      </c>
      <c r="F574">
        <v>3.3</v>
      </c>
      <c r="G574" s="1">
        <v>44573</v>
      </c>
      <c r="H574">
        <v>216</v>
      </c>
      <c r="I574">
        <v>1500</v>
      </c>
      <c r="J574">
        <v>31882.09</v>
      </c>
      <c r="K574">
        <f>IF(ISBLANK(J574),VLOOKUP(A574,LinearRegression!$B$2:$J$850,6,FALSE),J574)</f>
        <v>31882.09</v>
      </c>
      <c r="L574" s="4">
        <f>IF(ISBLANK(J574),VLOOKUP(A574,GradientBoostingRegressor!$B$2:$J$850,6,FALSE),J574)</f>
        <v>31882.09</v>
      </c>
      <c r="M574">
        <f>SUM(P574:S574)</f>
        <v>33271.623005350346</v>
      </c>
      <c r="N574">
        <f t="shared" si="32"/>
        <v>1389.5330053503458</v>
      </c>
      <c r="P574">
        <f t="shared" si="33"/>
        <v>0</v>
      </c>
      <c r="Q574">
        <f>$H574*Q$2402</f>
        <v>33271.623005350346</v>
      </c>
      <c r="R574">
        <f t="shared" si="34"/>
        <v>0</v>
      </c>
      <c r="S574">
        <f t="shared" si="35"/>
        <v>0</v>
      </c>
      <c r="T574">
        <f>MROT/DAY(EOMONTH(MIN($G$2:$G$2401),MONTH(G574)-1))/8*H574*$T$2402</f>
        <v>0</v>
      </c>
      <c r="U574">
        <f>I574-PLAN</f>
        <v>-60</v>
      </c>
    </row>
    <row r="575" spans="1:21" x14ac:dyDescent="0.35">
      <c r="A575">
        <v>565</v>
      </c>
      <c r="B575" t="s">
        <v>192</v>
      </c>
      <c r="C575" t="s">
        <v>65</v>
      </c>
      <c r="D575">
        <v>7</v>
      </c>
      <c r="E575" t="s">
        <v>66</v>
      </c>
      <c r="F575">
        <v>3.4</v>
      </c>
      <c r="G575" s="1">
        <v>44564</v>
      </c>
      <c r="H575">
        <v>180</v>
      </c>
      <c r="I575">
        <v>1430</v>
      </c>
      <c r="J575">
        <v>31850.48</v>
      </c>
      <c r="K575">
        <f>IF(ISBLANK(J575),VLOOKUP(A575,LinearRegression!$B$2:$J$850,6,FALSE),J575)</f>
        <v>31850.48</v>
      </c>
      <c r="L575" s="4">
        <f>IF(ISBLANK(J575),VLOOKUP(A575,GradientBoostingRegressor!$B$2:$J$850,6,FALSE),J575)</f>
        <v>31850.48</v>
      </c>
      <c r="M575">
        <f>SUM(P575:S575)</f>
        <v>27726.35250445862</v>
      </c>
      <c r="N575">
        <f t="shared" si="32"/>
        <v>4124.1274955413792</v>
      </c>
      <c r="P575">
        <f t="shared" si="33"/>
        <v>0</v>
      </c>
      <c r="Q575">
        <f>$H575*Q$2402</f>
        <v>27726.35250445862</v>
      </c>
      <c r="R575">
        <f t="shared" si="34"/>
        <v>0</v>
      </c>
      <c r="S575">
        <f t="shared" si="35"/>
        <v>0</v>
      </c>
      <c r="T575">
        <f>MROT/DAY(EOMONTH(MIN($G$2:$G$2401),MONTH(G575)-1))/8*H575*$T$2402</f>
        <v>0</v>
      </c>
      <c r="U575">
        <f>I575-PLAN</f>
        <v>-130</v>
      </c>
    </row>
    <row r="576" spans="1:21" x14ac:dyDescent="0.35">
      <c r="A576">
        <v>566</v>
      </c>
      <c r="B576" t="s">
        <v>193</v>
      </c>
      <c r="C576" t="s">
        <v>65</v>
      </c>
      <c r="D576">
        <v>7</v>
      </c>
      <c r="E576" t="s">
        <v>66</v>
      </c>
      <c r="F576">
        <v>3.4</v>
      </c>
      <c r="G576" s="1">
        <v>44564</v>
      </c>
      <c r="H576">
        <v>180</v>
      </c>
      <c r="I576">
        <v>1430</v>
      </c>
      <c r="J576">
        <v>31850.48</v>
      </c>
      <c r="K576">
        <f>IF(ISBLANK(J576),VLOOKUP(A576,LinearRegression!$B$2:$J$850,6,FALSE),J576)</f>
        <v>31850.48</v>
      </c>
      <c r="L576" s="4">
        <f>IF(ISBLANK(J576),VLOOKUP(A576,GradientBoostingRegressor!$B$2:$J$850,6,FALSE),J576)</f>
        <v>31850.48</v>
      </c>
      <c r="M576">
        <f>SUM(P576:S576)</f>
        <v>27726.35250445862</v>
      </c>
      <c r="N576">
        <f t="shared" si="32"/>
        <v>4124.1274955413792</v>
      </c>
      <c r="P576">
        <f t="shared" si="33"/>
        <v>0</v>
      </c>
      <c r="Q576">
        <f>$H576*Q$2402</f>
        <v>27726.35250445862</v>
      </c>
      <c r="R576">
        <f t="shared" si="34"/>
        <v>0</v>
      </c>
      <c r="S576">
        <f t="shared" si="35"/>
        <v>0</v>
      </c>
      <c r="T576">
        <f>MROT/DAY(EOMONTH(MIN($G$2:$G$2401),MONTH(G576)-1))/8*H576*$T$2402</f>
        <v>0</v>
      </c>
      <c r="U576">
        <f>I576-PLAN</f>
        <v>-130</v>
      </c>
    </row>
    <row r="577" spans="1:21" x14ac:dyDescent="0.35">
      <c r="A577">
        <v>2366</v>
      </c>
      <c r="B577" t="s">
        <v>193</v>
      </c>
      <c r="C577" t="s">
        <v>65</v>
      </c>
      <c r="D577">
        <v>7</v>
      </c>
      <c r="E577" t="s">
        <v>66</v>
      </c>
      <c r="F577">
        <v>3.4</v>
      </c>
      <c r="G577" s="1">
        <v>44573</v>
      </c>
      <c r="H577">
        <v>180</v>
      </c>
      <c r="I577">
        <v>1500</v>
      </c>
      <c r="J577">
        <v>31850.48</v>
      </c>
      <c r="K577">
        <f>IF(ISBLANK(J577),VLOOKUP(A577,LinearRegression!$B$2:$J$850,6,FALSE),J577)</f>
        <v>31850.48</v>
      </c>
      <c r="L577" s="4">
        <f>IF(ISBLANK(J577),VLOOKUP(A577,GradientBoostingRegressor!$B$2:$J$850,6,FALSE),J577)</f>
        <v>31850.48</v>
      </c>
      <c r="M577">
        <f>SUM(P577:S577)</f>
        <v>27726.35250445862</v>
      </c>
      <c r="N577">
        <f t="shared" si="32"/>
        <v>4124.1274955413792</v>
      </c>
      <c r="P577">
        <f t="shared" si="33"/>
        <v>0</v>
      </c>
      <c r="Q577">
        <f>$H577*Q$2402</f>
        <v>27726.35250445862</v>
      </c>
      <c r="R577">
        <f t="shared" si="34"/>
        <v>0</v>
      </c>
      <c r="S577">
        <f t="shared" si="35"/>
        <v>0</v>
      </c>
      <c r="T577">
        <f>MROT/DAY(EOMONTH(MIN($G$2:$G$2401),MONTH(G577)-1))/8*H577*$T$2402</f>
        <v>0</v>
      </c>
      <c r="U577">
        <f>I577-PLAN</f>
        <v>-60</v>
      </c>
    </row>
    <row r="578" spans="1:21" x14ac:dyDescent="0.35">
      <c r="A578">
        <v>2292</v>
      </c>
      <c r="B578" t="s">
        <v>113</v>
      </c>
      <c r="C578" t="s">
        <v>114</v>
      </c>
      <c r="D578">
        <v>5</v>
      </c>
      <c r="E578" t="s">
        <v>51</v>
      </c>
      <c r="F578">
        <v>3.3</v>
      </c>
      <c r="G578" s="1">
        <v>44573</v>
      </c>
      <c r="H578">
        <v>204</v>
      </c>
      <c r="I578">
        <v>1500</v>
      </c>
      <c r="J578">
        <v>31794.91</v>
      </c>
      <c r="K578">
        <f>IF(ISBLANK(J578),VLOOKUP(A578,LinearRegression!$B$2:$J$850,6,FALSE),J578)</f>
        <v>31794.91</v>
      </c>
      <c r="L578" s="4">
        <f>IF(ISBLANK(J578),VLOOKUP(A578,GradientBoostingRegressor!$B$2:$J$850,6,FALSE),J578)</f>
        <v>31794.91</v>
      </c>
      <c r="M578">
        <f>SUM(P578:S578)</f>
        <v>31423.199505053104</v>
      </c>
      <c r="N578">
        <f t="shared" si="32"/>
        <v>371.71049494689578</v>
      </c>
      <c r="P578">
        <f t="shared" si="33"/>
        <v>0</v>
      </c>
      <c r="Q578">
        <f>$H578*Q$2402</f>
        <v>31423.199505053104</v>
      </c>
      <c r="R578">
        <f t="shared" si="34"/>
        <v>0</v>
      </c>
      <c r="S578">
        <f t="shared" si="35"/>
        <v>0</v>
      </c>
      <c r="T578">
        <f>MROT/DAY(EOMONTH(MIN($G$2:$G$2401),MONTH(G578)-1))/8*H578*$T$2402</f>
        <v>0</v>
      </c>
      <c r="U578">
        <f>I578-PLAN</f>
        <v>-60</v>
      </c>
    </row>
    <row r="579" spans="1:21" x14ac:dyDescent="0.35">
      <c r="A579">
        <v>2304</v>
      </c>
      <c r="B579" t="s">
        <v>126</v>
      </c>
      <c r="C579" t="s">
        <v>114</v>
      </c>
      <c r="D579">
        <v>5</v>
      </c>
      <c r="E579" t="s">
        <v>51</v>
      </c>
      <c r="F579">
        <v>3.3</v>
      </c>
      <c r="G579" s="1">
        <v>44573</v>
      </c>
      <c r="H579">
        <v>204</v>
      </c>
      <c r="I579">
        <v>1500</v>
      </c>
      <c r="J579">
        <v>31794.91</v>
      </c>
      <c r="K579">
        <f>IF(ISBLANK(J579),VLOOKUP(A579,LinearRegression!$B$2:$J$850,6,FALSE),J579)</f>
        <v>31794.91</v>
      </c>
      <c r="L579" s="4">
        <f>IF(ISBLANK(J579),VLOOKUP(A579,GradientBoostingRegressor!$B$2:$J$850,6,FALSE),J579)</f>
        <v>31794.91</v>
      </c>
      <c r="M579">
        <f>SUM(P579:S579)</f>
        <v>31423.199505053104</v>
      </c>
      <c r="N579">
        <f t="shared" ref="N579:N642" si="36">ABS(J579-M579)</f>
        <v>371.71049494689578</v>
      </c>
      <c r="P579">
        <f t="shared" ref="P579:P642" si="37">$I579*P$2402</f>
        <v>0</v>
      </c>
      <c r="Q579">
        <f>$H579*Q$2402</f>
        <v>31423.199505053104</v>
      </c>
      <c r="R579">
        <f t="shared" ref="R579:R642" si="38">$D579*R$2402</f>
        <v>0</v>
      </c>
      <c r="S579">
        <f t="shared" ref="S579:S642" si="39">$F579*S$2402</f>
        <v>0</v>
      </c>
      <c r="T579">
        <f>MROT/DAY(EOMONTH(MIN($G$2:$G$2401),MONTH(G579)-1))/8*H579*$T$2402</f>
        <v>0</v>
      </c>
      <c r="U579">
        <f>I579-PLAN</f>
        <v>-60</v>
      </c>
    </row>
    <row r="580" spans="1:21" x14ac:dyDescent="0.35">
      <c r="A580">
        <v>2305</v>
      </c>
      <c r="B580" t="s">
        <v>127</v>
      </c>
      <c r="C580" t="s">
        <v>114</v>
      </c>
      <c r="D580">
        <v>5</v>
      </c>
      <c r="E580" t="s">
        <v>51</v>
      </c>
      <c r="F580">
        <v>3.3</v>
      </c>
      <c r="G580" s="1">
        <v>44573</v>
      </c>
      <c r="H580">
        <v>204</v>
      </c>
      <c r="I580">
        <v>1500</v>
      </c>
      <c r="J580">
        <v>31794.91</v>
      </c>
      <c r="K580">
        <f>IF(ISBLANK(J580),VLOOKUP(A580,LinearRegression!$B$2:$J$850,6,FALSE),J580)</f>
        <v>31794.91</v>
      </c>
      <c r="L580" s="4">
        <f>IF(ISBLANK(J580),VLOOKUP(A580,GradientBoostingRegressor!$B$2:$J$850,6,FALSE),J580)</f>
        <v>31794.91</v>
      </c>
      <c r="M580">
        <f>SUM(P580:S580)</f>
        <v>31423.199505053104</v>
      </c>
      <c r="N580">
        <f t="shared" si="36"/>
        <v>371.71049494689578</v>
      </c>
      <c r="P580">
        <f t="shared" si="37"/>
        <v>0</v>
      </c>
      <c r="Q580">
        <f>$H580*Q$2402</f>
        <v>31423.199505053104</v>
      </c>
      <c r="R580">
        <f t="shared" si="38"/>
        <v>0</v>
      </c>
      <c r="S580">
        <f t="shared" si="39"/>
        <v>0</v>
      </c>
      <c r="T580">
        <f>MROT/DAY(EOMONTH(MIN($G$2:$G$2401),MONTH(G580)-1))/8*H580*$T$2402</f>
        <v>0</v>
      </c>
      <c r="U580">
        <f>I580-PLAN</f>
        <v>-60</v>
      </c>
    </row>
    <row r="581" spans="1:21" x14ac:dyDescent="0.35">
      <c r="A581">
        <v>2336</v>
      </c>
      <c r="B581" t="s">
        <v>161</v>
      </c>
      <c r="C581" t="s">
        <v>114</v>
      </c>
      <c r="D581">
        <v>5</v>
      </c>
      <c r="E581" t="s">
        <v>16</v>
      </c>
      <c r="F581">
        <v>3.3</v>
      </c>
      <c r="G581" s="1">
        <v>44573</v>
      </c>
      <c r="H581">
        <v>204</v>
      </c>
      <c r="I581">
        <v>1500</v>
      </c>
      <c r="J581">
        <v>31794.91</v>
      </c>
      <c r="K581">
        <f>IF(ISBLANK(J581),VLOOKUP(A581,LinearRegression!$B$2:$J$850,6,FALSE),J581)</f>
        <v>31794.91</v>
      </c>
      <c r="L581" s="4">
        <f>IF(ISBLANK(J581),VLOOKUP(A581,GradientBoostingRegressor!$B$2:$J$850,6,FALSE),J581)</f>
        <v>31794.91</v>
      </c>
      <c r="M581">
        <f>SUM(P581:S581)</f>
        <v>31423.199505053104</v>
      </c>
      <c r="N581">
        <f t="shared" si="36"/>
        <v>371.71049494689578</v>
      </c>
      <c r="P581">
        <f t="shared" si="37"/>
        <v>0</v>
      </c>
      <c r="Q581">
        <f>$H581*Q$2402</f>
        <v>31423.199505053104</v>
      </c>
      <c r="R581">
        <f t="shared" si="38"/>
        <v>0</v>
      </c>
      <c r="S581">
        <f t="shared" si="39"/>
        <v>0</v>
      </c>
      <c r="T581">
        <f>MROT/DAY(EOMONTH(MIN($G$2:$G$2401),MONTH(G581)-1))/8*H581*$T$2402</f>
        <v>0</v>
      </c>
      <c r="U581">
        <f>I581-PLAN</f>
        <v>-60</v>
      </c>
    </row>
    <row r="582" spans="1:21" x14ac:dyDescent="0.35">
      <c r="A582">
        <v>73</v>
      </c>
      <c r="B582" t="s">
        <v>93</v>
      </c>
      <c r="C582" t="s">
        <v>18</v>
      </c>
      <c r="D582">
        <v>4</v>
      </c>
      <c r="E582" t="s">
        <v>16</v>
      </c>
      <c r="F582">
        <v>3.3</v>
      </c>
      <c r="G582" s="1">
        <v>44562</v>
      </c>
      <c r="H582">
        <v>204</v>
      </c>
      <c r="I582">
        <v>1950</v>
      </c>
      <c r="J582">
        <v>31787.27</v>
      </c>
      <c r="K582">
        <f>IF(ISBLANK(J582),VLOOKUP(A582,LinearRegression!$B$2:$J$850,6,FALSE),J582)</f>
        <v>31787.27</v>
      </c>
      <c r="L582" s="4">
        <f>IF(ISBLANK(J582),VLOOKUP(A582,GradientBoostingRegressor!$B$2:$J$850,6,FALSE),J582)</f>
        <v>31787.27</v>
      </c>
      <c r="M582">
        <f>SUM(P582:S582)</f>
        <v>31423.199505053104</v>
      </c>
      <c r="N582">
        <f t="shared" si="36"/>
        <v>364.07049494689636</v>
      </c>
      <c r="P582">
        <f t="shared" si="37"/>
        <v>0</v>
      </c>
      <c r="Q582">
        <f>$H582*Q$2402</f>
        <v>31423.199505053104</v>
      </c>
      <c r="R582">
        <f t="shared" si="38"/>
        <v>0</v>
      </c>
      <c r="S582">
        <f t="shared" si="39"/>
        <v>0</v>
      </c>
      <c r="T582">
        <f>MROT/DAY(EOMONTH(MIN($G$2:$G$2401),MONTH(G582)-1))/8*H582*$T$2402</f>
        <v>0</v>
      </c>
      <c r="U582">
        <f>I582-PLAN</f>
        <v>390</v>
      </c>
    </row>
    <row r="583" spans="1:21" x14ac:dyDescent="0.35">
      <c r="A583">
        <v>87</v>
      </c>
      <c r="B583" t="s">
        <v>108</v>
      </c>
      <c r="C583" t="s">
        <v>18</v>
      </c>
      <c r="D583">
        <v>4</v>
      </c>
      <c r="E583" t="s">
        <v>103</v>
      </c>
      <c r="F583">
        <v>3.3</v>
      </c>
      <c r="G583" s="1">
        <v>44562</v>
      </c>
      <c r="H583">
        <v>204</v>
      </c>
      <c r="I583">
        <v>1950</v>
      </c>
      <c r="J583">
        <v>31787.27</v>
      </c>
      <c r="K583">
        <f>IF(ISBLANK(J583),VLOOKUP(A583,LinearRegression!$B$2:$J$850,6,FALSE),J583)</f>
        <v>31787.27</v>
      </c>
      <c r="L583" s="4">
        <f>IF(ISBLANK(J583),VLOOKUP(A583,GradientBoostingRegressor!$B$2:$J$850,6,FALSE),J583)</f>
        <v>31787.27</v>
      </c>
      <c r="M583">
        <f>SUM(P583:S583)</f>
        <v>31423.199505053104</v>
      </c>
      <c r="N583">
        <f t="shared" si="36"/>
        <v>364.07049494689636</v>
      </c>
      <c r="P583">
        <f t="shared" si="37"/>
        <v>0</v>
      </c>
      <c r="Q583">
        <f>$H583*Q$2402</f>
        <v>31423.199505053104</v>
      </c>
      <c r="R583">
        <f t="shared" si="38"/>
        <v>0</v>
      </c>
      <c r="S583">
        <f t="shared" si="39"/>
        <v>0</v>
      </c>
      <c r="T583">
        <f>MROT/DAY(EOMONTH(MIN($G$2:$G$2401),MONTH(G583)-1))/8*H583*$T$2402</f>
        <v>0</v>
      </c>
      <c r="U583">
        <f>I583-PLAN</f>
        <v>390</v>
      </c>
    </row>
    <row r="584" spans="1:21" x14ac:dyDescent="0.35">
      <c r="A584">
        <v>1278</v>
      </c>
      <c r="B584" t="s">
        <v>98</v>
      </c>
      <c r="C584" t="s">
        <v>89</v>
      </c>
      <c r="D584">
        <v>4</v>
      </c>
      <c r="E584" t="s">
        <v>16</v>
      </c>
      <c r="F584">
        <v>3.2</v>
      </c>
      <c r="G584" s="1">
        <v>44568</v>
      </c>
      <c r="H584">
        <v>216</v>
      </c>
      <c r="I584">
        <v>1620</v>
      </c>
      <c r="J584">
        <v>31715.37</v>
      </c>
      <c r="K584">
        <f>IF(ISBLANK(J584),VLOOKUP(A584,LinearRegression!$B$2:$J$850,6,FALSE),J584)</f>
        <v>31715.37</v>
      </c>
      <c r="L584" s="4">
        <f>IF(ISBLANK(J584),VLOOKUP(A584,GradientBoostingRegressor!$B$2:$J$850,6,FALSE),J584)</f>
        <v>31715.37</v>
      </c>
      <c r="M584">
        <f>SUM(P584:S584)</f>
        <v>33271.623005350346</v>
      </c>
      <c r="N584">
        <f t="shared" si="36"/>
        <v>1556.2530053503469</v>
      </c>
      <c r="P584">
        <f t="shared" si="37"/>
        <v>0</v>
      </c>
      <c r="Q584">
        <f>$H584*Q$2402</f>
        <v>33271.623005350346</v>
      </c>
      <c r="R584">
        <f t="shared" si="38"/>
        <v>0</v>
      </c>
      <c r="S584">
        <f t="shared" si="39"/>
        <v>0</v>
      </c>
      <c r="T584">
        <f>MROT/DAY(EOMONTH(MIN($G$2:$G$2401),MONTH(G584)-1))/8*H584*$T$2402</f>
        <v>0</v>
      </c>
      <c r="U584">
        <f>I584-PLAN</f>
        <v>60</v>
      </c>
    </row>
    <row r="585" spans="1:21" x14ac:dyDescent="0.35">
      <c r="A585">
        <v>666</v>
      </c>
      <c r="B585" t="s">
        <v>85</v>
      </c>
      <c r="C585" t="s">
        <v>71</v>
      </c>
      <c r="D585">
        <v>4</v>
      </c>
      <c r="E585" t="s">
        <v>66</v>
      </c>
      <c r="F585">
        <v>3.1</v>
      </c>
      <c r="G585" s="1">
        <v>44565</v>
      </c>
      <c r="H585">
        <v>216</v>
      </c>
      <c r="I585">
        <v>1790</v>
      </c>
      <c r="J585">
        <v>31674.41</v>
      </c>
      <c r="K585">
        <f>IF(ISBLANK(J585),VLOOKUP(A585,LinearRegression!$B$2:$J$850,6,FALSE),J585)</f>
        <v>31674.41</v>
      </c>
      <c r="L585" s="4">
        <f>IF(ISBLANK(J585),VLOOKUP(A585,GradientBoostingRegressor!$B$2:$J$850,6,FALSE),J585)</f>
        <v>31674.41</v>
      </c>
      <c r="M585">
        <f>SUM(P585:S585)</f>
        <v>33271.623005350346</v>
      </c>
      <c r="N585">
        <f t="shared" si="36"/>
        <v>1597.2130053503461</v>
      </c>
      <c r="P585">
        <f t="shared" si="37"/>
        <v>0</v>
      </c>
      <c r="Q585">
        <f>$H585*Q$2402</f>
        <v>33271.623005350346</v>
      </c>
      <c r="R585">
        <f t="shared" si="38"/>
        <v>0</v>
      </c>
      <c r="S585">
        <f t="shared" si="39"/>
        <v>0</v>
      </c>
      <c r="T585">
        <f>MROT/DAY(EOMONTH(MIN($G$2:$G$2401),MONTH(G585)-1))/8*H585*$T$2402</f>
        <v>0</v>
      </c>
      <c r="U585">
        <f>I585-PLAN</f>
        <v>230</v>
      </c>
    </row>
    <row r="586" spans="1:21" x14ac:dyDescent="0.35">
      <c r="A586">
        <v>1247</v>
      </c>
      <c r="B586" t="s">
        <v>62</v>
      </c>
      <c r="C586" t="s">
        <v>50</v>
      </c>
      <c r="D586">
        <v>4</v>
      </c>
      <c r="E586" t="s">
        <v>51</v>
      </c>
      <c r="F586">
        <v>2</v>
      </c>
      <c r="G586" s="1">
        <v>44568</v>
      </c>
      <c r="H586">
        <v>228</v>
      </c>
      <c r="I586">
        <v>1620</v>
      </c>
      <c r="J586">
        <v>31662.29</v>
      </c>
      <c r="K586">
        <f>IF(ISBLANK(J586),VLOOKUP(A586,LinearRegression!$B$2:$J$850,6,FALSE),J586)</f>
        <v>31662.29</v>
      </c>
      <c r="L586" s="4">
        <f>IF(ISBLANK(J586),VLOOKUP(A586,GradientBoostingRegressor!$B$2:$J$850,6,FALSE),J586)</f>
        <v>31662.29</v>
      </c>
      <c r="M586">
        <f>SUM(P586:S586)</f>
        <v>35120.046505647588</v>
      </c>
      <c r="N586">
        <f t="shared" si="36"/>
        <v>3457.7565056475869</v>
      </c>
      <c r="P586">
        <f t="shared" si="37"/>
        <v>0</v>
      </c>
      <c r="Q586">
        <f>$H586*Q$2402</f>
        <v>35120.046505647588</v>
      </c>
      <c r="R586">
        <f t="shared" si="38"/>
        <v>0</v>
      </c>
      <c r="S586">
        <f t="shared" si="39"/>
        <v>0</v>
      </c>
      <c r="T586">
        <f>MROT/DAY(EOMONTH(MIN($G$2:$G$2401),MONTH(G586)-1))/8*H586*$T$2402</f>
        <v>0</v>
      </c>
      <c r="U586">
        <f>I586-PLAN</f>
        <v>60</v>
      </c>
    </row>
    <row r="587" spans="1:21" x14ac:dyDescent="0.35">
      <c r="A587">
        <v>1431</v>
      </c>
      <c r="B587" t="s">
        <v>44</v>
      </c>
      <c r="C587" t="s">
        <v>11</v>
      </c>
      <c r="D587">
        <v>3</v>
      </c>
      <c r="E587" t="s">
        <v>16</v>
      </c>
      <c r="F587">
        <v>3.3</v>
      </c>
      <c r="G587" s="1">
        <v>44569</v>
      </c>
      <c r="H587">
        <v>216</v>
      </c>
      <c r="I587">
        <v>1930</v>
      </c>
      <c r="J587">
        <v>31654.29</v>
      </c>
      <c r="K587">
        <f>IF(ISBLANK(J587),VLOOKUP(A587,LinearRegression!$B$2:$J$850,6,FALSE),J587)</f>
        <v>31654.29</v>
      </c>
      <c r="L587" s="4">
        <f>IF(ISBLANK(J587),VLOOKUP(A587,GradientBoostingRegressor!$B$2:$J$850,6,FALSE),J587)</f>
        <v>31654.29</v>
      </c>
      <c r="M587">
        <f>SUM(P587:S587)</f>
        <v>33271.623005350346</v>
      </c>
      <c r="N587">
        <f t="shared" si="36"/>
        <v>1617.333005350345</v>
      </c>
      <c r="P587">
        <f t="shared" si="37"/>
        <v>0</v>
      </c>
      <c r="Q587">
        <f>$H587*Q$2402</f>
        <v>33271.623005350346</v>
      </c>
      <c r="R587">
        <f t="shared" si="38"/>
        <v>0</v>
      </c>
      <c r="S587">
        <f t="shared" si="39"/>
        <v>0</v>
      </c>
      <c r="T587">
        <f>MROT/DAY(EOMONTH(MIN($G$2:$G$2401),MONTH(G587)-1))/8*H587*$T$2402</f>
        <v>0</v>
      </c>
      <c r="U587">
        <f>I587-PLAN</f>
        <v>370</v>
      </c>
    </row>
    <row r="588" spans="1:21" x14ac:dyDescent="0.35">
      <c r="A588">
        <v>1432</v>
      </c>
      <c r="B588" t="s">
        <v>45</v>
      </c>
      <c r="C588" t="s">
        <v>18</v>
      </c>
      <c r="D588">
        <v>3</v>
      </c>
      <c r="E588" t="s">
        <v>16</v>
      </c>
      <c r="F588">
        <v>3.3</v>
      </c>
      <c r="G588" s="1">
        <v>44569</v>
      </c>
      <c r="H588">
        <v>216</v>
      </c>
      <c r="I588">
        <v>1930</v>
      </c>
      <c r="J588">
        <v>31654.29</v>
      </c>
      <c r="K588">
        <f>IF(ISBLANK(J588),VLOOKUP(A588,LinearRegression!$B$2:$J$850,6,FALSE),J588)</f>
        <v>31654.29</v>
      </c>
      <c r="L588" s="4">
        <f>IF(ISBLANK(J588),VLOOKUP(A588,GradientBoostingRegressor!$B$2:$J$850,6,FALSE),J588)</f>
        <v>31654.29</v>
      </c>
      <c r="M588">
        <f>SUM(P588:S588)</f>
        <v>33271.623005350346</v>
      </c>
      <c r="N588">
        <f t="shared" si="36"/>
        <v>1617.333005350345</v>
      </c>
      <c r="P588">
        <f t="shared" si="37"/>
        <v>0</v>
      </c>
      <c r="Q588">
        <f>$H588*Q$2402</f>
        <v>33271.623005350346</v>
      </c>
      <c r="R588">
        <f t="shared" si="38"/>
        <v>0</v>
      </c>
      <c r="S588">
        <f t="shared" si="39"/>
        <v>0</v>
      </c>
      <c r="T588">
        <f>MROT/DAY(EOMONTH(MIN($G$2:$G$2401),MONTH(G588)-1))/8*H588*$T$2402</f>
        <v>0</v>
      </c>
      <c r="U588">
        <f>I588-PLAN</f>
        <v>370</v>
      </c>
    </row>
    <row r="589" spans="1:21" x14ac:dyDescent="0.35">
      <c r="A589">
        <v>1434</v>
      </c>
      <c r="B589" t="s">
        <v>47</v>
      </c>
      <c r="C589" t="s">
        <v>18</v>
      </c>
      <c r="D589">
        <v>3</v>
      </c>
      <c r="E589" t="s">
        <v>16</v>
      </c>
      <c r="F589">
        <v>3.3</v>
      </c>
      <c r="G589" s="1">
        <v>44569</v>
      </c>
      <c r="H589">
        <v>216</v>
      </c>
      <c r="I589">
        <v>1930</v>
      </c>
      <c r="J589">
        <v>31654.29</v>
      </c>
      <c r="K589">
        <f>IF(ISBLANK(J589),VLOOKUP(A589,LinearRegression!$B$2:$J$850,6,FALSE),J589)</f>
        <v>31654.29</v>
      </c>
      <c r="L589" s="4">
        <f>IF(ISBLANK(J589),VLOOKUP(A589,GradientBoostingRegressor!$B$2:$J$850,6,FALSE),J589)</f>
        <v>31654.29</v>
      </c>
      <c r="M589">
        <f>SUM(P589:S589)</f>
        <v>33271.623005350346</v>
      </c>
      <c r="N589">
        <f t="shared" si="36"/>
        <v>1617.333005350345</v>
      </c>
      <c r="P589">
        <f t="shared" si="37"/>
        <v>0</v>
      </c>
      <c r="Q589">
        <f>$H589*Q$2402</f>
        <v>33271.623005350346</v>
      </c>
      <c r="R589">
        <f t="shared" si="38"/>
        <v>0</v>
      </c>
      <c r="S589">
        <f t="shared" si="39"/>
        <v>0</v>
      </c>
      <c r="T589">
        <f>MROT/DAY(EOMONTH(MIN($G$2:$G$2401),MONTH(G589)-1))/8*H589*$T$2402</f>
        <v>0</v>
      </c>
      <c r="U589">
        <f>I589-PLAN</f>
        <v>370</v>
      </c>
    </row>
    <row r="590" spans="1:21" x14ac:dyDescent="0.35">
      <c r="A590">
        <v>241</v>
      </c>
      <c r="B590" t="s">
        <v>56</v>
      </c>
      <c r="C590" t="s">
        <v>50</v>
      </c>
      <c r="D590">
        <v>4</v>
      </c>
      <c r="E590" t="s">
        <v>51</v>
      </c>
      <c r="F590">
        <v>2</v>
      </c>
      <c r="G590" s="1">
        <v>44563</v>
      </c>
      <c r="H590">
        <v>228</v>
      </c>
      <c r="I590">
        <v>1460</v>
      </c>
      <c r="J590">
        <v>31636.37</v>
      </c>
      <c r="K590">
        <f>IF(ISBLANK(J590),VLOOKUP(A590,LinearRegression!$B$2:$J$850,6,FALSE),J590)</f>
        <v>31636.37</v>
      </c>
      <c r="L590" s="4">
        <f>IF(ISBLANK(J590),VLOOKUP(A590,GradientBoostingRegressor!$B$2:$J$850,6,FALSE),J590)</f>
        <v>31636.37</v>
      </c>
      <c r="M590">
        <f>SUM(P590:S590)</f>
        <v>35120.046505647588</v>
      </c>
      <c r="N590">
        <f t="shared" si="36"/>
        <v>3483.6765056475888</v>
      </c>
      <c r="P590">
        <f t="shared" si="37"/>
        <v>0</v>
      </c>
      <c r="Q590">
        <f>$H590*Q$2402</f>
        <v>35120.046505647588</v>
      </c>
      <c r="R590">
        <f t="shared" si="38"/>
        <v>0</v>
      </c>
      <c r="S590">
        <f t="shared" si="39"/>
        <v>0</v>
      </c>
      <c r="T590">
        <f>MROT/DAY(EOMONTH(MIN($G$2:$G$2401),MONTH(G590)-1))/8*H590*$T$2402</f>
        <v>0</v>
      </c>
      <c r="U590">
        <f>I590-PLAN</f>
        <v>-100</v>
      </c>
    </row>
    <row r="591" spans="1:21" x14ac:dyDescent="0.35">
      <c r="A591">
        <v>97</v>
      </c>
      <c r="B591" t="s">
        <v>119</v>
      </c>
      <c r="C591" t="s">
        <v>50</v>
      </c>
      <c r="D591">
        <v>5</v>
      </c>
      <c r="E591" t="s">
        <v>51</v>
      </c>
      <c r="F591">
        <v>2</v>
      </c>
      <c r="G591" s="1">
        <v>44562</v>
      </c>
      <c r="H591">
        <v>204</v>
      </c>
      <c r="I591">
        <v>1950</v>
      </c>
      <c r="J591">
        <v>31617.99</v>
      </c>
      <c r="K591">
        <f>IF(ISBLANK(J591),VLOOKUP(A591,LinearRegression!$B$2:$J$850,6,FALSE),J591)</f>
        <v>31617.99</v>
      </c>
      <c r="L591" s="4">
        <f>IF(ISBLANK(J591),VLOOKUP(A591,GradientBoostingRegressor!$B$2:$J$850,6,FALSE),J591)</f>
        <v>31617.99</v>
      </c>
      <c r="M591">
        <f>SUM(P591:S591)</f>
        <v>31423.199505053104</v>
      </c>
      <c r="N591">
        <f t="shared" si="36"/>
        <v>194.79049494689752</v>
      </c>
      <c r="P591">
        <f t="shared" si="37"/>
        <v>0</v>
      </c>
      <c r="Q591">
        <f>$H591*Q$2402</f>
        <v>31423.199505053104</v>
      </c>
      <c r="R591">
        <f t="shared" si="38"/>
        <v>0</v>
      </c>
      <c r="S591">
        <f t="shared" si="39"/>
        <v>0</v>
      </c>
      <c r="T591">
        <f>MROT/DAY(EOMONTH(MIN($G$2:$G$2401),MONTH(G591)-1))/8*H591*$T$2402</f>
        <v>0</v>
      </c>
      <c r="U591">
        <f>I591-PLAN</f>
        <v>390</v>
      </c>
    </row>
    <row r="592" spans="1:21" x14ac:dyDescent="0.35">
      <c r="A592">
        <v>106</v>
      </c>
      <c r="B592" t="s">
        <v>128</v>
      </c>
      <c r="C592" t="s">
        <v>114</v>
      </c>
      <c r="D592">
        <v>5</v>
      </c>
      <c r="E592" t="s">
        <v>51</v>
      </c>
      <c r="F592">
        <v>3.3</v>
      </c>
      <c r="G592" s="1">
        <v>44562</v>
      </c>
      <c r="H592">
        <v>192</v>
      </c>
      <c r="I592">
        <v>1950</v>
      </c>
      <c r="J592">
        <v>31555.7</v>
      </c>
      <c r="K592">
        <f>IF(ISBLANK(J592),VLOOKUP(A592,LinearRegression!$B$2:$J$850,6,FALSE),J592)</f>
        <v>31555.7</v>
      </c>
      <c r="L592" s="4">
        <f>IF(ISBLANK(J592),VLOOKUP(A592,GradientBoostingRegressor!$B$2:$J$850,6,FALSE),J592)</f>
        <v>31555.7</v>
      </c>
      <c r="M592">
        <f>SUM(P592:S592)</f>
        <v>29574.776004755862</v>
      </c>
      <c r="N592">
        <f t="shared" si="36"/>
        <v>1980.9239952441385</v>
      </c>
      <c r="P592">
        <f t="shared" si="37"/>
        <v>0</v>
      </c>
      <c r="Q592">
        <f>$H592*Q$2402</f>
        <v>29574.776004755862</v>
      </c>
      <c r="R592">
        <f t="shared" si="38"/>
        <v>0</v>
      </c>
      <c r="S592">
        <f t="shared" si="39"/>
        <v>0</v>
      </c>
      <c r="T592">
        <f>MROT/DAY(EOMONTH(MIN($G$2:$G$2401),MONTH(G592)-1))/8*H592*$T$2402</f>
        <v>0</v>
      </c>
      <c r="U592">
        <f>I592-PLAN</f>
        <v>390</v>
      </c>
    </row>
    <row r="593" spans="1:21" x14ac:dyDescent="0.35">
      <c r="A593">
        <v>901</v>
      </c>
      <c r="B593" t="s">
        <v>123</v>
      </c>
      <c r="C593" t="s">
        <v>50</v>
      </c>
      <c r="D593">
        <v>5</v>
      </c>
      <c r="E593" t="s">
        <v>51</v>
      </c>
      <c r="F593">
        <v>2</v>
      </c>
      <c r="G593" s="1">
        <v>44566</v>
      </c>
      <c r="H593">
        <v>216</v>
      </c>
      <c r="I593">
        <v>1490</v>
      </c>
      <c r="J593">
        <v>31507.599999999999</v>
      </c>
      <c r="K593">
        <f>IF(ISBLANK(J593),VLOOKUP(A593,LinearRegression!$B$2:$J$850,6,FALSE),J593)</f>
        <v>31507.599999999999</v>
      </c>
      <c r="L593" s="4">
        <f>IF(ISBLANK(J593),VLOOKUP(A593,GradientBoostingRegressor!$B$2:$J$850,6,FALSE),J593)</f>
        <v>31507.599999999999</v>
      </c>
      <c r="M593">
        <f>SUM(P593:S593)</f>
        <v>33271.623005350346</v>
      </c>
      <c r="N593">
        <f t="shared" si="36"/>
        <v>1764.0230053503474</v>
      </c>
      <c r="P593">
        <f t="shared" si="37"/>
        <v>0</v>
      </c>
      <c r="Q593">
        <f>$H593*Q$2402</f>
        <v>33271.623005350346</v>
      </c>
      <c r="R593">
        <f t="shared" si="38"/>
        <v>0</v>
      </c>
      <c r="S593">
        <f t="shared" si="39"/>
        <v>0</v>
      </c>
      <c r="T593">
        <f>MROT/DAY(EOMONTH(MIN($G$2:$G$2401),MONTH(G593)-1))/8*H593*$T$2402</f>
        <v>0</v>
      </c>
      <c r="U593">
        <f>I593-PLAN</f>
        <v>-70</v>
      </c>
    </row>
    <row r="594" spans="1:21" x14ac:dyDescent="0.35">
      <c r="A594">
        <v>548</v>
      </c>
      <c r="B594" t="s">
        <v>173</v>
      </c>
      <c r="C594" t="s">
        <v>114</v>
      </c>
      <c r="D594">
        <v>6</v>
      </c>
      <c r="E594" t="s">
        <v>16</v>
      </c>
      <c r="F594">
        <v>3.3</v>
      </c>
      <c r="G594" s="1">
        <v>44564</v>
      </c>
      <c r="H594">
        <v>192</v>
      </c>
      <c r="I594">
        <v>1430</v>
      </c>
      <c r="J594">
        <v>31444.62</v>
      </c>
      <c r="K594">
        <f>IF(ISBLANK(J594),VLOOKUP(A594,LinearRegression!$B$2:$J$850,6,FALSE),J594)</f>
        <v>31444.62</v>
      </c>
      <c r="L594" s="4">
        <f>IF(ISBLANK(J594),VLOOKUP(A594,GradientBoostingRegressor!$B$2:$J$850,6,FALSE),J594)</f>
        <v>31444.62</v>
      </c>
      <c r="M594">
        <f>SUM(P594:S594)</f>
        <v>29574.776004755862</v>
      </c>
      <c r="N594">
        <f t="shared" si="36"/>
        <v>1869.8439952441367</v>
      </c>
      <c r="P594">
        <f t="shared" si="37"/>
        <v>0</v>
      </c>
      <c r="Q594">
        <f>$H594*Q$2402</f>
        <v>29574.776004755862</v>
      </c>
      <c r="R594">
        <f t="shared" si="38"/>
        <v>0</v>
      </c>
      <c r="S594">
        <f t="shared" si="39"/>
        <v>0</v>
      </c>
      <c r="T594">
        <f>MROT/DAY(EOMONTH(MIN($G$2:$G$2401),MONTH(G594)-1))/8*H594*$T$2402</f>
        <v>0</v>
      </c>
      <c r="U594">
        <f>I594-PLAN</f>
        <v>-130</v>
      </c>
    </row>
    <row r="595" spans="1:21" x14ac:dyDescent="0.35">
      <c r="A595">
        <v>953</v>
      </c>
      <c r="B595" t="s">
        <v>178</v>
      </c>
      <c r="C595" t="s">
        <v>114</v>
      </c>
      <c r="D595">
        <v>6</v>
      </c>
      <c r="E595" t="s">
        <v>103</v>
      </c>
      <c r="F595">
        <v>3.3</v>
      </c>
      <c r="G595" s="1">
        <v>44566</v>
      </c>
      <c r="H595">
        <v>192</v>
      </c>
      <c r="I595">
        <v>1490</v>
      </c>
      <c r="J595">
        <v>31444.62</v>
      </c>
      <c r="K595">
        <f>IF(ISBLANK(J595),VLOOKUP(A595,LinearRegression!$B$2:$J$850,6,FALSE),J595)</f>
        <v>31444.62</v>
      </c>
      <c r="L595" s="4">
        <f>IF(ISBLANK(J595),VLOOKUP(A595,GradientBoostingRegressor!$B$2:$J$850,6,FALSE),J595)</f>
        <v>31444.62</v>
      </c>
      <c r="M595">
        <f>SUM(P595:S595)</f>
        <v>29574.776004755862</v>
      </c>
      <c r="N595">
        <f t="shared" si="36"/>
        <v>1869.8439952441367</v>
      </c>
      <c r="P595">
        <f t="shared" si="37"/>
        <v>0</v>
      </c>
      <c r="Q595">
        <f>$H595*Q$2402</f>
        <v>29574.776004755862</v>
      </c>
      <c r="R595">
        <f t="shared" si="38"/>
        <v>0</v>
      </c>
      <c r="S595">
        <f t="shared" si="39"/>
        <v>0</v>
      </c>
      <c r="T595">
        <f>MROT/DAY(EOMONTH(MIN($G$2:$G$2401),MONTH(G595)-1))/8*H595*$T$2402</f>
        <v>0</v>
      </c>
      <c r="U595">
        <f>I595-PLAN</f>
        <v>-70</v>
      </c>
    </row>
    <row r="596" spans="1:21" x14ac:dyDescent="0.35">
      <c r="A596">
        <v>36</v>
      </c>
      <c r="B596" t="s">
        <v>49</v>
      </c>
      <c r="C596" t="s">
        <v>50</v>
      </c>
      <c r="D596">
        <v>4</v>
      </c>
      <c r="E596" t="s">
        <v>51</v>
      </c>
      <c r="F596">
        <v>2</v>
      </c>
      <c r="G596" s="1">
        <v>44562</v>
      </c>
      <c r="H596">
        <v>216</v>
      </c>
      <c r="I596">
        <v>1950</v>
      </c>
      <c r="J596">
        <v>31392.240000000002</v>
      </c>
      <c r="K596">
        <f>IF(ISBLANK(J596),VLOOKUP(A596,LinearRegression!$B$2:$J$850,6,FALSE),J596)</f>
        <v>31392.240000000002</v>
      </c>
      <c r="L596" s="4">
        <f>IF(ISBLANK(J596),VLOOKUP(A596,GradientBoostingRegressor!$B$2:$J$850,6,FALSE),J596)</f>
        <v>31392.240000000002</v>
      </c>
      <c r="M596">
        <f>SUM(P596:S596)</f>
        <v>33271.623005350346</v>
      </c>
      <c r="N596">
        <f t="shared" si="36"/>
        <v>1879.3830053503443</v>
      </c>
      <c r="P596">
        <f t="shared" si="37"/>
        <v>0</v>
      </c>
      <c r="Q596">
        <f>$H596*Q$2402</f>
        <v>33271.623005350346</v>
      </c>
      <c r="R596">
        <f t="shared" si="38"/>
        <v>0</v>
      </c>
      <c r="S596">
        <f t="shared" si="39"/>
        <v>0</v>
      </c>
      <c r="T596">
        <f>MROT/DAY(EOMONTH(MIN($G$2:$G$2401),MONTH(G596)-1))/8*H596*$T$2402</f>
        <v>0</v>
      </c>
      <c r="U596">
        <f>I596-PLAN</f>
        <v>390</v>
      </c>
    </row>
    <row r="597" spans="1:21" x14ac:dyDescent="0.35">
      <c r="A597">
        <v>38</v>
      </c>
      <c r="B597" t="s">
        <v>53</v>
      </c>
      <c r="C597" t="s">
        <v>50</v>
      </c>
      <c r="D597">
        <v>4</v>
      </c>
      <c r="E597" t="s">
        <v>51</v>
      </c>
      <c r="F597">
        <v>2</v>
      </c>
      <c r="G597" s="1">
        <v>44562</v>
      </c>
      <c r="H597">
        <v>216</v>
      </c>
      <c r="I597">
        <v>1950</v>
      </c>
      <c r="J597">
        <v>31392.240000000002</v>
      </c>
      <c r="K597">
        <f>IF(ISBLANK(J597),VLOOKUP(A597,LinearRegression!$B$2:$J$850,6,FALSE),J597)</f>
        <v>31392.240000000002</v>
      </c>
      <c r="L597" s="4">
        <f>IF(ISBLANK(J597),VLOOKUP(A597,GradientBoostingRegressor!$B$2:$J$850,6,FALSE),J597)</f>
        <v>31392.240000000002</v>
      </c>
      <c r="M597">
        <f>SUM(P597:S597)</f>
        <v>33271.623005350346</v>
      </c>
      <c r="N597">
        <f t="shared" si="36"/>
        <v>1879.3830053503443</v>
      </c>
      <c r="P597">
        <f t="shared" si="37"/>
        <v>0</v>
      </c>
      <c r="Q597">
        <f>$H597*Q$2402</f>
        <v>33271.623005350346</v>
      </c>
      <c r="R597">
        <f t="shared" si="38"/>
        <v>0</v>
      </c>
      <c r="S597">
        <f t="shared" si="39"/>
        <v>0</v>
      </c>
      <c r="T597">
        <f>MROT/DAY(EOMONTH(MIN($G$2:$G$2401),MONTH(G597)-1))/8*H597*$T$2402</f>
        <v>0</v>
      </c>
      <c r="U597">
        <f>I597-PLAN</f>
        <v>390</v>
      </c>
    </row>
    <row r="598" spans="1:21" x14ac:dyDescent="0.35">
      <c r="A598">
        <v>1370</v>
      </c>
      <c r="B598" t="s">
        <v>197</v>
      </c>
      <c r="C598" t="s">
        <v>114</v>
      </c>
      <c r="D598">
        <v>7</v>
      </c>
      <c r="E598" t="s">
        <v>16</v>
      </c>
      <c r="F598">
        <v>3.3</v>
      </c>
      <c r="G598" s="1">
        <v>44568</v>
      </c>
      <c r="H598">
        <v>180</v>
      </c>
      <c r="I598">
        <v>1620</v>
      </c>
      <c r="J598">
        <v>31318.99</v>
      </c>
      <c r="K598">
        <f>IF(ISBLANK(J598),VLOOKUP(A598,LinearRegression!$B$2:$J$850,6,FALSE),J598)</f>
        <v>31318.99</v>
      </c>
      <c r="L598" s="4">
        <f>IF(ISBLANK(J598),VLOOKUP(A598,GradientBoostingRegressor!$B$2:$J$850,6,FALSE),J598)</f>
        <v>31318.99</v>
      </c>
      <c r="M598">
        <f>SUM(P598:S598)</f>
        <v>27726.35250445862</v>
      </c>
      <c r="N598">
        <f t="shared" si="36"/>
        <v>3592.6374955413812</v>
      </c>
      <c r="P598">
        <f t="shared" si="37"/>
        <v>0</v>
      </c>
      <c r="Q598">
        <f>$H598*Q$2402</f>
        <v>27726.35250445862</v>
      </c>
      <c r="R598">
        <f t="shared" si="38"/>
        <v>0</v>
      </c>
      <c r="S598">
        <f t="shared" si="39"/>
        <v>0</v>
      </c>
      <c r="T598">
        <f>MROT/DAY(EOMONTH(MIN($G$2:$G$2401),MONTH(G598)-1))/8*H598*$T$2402</f>
        <v>0</v>
      </c>
      <c r="U598">
        <f>I598-PLAN</f>
        <v>60</v>
      </c>
    </row>
    <row r="599" spans="1:21" x14ac:dyDescent="0.35">
      <c r="A599">
        <v>1376</v>
      </c>
      <c r="B599" t="s">
        <v>203</v>
      </c>
      <c r="C599" t="s">
        <v>114</v>
      </c>
      <c r="D599">
        <v>7</v>
      </c>
      <c r="E599" t="s">
        <v>103</v>
      </c>
      <c r="F599">
        <v>3.3</v>
      </c>
      <c r="G599" s="1">
        <v>44568</v>
      </c>
      <c r="H599">
        <v>180</v>
      </c>
      <c r="I599">
        <v>1620</v>
      </c>
      <c r="J599">
        <v>31318.99</v>
      </c>
      <c r="K599">
        <f>IF(ISBLANK(J599),VLOOKUP(A599,LinearRegression!$B$2:$J$850,6,FALSE),J599)</f>
        <v>31318.99</v>
      </c>
      <c r="L599" s="4">
        <f>IF(ISBLANK(J599),VLOOKUP(A599,GradientBoostingRegressor!$B$2:$J$850,6,FALSE),J599)</f>
        <v>31318.99</v>
      </c>
      <c r="M599">
        <f>SUM(P599:S599)</f>
        <v>27726.35250445862</v>
      </c>
      <c r="N599">
        <f t="shared" si="36"/>
        <v>3592.6374955413812</v>
      </c>
      <c r="P599">
        <f t="shared" si="37"/>
        <v>0</v>
      </c>
      <c r="Q599">
        <f>$H599*Q$2402</f>
        <v>27726.35250445862</v>
      </c>
      <c r="R599">
        <f t="shared" si="38"/>
        <v>0</v>
      </c>
      <c r="S599">
        <f t="shared" si="39"/>
        <v>0</v>
      </c>
      <c r="T599">
        <f>MROT/DAY(EOMONTH(MIN($G$2:$G$2401),MONTH(G599)-1))/8*H599*$T$2402</f>
        <v>0</v>
      </c>
      <c r="U599">
        <f>I599-PLAN</f>
        <v>60</v>
      </c>
    </row>
    <row r="600" spans="1:21" x14ac:dyDescent="0.35">
      <c r="A600">
        <v>1379</v>
      </c>
      <c r="B600" t="s">
        <v>206</v>
      </c>
      <c r="C600" t="s">
        <v>114</v>
      </c>
      <c r="D600">
        <v>7</v>
      </c>
      <c r="E600" t="s">
        <v>103</v>
      </c>
      <c r="F600">
        <v>3.3</v>
      </c>
      <c r="G600" s="1">
        <v>44568</v>
      </c>
      <c r="H600">
        <v>180</v>
      </c>
      <c r="I600">
        <v>1620</v>
      </c>
      <c r="J600">
        <v>31318.99</v>
      </c>
      <c r="K600">
        <f>IF(ISBLANK(J600),VLOOKUP(A600,LinearRegression!$B$2:$J$850,6,FALSE),J600)</f>
        <v>31318.99</v>
      </c>
      <c r="L600" s="4">
        <f>IF(ISBLANK(J600),VLOOKUP(A600,GradientBoostingRegressor!$B$2:$J$850,6,FALSE),J600)</f>
        <v>31318.99</v>
      </c>
      <c r="M600">
        <f>SUM(P600:S600)</f>
        <v>27726.35250445862</v>
      </c>
      <c r="N600">
        <f t="shared" si="36"/>
        <v>3592.6374955413812</v>
      </c>
      <c r="P600">
        <f t="shared" si="37"/>
        <v>0</v>
      </c>
      <c r="Q600">
        <f>$H600*Q$2402</f>
        <v>27726.35250445862</v>
      </c>
      <c r="R600">
        <f t="shared" si="38"/>
        <v>0</v>
      </c>
      <c r="S600">
        <f t="shared" si="39"/>
        <v>0</v>
      </c>
      <c r="T600">
        <f>MROT/DAY(EOMONTH(MIN($G$2:$G$2401),MONTH(G600)-1))/8*H600*$T$2402</f>
        <v>0</v>
      </c>
      <c r="U600">
        <f>I600-PLAN</f>
        <v>60</v>
      </c>
    </row>
    <row r="601" spans="1:21" x14ac:dyDescent="0.35">
      <c r="A601">
        <v>1382</v>
      </c>
      <c r="B601" t="s">
        <v>209</v>
      </c>
      <c r="C601" t="s">
        <v>114</v>
      </c>
      <c r="D601">
        <v>7</v>
      </c>
      <c r="E601" t="s">
        <v>103</v>
      </c>
      <c r="F601">
        <v>3.3</v>
      </c>
      <c r="G601" s="1">
        <v>44568</v>
      </c>
      <c r="H601">
        <v>180</v>
      </c>
      <c r="I601">
        <v>1620</v>
      </c>
      <c r="J601">
        <v>31318.99</v>
      </c>
      <c r="K601">
        <f>IF(ISBLANK(J601),VLOOKUP(A601,LinearRegression!$B$2:$J$850,6,FALSE),J601)</f>
        <v>31318.99</v>
      </c>
      <c r="L601" s="4">
        <f>IF(ISBLANK(J601),VLOOKUP(A601,GradientBoostingRegressor!$B$2:$J$850,6,FALSE),J601)</f>
        <v>31318.99</v>
      </c>
      <c r="M601">
        <f>SUM(P601:S601)</f>
        <v>27726.35250445862</v>
      </c>
      <c r="N601">
        <f t="shared" si="36"/>
        <v>3592.6374955413812</v>
      </c>
      <c r="P601">
        <f t="shared" si="37"/>
        <v>0</v>
      </c>
      <c r="Q601">
        <f>$H601*Q$2402</f>
        <v>27726.35250445862</v>
      </c>
      <c r="R601">
        <f t="shared" si="38"/>
        <v>0</v>
      </c>
      <c r="S601">
        <f t="shared" si="39"/>
        <v>0</v>
      </c>
      <c r="T601">
        <f>MROT/DAY(EOMONTH(MIN($G$2:$G$2401),MONTH(G601)-1))/8*H601*$T$2402</f>
        <v>0</v>
      </c>
      <c r="U601">
        <f>I601-PLAN</f>
        <v>60</v>
      </c>
    </row>
    <row r="602" spans="1:21" x14ac:dyDescent="0.35">
      <c r="A602">
        <v>368</v>
      </c>
      <c r="B602" t="s">
        <v>195</v>
      </c>
      <c r="C602" t="s">
        <v>114</v>
      </c>
      <c r="D602">
        <v>7</v>
      </c>
      <c r="E602" t="s">
        <v>16</v>
      </c>
      <c r="F602">
        <v>3.3</v>
      </c>
      <c r="G602" s="1">
        <v>44563</v>
      </c>
      <c r="H602">
        <v>180</v>
      </c>
      <c r="I602">
        <v>1460</v>
      </c>
      <c r="J602">
        <v>31291</v>
      </c>
      <c r="K602">
        <f>IF(ISBLANK(J602),VLOOKUP(A602,LinearRegression!$B$2:$J$850,6,FALSE),J602)</f>
        <v>31291</v>
      </c>
      <c r="L602" s="4">
        <f>IF(ISBLANK(J602),VLOOKUP(A602,GradientBoostingRegressor!$B$2:$J$850,6,FALSE),J602)</f>
        <v>31291</v>
      </c>
      <c r="M602">
        <f>SUM(P602:S602)</f>
        <v>27726.35250445862</v>
      </c>
      <c r="N602">
        <f t="shared" si="36"/>
        <v>3564.6474955413796</v>
      </c>
      <c r="P602">
        <f t="shared" si="37"/>
        <v>0</v>
      </c>
      <c r="Q602">
        <f>$H602*Q$2402</f>
        <v>27726.35250445862</v>
      </c>
      <c r="R602">
        <f t="shared" si="38"/>
        <v>0</v>
      </c>
      <c r="S602">
        <f t="shared" si="39"/>
        <v>0</v>
      </c>
      <c r="T602">
        <f>MROT/DAY(EOMONTH(MIN($G$2:$G$2401),MONTH(G602)-1))/8*H602*$T$2402</f>
        <v>0</v>
      </c>
      <c r="U602">
        <f>I602-PLAN</f>
        <v>-100</v>
      </c>
    </row>
    <row r="603" spans="1:21" x14ac:dyDescent="0.35">
      <c r="A603">
        <v>370</v>
      </c>
      <c r="B603" t="s">
        <v>197</v>
      </c>
      <c r="C603" t="s">
        <v>114</v>
      </c>
      <c r="D603">
        <v>7</v>
      </c>
      <c r="E603" t="s">
        <v>16</v>
      </c>
      <c r="F603">
        <v>3.3</v>
      </c>
      <c r="G603" s="1">
        <v>44563</v>
      </c>
      <c r="H603">
        <v>180</v>
      </c>
      <c r="I603">
        <v>1460</v>
      </c>
      <c r="J603">
        <v>31291</v>
      </c>
      <c r="K603">
        <f>IF(ISBLANK(J603),VLOOKUP(A603,LinearRegression!$B$2:$J$850,6,FALSE),J603)</f>
        <v>31291</v>
      </c>
      <c r="L603" s="4">
        <f>IF(ISBLANK(J603),VLOOKUP(A603,GradientBoostingRegressor!$B$2:$J$850,6,FALSE),J603)</f>
        <v>31291</v>
      </c>
      <c r="M603">
        <f>SUM(P603:S603)</f>
        <v>27726.35250445862</v>
      </c>
      <c r="N603">
        <f t="shared" si="36"/>
        <v>3564.6474955413796</v>
      </c>
      <c r="P603">
        <f t="shared" si="37"/>
        <v>0</v>
      </c>
      <c r="Q603">
        <f>$H603*Q$2402</f>
        <v>27726.35250445862</v>
      </c>
      <c r="R603">
        <f t="shared" si="38"/>
        <v>0</v>
      </c>
      <c r="S603">
        <f t="shared" si="39"/>
        <v>0</v>
      </c>
      <c r="T603">
        <f>MROT/DAY(EOMONTH(MIN($G$2:$G$2401),MONTH(G603)-1))/8*H603*$T$2402</f>
        <v>0</v>
      </c>
      <c r="U603">
        <f>I603-PLAN</f>
        <v>-100</v>
      </c>
    </row>
    <row r="604" spans="1:21" x14ac:dyDescent="0.35">
      <c r="A604">
        <v>374</v>
      </c>
      <c r="B604" t="s">
        <v>201</v>
      </c>
      <c r="C604" t="s">
        <v>114</v>
      </c>
      <c r="D604">
        <v>7</v>
      </c>
      <c r="E604" t="s">
        <v>16</v>
      </c>
      <c r="F604">
        <v>3.3</v>
      </c>
      <c r="G604" s="1">
        <v>44563</v>
      </c>
      <c r="H604">
        <v>180</v>
      </c>
      <c r="I604">
        <v>1460</v>
      </c>
      <c r="J604">
        <v>31291</v>
      </c>
      <c r="K604">
        <f>IF(ISBLANK(J604),VLOOKUP(A604,LinearRegression!$B$2:$J$850,6,FALSE),J604)</f>
        <v>31291</v>
      </c>
      <c r="L604" s="4">
        <f>IF(ISBLANK(J604),VLOOKUP(A604,GradientBoostingRegressor!$B$2:$J$850,6,FALSE),J604)</f>
        <v>31291</v>
      </c>
      <c r="M604">
        <f>SUM(P604:S604)</f>
        <v>27726.35250445862</v>
      </c>
      <c r="N604">
        <f t="shared" si="36"/>
        <v>3564.6474955413796</v>
      </c>
      <c r="P604">
        <f t="shared" si="37"/>
        <v>0</v>
      </c>
      <c r="Q604">
        <f>$H604*Q$2402</f>
        <v>27726.35250445862</v>
      </c>
      <c r="R604">
        <f t="shared" si="38"/>
        <v>0</v>
      </c>
      <c r="S604">
        <f t="shared" si="39"/>
        <v>0</v>
      </c>
      <c r="T604">
        <f>MROT/DAY(EOMONTH(MIN($G$2:$G$2401),MONTH(G604)-1))/8*H604*$T$2402</f>
        <v>0</v>
      </c>
      <c r="U604">
        <f>I604-PLAN</f>
        <v>-100</v>
      </c>
    </row>
    <row r="605" spans="1:21" x14ac:dyDescent="0.35">
      <c r="A605">
        <v>382</v>
      </c>
      <c r="B605" t="s">
        <v>209</v>
      </c>
      <c r="C605" t="s">
        <v>114</v>
      </c>
      <c r="D605">
        <v>7</v>
      </c>
      <c r="E605" t="s">
        <v>103</v>
      </c>
      <c r="F605">
        <v>3.3</v>
      </c>
      <c r="G605" s="1">
        <v>44563</v>
      </c>
      <c r="H605">
        <v>180</v>
      </c>
      <c r="I605">
        <v>1460</v>
      </c>
      <c r="J605">
        <v>31291</v>
      </c>
      <c r="K605">
        <f>IF(ISBLANK(J605),VLOOKUP(A605,LinearRegression!$B$2:$J$850,6,FALSE),J605)</f>
        <v>31291</v>
      </c>
      <c r="L605" s="4">
        <f>IF(ISBLANK(J605),VLOOKUP(A605,GradientBoostingRegressor!$B$2:$J$850,6,FALSE),J605)</f>
        <v>31291</v>
      </c>
      <c r="M605">
        <f>SUM(P605:S605)</f>
        <v>27726.35250445862</v>
      </c>
      <c r="N605">
        <f t="shared" si="36"/>
        <v>3564.6474955413796</v>
      </c>
      <c r="P605">
        <f t="shared" si="37"/>
        <v>0</v>
      </c>
      <c r="Q605">
        <f>$H605*Q$2402</f>
        <v>27726.35250445862</v>
      </c>
      <c r="R605">
        <f t="shared" si="38"/>
        <v>0</v>
      </c>
      <c r="S605">
        <f t="shared" si="39"/>
        <v>0</v>
      </c>
      <c r="T605">
        <f>MROT/DAY(EOMONTH(MIN($G$2:$G$2401),MONTH(G605)-1))/8*H605*$T$2402</f>
        <v>0</v>
      </c>
      <c r="U605">
        <f>I605-PLAN</f>
        <v>-100</v>
      </c>
    </row>
    <row r="606" spans="1:21" x14ac:dyDescent="0.35">
      <c r="A606">
        <v>1438</v>
      </c>
      <c r="B606" t="s">
        <v>53</v>
      </c>
      <c r="C606" t="s">
        <v>50</v>
      </c>
      <c r="D606">
        <v>4</v>
      </c>
      <c r="E606" t="s">
        <v>51</v>
      </c>
      <c r="F606">
        <v>2</v>
      </c>
      <c r="G606" s="1">
        <v>44569</v>
      </c>
      <c r="H606">
        <v>216</v>
      </c>
      <c r="I606">
        <v>1930</v>
      </c>
      <c r="J606">
        <v>31254.74</v>
      </c>
      <c r="K606">
        <f>IF(ISBLANK(J606),VLOOKUP(A606,LinearRegression!$B$2:$J$850,6,FALSE),J606)</f>
        <v>31254.74</v>
      </c>
      <c r="L606" s="4">
        <f>IF(ISBLANK(J606),VLOOKUP(A606,GradientBoostingRegressor!$B$2:$J$850,6,FALSE),J606)</f>
        <v>31254.74</v>
      </c>
      <c r="M606">
        <f>SUM(P606:S606)</f>
        <v>33271.623005350346</v>
      </c>
      <c r="N606">
        <f t="shared" si="36"/>
        <v>2016.8830053503443</v>
      </c>
      <c r="P606">
        <f t="shared" si="37"/>
        <v>0</v>
      </c>
      <c r="Q606">
        <f>$H606*Q$2402</f>
        <v>33271.623005350346</v>
      </c>
      <c r="R606">
        <f t="shared" si="38"/>
        <v>0</v>
      </c>
      <c r="S606">
        <f t="shared" si="39"/>
        <v>0</v>
      </c>
      <c r="T606">
        <f>MROT/DAY(EOMONTH(MIN($G$2:$G$2401),MONTH(G606)-1))/8*H606*$T$2402</f>
        <v>0</v>
      </c>
      <c r="U606">
        <f>I606-PLAN</f>
        <v>370</v>
      </c>
    </row>
    <row r="607" spans="1:21" x14ac:dyDescent="0.35">
      <c r="A607">
        <v>1440</v>
      </c>
      <c r="B607" t="s">
        <v>55</v>
      </c>
      <c r="C607" t="s">
        <v>50</v>
      </c>
      <c r="D607">
        <v>4</v>
      </c>
      <c r="E607" t="s">
        <v>51</v>
      </c>
      <c r="F607">
        <v>2</v>
      </c>
      <c r="G607" s="1">
        <v>44569</v>
      </c>
      <c r="H607">
        <v>216</v>
      </c>
      <c r="I607">
        <v>1930</v>
      </c>
      <c r="J607">
        <v>31254.74</v>
      </c>
      <c r="K607">
        <f>IF(ISBLANK(J607),VLOOKUP(A607,LinearRegression!$B$2:$J$850,6,FALSE),J607)</f>
        <v>31254.74</v>
      </c>
      <c r="L607" s="4">
        <f>IF(ISBLANK(J607),VLOOKUP(A607,GradientBoostingRegressor!$B$2:$J$850,6,FALSE),J607)</f>
        <v>31254.74</v>
      </c>
      <c r="M607">
        <f>SUM(P607:S607)</f>
        <v>33271.623005350346</v>
      </c>
      <c r="N607">
        <f t="shared" si="36"/>
        <v>2016.8830053503443</v>
      </c>
      <c r="P607">
        <f t="shared" si="37"/>
        <v>0</v>
      </c>
      <c r="Q607">
        <f>$H607*Q$2402</f>
        <v>33271.623005350346</v>
      </c>
      <c r="R607">
        <f t="shared" si="38"/>
        <v>0</v>
      </c>
      <c r="S607">
        <f t="shared" si="39"/>
        <v>0</v>
      </c>
      <c r="T607">
        <f>MROT/DAY(EOMONTH(MIN($G$2:$G$2401),MONTH(G607)-1))/8*H607*$T$2402</f>
        <v>0</v>
      </c>
      <c r="U607">
        <f>I607-PLAN</f>
        <v>370</v>
      </c>
    </row>
    <row r="608" spans="1:21" x14ac:dyDescent="0.35">
      <c r="A608">
        <v>1446</v>
      </c>
      <c r="B608" t="s">
        <v>61</v>
      </c>
      <c r="C608" t="s">
        <v>50</v>
      </c>
      <c r="D608">
        <v>4</v>
      </c>
      <c r="E608" t="s">
        <v>51</v>
      </c>
      <c r="F608">
        <v>2</v>
      </c>
      <c r="G608" s="1">
        <v>44569</v>
      </c>
      <c r="H608">
        <v>216</v>
      </c>
      <c r="I608">
        <v>1930</v>
      </c>
      <c r="J608">
        <v>31254.74</v>
      </c>
      <c r="K608">
        <f>IF(ISBLANK(J608),VLOOKUP(A608,LinearRegression!$B$2:$J$850,6,FALSE),J608)</f>
        <v>31254.74</v>
      </c>
      <c r="L608" s="4">
        <f>IF(ISBLANK(J608),VLOOKUP(A608,GradientBoostingRegressor!$B$2:$J$850,6,FALSE),J608)</f>
        <v>31254.74</v>
      </c>
      <c r="M608">
        <f>SUM(P608:S608)</f>
        <v>33271.623005350346</v>
      </c>
      <c r="N608">
        <f t="shared" si="36"/>
        <v>2016.8830053503443</v>
      </c>
      <c r="P608">
        <f t="shared" si="37"/>
        <v>0</v>
      </c>
      <c r="Q608">
        <f>$H608*Q$2402</f>
        <v>33271.623005350346</v>
      </c>
      <c r="R608">
        <f t="shared" si="38"/>
        <v>0</v>
      </c>
      <c r="S608">
        <f t="shared" si="39"/>
        <v>0</v>
      </c>
      <c r="T608">
        <f>MROT/DAY(EOMONTH(MIN($G$2:$G$2401),MONTH(G608)-1))/8*H608*$T$2402</f>
        <v>0</v>
      </c>
      <c r="U608">
        <f>I608-PLAN</f>
        <v>370</v>
      </c>
    </row>
    <row r="609" spans="1:21" x14ac:dyDescent="0.35">
      <c r="A609">
        <v>869</v>
      </c>
      <c r="B609" t="s">
        <v>88</v>
      </c>
      <c r="C609" t="s">
        <v>89</v>
      </c>
      <c r="D609">
        <v>4</v>
      </c>
      <c r="E609" t="s">
        <v>16</v>
      </c>
      <c r="F609">
        <v>3.2</v>
      </c>
      <c r="G609" s="1">
        <v>44566</v>
      </c>
      <c r="H609">
        <v>216</v>
      </c>
      <c r="I609">
        <v>1490</v>
      </c>
      <c r="J609">
        <v>31234.09</v>
      </c>
      <c r="K609">
        <f>IF(ISBLANK(J609),VLOOKUP(A609,LinearRegression!$B$2:$J$850,6,FALSE),J609)</f>
        <v>31234.09</v>
      </c>
      <c r="L609" s="4">
        <f>IF(ISBLANK(J609),VLOOKUP(A609,GradientBoostingRegressor!$B$2:$J$850,6,FALSE),J609)</f>
        <v>31234.09</v>
      </c>
      <c r="M609">
        <f>SUM(P609:S609)</f>
        <v>33271.623005350346</v>
      </c>
      <c r="N609">
        <f t="shared" si="36"/>
        <v>2037.5330053503458</v>
      </c>
      <c r="P609">
        <f t="shared" si="37"/>
        <v>0</v>
      </c>
      <c r="Q609">
        <f>$H609*Q$2402</f>
        <v>33271.623005350346</v>
      </c>
      <c r="R609">
        <f t="shared" si="38"/>
        <v>0</v>
      </c>
      <c r="S609">
        <f t="shared" si="39"/>
        <v>0</v>
      </c>
      <c r="T609">
        <f>MROT/DAY(EOMONTH(MIN($G$2:$G$2401),MONTH(G609)-1))/8*H609*$T$2402</f>
        <v>0</v>
      </c>
      <c r="U609">
        <f>I609-PLAN</f>
        <v>-70</v>
      </c>
    </row>
    <row r="610" spans="1:21" x14ac:dyDescent="0.35">
      <c r="A610">
        <v>72</v>
      </c>
      <c r="B610" t="s">
        <v>92</v>
      </c>
      <c r="C610" t="s">
        <v>89</v>
      </c>
      <c r="D610">
        <v>4</v>
      </c>
      <c r="E610" t="s">
        <v>16</v>
      </c>
      <c r="F610">
        <v>3.2</v>
      </c>
      <c r="G610" s="1">
        <v>44562</v>
      </c>
      <c r="H610">
        <v>204</v>
      </c>
      <c r="I610">
        <v>1950</v>
      </c>
      <c r="J610">
        <v>31175.27</v>
      </c>
      <c r="K610">
        <f>IF(ISBLANK(J610),VLOOKUP(A610,LinearRegression!$B$2:$J$850,6,FALSE),J610)</f>
        <v>31175.27</v>
      </c>
      <c r="L610" s="4">
        <f>IF(ISBLANK(J610),VLOOKUP(A610,GradientBoostingRegressor!$B$2:$J$850,6,FALSE),J610)</f>
        <v>31175.27</v>
      </c>
      <c r="M610">
        <f>SUM(P610:S610)</f>
        <v>31423.199505053104</v>
      </c>
      <c r="N610">
        <f t="shared" si="36"/>
        <v>247.92950505310364</v>
      </c>
      <c r="P610">
        <f t="shared" si="37"/>
        <v>0</v>
      </c>
      <c r="Q610">
        <f>$H610*Q$2402</f>
        <v>31423.199505053104</v>
      </c>
      <c r="R610">
        <f t="shared" si="38"/>
        <v>0</v>
      </c>
      <c r="S610">
        <f t="shared" si="39"/>
        <v>0</v>
      </c>
      <c r="T610">
        <f>MROT/DAY(EOMONTH(MIN($G$2:$G$2401),MONTH(G610)-1))/8*H610*$T$2402</f>
        <v>0</v>
      </c>
      <c r="U610">
        <f>I610-PLAN</f>
        <v>390</v>
      </c>
    </row>
    <row r="611" spans="1:21" x14ac:dyDescent="0.35">
      <c r="A611">
        <v>78</v>
      </c>
      <c r="B611" t="s">
        <v>98</v>
      </c>
      <c r="C611" t="s">
        <v>89</v>
      </c>
      <c r="D611">
        <v>4</v>
      </c>
      <c r="E611" t="s">
        <v>16</v>
      </c>
      <c r="F611">
        <v>3.2</v>
      </c>
      <c r="G611" s="1">
        <v>44562</v>
      </c>
      <c r="H611">
        <v>204</v>
      </c>
      <c r="I611">
        <v>1950</v>
      </c>
      <c r="J611">
        <v>31175.27</v>
      </c>
      <c r="K611">
        <f>IF(ISBLANK(J611),VLOOKUP(A611,LinearRegression!$B$2:$J$850,6,FALSE),J611)</f>
        <v>31175.27</v>
      </c>
      <c r="L611" s="4">
        <f>IF(ISBLANK(J611),VLOOKUP(A611,GradientBoostingRegressor!$B$2:$J$850,6,FALSE),J611)</f>
        <v>31175.27</v>
      </c>
      <c r="M611">
        <f>SUM(P611:S611)</f>
        <v>31423.199505053104</v>
      </c>
      <c r="N611">
        <f t="shared" si="36"/>
        <v>247.92950505310364</v>
      </c>
      <c r="P611">
        <f t="shared" si="37"/>
        <v>0</v>
      </c>
      <c r="Q611">
        <f>$H611*Q$2402</f>
        <v>31423.199505053104</v>
      </c>
      <c r="R611">
        <f t="shared" si="38"/>
        <v>0</v>
      </c>
      <c r="S611">
        <f t="shared" si="39"/>
        <v>0</v>
      </c>
      <c r="T611">
        <f>MROT/DAY(EOMONTH(MIN($G$2:$G$2401),MONTH(G611)-1))/8*H611*$T$2402</f>
        <v>0</v>
      </c>
      <c r="U611">
        <f>I611-PLAN</f>
        <v>390</v>
      </c>
    </row>
    <row r="612" spans="1:21" x14ac:dyDescent="0.35">
      <c r="A612">
        <v>628</v>
      </c>
      <c r="B612" t="s">
        <v>41</v>
      </c>
      <c r="C612" t="s">
        <v>18</v>
      </c>
      <c r="D612">
        <v>3</v>
      </c>
      <c r="E612" t="s">
        <v>16</v>
      </c>
      <c r="F612">
        <v>3.3</v>
      </c>
      <c r="G612" s="1">
        <v>44565</v>
      </c>
      <c r="H612">
        <v>216</v>
      </c>
      <c r="I612">
        <v>1790</v>
      </c>
      <c r="J612">
        <v>31156.7</v>
      </c>
      <c r="K612">
        <f>IF(ISBLANK(J612),VLOOKUP(A612,LinearRegression!$B$2:$J$850,6,FALSE),J612)</f>
        <v>31156.7</v>
      </c>
      <c r="L612" s="4">
        <f>IF(ISBLANK(J612),VLOOKUP(A612,GradientBoostingRegressor!$B$2:$J$850,6,FALSE),J612)</f>
        <v>31156.7</v>
      </c>
      <c r="M612">
        <f>SUM(P612:S612)</f>
        <v>33271.623005350346</v>
      </c>
      <c r="N612">
        <f t="shared" si="36"/>
        <v>2114.9230053503452</v>
      </c>
      <c r="P612">
        <f t="shared" si="37"/>
        <v>0</v>
      </c>
      <c r="Q612">
        <f>$H612*Q$2402</f>
        <v>33271.623005350346</v>
      </c>
      <c r="R612">
        <f t="shared" si="38"/>
        <v>0</v>
      </c>
      <c r="S612">
        <f t="shared" si="39"/>
        <v>0</v>
      </c>
      <c r="T612">
        <f>MROT/DAY(EOMONTH(MIN($G$2:$G$2401),MONTH(G612)-1))/8*H612*$T$2402</f>
        <v>0</v>
      </c>
      <c r="U612">
        <f>I612-PLAN</f>
        <v>230</v>
      </c>
    </row>
    <row r="613" spans="1:21" x14ac:dyDescent="0.35">
      <c r="A613">
        <v>634</v>
      </c>
      <c r="B613" t="s">
        <v>47</v>
      </c>
      <c r="C613" t="s">
        <v>18</v>
      </c>
      <c r="D613">
        <v>3</v>
      </c>
      <c r="E613" t="s">
        <v>16</v>
      </c>
      <c r="F613">
        <v>3.3</v>
      </c>
      <c r="G613" s="1">
        <v>44565</v>
      </c>
      <c r="H613">
        <v>216</v>
      </c>
      <c r="I613">
        <v>1790</v>
      </c>
      <c r="J613">
        <v>31156.7</v>
      </c>
      <c r="K613">
        <f>IF(ISBLANK(J613),VLOOKUP(A613,LinearRegression!$B$2:$J$850,6,FALSE),J613)</f>
        <v>31156.7</v>
      </c>
      <c r="L613" s="4">
        <f>IF(ISBLANK(J613),VLOOKUP(A613,GradientBoostingRegressor!$B$2:$J$850,6,FALSE),J613)</f>
        <v>31156.7</v>
      </c>
      <c r="M613">
        <f>SUM(P613:S613)</f>
        <v>33271.623005350346</v>
      </c>
      <c r="N613">
        <f t="shared" si="36"/>
        <v>2114.9230053503452</v>
      </c>
      <c r="P613">
        <f t="shared" si="37"/>
        <v>0</v>
      </c>
      <c r="Q613">
        <f>$H613*Q$2402</f>
        <v>33271.623005350346</v>
      </c>
      <c r="R613">
        <f t="shared" si="38"/>
        <v>0</v>
      </c>
      <c r="S613">
        <f t="shared" si="39"/>
        <v>0</v>
      </c>
      <c r="T613">
        <f>MROT/DAY(EOMONTH(MIN($G$2:$G$2401),MONTH(G613)-1))/8*H613*$T$2402</f>
        <v>0</v>
      </c>
      <c r="U613">
        <f>I613-PLAN</f>
        <v>230</v>
      </c>
    </row>
    <row r="614" spans="1:21" x14ac:dyDescent="0.35">
      <c r="A614">
        <v>842</v>
      </c>
      <c r="B614" t="s">
        <v>57</v>
      </c>
      <c r="C614" t="s">
        <v>50</v>
      </c>
      <c r="D614">
        <v>4</v>
      </c>
      <c r="E614" t="s">
        <v>51</v>
      </c>
      <c r="F614">
        <v>2</v>
      </c>
      <c r="G614" s="1">
        <v>44566</v>
      </c>
      <c r="H614">
        <v>228</v>
      </c>
      <c r="I614">
        <v>1490</v>
      </c>
      <c r="J614">
        <v>31154.28</v>
      </c>
      <c r="K614">
        <f>IF(ISBLANK(J614),VLOOKUP(A614,LinearRegression!$B$2:$J$850,6,FALSE),J614)</f>
        <v>31154.28</v>
      </c>
      <c r="L614" s="4">
        <f>IF(ISBLANK(J614),VLOOKUP(A614,GradientBoostingRegressor!$B$2:$J$850,6,FALSE),J614)</f>
        <v>31154.28</v>
      </c>
      <c r="M614">
        <f>SUM(P614:S614)</f>
        <v>35120.046505647588</v>
      </c>
      <c r="N614">
        <f t="shared" si="36"/>
        <v>3965.7665056475889</v>
      </c>
      <c r="P614">
        <f t="shared" si="37"/>
        <v>0</v>
      </c>
      <c r="Q614">
        <f>$H614*Q$2402</f>
        <v>35120.046505647588</v>
      </c>
      <c r="R614">
        <f t="shared" si="38"/>
        <v>0</v>
      </c>
      <c r="S614">
        <f t="shared" si="39"/>
        <v>0</v>
      </c>
      <c r="T614">
        <f>MROT/DAY(EOMONTH(MIN($G$2:$G$2401),MONTH(G614)-1))/8*H614*$T$2402</f>
        <v>0</v>
      </c>
      <c r="U614">
        <f>I614-PLAN</f>
        <v>-70</v>
      </c>
    </row>
    <row r="615" spans="1:21" x14ac:dyDescent="0.35">
      <c r="A615">
        <v>2243</v>
      </c>
      <c r="B615" t="s">
        <v>58</v>
      </c>
      <c r="C615" t="s">
        <v>50</v>
      </c>
      <c r="D615">
        <v>4</v>
      </c>
      <c r="E615" t="s">
        <v>51</v>
      </c>
      <c r="F615">
        <v>2</v>
      </c>
      <c r="G615" s="1">
        <v>44573</v>
      </c>
      <c r="H615">
        <v>228</v>
      </c>
      <c r="I615">
        <v>1500</v>
      </c>
      <c r="J615">
        <v>31154.28</v>
      </c>
      <c r="K615">
        <f>IF(ISBLANK(J615),VLOOKUP(A615,LinearRegression!$B$2:$J$850,6,FALSE),J615)</f>
        <v>31154.28</v>
      </c>
      <c r="L615" s="4">
        <f>IF(ISBLANK(J615),VLOOKUP(A615,GradientBoostingRegressor!$B$2:$J$850,6,FALSE),J615)</f>
        <v>31154.28</v>
      </c>
      <c r="M615">
        <f>SUM(P615:S615)</f>
        <v>35120.046505647588</v>
      </c>
      <c r="N615">
        <f t="shared" si="36"/>
        <v>3965.7665056475889</v>
      </c>
      <c r="P615">
        <f t="shared" si="37"/>
        <v>0</v>
      </c>
      <c r="Q615">
        <f>$H615*Q$2402</f>
        <v>35120.046505647588</v>
      </c>
      <c r="R615">
        <f t="shared" si="38"/>
        <v>0</v>
      </c>
      <c r="S615">
        <f t="shared" si="39"/>
        <v>0</v>
      </c>
      <c r="T615">
        <f>MROT/DAY(EOMONTH(MIN($G$2:$G$2401),MONTH(G615)-1))/8*H615*$T$2402</f>
        <v>0</v>
      </c>
      <c r="U615">
        <f>I615-PLAN</f>
        <v>-60</v>
      </c>
    </row>
    <row r="616" spans="1:21" x14ac:dyDescent="0.35">
      <c r="A616">
        <v>683</v>
      </c>
      <c r="B616" t="s">
        <v>104</v>
      </c>
      <c r="C616" t="s">
        <v>18</v>
      </c>
      <c r="D616">
        <v>4</v>
      </c>
      <c r="E616" t="s">
        <v>103</v>
      </c>
      <c r="F616">
        <v>3.3</v>
      </c>
      <c r="G616" s="1">
        <v>44565</v>
      </c>
      <c r="H616">
        <v>204</v>
      </c>
      <c r="I616">
        <v>1790</v>
      </c>
      <c r="J616">
        <v>31135.759999999998</v>
      </c>
      <c r="K616">
        <f>IF(ISBLANK(J616),VLOOKUP(A616,LinearRegression!$B$2:$J$850,6,FALSE),J616)</f>
        <v>31135.759999999998</v>
      </c>
      <c r="L616" s="4">
        <f>IF(ISBLANK(J616),VLOOKUP(A616,GradientBoostingRegressor!$B$2:$J$850,6,FALSE),J616)</f>
        <v>31135.759999999998</v>
      </c>
      <c r="M616">
        <f>SUM(P616:S616)</f>
        <v>31423.199505053104</v>
      </c>
      <c r="N616">
        <f t="shared" si="36"/>
        <v>287.43950505310568</v>
      </c>
      <c r="P616">
        <f t="shared" si="37"/>
        <v>0</v>
      </c>
      <c r="Q616">
        <f>$H616*Q$2402</f>
        <v>31423.199505053104</v>
      </c>
      <c r="R616">
        <f t="shared" si="38"/>
        <v>0</v>
      </c>
      <c r="S616">
        <f t="shared" si="39"/>
        <v>0</v>
      </c>
      <c r="T616">
        <f>MROT/DAY(EOMONTH(MIN($G$2:$G$2401),MONTH(G616)-1))/8*H616*$T$2402</f>
        <v>0</v>
      </c>
      <c r="U616">
        <f>I616-PLAN</f>
        <v>230</v>
      </c>
    </row>
    <row r="617" spans="1:21" x14ac:dyDescent="0.35">
      <c r="A617">
        <v>685</v>
      </c>
      <c r="B617" t="s">
        <v>106</v>
      </c>
      <c r="C617" t="s">
        <v>18</v>
      </c>
      <c r="D617">
        <v>4</v>
      </c>
      <c r="E617" t="s">
        <v>103</v>
      </c>
      <c r="F617">
        <v>3.3</v>
      </c>
      <c r="G617" s="1">
        <v>44565</v>
      </c>
      <c r="H617">
        <v>204</v>
      </c>
      <c r="I617">
        <v>1790</v>
      </c>
      <c r="J617">
        <v>31135.759999999998</v>
      </c>
      <c r="K617">
        <f>IF(ISBLANK(J617),VLOOKUP(A617,LinearRegression!$B$2:$J$850,6,FALSE),J617)</f>
        <v>31135.759999999998</v>
      </c>
      <c r="L617" s="4">
        <f>IF(ISBLANK(J617),VLOOKUP(A617,GradientBoostingRegressor!$B$2:$J$850,6,FALSE),J617)</f>
        <v>31135.759999999998</v>
      </c>
      <c r="M617">
        <f>SUM(P617:S617)</f>
        <v>31423.199505053104</v>
      </c>
      <c r="N617">
        <f t="shared" si="36"/>
        <v>287.43950505310568</v>
      </c>
      <c r="P617">
        <f t="shared" si="37"/>
        <v>0</v>
      </c>
      <c r="Q617">
        <f>$H617*Q$2402</f>
        <v>31423.199505053104</v>
      </c>
      <c r="R617">
        <f t="shared" si="38"/>
        <v>0</v>
      </c>
      <c r="S617">
        <f t="shared" si="39"/>
        <v>0</v>
      </c>
      <c r="T617">
        <f>MROT/DAY(EOMONTH(MIN($G$2:$G$2401),MONTH(G617)-1))/8*H617*$T$2402</f>
        <v>0</v>
      </c>
      <c r="U617">
        <f>I617-PLAN</f>
        <v>230</v>
      </c>
    </row>
    <row r="618" spans="1:21" x14ac:dyDescent="0.35">
      <c r="A618">
        <v>1475</v>
      </c>
      <c r="B618" t="s">
        <v>95</v>
      </c>
      <c r="C618" t="s">
        <v>89</v>
      </c>
      <c r="D618">
        <v>4</v>
      </c>
      <c r="E618" t="s">
        <v>16</v>
      </c>
      <c r="F618">
        <v>3.2</v>
      </c>
      <c r="G618" s="1">
        <v>44569</v>
      </c>
      <c r="H618">
        <v>204</v>
      </c>
      <c r="I618">
        <v>1930</v>
      </c>
      <c r="J618">
        <v>31045.4</v>
      </c>
      <c r="K618">
        <f>IF(ISBLANK(J618),VLOOKUP(A618,LinearRegression!$B$2:$J$850,6,FALSE),J618)</f>
        <v>31045.4</v>
      </c>
      <c r="L618" s="4">
        <f>IF(ISBLANK(J618),VLOOKUP(A618,GradientBoostingRegressor!$B$2:$J$850,6,FALSE),J618)</f>
        <v>31045.4</v>
      </c>
      <c r="M618">
        <f>SUM(P618:S618)</f>
        <v>31423.199505053104</v>
      </c>
      <c r="N618">
        <f t="shared" si="36"/>
        <v>377.79950505310262</v>
      </c>
      <c r="P618">
        <f t="shared" si="37"/>
        <v>0</v>
      </c>
      <c r="Q618">
        <f>$H618*Q$2402</f>
        <v>31423.199505053104</v>
      </c>
      <c r="R618">
        <f t="shared" si="38"/>
        <v>0</v>
      </c>
      <c r="S618">
        <f t="shared" si="39"/>
        <v>0</v>
      </c>
      <c r="T618">
        <f>MROT/DAY(EOMONTH(MIN($G$2:$G$2401),MONTH(G618)-1))/8*H618*$T$2402</f>
        <v>0</v>
      </c>
      <c r="U618">
        <f>I618-PLAN</f>
        <v>370</v>
      </c>
    </row>
    <row r="619" spans="1:21" x14ac:dyDescent="0.35">
      <c r="A619">
        <v>693</v>
      </c>
      <c r="B619" t="s">
        <v>115</v>
      </c>
      <c r="C619" t="s">
        <v>50</v>
      </c>
      <c r="D619">
        <v>5</v>
      </c>
      <c r="E619" t="s">
        <v>51</v>
      </c>
      <c r="F619">
        <v>2</v>
      </c>
      <c r="G619" s="1">
        <v>44565</v>
      </c>
      <c r="H619">
        <v>204</v>
      </c>
      <c r="I619">
        <v>1790</v>
      </c>
      <c r="J619">
        <v>30894.81</v>
      </c>
      <c r="K619">
        <f>IF(ISBLANK(J619),VLOOKUP(A619,LinearRegression!$B$2:$J$850,6,FALSE),J619)</f>
        <v>30894.81</v>
      </c>
      <c r="L619" s="4">
        <f>IF(ISBLANK(J619),VLOOKUP(A619,GradientBoostingRegressor!$B$2:$J$850,6,FALSE),J619)</f>
        <v>30894.81</v>
      </c>
      <c r="M619">
        <f>SUM(P619:S619)</f>
        <v>31423.199505053104</v>
      </c>
      <c r="N619">
        <f t="shared" si="36"/>
        <v>528.38950505310277</v>
      </c>
      <c r="P619">
        <f t="shared" si="37"/>
        <v>0</v>
      </c>
      <c r="Q619">
        <f>$H619*Q$2402</f>
        <v>31423.199505053104</v>
      </c>
      <c r="R619">
        <f t="shared" si="38"/>
        <v>0</v>
      </c>
      <c r="S619">
        <f t="shared" si="39"/>
        <v>0</v>
      </c>
      <c r="T619">
        <f>MROT/DAY(EOMONTH(MIN($G$2:$G$2401),MONTH(G619)-1))/8*H619*$T$2402</f>
        <v>0</v>
      </c>
      <c r="U619">
        <f>I619-PLAN</f>
        <v>230</v>
      </c>
    </row>
    <row r="620" spans="1:21" x14ac:dyDescent="0.35">
      <c r="A620">
        <v>708</v>
      </c>
      <c r="B620" t="s">
        <v>130</v>
      </c>
      <c r="C620" t="s">
        <v>50</v>
      </c>
      <c r="D620">
        <v>5</v>
      </c>
      <c r="E620" t="s">
        <v>51</v>
      </c>
      <c r="F620">
        <v>2</v>
      </c>
      <c r="G620" s="1">
        <v>44565</v>
      </c>
      <c r="H620">
        <v>204</v>
      </c>
      <c r="I620">
        <v>1790</v>
      </c>
      <c r="J620">
        <v>30894.81</v>
      </c>
      <c r="K620">
        <f>IF(ISBLANK(J620),VLOOKUP(A620,LinearRegression!$B$2:$J$850,6,FALSE),J620)</f>
        <v>30894.81</v>
      </c>
      <c r="L620" s="4">
        <f>IF(ISBLANK(J620),VLOOKUP(A620,GradientBoostingRegressor!$B$2:$J$850,6,FALSE),J620)</f>
        <v>30894.81</v>
      </c>
      <c r="M620">
        <f>SUM(P620:S620)</f>
        <v>31423.199505053104</v>
      </c>
      <c r="N620">
        <f t="shared" si="36"/>
        <v>528.38950505310277</v>
      </c>
      <c r="P620">
        <f t="shared" si="37"/>
        <v>0</v>
      </c>
      <c r="Q620">
        <f>$H620*Q$2402</f>
        <v>31423.199505053104</v>
      </c>
      <c r="R620">
        <f t="shared" si="38"/>
        <v>0</v>
      </c>
      <c r="S620">
        <f t="shared" si="39"/>
        <v>0</v>
      </c>
      <c r="T620">
        <f>MROT/DAY(EOMONTH(MIN($G$2:$G$2401),MONTH(G620)-1))/8*H620*$T$2402</f>
        <v>0</v>
      </c>
      <c r="U620">
        <f>I620-PLAN</f>
        <v>230</v>
      </c>
    </row>
    <row r="621" spans="1:21" x14ac:dyDescent="0.35">
      <c r="A621">
        <v>710</v>
      </c>
      <c r="B621" t="s">
        <v>132</v>
      </c>
      <c r="C621" t="s">
        <v>50</v>
      </c>
      <c r="D621">
        <v>5</v>
      </c>
      <c r="E621" t="s">
        <v>133</v>
      </c>
      <c r="F621">
        <v>2</v>
      </c>
      <c r="G621" s="1">
        <v>44565</v>
      </c>
      <c r="H621">
        <v>204</v>
      </c>
      <c r="I621">
        <v>1790</v>
      </c>
      <c r="J621">
        <v>30894.81</v>
      </c>
      <c r="K621">
        <f>IF(ISBLANK(J621),VLOOKUP(A621,LinearRegression!$B$2:$J$850,6,FALSE),J621)</f>
        <v>30894.81</v>
      </c>
      <c r="L621" s="4">
        <f>IF(ISBLANK(J621),VLOOKUP(A621,GradientBoostingRegressor!$B$2:$J$850,6,FALSE),J621)</f>
        <v>30894.81</v>
      </c>
      <c r="M621">
        <f>SUM(P621:S621)</f>
        <v>31423.199505053104</v>
      </c>
      <c r="N621">
        <f t="shared" si="36"/>
        <v>528.38950505310277</v>
      </c>
      <c r="P621">
        <f t="shared" si="37"/>
        <v>0</v>
      </c>
      <c r="Q621">
        <f>$H621*Q$2402</f>
        <v>31423.199505053104</v>
      </c>
      <c r="R621">
        <f t="shared" si="38"/>
        <v>0</v>
      </c>
      <c r="S621">
        <f t="shared" si="39"/>
        <v>0</v>
      </c>
      <c r="T621">
        <f>MROT/DAY(EOMONTH(MIN($G$2:$G$2401),MONTH(G621)-1))/8*H621*$T$2402</f>
        <v>0</v>
      </c>
      <c r="U621">
        <f>I621-PLAN</f>
        <v>230</v>
      </c>
    </row>
    <row r="622" spans="1:21" x14ac:dyDescent="0.35">
      <c r="A622">
        <v>699</v>
      </c>
      <c r="B622" t="s">
        <v>121</v>
      </c>
      <c r="C622" t="s">
        <v>114</v>
      </c>
      <c r="D622">
        <v>5</v>
      </c>
      <c r="E622" t="s">
        <v>51</v>
      </c>
      <c r="F622">
        <v>3.3</v>
      </c>
      <c r="G622" s="1">
        <v>44565</v>
      </c>
      <c r="H622">
        <v>192</v>
      </c>
      <c r="I622">
        <v>1790</v>
      </c>
      <c r="J622">
        <v>30875.07</v>
      </c>
      <c r="K622">
        <f>IF(ISBLANK(J622),VLOOKUP(A622,LinearRegression!$B$2:$J$850,6,FALSE),J622)</f>
        <v>30875.07</v>
      </c>
      <c r="L622" s="4">
        <f>IF(ISBLANK(J622),VLOOKUP(A622,GradientBoostingRegressor!$B$2:$J$850,6,FALSE),J622)</f>
        <v>30875.07</v>
      </c>
      <c r="M622">
        <f>SUM(P622:S622)</f>
        <v>29574.776004755862</v>
      </c>
      <c r="N622">
        <f t="shared" si="36"/>
        <v>1300.2939952441375</v>
      </c>
      <c r="P622">
        <f t="shared" si="37"/>
        <v>0</v>
      </c>
      <c r="Q622">
        <f>$H622*Q$2402</f>
        <v>29574.776004755862</v>
      </c>
      <c r="R622">
        <f t="shared" si="38"/>
        <v>0</v>
      </c>
      <c r="S622">
        <f t="shared" si="39"/>
        <v>0</v>
      </c>
      <c r="T622">
        <f>MROT/DAY(EOMONTH(MIN($G$2:$G$2401),MONTH(G622)-1))/8*H622*$T$2402</f>
        <v>0</v>
      </c>
      <c r="U622">
        <f>I622-PLAN</f>
        <v>230</v>
      </c>
    </row>
    <row r="623" spans="1:21" x14ac:dyDescent="0.35">
      <c r="A623">
        <v>706</v>
      </c>
      <c r="B623" t="s">
        <v>128</v>
      </c>
      <c r="C623" t="s">
        <v>114</v>
      </c>
      <c r="D623">
        <v>5</v>
      </c>
      <c r="E623" t="s">
        <v>51</v>
      </c>
      <c r="F623">
        <v>3.3</v>
      </c>
      <c r="G623" s="1">
        <v>44565</v>
      </c>
      <c r="H623">
        <v>192</v>
      </c>
      <c r="I623">
        <v>1790</v>
      </c>
      <c r="J623">
        <v>30875.07</v>
      </c>
      <c r="K623">
        <f>IF(ISBLANK(J623),VLOOKUP(A623,LinearRegression!$B$2:$J$850,6,FALSE),J623)</f>
        <v>30875.07</v>
      </c>
      <c r="L623" s="4">
        <f>IF(ISBLANK(J623),VLOOKUP(A623,GradientBoostingRegressor!$B$2:$J$850,6,FALSE),J623)</f>
        <v>30875.07</v>
      </c>
      <c r="M623">
        <f>SUM(P623:S623)</f>
        <v>29574.776004755862</v>
      </c>
      <c r="N623">
        <f t="shared" si="36"/>
        <v>1300.2939952441375</v>
      </c>
      <c r="P623">
        <f t="shared" si="37"/>
        <v>0</v>
      </c>
      <c r="Q623">
        <f>$H623*Q$2402</f>
        <v>29574.776004755862</v>
      </c>
      <c r="R623">
        <f t="shared" si="38"/>
        <v>0</v>
      </c>
      <c r="S623">
        <f t="shared" si="39"/>
        <v>0</v>
      </c>
      <c r="T623">
        <f>MROT/DAY(EOMONTH(MIN($G$2:$G$2401),MONTH(G623)-1))/8*H623*$T$2402</f>
        <v>0</v>
      </c>
      <c r="U623">
        <f>I623-PLAN</f>
        <v>230</v>
      </c>
    </row>
    <row r="624" spans="1:21" x14ac:dyDescent="0.35">
      <c r="A624">
        <v>1261</v>
      </c>
      <c r="B624" t="s">
        <v>80</v>
      </c>
      <c r="C624" t="s">
        <v>65</v>
      </c>
      <c r="D624">
        <v>4</v>
      </c>
      <c r="E624" t="s">
        <v>66</v>
      </c>
      <c r="F624">
        <v>3.4</v>
      </c>
      <c r="G624" s="1">
        <v>44568</v>
      </c>
      <c r="H624">
        <v>204</v>
      </c>
      <c r="I624">
        <v>1620</v>
      </c>
      <c r="J624">
        <v>30868.44</v>
      </c>
      <c r="K624">
        <f>IF(ISBLANK(J624),VLOOKUP(A624,LinearRegression!$B$2:$J$850,6,FALSE),J624)</f>
        <v>30868.44</v>
      </c>
      <c r="L624" s="4">
        <f>IF(ISBLANK(J624),VLOOKUP(A624,GradientBoostingRegressor!$B$2:$J$850,6,FALSE),J624)</f>
        <v>30868.44</v>
      </c>
      <c r="M624">
        <f>SUM(P624:S624)</f>
        <v>31423.199505053104</v>
      </c>
      <c r="N624">
        <f t="shared" si="36"/>
        <v>554.75950505310539</v>
      </c>
      <c r="P624">
        <f t="shared" si="37"/>
        <v>0</v>
      </c>
      <c r="Q624">
        <f>$H624*Q$2402</f>
        <v>31423.199505053104</v>
      </c>
      <c r="R624">
        <f t="shared" si="38"/>
        <v>0</v>
      </c>
      <c r="S624">
        <f t="shared" si="39"/>
        <v>0</v>
      </c>
      <c r="T624">
        <f>MROT/DAY(EOMONTH(MIN($G$2:$G$2401),MONTH(G624)-1))/8*H624*$T$2402</f>
        <v>0</v>
      </c>
      <c r="U624">
        <f>I624-PLAN</f>
        <v>60</v>
      </c>
    </row>
    <row r="625" spans="1:21" x14ac:dyDescent="0.35">
      <c r="A625">
        <v>255</v>
      </c>
      <c r="B625" t="s">
        <v>74</v>
      </c>
      <c r="C625" t="s">
        <v>65</v>
      </c>
      <c r="D625">
        <v>4</v>
      </c>
      <c r="E625" t="s">
        <v>66</v>
      </c>
      <c r="F625">
        <v>3.4</v>
      </c>
      <c r="G625" s="1">
        <v>44563</v>
      </c>
      <c r="H625">
        <v>204</v>
      </c>
      <c r="I625">
        <v>1460</v>
      </c>
      <c r="J625">
        <v>30845.25</v>
      </c>
      <c r="K625">
        <f>IF(ISBLANK(J625),VLOOKUP(A625,LinearRegression!$B$2:$J$850,6,FALSE),J625)</f>
        <v>30845.25</v>
      </c>
      <c r="L625" s="4">
        <f>IF(ISBLANK(J625),VLOOKUP(A625,GradientBoostingRegressor!$B$2:$J$850,6,FALSE),J625)</f>
        <v>30845.25</v>
      </c>
      <c r="M625">
        <f>SUM(P625:S625)</f>
        <v>31423.199505053104</v>
      </c>
      <c r="N625">
        <f t="shared" si="36"/>
        <v>577.94950505310408</v>
      </c>
      <c r="P625">
        <f t="shared" si="37"/>
        <v>0</v>
      </c>
      <c r="Q625">
        <f>$H625*Q$2402</f>
        <v>31423.199505053104</v>
      </c>
      <c r="R625">
        <f t="shared" si="38"/>
        <v>0</v>
      </c>
      <c r="S625">
        <f t="shared" si="39"/>
        <v>0</v>
      </c>
      <c r="T625">
        <f>MROT/DAY(EOMONTH(MIN($G$2:$G$2401),MONTH(G625)-1))/8*H625*$T$2402</f>
        <v>0</v>
      </c>
      <c r="U625">
        <f>I625-PLAN</f>
        <v>-100</v>
      </c>
    </row>
    <row r="626" spans="1:21" x14ac:dyDescent="0.35">
      <c r="A626">
        <v>575</v>
      </c>
      <c r="B626" t="s">
        <v>202</v>
      </c>
      <c r="C626" t="s">
        <v>114</v>
      </c>
      <c r="D626">
        <v>7</v>
      </c>
      <c r="E626" t="s">
        <v>103</v>
      </c>
      <c r="F626">
        <v>3.3</v>
      </c>
      <c r="G626" s="1">
        <v>44564</v>
      </c>
      <c r="H626">
        <v>180</v>
      </c>
      <c r="I626">
        <v>1430</v>
      </c>
      <c r="J626">
        <v>30770.48</v>
      </c>
      <c r="K626">
        <f>IF(ISBLANK(J626),VLOOKUP(A626,LinearRegression!$B$2:$J$850,6,FALSE),J626)</f>
        <v>30770.48</v>
      </c>
      <c r="L626" s="4">
        <f>IF(ISBLANK(J626),VLOOKUP(A626,GradientBoostingRegressor!$B$2:$J$850,6,FALSE),J626)</f>
        <v>30770.48</v>
      </c>
      <c r="M626">
        <f>SUM(P626:S626)</f>
        <v>27726.35250445862</v>
      </c>
      <c r="N626">
        <f t="shared" si="36"/>
        <v>3044.1274955413792</v>
      </c>
      <c r="P626">
        <f t="shared" si="37"/>
        <v>0</v>
      </c>
      <c r="Q626">
        <f>$H626*Q$2402</f>
        <v>27726.35250445862</v>
      </c>
      <c r="R626">
        <f t="shared" si="38"/>
        <v>0</v>
      </c>
      <c r="S626">
        <f t="shared" si="39"/>
        <v>0</v>
      </c>
      <c r="T626">
        <f>MROT/DAY(EOMONTH(MIN($G$2:$G$2401),MONTH(G626)-1))/8*H626*$T$2402</f>
        <v>0</v>
      </c>
      <c r="U626">
        <f>I626-PLAN</f>
        <v>-130</v>
      </c>
    </row>
    <row r="627" spans="1:21" x14ac:dyDescent="0.35">
      <c r="A627">
        <v>581</v>
      </c>
      <c r="B627" t="s">
        <v>208</v>
      </c>
      <c r="C627" t="s">
        <v>114</v>
      </c>
      <c r="D627">
        <v>7</v>
      </c>
      <c r="E627" t="s">
        <v>103</v>
      </c>
      <c r="F627">
        <v>3.3</v>
      </c>
      <c r="G627" s="1">
        <v>44564</v>
      </c>
      <c r="H627">
        <v>180</v>
      </c>
      <c r="I627">
        <v>1430</v>
      </c>
      <c r="J627">
        <v>30770.48</v>
      </c>
      <c r="K627">
        <f>IF(ISBLANK(J627),VLOOKUP(A627,LinearRegression!$B$2:$J$850,6,FALSE),J627)</f>
        <v>30770.48</v>
      </c>
      <c r="L627" s="4">
        <f>IF(ISBLANK(J627),VLOOKUP(A627,GradientBoostingRegressor!$B$2:$J$850,6,FALSE),J627)</f>
        <v>30770.48</v>
      </c>
      <c r="M627">
        <f>SUM(P627:S627)</f>
        <v>27726.35250445862</v>
      </c>
      <c r="N627">
        <f t="shared" si="36"/>
        <v>3044.1274955413792</v>
      </c>
      <c r="P627">
        <f t="shared" si="37"/>
        <v>0</v>
      </c>
      <c r="Q627">
        <f>$H627*Q$2402</f>
        <v>27726.35250445862</v>
      </c>
      <c r="R627">
        <f t="shared" si="38"/>
        <v>0</v>
      </c>
      <c r="S627">
        <f t="shared" si="39"/>
        <v>0</v>
      </c>
      <c r="T627">
        <f>MROT/DAY(EOMONTH(MIN($G$2:$G$2401),MONTH(G627)-1))/8*H627*$T$2402</f>
        <v>0</v>
      </c>
      <c r="U627">
        <f>I627-PLAN</f>
        <v>-130</v>
      </c>
    </row>
    <row r="628" spans="1:21" x14ac:dyDescent="0.35">
      <c r="A628">
        <v>968</v>
      </c>
      <c r="B628" t="s">
        <v>195</v>
      </c>
      <c r="C628" t="s">
        <v>114</v>
      </c>
      <c r="D628">
        <v>7</v>
      </c>
      <c r="E628" t="s">
        <v>16</v>
      </c>
      <c r="F628">
        <v>3.3</v>
      </c>
      <c r="G628" s="1">
        <v>44566</v>
      </c>
      <c r="H628">
        <v>180</v>
      </c>
      <c r="I628">
        <v>1490</v>
      </c>
      <c r="J628">
        <v>30770.48</v>
      </c>
      <c r="K628">
        <f>IF(ISBLANK(J628),VLOOKUP(A628,LinearRegression!$B$2:$J$850,6,FALSE),J628)</f>
        <v>30770.48</v>
      </c>
      <c r="L628" s="4">
        <f>IF(ISBLANK(J628),VLOOKUP(A628,GradientBoostingRegressor!$B$2:$J$850,6,FALSE),J628)</f>
        <v>30770.48</v>
      </c>
      <c r="M628">
        <f>SUM(P628:S628)</f>
        <v>27726.35250445862</v>
      </c>
      <c r="N628">
        <f t="shared" si="36"/>
        <v>3044.1274955413792</v>
      </c>
      <c r="P628">
        <f t="shared" si="37"/>
        <v>0</v>
      </c>
      <c r="Q628">
        <f>$H628*Q$2402</f>
        <v>27726.35250445862</v>
      </c>
      <c r="R628">
        <f t="shared" si="38"/>
        <v>0</v>
      </c>
      <c r="S628">
        <f t="shared" si="39"/>
        <v>0</v>
      </c>
      <c r="T628">
        <f>MROT/DAY(EOMONTH(MIN($G$2:$G$2401),MONTH(G628)-1))/8*H628*$T$2402</f>
        <v>0</v>
      </c>
      <c r="U628">
        <f>I628-PLAN</f>
        <v>-70</v>
      </c>
    </row>
    <row r="629" spans="1:21" x14ac:dyDescent="0.35">
      <c r="A629">
        <v>975</v>
      </c>
      <c r="B629" t="s">
        <v>202</v>
      </c>
      <c r="C629" t="s">
        <v>114</v>
      </c>
      <c r="D629">
        <v>7</v>
      </c>
      <c r="E629" t="s">
        <v>103</v>
      </c>
      <c r="F629">
        <v>3.3</v>
      </c>
      <c r="G629" s="1">
        <v>44566</v>
      </c>
      <c r="H629">
        <v>180</v>
      </c>
      <c r="I629">
        <v>1490</v>
      </c>
      <c r="J629">
        <v>30770.48</v>
      </c>
      <c r="K629">
        <f>IF(ISBLANK(J629),VLOOKUP(A629,LinearRegression!$B$2:$J$850,6,FALSE),J629)</f>
        <v>30770.48</v>
      </c>
      <c r="L629" s="4">
        <f>IF(ISBLANK(J629),VLOOKUP(A629,GradientBoostingRegressor!$B$2:$J$850,6,FALSE),J629)</f>
        <v>30770.48</v>
      </c>
      <c r="M629">
        <f>SUM(P629:S629)</f>
        <v>27726.35250445862</v>
      </c>
      <c r="N629">
        <f t="shared" si="36"/>
        <v>3044.1274955413792</v>
      </c>
      <c r="P629">
        <f t="shared" si="37"/>
        <v>0</v>
      </c>
      <c r="Q629">
        <f>$H629*Q$2402</f>
        <v>27726.35250445862</v>
      </c>
      <c r="R629">
        <f t="shared" si="38"/>
        <v>0</v>
      </c>
      <c r="S629">
        <f t="shared" si="39"/>
        <v>0</v>
      </c>
      <c r="T629">
        <f>MROT/DAY(EOMONTH(MIN($G$2:$G$2401),MONTH(G629)-1))/8*H629*$T$2402</f>
        <v>0</v>
      </c>
      <c r="U629">
        <f>I629-PLAN</f>
        <v>-70</v>
      </c>
    </row>
    <row r="630" spans="1:21" x14ac:dyDescent="0.35">
      <c r="A630">
        <v>982</v>
      </c>
      <c r="B630" t="s">
        <v>209</v>
      </c>
      <c r="C630" t="s">
        <v>114</v>
      </c>
      <c r="D630">
        <v>7</v>
      </c>
      <c r="E630" t="s">
        <v>103</v>
      </c>
      <c r="F630">
        <v>3.3</v>
      </c>
      <c r="G630" s="1">
        <v>44566</v>
      </c>
      <c r="H630">
        <v>180</v>
      </c>
      <c r="I630">
        <v>1490</v>
      </c>
      <c r="J630">
        <v>30770.48</v>
      </c>
      <c r="K630">
        <f>IF(ISBLANK(J630),VLOOKUP(A630,LinearRegression!$B$2:$J$850,6,FALSE),J630)</f>
        <v>30770.48</v>
      </c>
      <c r="L630" s="4">
        <f>IF(ISBLANK(J630),VLOOKUP(A630,GradientBoostingRegressor!$B$2:$J$850,6,FALSE),J630)</f>
        <v>30770.48</v>
      </c>
      <c r="M630">
        <f>SUM(P630:S630)</f>
        <v>27726.35250445862</v>
      </c>
      <c r="N630">
        <f t="shared" si="36"/>
        <v>3044.1274955413792</v>
      </c>
      <c r="P630">
        <f t="shared" si="37"/>
        <v>0</v>
      </c>
      <c r="Q630">
        <f>$H630*Q$2402</f>
        <v>27726.35250445862</v>
      </c>
      <c r="R630">
        <f t="shared" si="38"/>
        <v>0</v>
      </c>
      <c r="S630">
        <f t="shared" si="39"/>
        <v>0</v>
      </c>
      <c r="T630">
        <f>MROT/DAY(EOMONTH(MIN($G$2:$G$2401),MONTH(G630)-1))/8*H630*$T$2402</f>
        <v>0</v>
      </c>
      <c r="U630">
        <f>I630-PLAN</f>
        <v>-70</v>
      </c>
    </row>
    <row r="631" spans="1:21" x14ac:dyDescent="0.35">
      <c r="A631">
        <v>2374</v>
      </c>
      <c r="B631" t="s">
        <v>201</v>
      </c>
      <c r="C631" t="s">
        <v>114</v>
      </c>
      <c r="D631">
        <v>7</v>
      </c>
      <c r="E631" t="s">
        <v>16</v>
      </c>
      <c r="F631">
        <v>3.3</v>
      </c>
      <c r="G631" s="1">
        <v>44573</v>
      </c>
      <c r="H631">
        <v>180</v>
      </c>
      <c r="I631">
        <v>1500</v>
      </c>
      <c r="J631">
        <v>30770.48</v>
      </c>
      <c r="K631">
        <f>IF(ISBLANK(J631),VLOOKUP(A631,LinearRegression!$B$2:$J$850,6,FALSE),J631)</f>
        <v>30770.48</v>
      </c>
      <c r="L631" s="4">
        <f>IF(ISBLANK(J631),VLOOKUP(A631,GradientBoostingRegressor!$B$2:$J$850,6,FALSE),J631)</f>
        <v>30770.48</v>
      </c>
      <c r="M631">
        <f>SUM(P631:S631)</f>
        <v>27726.35250445862</v>
      </c>
      <c r="N631">
        <f t="shared" si="36"/>
        <v>3044.1274955413792</v>
      </c>
      <c r="P631">
        <f t="shared" si="37"/>
        <v>0</v>
      </c>
      <c r="Q631">
        <f>$H631*Q$2402</f>
        <v>27726.35250445862</v>
      </c>
      <c r="R631">
        <f t="shared" si="38"/>
        <v>0</v>
      </c>
      <c r="S631">
        <f t="shared" si="39"/>
        <v>0</v>
      </c>
      <c r="T631">
        <f>MROT/DAY(EOMONTH(MIN($G$2:$G$2401),MONTH(G631)-1))/8*H631*$T$2402</f>
        <v>0</v>
      </c>
      <c r="U631">
        <f>I631-PLAN</f>
        <v>-60</v>
      </c>
    </row>
    <row r="632" spans="1:21" x14ac:dyDescent="0.35">
      <c r="A632">
        <v>2377</v>
      </c>
      <c r="B632" t="s">
        <v>204</v>
      </c>
      <c r="C632" t="s">
        <v>114</v>
      </c>
      <c r="D632">
        <v>7</v>
      </c>
      <c r="E632" t="s">
        <v>103</v>
      </c>
      <c r="F632">
        <v>3.3</v>
      </c>
      <c r="G632" s="1">
        <v>44573</v>
      </c>
      <c r="H632">
        <v>180</v>
      </c>
      <c r="I632">
        <v>1500</v>
      </c>
      <c r="J632">
        <v>30770.48</v>
      </c>
      <c r="K632">
        <f>IF(ISBLANK(J632),VLOOKUP(A632,LinearRegression!$B$2:$J$850,6,FALSE),J632)</f>
        <v>30770.48</v>
      </c>
      <c r="L632" s="4">
        <f>IF(ISBLANK(J632),VLOOKUP(A632,GradientBoostingRegressor!$B$2:$J$850,6,FALSE),J632)</f>
        <v>30770.48</v>
      </c>
      <c r="M632">
        <f>SUM(P632:S632)</f>
        <v>27726.35250445862</v>
      </c>
      <c r="N632">
        <f t="shared" si="36"/>
        <v>3044.1274955413792</v>
      </c>
      <c r="P632">
        <f t="shared" si="37"/>
        <v>0</v>
      </c>
      <c r="Q632">
        <f>$H632*Q$2402</f>
        <v>27726.35250445862</v>
      </c>
      <c r="R632">
        <f t="shared" si="38"/>
        <v>0</v>
      </c>
      <c r="S632">
        <f t="shared" si="39"/>
        <v>0</v>
      </c>
      <c r="T632">
        <f>MROT/DAY(EOMONTH(MIN($G$2:$G$2401),MONTH(G632)-1))/8*H632*$T$2402</f>
        <v>0</v>
      </c>
      <c r="U632">
        <f>I632-PLAN</f>
        <v>-60</v>
      </c>
    </row>
    <row r="633" spans="1:21" x14ac:dyDescent="0.35">
      <c r="A633">
        <v>2379</v>
      </c>
      <c r="B633" t="s">
        <v>206</v>
      </c>
      <c r="C633" t="s">
        <v>114</v>
      </c>
      <c r="D633">
        <v>7</v>
      </c>
      <c r="E633" t="s">
        <v>103</v>
      </c>
      <c r="F633">
        <v>3.3</v>
      </c>
      <c r="G633" s="1">
        <v>44573</v>
      </c>
      <c r="H633">
        <v>180</v>
      </c>
      <c r="I633">
        <v>1500</v>
      </c>
      <c r="J633">
        <v>30770.48</v>
      </c>
      <c r="K633">
        <f>IF(ISBLANK(J633),VLOOKUP(A633,LinearRegression!$B$2:$J$850,6,FALSE),J633)</f>
        <v>30770.48</v>
      </c>
      <c r="L633" s="4">
        <f>IF(ISBLANK(J633),VLOOKUP(A633,GradientBoostingRegressor!$B$2:$J$850,6,FALSE),J633)</f>
        <v>30770.48</v>
      </c>
      <c r="M633">
        <f>SUM(P633:S633)</f>
        <v>27726.35250445862</v>
      </c>
      <c r="N633">
        <f t="shared" si="36"/>
        <v>3044.1274955413792</v>
      </c>
      <c r="P633">
        <f t="shared" si="37"/>
        <v>0</v>
      </c>
      <c r="Q633">
        <f>$H633*Q$2402</f>
        <v>27726.35250445862</v>
      </c>
      <c r="R633">
        <f t="shared" si="38"/>
        <v>0</v>
      </c>
      <c r="S633">
        <f t="shared" si="39"/>
        <v>0</v>
      </c>
      <c r="T633">
        <f>MROT/DAY(EOMONTH(MIN($G$2:$G$2401),MONTH(G633)-1))/8*H633*$T$2402</f>
        <v>0</v>
      </c>
      <c r="U633">
        <f>I633-PLAN</f>
        <v>-60</v>
      </c>
    </row>
    <row r="634" spans="1:21" x14ac:dyDescent="0.35">
      <c r="A634">
        <v>637</v>
      </c>
      <c r="B634" t="s">
        <v>52</v>
      </c>
      <c r="C634" t="s">
        <v>50</v>
      </c>
      <c r="D634">
        <v>4</v>
      </c>
      <c r="E634" t="s">
        <v>51</v>
      </c>
      <c r="F634">
        <v>2</v>
      </c>
      <c r="G634" s="1">
        <v>44565</v>
      </c>
      <c r="H634">
        <v>216</v>
      </c>
      <c r="I634">
        <v>1790</v>
      </c>
      <c r="J634">
        <v>30702.41</v>
      </c>
      <c r="K634">
        <f>IF(ISBLANK(J634),VLOOKUP(A634,LinearRegression!$B$2:$J$850,6,FALSE),J634)</f>
        <v>30702.41</v>
      </c>
      <c r="L634" s="4">
        <f>IF(ISBLANK(J634),VLOOKUP(A634,GradientBoostingRegressor!$B$2:$J$850,6,FALSE),J634)</f>
        <v>30702.41</v>
      </c>
      <c r="M634">
        <f>SUM(P634:S634)</f>
        <v>33271.623005350346</v>
      </c>
      <c r="N634">
        <f t="shared" si="36"/>
        <v>2569.2130053503461</v>
      </c>
      <c r="P634">
        <f t="shared" si="37"/>
        <v>0</v>
      </c>
      <c r="Q634">
        <f>$H634*Q$2402</f>
        <v>33271.623005350346</v>
      </c>
      <c r="R634">
        <f t="shared" si="38"/>
        <v>0</v>
      </c>
      <c r="S634">
        <f t="shared" si="39"/>
        <v>0</v>
      </c>
      <c r="T634">
        <f>MROT/DAY(EOMONTH(MIN($G$2:$G$2401),MONTH(G634)-1))/8*H634*$T$2402</f>
        <v>0</v>
      </c>
      <c r="U634">
        <f>I634-PLAN</f>
        <v>230</v>
      </c>
    </row>
    <row r="635" spans="1:21" x14ac:dyDescent="0.35">
      <c r="A635">
        <v>639</v>
      </c>
      <c r="B635" t="s">
        <v>54</v>
      </c>
      <c r="C635" t="s">
        <v>50</v>
      </c>
      <c r="D635">
        <v>4</v>
      </c>
      <c r="E635" t="s">
        <v>51</v>
      </c>
      <c r="F635">
        <v>2</v>
      </c>
      <c r="G635" s="1">
        <v>44565</v>
      </c>
      <c r="H635">
        <v>216</v>
      </c>
      <c r="I635">
        <v>1790</v>
      </c>
      <c r="J635">
        <v>30702.41</v>
      </c>
      <c r="K635">
        <f>IF(ISBLANK(J635),VLOOKUP(A635,LinearRegression!$B$2:$J$850,6,FALSE),J635)</f>
        <v>30702.41</v>
      </c>
      <c r="L635" s="4">
        <f>IF(ISBLANK(J635),VLOOKUP(A635,GradientBoostingRegressor!$B$2:$J$850,6,FALSE),J635)</f>
        <v>30702.41</v>
      </c>
      <c r="M635">
        <f>SUM(P635:S635)</f>
        <v>33271.623005350346</v>
      </c>
      <c r="N635">
        <f t="shared" si="36"/>
        <v>2569.2130053503461</v>
      </c>
      <c r="P635">
        <f t="shared" si="37"/>
        <v>0</v>
      </c>
      <c r="Q635">
        <f>$H635*Q$2402</f>
        <v>33271.623005350346</v>
      </c>
      <c r="R635">
        <f t="shared" si="38"/>
        <v>0</v>
      </c>
      <c r="S635">
        <f t="shared" si="39"/>
        <v>0</v>
      </c>
      <c r="T635">
        <f>MROT/DAY(EOMONTH(MIN($G$2:$G$2401),MONTH(G635)-1))/8*H635*$T$2402</f>
        <v>0</v>
      </c>
      <c r="U635">
        <f>I635-PLAN</f>
        <v>230</v>
      </c>
    </row>
    <row r="636" spans="1:21" x14ac:dyDescent="0.35">
      <c r="A636">
        <v>640</v>
      </c>
      <c r="B636" t="s">
        <v>55</v>
      </c>
      <c r="C636" t="s">
        <v>50</v>
      </c>
      <c r="D636">
        <v>4</v>
      </c>
      <c r="E636" t="s">
        <v>51</v>
      </c>
      <c r="F636">
        <v>2</v>
      </c>
      <c r="G636" s="1">
        <v>44565</v>
      </c>
      <c r="H636">
        <v>216</v>
      </c>
      <c r="I636">
        <v>1790</v>
      </c>
      <c r="J636">
        <v>30702.41</v>
      </c>
      <c r="K636">
        <f>IF(ISBLANK(J636),VLOOKUP(A636,LinearRegression!$B$2:$J$850,6,FALSE),J636)</f>
        <v>30702.41</v>
      </c>
      <c r="L636" s="4">
        <f>IF(ISBLANK(J636),VLOOKUP(A636,GradientBoostingRegressor!$B$2:$J$850,6,FALSE),J636)</f>
        <v>30702.41</v>
      </c>
      <c r="M636">
        <f>SUM(P636:S636)</f>
        <v>33271.623005350346</v>
      </c>
      <c r="N636">
        <f t="shared" si="36"/>
        <v>2569.2130053503461</v>
      </c>
      <c r="P636">
        <f t="shared" si="37"/>
        <v>0</v>
      </c>
      <c r="Q636">
        <f>$H636*Q$2402</f>
        <v>33271.623005350346</v>
      </c>
      <c r="R636">
        <f t="shared" si="38"/>
        <v>0</v>
      </c>
      <c r="S636">
        <f t="shared" si="39"/>
        <v>0</v>
      </c>
      <c r="T636">
        <f>MROT/DAY(EOMONTH(MIN($G$2:$G$2401),MONTH(G636)-1))/8*H636*$T$2402</f>
        <v>0</v>
      </c>
      <c r="U636">
        <f>I636-PLAN</f>
        <v>230</v>
      </c>
    </row>
    <row r="637" spans="1:21" x14ac:dyDescent="0.35">
      <c r="A637">
        <v>676</v>
      </c>
      <c r="B637" t="s">
        <v>96</v>
      </c>
      <c r="C637" t="s">
        <v>89</v>
      </c>
      <c r="D637">
        <v>4</v>
      </c>
      <c r="E637" t="s">
        <v>16</v>
      </c>
      <c r="F637">
        <v>3.2</v>
      </c>
      <c r="G637" s="1">
        <v>44565</v>
      </c>
      <c r="H637">
        <v>204</v>
      </c>
      <c r="I637">
        <v>1790</v>
      </c>
      <c r="J637">
        <v>30523.759999999998</v>
      </c>
      <c r="K637">
        <f>IF(ISBLANK(J637),VLOOKUP(A637,LinearRegression!$B$2:$J$850,6,FALSE),J637)</f>
        <v>30523.759999999998</v>
      </c>
      <c r="L637" s="4">
        <f>IF(ISBLANK(J637),VLOOKUP(A637,GradientBoostingRegressor!$B$2:$J$850,6,FALSE),J637)</f>
        <v>30523.759999999998</v>
      </c>
      <c r="M637">
        <f>SUM(P637:S637)</f>
        <v>31423.199505053104</v>
      </c>
      <c r="N637">
        <f t="shared" si="36"/>
        <v>899.43950505310568</v>
      </c>
      <c r="P637">
        <f t="shared" si="37"/>
        <v>0</v>
      </c>
      <c r="Q637">
        <f>$H637*Q$2402</f>
        <v>31423.199505053104</v>
      </c>
      <c r="R637">
        <f t="shared" si="38"/>
        <v>0</v>
      </c>
      <c r="S637">
        <f t="shared" si="39"/>
        <v>0</v>
      </c>
      <c r="T637">
        <f>MROT/DAY(EOMONTH(MIN($G$2:$G$2401),MONTH(G637)-1))/8*H637*$T$2402</f>
        <v>0</v>
      </c>
      <c r="U637">
        <f>I637-PLAN</f>
        <v>230</v>
      </c>
    </row>
    <row r="638" spans="1:21" x14ac:dyDescent="0.35">
      <c r="A638">
        <v>18</v>
      </c>
      <c r="B638" t="s">
        <v>31</v>
      </c>
      <c r="C638" t="s">
        <v>11</v>
      </c>
      <c r="D638">
        <v>3</v>
      </c>
      <c r="E638" t="s">
        <v>12</v>
      </c>
      <c r="F638">
        <v>1</v>
      </c>
      <c r="G638" s="1">
        <v>44562</v>
      </c>
      <c r="H638">
        <v>240</v>
      </c>
      <c r="I638">
        <v>1950</v>
      </c>
      <c r="J638">
        <v>30488.47</v>
      </c>
      <c r="K638">
        <f>IF(ISBLANK(J638),VLOOKUP(A638,LinearRegression!$B$2:$J$850,6,FALSE),J638)</f>
        <v>30488.47</v>
      </c>
      <c r="L638" s="4">
        <f>IF(ISBLANK(J638),VLOOKUP(A638,GradientBoostingRegressor!$B$2:$J$850,6,FALSE),J638)</f>
        <v>30488.47</v>
      </c>
      <c r="M638">
        <f>SUM(P638:S638)</f>
        <v>36968.47000594483</v>
      </c>
      <c r="N638">
        <f t="shared" si="36"/>
        <v>6480.0000059448284</v>
      </c>
      <c r="P638">
        <f t="shared" si="37"/>
        <v>0</v>
      </c>
      <c r="Q638">
        <f>$H638*Q$2402</f>
        <v>36968.47000594483</v>
      </c>
      <c r="R638">
        <f t="shared" si="38"/>
        <v>0</v>
      </c>
      <c r="S638">
        <f t="shared" si="39"/>
        <v>0</v>
      </c>
      <c r="T638">
        <f>MROT/DAY(EOMONTH(MIN($G$2:$G$2401),MONTH(G638)-1))/8*H638*$T$2402</f>
        <v>0</v>
      </c>
      <c r="U638">
        <f>I638-PLAN</f>
        <v>390</v>
      </c>
    </row>
    <row r="639" spans="1:21" x14ac:dyDescent="0.35">
      <c r="A639">
        <v>21</v>
      </c>
      <c r="B639" t="s">
        <v>34</v>
      </c>
      <c r="C639" t="s">
        <v>11</v>
      </c>
      <c r="D639">
        <v>3</v>
      </c>
      <c r="E639" t="s">
        <v>12</v>
      </c>
      <c r="F639">
        <v>1</v>
      </c>
      <c r="G639" s="1">
        <v>44562</v>
      </c>
      <c r="H639">
        <v>240</v>
      </c>
      <c r="I639">
        <v>1950</v>
      </c>
      <c r="J639">
        <v>30488.47</v>
      </c>
      <c r="K639">
        <f>IF(ISBLANK(J639),VLOOKUP(A639,LinearRegression!$B$2:$J$850,6,FALSE),J639)</f>
        <v>30488.47</v>
      </c>
      <c r="L639" s="4">
        <f>IF(ISBLANK(J639),VLOOKUP(A639,GradientBoostingRegressor!$B$2:$J$850,6,FALSE),J639)</f>
        <v>30488.47</v>
      </c>
      <c r="M639">
        <f>SUM(P639:S639)</f>
        <v>36968.47000594483</v>
      </c>
      <c r="N639">
        <f t="shared" si="36"/>
        <v>6480.0000059448284</v>
      </c>
      <c r="P639">
        <f t="shared" si="37"/>
        <v>0</v>
      </c>
      <c r="Q639">
        <f>$H639*Q$2402</f>
        <v>36968.47000594483</v>
      </c>
      <c r="R639">
        <f t="shared" si="38"/>
        <v>0</v>
      </c>
      <c r="S639">
        <f t="shared" si="39"/>
        <v>0</v>
      </c>
      <c r="T639">
        <f>MROT/DAY(EOMONTH(MIN($G$2:$G$2401),MONTH(G639)-1))/8*H639*$T$2402</f>
        <v>0</v>
      </c>
      <c r="U639">
        <f>I639-PLAN</f>
        <v>390</v>
      </c>
    </row>
    <row r="640" spans="1:21" x14ac:dyDescent="0.35">
      <c r="A640">
        <v>1318</v>
      </c>
      <c r="B640" t="s">
        <v>141</v>
      </c>
      <c r="C640" t="s">
        <v>65</v>
      </c>
      <c r="D640">
        <v>5</v>
      </c>
      <c r="E640" t="s">
        <v>142</v>
      </c>
      <c r="F640">
        <v>3.4</v>
      </c>
      <c r="G640" s="1">
        <v>44568</v>
      </c>
      <c r="H640">
        <v>192</v>
      </c>
      <c r="I640">
        <v>1620</v>
      </c>
      <c r="J640">
        <v>30469.08</v>
      </c>
      <c r="K640">
        <f>IF(ISBLANK(J640),VLOOKUP(A640,LinearRegression!$B$2:$J$850,6,FALSE),J640)</f>
        <v>30469.08</v>
      </c>
      <c r="L640" s="4">
        <f>IF(ISBLANK(J640),VLOOKUP(A640,GradientBoostingRegressor!$B$2:$J$850,6,FALSE),J640)</f>
        <v>30469.08</v>
      </c>
      <c r="M640">
        <f>SUM(P640:S640)</f>
        <v>29574.776004755862</v>
      </c>
      <c r="N640">
        <f t="shared" si="36"/>
        <v>894.30399524413951</v>
      </c>
      <c r="P640">
        <f t="shared" si="37"/>
        <v>0</v>
      </c>
      <c r="Q640">
        <f>$H640*Q$2402</f>
        <v>29574.776004755862</v>
      </c>
      <c r="R640">
        <f t="shared" si="38"/>
        <v>0</v>
      </c>
      <c r="S640">
        <f t="shared" si="39"/>
        <v>0</v>
      </c>
      <c r="T640">
        <f>MROT/DAY(EOMONTH(MIN($G$2:$G$2401),MONTH(G640)-1))/8*H640*$T$2402</f>
        <v>0</v>
      </c>
      <c r="U640">
        <f>I640-PLAN</f>
        <v>60</v>
      </c>
    </row>
    <row r="641" spans="1:21" x14ac:dyDescent="0.35">
      <c r="A641">
        <v>1330</v>
      </c>
      <c r="B641" t="s">
        <v>155</v>
      </c>
      <c r="C641" t="s">
        <v>65</v>
      </c>
      <c r="D641">
        <v>5</v>
      </c>
      <c r="E641" t="s">
        <v>151</v>
      </c>
      <c r="F641">
        <v>3.4</v>
      </c>
      <c r="G641" s="1">
        <v>44568</v>
      </c>
      <c r="H641">
        <v>192</v>
      </c>
      <c r="I641">
        <v>1620</v>
      </c>
      <c r="J641">
        <v>30469.08</v>
      </c>
      <c r="K641">
        <f>IF(ISBLANK(J641),VLOOKUP(A641,LinearRegression!$B$2:$J$850,6,FALSE),J641)</f>
        <v>30469.08</v>
      </c>
      <c r="L641" s="4">
        <f>IF(ISBLANK(J641),VLOOKUP(A641,GradientBoostingRegressor!$B$2:$J$850,6,FALSE),J641)</f>
        <v>30469.08</v>
      </c>
      <c r="M641">
        <f>SUM(P641:S641)</f>
        <v>29574.776004755862</v>
      </c>
      <c r="N641">
        <f t="shared" si="36"/>
        <v>894.30399524413951</v>
      </c>
      <c r="P641">
        <f t="shared" si="37"/>
        <v>0</v>
      </c>
      <c r="Q641">
        <f>$H641*Q$2402</f>
        <v>29574.776004755862</v>
      </c>
      <c r="R641">
        <f t="shared" si="38"/>
        <v>0</v>
      </c>
      <c r="S641">
        <f t="shared" si="39"/>
        <v>0</v>
      </c>
      <c r="T641">
        <f>MROT/DAY(EOMONTH(MIN($G$2:$G$2401),MONTH(G641)-1))/8*H641*$T$2402</f>
        <v>0</v>
      </c>
      <c r="U641">
        <f>I641-PLAN</f>
        <v>60</v>
      </c>
    </row>
    <row r="642" spans="1:21" x14ac:dyDescent="0.35">
      <c r="A642">
        <v>1332</v>
      </c>
      <c r="B642" t="s">
        <v>157</v>
      </c>
      <c r="C642" t="s">
        <v>65</v>
      </c>
      <c r="D642">
        <v>5</v>
      </c>
      <c r="E642" t="s">
        <v>151</v>
      </c>
      <c r="F642">
        <v>3.4</v>
      </c>
      <c r="G642" s="1">
        <v>44568</v>
      </c>
      <c r="H642">
        <v>192</v>
      </c>
      <c r="I642">
        <v>1620</v>
      </c>
      <c r="J642">
        <v>30469.08</v>
      </c>
      <c r="K642">
        <f>IF(ISBLANK(J642),VLOOKUP(A642,LinearRegression!$B$2:$J$850,6,FALSE),J642)</f>
        <v>30469.08</v>
      </c>
      <c r="L642" s="4">
        <f>IF(ISBLANK(J642),VLOOKUP(A642,GradientBoostingRegressor!$B$2:$J$850,6,FALSE),J642)</f>
        <v>30469.08</v>
      </c>
      <c r="M642">
        <f>SUM(P642:S642)</f>
        <v>29574.776004755862</v>
      </c>
      <c r="N642">
        <f t="shared" si="36"/>
        <v>894.30399524413951</v>
      </c>
      <c r="P642">
        <f t="shared" si="37"/>
        <v>0</v>
      </c>
      <c r="Q642">
        <f>$H642*Q$2402</f>
        <v>29574.776004755862</v>
      </c>
      <c r="R642">
        <f t="shared" si="38"/>
        <v>0</v>
      </c>
      <c r="S642">
        <f t="shared" si="39"/>
        <v>0</v>
      </c>
      <c r="T642">
        <f>MROT/DAY(EOMONTH(MIN($G$2:$G$2401),MONTH(G642)-1))/8*H642*$T$2402</f>
        <v>0</v>
      </c>
      <c r="U642">
        <f>I642-PLAN</f>
        <v>60</v>
      </c>
    </row>
    <row r="643" spans="1:21" x14ac:dyDescent="0.35">
      <c r="A643">
        <v>317</v>
      </c>
      <c r="B643" t="s">
        <v>140</v>
      </c>
      <c r="C643" t="s">
        <v>65</v>
      </c>
      <c r="D643">
        <v>5</v>
      </c>
      <c r="E643" t="s">
        <v>66</v>
      </c>
      <c r="F643">
        <v>3.4</v>
      </c>
      <c r="G643" s="1">
        <v>44563</v>
      </c>
      <c r="H643">
        <v>192</v>
      </c>
      <c r="I643">
        <v>1460</v>
      </c>
      <c r="J643">
        <v>30444.85</v>
      </c>
      <c r="K643">
        <f>IF(ISBLANK(J643),VLOOKUP(A643,LinearRegression!$B$2:$J$850,6,FALSE),J643)</f>
        <v>30444.85</v>
      </c>
      <c r="L643" s="4">
        <f>IF(ISBLANK(J643),VLOOKUP(A643,GradientBoostingRegressor!$B$2:$J$850,6,FALSE),J643)</f>
        <v>30444.85</v>
      </c>
      <c r="M643">
        <f>SUM(P643:S643)</f>
        <v>29574.776004755862</v>
      </c>
      <c r="N643">
        <f t="shared" ref="N643:N706" si="40">ABS(J643-M643)</f>
        <v>870.07399524413631</v>
      </c>
      <c r="P643">
        <f t="shared" ref="P643:P706" si="41">$I643*P$2402</f>
        <v>0</v>
      </c>
      <c r="Q643">
        <f>$H643*Q$2402</f>
        <v>29574.776004755862</v>
      </c>
      <c r="R643">
        <f t="shared" ref="R643:R706" si="42">$D643*R$2402</f>
        <v>0</v>
      </c>
      <c r="S643">
        <f t="shared" ref="S643:S706" si="43">$F643*S$2402</f>
        <v>0</v>
      </c>
      <c r="T643">
        <f>MROT/DAY(EOMONTH(MIN($G$2:$G$2401),MONTH(G643)-1))/8*H643*$T$2402</f>
        <v>0</v>
      </c>
      <c r="U643">
        <f>I643-PLAN</f>
        <v>-100</v>
      </c>
    </row>
    <row r="644" spans="1:21" x14ac:dyDescent="0.35">
      <c r="A644">
        <v>321</v>
      </c>
      <c r="B644" t="s">
        <v>145</v>
      </c>
      <c r="C644" t="s">
        <v>65</v>
      </c>
      <c r="D644">
        <v>5</v>
      </c>
      <c r="E644" t="s">
        <v>142</v>
      </c>
      <c r="F644">
        <v>3.4</v>
      </c>
      <c r="G644" s="1">
        <v>44563</v>
      </c>
      <c r="H644">
        <v>192</v>
      </c>
      <c r="I644">
        <v>1460</v>
      </c>
      <c r="J644">
        <v>30444.85</v>
      </c>
      <c r="K644">
        <f>IF(ISBLANK(J644),VLOOKUP(A644,LinearRegression!$B$2:$J$850,6,FALSE),J644)</f>
        <v>30444.85</v>
      </c>
      <c r="L644" s="4">
        <f>IF(ISBLANK(J644),VLOOKUP(A644,GradientBoostingRegressor!$B$2:$J$850,6,FALSE),J644)</f>
        <v>30444.85</v>
      </c>
      <c r="M644">
        <f>SUM(P644:S644)</f>
        <v>29574.776004755862</v>
      </c>
      <c r="N644">
        <f t="shared" si="40"/>
        <v>870.07399524413631</v>
      </c>
      <c r="P644">
        <f t="shared" si="41"/>
        <v>0</v>
      </c>
      <c r="Q644">
        <f>$H644*Q$2402</f>
        <v>29574.776004755862</v>
      </c>
      <c r="R644">
        <f t="shared" si="42"/>
        <v>0</v>
      </c>
      <c r="S644">
        <f t="shared" si="43"/>
        <v>0</v>
      </c>
      <c r="T644">
        <f>MROT/DAY(EOMONTH(MIN($G$2:$G$2401),MONTH(G644)-1))/8*H644*$T$2402</f>
        <v>0</v>
      </c>
      <c r="U644">
        <f>I644-PLAN</f>
        <v>-100</v>
      </c>
    </row>
    <row r="645" spans="1:21" x14ac:dyDescent="0.35">
      <c r="A645">
        <v>327</v>
      </c>
      <c r="B645" t="s">
        <v>152</v>
      </c>
      <c r="C645" t="s">
        <v>65</v>
      </c>
      <c r="D645">
        <v>5</v>
      </c>
      <c r="E645" t="s">
        <v>151</v>
      </c>
      <c r="F645">
        <v>3.4</v>
      </c>
      <c r="G645" s="1">
        <v>44563</v>
      </c>
      <c r="H645">
        <v>192</v>
      </c>
      <c r="I645">
        <v>1460</v>
      </c>
      <c r="J645">
        <v>30444.85</v>
      </c>
      <c r="K645">
        <f>IF(ISBLANK(J645),VLOOKUP(A645,LinearRegression!$B$2:$J$850,6,FALSE),J645)</f>
        <v>30444.85</v>
      </c>
      <c r="L645" s="4">
        <f>IF(ISBLANK(J645),VLOOKUP(A645,GradientBoostingRegressor!$B$2:$J$850,6,FALSE),J645)</f>
        <v>30444.85</v>
      </c>
      <c r="M645">
        <f>SUM(P645:S645)</f>
        <v>29574.776004755862</v>
      </c>
      <c r="N645">
        <f t="shared" si="40"/>
        <v>870.07399524413631</v>
      </c>
      <c r="P645">
        <f t="shared" si="41"/>
        <v>0</v>
      </c>
      <c r="Q645">
        <f>$H645*Q$2402</f>
        <v>29574.776004755862</v>
      </c>
      <c r="R645">
        <f t="shared" si="42"/>
        <v>0</v>
      </c>
      <c r="S645">
        <f t="shared" si="43"/>
        <v>0</v>
      </c>
      <c r="T645">
        <f>MROT/DAY(EOMONTH(MIN($G$2:$G$2401),MONTH(G645)-1))/8*H645*$T$2402</f>
        <v>0</v>
      </c>
      <c r="U645">
        <f>I645-PLAN</f>
        <v>-100</v>
      </c>
    </row>
    <row r="646" spans="1:21" x14ac:dyDescent="0.35">
      <c r="A646">
        <v>328</v>
      </c>
      <c r="B646" t="s">
        <v>153</v>
      </c>
      <c r="C646" t="s">
        <v>65</v>
      </c>
      <c r="D646">
        <v>5</v>
      </c>
      <c r="E646" t="s">
        <v>151</v>
      </c>
      <c r="F646">
        <v>3.4</v>
      </c>
      <c r="G646" s="1">
        <v>44563</v>
      </c>
      <c r="H646">
        <v>192</v>
      </c>
      <c r="I646">
        <v>1460</v>
      </c>
      <c r="J646">
        <v>30444.85</v>
      </c>
      <c r="K646">
        <f>IF(ISBLANK(J646),VLOOKUP(A646,LinearRegression!$B$2:$J$850,6,FALSE),J646)</f>
        <v>30444.85</v>
      </c>
      <c r="L646" s="4">
        <f>IF(ISBLANK(J646),VLOOKUP(A646,GradientBoostingRegressor!$B$2:$J$850,6,FALSE),J646)</f>
        <v>30444.85</v>
      </c>
      <c r="M646">
        <f>SUM(P646:S646)</f>
        <v>29574.776004755862</v>
      </c>
      <c r="N646">
        <f t="shared" si="40"/>
        <v>870.07399524413631</v>
      </c>
      <c r="P646">
        <f t="shared" si="41"/>
        <v>0</v>
      </c>
      <c r="Q646">
        <f>$H646*Q$2402</f>
        <v>29574.776004755862</v>
      </c>
      <c r="R646">
        <f t="shared" si="42"/>
        <v>0</v>
      </c>
      <c r="S646">
        <f t="shared" si="43"/>
        <v>0</v>
      </c>
      <c r="T646">
        <f>MROT/DAY(EOMONTH(MIN($G$2:$G$2401),MONTH(G646)-1))/8*H646*$T$2402</f>
        <v>0</v>
      </c>
      <c r="U646">
        <f>I646-PLAN</f>
        <v>-100</v>
      </c>
    </row>
    <row r="647" spans="1:21" x14ac:dyDescent="0.35">
      <c r="A647">
        <v>334</v>
      </c>
      <c r="B647" t="s">
        <v>159</v>
      </c>
      <c r="C647" t="s">
        <v>65</v>
      </c>
      <c r="D647">
        <v>5</v>
      </c>
      <c r="E647" t="s">
        <v>151</v>
      </c>
      <c r="F647">
        <v>3.4</v>
      </c>
      <c r="G647" s="1">
        <v>44563</v>
      </c>
      <c r="H647">
        <v>192</v>
      </c>
      <c r="I647">
        <v>1460</v>
      </c>
      <c r="J647">
        <v>30444.85</v>
      </c>
      <c r="K647">
        <f>IF(ISBLANK(J647),VLOOKUP(A647,LinearRegression!$B$2:$J$850,6,FALSE),J647)</f>
        <v>30444.85</v>
      </c>
      <c r="L647" s="4">
        <f>IF(ISBLANK(J647),VLOOKUP(A647,GradientBoostingRegressor!$B$2:$J$850,6,FALSE),J647)</f>
        <v>30444.85</v>
      </c>
      <c r="M647">
        <f>SUM(P647:S647)</f>
        <v>29574.776004755862</v>
      </c>
      <c r="N647">
        <f t="shared" si="40"/>
        <v>870.07399524413631</v>
      </c>
      <c r="P647">
        <f t="shared" si="41"/>
        <v>0</v>
      </c>
      <c r="Q647">
        <f>$H647*Q$2402</f>
        <v>29574.776004755862</v>
      </c>
      <c r="R647">
        <f t="shared" si="42"/>
        <v>0</v>
      </c>
      <c r="S647">
        <f t="shared" si="43"/>
        <v>0</v>
      </c>
      <c r="T647">
        <f>MROT/DAY(EOMONTH(MIN($G$2:$G$2401),MONTH(G647)-1))/8*H647*$T$2402</f>
        <v>0</v>
      </c>
      <c r="U647">
        <f>I647-PLAN</f>
        <v>-100</v>
      </c>
    </row>
    <row r="648" spans="1:21" x14ac:dyDescent="0.35">
      <c r="A648">
        <v>855</v>
      </c>
      <c r="B648" t="s">
        <v>74</v>
      </c>
      <c r="C648" t="s">
        <v>65</v>
      </c>
      <c r="D648">
        <v>4</v>
      </c>
      <c r="E648" t="s">
        <v>66</v>
      </c>
      <c r="F648">
        <v>3.4</v>
      </c>
      <c r="G648" s="1">
        <v>44566</v>
      </c>
      <c r="H648">
        <v>204</v>
      </c>
      <c r="I648">
        <v>1490</v>
      </c>
      <c r="J648">
        <v>30413.9</v>
      </c>
      <c r="K648">
        <f>IF(ISBLANK(J648),VLOOKUP(A648,LinearRegression!$B$2:$J$850,6,FALSE),J648)</f>
        <v>30413.9</v>
      </c>
      <c r="L648" s="4">
        <f>IF(ISBLANK(J648),VLOOKUP(A648,GradientBoostingRegressor!$B$2:$J$850,6,FALSE),J648)</f>
        <v>30413.9</v>
      </c>
      <c r="M648">
        <f>SUM(P648:S648)</f>
        <v>31423.199505053104</v>
      </c>
      <c r="N648">
        <f t="shared" si="40"/>
        <v>1009.2995050531026</v>
      </c>
      <c r="P648">
        <f t="shared" si="41"/>
        <v>0</v>
      </c>
      <c r="Q648">
        <f>$H648*Q$2402</f>
        <v>31423.199505053104</v>
      </c>
      <c r="R648">
        <f t="shared" si="42"/>
        <v>0</v>
      </c>
      <c r="S648">
        <f t="shared" si="43"/>
        <v>0</v>
      </c>
      <c r="T648">
        <f>MROT/DAY(EOMONTH(MIN($G$2:$G$2401),MONTH(G648)-1))/8*H648*$T$2402</f>
        <v>0</v>
      </c>
      <c r="U648">
        <f>I648-PLAN</f>
        <v>-70</v>
      </c>
    </row>
    <row r="649" spans="1:21" x14ac:dyDescent="0.35">
      <c r="A649">
        <v>2255</v>
      </c>
      <c r="B649" t="s">
        <v>74</v>
      </c>
      <c r="C649" t="s">
        <v>65</v>
      </c>
      <c r="D649">
        <v>4</v>
      </c>
      <c r="E649" t="s">
        <v>66</v>
      </c>
      <c r="F649">
        <v>3.4</v>
      </c>
      <c r="G649" s="1">
        <v>44573</v>
      </c>
      <c r="H649">
        <v>204</v>
      </c>
      <c r="I649">
        <v>1500</v>
      </c>
      <c r="J649">
        <v>30413.9</v>
      </c>
      <c r="K649">
        <f>IF(ISBLANK(J649),VLOOKUP(A649,LinearRegression!$B$2:$J$850,6,FALSE),J649)</f>
        <v>30413.9</v>
      </c>
      <c r="L649" s="4">
        <f>IF(ISBLANK(J649),VLOOKUP(A649,GradientBoostingRegressor!$B$2:$J$850,6,FALSE),J649)</f>
        <v>30413.9</v>
      </c>
      <c r="M649">
        <f>SUM(P649:S649)</f>
        <v>31423.199505053104</v>
      </c>
      <c r="N649">
        <f t="shared" si="40"/>
        <v>1009.2995050531026</v>
      </c>
      <c r="P649">
        <f t="shared" si="41"/>
        <v>0</v>
      </c>
      <c r="Q649">
        <f>$H649*Q$2402</f>
        <v>31423.199505053104</v>
      </c>
      <c r="R649">
        <f t="shared" si="42"/>
        <v>0</v>
      </c>
      <c r="S649">
        <f t="shared" si="43"/>
        <v>0</v>
      </c>
      <c r="T649">
        <f>MROT/DAY(EOMONTH(MIN($G$2:$G$2401),MONTH(G649)-1))/8*H649*$T$2402</f>
        <v>0</v>
      </c>
      <c r="U649">
        <f>I649-PLAN</f>
        <v>-60</v>
      </c>
    </row>
    <row r="650" spans="1:21" x14ac:dyDescent="0.35">
      <c r="A650">
        <v>2263</v>
      </c>
      <c r="B650" t="s">
        <v>82</v>
      </c>
      <c r="C650" t="s">
        <v>65</v>
      </c>
      <c r="D650">
        <v>4</v>
      </c>
      <c r="E650" t="s">
        <v>66</v>
      </c>
      <c r="F650">
        <v>3.4</v>
      </c>
      <c r="G650" s="1">
        <v>44573</v>
      </c>
      <c r="H650">
        <v>204</v>
      </c>
      <c r="I650">
        <v>1500</v>
      </c>
      <c r="J650">
        <v>30413.9</v>
      </c>
      <c r="K650">
        <f>IF(ISBLANK(J650),VLOOKUP(A650,LinearRegression!$B$2:$J$850,6,FALSE),J650)</f>
        <v>30413.9</v>
      </c>
      <c r="L650" s="4">
        <f>IF(ISBLANK(J650),VLOOKUP(A650,GradientBoostingRegressor!$B$2:$J$850,6,FALSE),J650)</f>
        <v>30413.9</v>
      </c>
      <c r="M650">
        <f>SUM(P650:S650)</f>
        <v>31423.199505053104</v>
      </c>
      <c r="N650">
        <f t="shared" si="40"/>
        <v>1009.2995050531026</v>
      </c>
      <c r="P650">
        <f t="shared" si="41"/>
        <v>0</v>
      </c>
      <c r="Q650">
        <f>$H650*Q$2402</f>
        <v>31423.199505053104</v>
      </c>
      <c r="R650">
        <f t="shared" si="42"/>
        <v>0</v>
      </c>
      <c r="S650">
        <f t="shared" si="43"/>
        <v>0</v>
      </c>
      <c r="T650">
        <f>MROT/DAY(EOMONTH(MIN($G$2:$G$2401),MONTH(G650)-1))/8*H650*$T$2402</f>
        <v>0</v>
      </c>
      <c r="U650">
        <f>I650-PLAN</f>
        <v>-60</v>
      </c>
    </row>
    <row r="651" spans="1:21" x14ac:dyDescent="0.35">
      <c r="A651">
        <v>2264</v>
      </c>
      <c r="B651" t="s">
        <v>83</v>
      </c>
      <c r="C651" t="s">
        <v>68</v>
      </c>
      <c r="D651">
        <v>4</v>
      </c>
      <c r="E651" t="s">
        <v>66</v>
      </c>
      <c r="F651">
        <v>3.4</v>
      </c>
      <c r="G651" s="1">
        <v>44573</v>
      </c>
      <c r="H651">
        <v>204</v>
      </c>
      <c r="I651">
        <v>1500</v>
      </c>
      <c r="J651">
        <v>30413.9</v>
      </c>
      <c r="K651">
        <f>IF(ISBLANK(J651),VLOOKUP(A651,LinearRegression!$B$2:$J$850,6,FALSE),J651)</f>
        <v>30413.9</v>
      </c>
      <c r="L651" s="4">
        <f>IF(ISBLANK(J651),VLOOKUP(A651,GradientBoostingRegressor!$B$2:$J$850,6,FALSE),J651)</f>
        <v>30413.9</v>
      </c>
      <c r="M651">
        <f>SUM(P651:S651)</f>
        <v>31423.199505053104</v>
      </c>
      <c r="N651">
        <f t="shared" si="40"/>
        <v>1009.2995050531026</v>
      </c>
      <c r="P651">
        <f t="shared" si="41"/>
        <v>0</v>
      </c>
      <c r="Q651">
        <f>$H651*Q$2402</f>
        <v>31423.199505053104</v>
      </c>
      <c r="R651">
        <f t="shared" si="42"/>
        <v>0</v>
      </c>
      <c r="S651">
        <f t="shared" si="43"/>
        <v>0</v>
      </c>
      <c r="T651">
        <f>MROT/DAY(EOMONTH(MIN($G$2:$G$2401),MONTH(G651)-1))/8*H651*$T$2402</f>
        <v>0</v>
      </c>
      <c r="U651">
        <f>I651-PLAN</f>
        <v>-60</v>
      </c>
    </row>
    <row r="652" spans="1:21" x14ac:dyDescent="0.35">
      <c r="A652">
        <v>1266</v>
      </c>
      <c r="B652" t="s">
        <v>85</v>
      </c>
      <c r="C652" t="s">
        <v>71</v>
      </c>
      <c r="D652">
        <v>4</v>
      </c>
      <c r="E652" t="s">
        <v>66</v>
      </c>
      <c r="F652">
        <v>3.1</v>
      </c>
      <c r="G652" s="1">
        <v>44568</v>
      </c>
      <c r="H652">
        <v>216</v>
      </c>
      <c r="I652">
        <v>1620</v>
      </c>
      <c r="J652">
        <v>30095.37</v>
      </c>
      <c r="K652">
        <f>IF(ISBLANK(J652),VLOOKUP(A652,LinearRegression!$B$2:$J$850,6,FALSE),J652)</f>
        <v>30095.37</v>
      </c>
      <c r="L652" s="4">
        <f>IF(ISBLANK(J652),VLOOKUP(A652,GradientBoostingRegressor!$B$2:$J$850,6,FALSE),J652)</f>
        <v>30095.37</v>
      </c>
      <c r="M652">
        <f>SUM(P652:S652)</f>
        <v>33271.623005350346</v>
      </c>
      <c r="N652">
        <f t="shared" si="40"/>
        <v>3176.2530053503469</v>
      </c>
      <c r="P652">
        <f t="shared" si="41"/>
        <v>0</v>
      </c>
      <c r="Q652">
        <f>$H652*Q$2402</f>
        <v>33271.623005350346</v>
      </c>
      <c r="R652">
        <f t="shared" si="42"/>
        <v>0</v>
      </c>
      <c r="S652">
        <f t="shared" si="43"/>
        <v>0</v>
      </c>
      <c r="T652">
        <f>MROT/DAY(EOMONTH(MIN($G$2:$G$2401),MONTH(G652)-1))/8*H652*$T$2402</f>
        <v>0</v>
      </c>
      <c r="U652">
        <f>I652-PLAN</f>
        <v>60</v>
      </c>
    </row>
    <row r="653" spans="1:21" x14ac:dyDescent="0.35">
      <c r="A653">
        <v>526</v>
      </c>
      <c r="B653" t="s">
        <v>150</v>
      </c>
      <c r="C653" t="s">
        <v>65</v>
      </c>
      <c r="D653">
        <v>5</v>
      </c>
      <c r="E653" t="s">
        <v>151</v>
      </c>
      <c r="F653">
        <v>3.4</v>
      </c>
      <c r="G653" s="1">
        <v>44564</v>
      </c>
      <c r="H653">
        <v>192</v>
      </c>
      <c r="I653">
        <v>1430</v>
      </c>
      <c r="J653">
        <v>29994.22</v>
      </c>
      <c r="K653">
        <f>IF(ISBLANK(J653),VLOOKUP(A653,LinearRegression!$B$2:$J$850,6,FALSE),J653)</f>
        <v>29994.22</v>
      </c>
      <c r="L653" s="4">
        <f>IF(ISBLANK(J653),VLOOKUP(A653,GradientBoostingRegressor!$B$2:$J$850,6,FALSE),J653)</f>
        <v>29994.22</v>
      </c>
      <c r="M653">
        <f>SUM(P653:S653)</f>
        <v>29574.776004755862</v>
      </c>
      <c r="N653">
        <f t="shared" si="40"/>
        <v>419.44399524413893</v>
      </c>
      <c r="P653">
        <f t="shared" si="41"/>
        <v>0</v>
      </c>
      <c r="Q653">
        <f>$H653*Q$2402</f>
        <v>29574.776004755862</v>
      </c>
      <c r="R653">
        <f t="shared" si="42"/>
        <v>0</v>
      </c>
      <c r="S653">
        <f t="shared" si="43"/>
        <v>0</v>
      </c>
      <c r="T653">
        <f>MROT/DAY(EOMONTH(MIN($G$2:$G$2401),MONTH(G653)-1))/8*H653*$T$2402</f>
        <v>0</v>
      </c>
      <c r="U653">
        <f>I653-PLAN</f>
        <v>-130</v>
      </c>
    </row>
    <row r="654" spans="1:21" x14ac:dyDescent="0.35">
      <c r="A654">
        <v>532</v>
      </c>
      <c r="B654" t="s">
        <v>157</v>
      </c>
      <c r="C654" t="s">
        <v>65</v>
      </c>
      <c r="D654">
        <v>5</v>
      </c>
      <c r="E654" t="s">
        <v>151</v>
      </c>
      <c r="F654">
        <v>3.4</v>
      </c>
      <c r="G654" s="1">
        <v>44564</v>
      </c>
      <c r="H654">
        <v>192</v>
      </c>
      <c r="I654">
        <v>1430</v>
      </c>
      <c r="J654">
        <v>29994.22</v>
      </c>
      <c r="K654">
        <f>IF(ISBLANK(J654),VLOOKUP(A654,LinearRegression!$B$2:$J$850,6,FALSE),J654)</f>
        <v>29994.22</v>
      </c>
      <c r="L654" s="4">
        <f>IF(ISBLANK(J654),VLOOKUP(A654,GradientBoostingRegressor!$B$2:$J$850,6,FALSE),J654)</f>
        <v>29994.22</v>
      </c>
      <c r="M654">
        <f>SUM(P654:S654)</f>
        <v>29574.776004755862</v>
      </c>
      <c r="N654">
        <f t="shared" si="40"/>
        <v>419.44399524413893</v>
      </c>
      <c r="P654">
        <f t="shared" si="41"/>
        <v>0</v>
      </c>
      <c r="Q654">
        <f>$H654*Q$2402</f>
        <v>29574.776004755862</v>
      </c>
      <c r="R654">
        <f t="shared" si="42"/>
        <v>0</v>
      </c>
      <c r="S654">
        <f t="shared" si="43"/>
        <v>0</v>
      </c>
      <c r="T654">
        <f>MROT/DAY(EOMONTH(MIN($G$2:$G$2401),MONTH(G654)-1))/8*H654*$T$2402</f>
        <v>0</v>
      </c>
      <c r="U654">
        <f>I654-PLAN</f>
        <v>-130</v>
      </c>
    </row>
    <row r="655" spans="1:21" x14ac:dyDescent="0.35">
      <c r="A655">
        <v>923</v>
      </c>
      <c r="B655" t="s">
        <v>147</v>
      </c>
      <c r="C655" t="s">
        <v>65</v>
      </c>
      <c r="D655">
        <v>5</v>
      </c>
      <c r="E655" t="s">
        <v>142</v>
      </c>
      <c r="F655">
        <v>3.4</v>
      </c>
      <c r="G655" s="1">
        <v>44566</v>
      </c>
      <c r="H655">
        <v>192</v>
      </c>
      <c r="I655">
        <v>1490</v>
      </c>
      <c r="J655">
        <v>29994.22</v>
      </c>
      <c r="K655">
        <f>IF(ISBLANK(J655),VLOOKUP(A655,LinearRegression!$B$2:$J$850,6,FALSE),J655)</f>
        <v>29994.22</v>
      </c>
      <c r="L655" s="4">
        <f>IF(ISBLANK(J655),VLOOKUP(A655,GradientBoostingRegressor!$B$2:$J$850,6,FALSE),J655)</f>
        <v>29994.22</v>
      </c>
      <c r="M655">
        <f>SUM(P655:S655)</f>
        <v>29574.776004755862</v>
      </c>
      <c r="N655">
        <f t="shared" si="40"/>
        <v>419.44399524413893</v>
      </c>
      <c r="P655">
        <f t="shared" si="41"/>
        <v>0</v>
      </c>
      <c r="Q655">
        <f>$H655*Q$2402</f>
        <v>29574.776004755862</v>
      </c>
      <c r="R655">
        <f t="shared" si="42"/>
        <v>0</v>
      </c>
      <c r="S655">
        <f t="shared" si="43"/>
        <v>0</v>
      </c>
      <c r="T655">
        <f>MROT/DAY(EOMONTH(MIN($G$2:$G$2401),MONTH(G655)-1))/8*H655*$T$2402</f>
        <v>0</v>
      </c>
      <c r="U655">
        <f>I655-PLAN</f>
        <v>-70</v>
      </c>
    </row>
    <row r="656" spans="1:21" x14ac:dyDescent="0.35">
      <c r="A656">
        <v>927</v>
      </c>
      <c r="B656" t="s">
        <v>152</v>
      </c>
      <c r="C656" t="s">
        <v>65</v>
      </c>
      <c r="D656">
        <v>5</v>
      </c>
      <c r="E656" t="s">
        <v>151</v>
      </c>
      <c r="F656">
        <v>3.4</v>
      </c>
      <c r="G656" s="1">
        <v>44566</v>
      </c>
      <c r="H656">
        <v>192</v>
      </c>
      <c r="I656">
        <v>1490</v>
      </c>
      <c r="J656">
        <v>29994.22</v>
      </c>
      <c r="K656">
        <f>IF(ISBLANK(J656),VLOOKUP(A656,LinearRegression!$B$2:$J$850,6,FALSE),J656)</f>
        <v>29994.22</v>
      </c>
      <c r="L656" s="4">
        <f>IF(ISBLANK(J656),VLOOKUP(A656,GradientBoostingRegressor!$B$2:$J$850,6,FALSE),J656)</f>
        <v>29994.22</v>
      </c>
      <c r="M656">
        <f>SUM(P656:S656)</f>
        <v>29574.776004755862</v>
      </c>
      <c r="N656">
        <f t="shared" si="40"/>
        <v>419.44399524413893</v>
      </c>
      <c r="P656">
        <f t="shared" si="41"/>
        <v>0</v>
      </c>
      <c r="Q656">
        <f>$H656*Q$2402</f>
        <v>29574.776004755862</v>
      </c>
      <c r="R656">
        <f t="shared" si="42"/>
        <v>0</v>
      </c>
      <c r="S656">
        <f t="shared" si="43"/>
        <v>0</v>
      </c>
      <c r="T656">
        <f>MROT/DAY(EOMONTH(MIN($G$2:$G$2401),MONTH(G656)-1))/8*H656*$T$2402</f>
        <v>0</v>
      </c>
      <c r="U656">
        <f>I656-PLAN</f>
        <v>-70</v>
      </c>
    </row>
    <row r="657" spans="1:21" x14ac:dyDescent="0.35">
      <c r="A657">
        <v>928</v>
      </c>
      <c r="B657" t="s">
        <v>153</v>
      </c>
      <c r="C657" t="s">
        <v>65</v>
      </c>
      <c r="D657">
        <v>5</v>
      </c>
      <c r="E657" t="s">
        <v>151</v>
      </c>
      <c r="F657">
        <v>3.4</v>
      </c>
      <c r="G657" s="1">
        <v>44566</v>
      </c>
      <c r="H657">
        <v>192</v>
      </c>
      <c r="I657">
        <v>1490</v>
      </c>
      <c r="J657">
        <v>29994.22</v>
      </c>
      <c r="K657">
        <f>IF(ISBLANK(J657),VLOOKUP(A657,LinearRegression!$B$2:$J$850,6,FALSE),J657)</f>
        <v>29994.22</v>
      </c>
      <c r="L657" s="4">
        <f>IF(ISBLANK(J657),VLOOKUP(A657,GradientBoostingRegressor!$B$2:$J$850,6,FALSE),J657)</f>
        <v>29994.22</v>
      </c>
      <c r="M657">
        <f>SUM(P657:S657)</f>
        <v>29574.776004755862</v>
      </c>
      <c r="N657">
        <f t="shared" si="40"/>
        <v>419.44399524413893</v>
      </c>
      <c r="P657">
        <f t="shared" si="41"/>
        <v>0</v>
      </c>
      <c r="Q657">
        <f>$H657*Q$2402</f>
        <v>29574.776004755862</v>
      </c>
      <c r="R657">
        <f t="shared" si="42"/>
        <v>0</v>
      </c>
      <c r="S657">
        <f t="shared" si="43"/>
        <v>0</v>
      </c>
      <c r="T657">
        <f>MROT/DAY(EOMONTH(MIN($G$2:$G$2401),MONTH(G657)-1))/8*H657*$T$2402</f>
        <v>0</v>
      </c>
      <c r="U657">
        <f>I657-PLAN</f>
        <v>-70</v>
      </c>
    </row>
    <row r="658" spans="1:21" x14ac:dyDescent="0.35">
      <c r="A658">
        <v>933</v>
      </c>
      <c r="B658" t="s">
        <v>158</v>
      </c>
      <c r="C658" t="s">
        <v>65</v>
      </c>
      <c r="D658">
        <v>5</v>
      </c>
      <c r="E658" t="s">
        <v>151</v>
      </c>
      <c r="F658">
        <v>3.4</v>
      </c>
      <c r="G658" s="1">
        <v>44566</v>
      </c>
      <c r="H658">
        <v>192</v>
      </c>
      <c r="I658">
        <v>1490</v>
      </c>
      <c r="J658">
        <v>29994.22</v>
      </c>
      <c r="K658">
        <f>IF(ISBLANK(J658),VLOOKUP(A658,LinearRegression!$B$2:$J$850,6,FALSE),J658)</f>
        <v>29994.22</v>
      </c>
      <c r="L658" s="4">
        <f>IF(ISBLANK(J658),VLOOKUP(A658,GradientBoostingRegressor!$B$2:$J$850,6,FALSE),J658)</f>
        <v>29994.22</v>
      </c>
      <c r="M658">
        <f>SUM(P658:S658)</f>
        <v>29574.776004755862</v>
      </c>
      <c r="N658">
        <f t="shared" si="40"/>
        <v>419.44399524413893</v>
      </c>
      <c r="P658">
        <f t="shared" si="41"/>
        <v>0</v>
      </c>
      <c r="Q658">
        <f>$H658*Q$2402</f>
        <v>29574.776004755862</v>
      </c>
      <c r="R658">
        <f t="shared" si="42"/>
        <v>0</v>
      </c>
      <c r="S658">
        <f t="shared" si="43"/>
        <v>0</v>
      </c>
      <c r="T658">
        <f>MROT/DAY(EOMONTH(MIN($G$2:$G$2401),MONTH(G658)-1))/8*H658*$T$2402</f>
        <v>0</v>
      </c>
      <c r="U658">
        <f>I658-PLAN</f>
        <v>-70</v>
      </c>
    </row>
    <row r="659" spans="1:21" x14ac:dyDescent="0.35">
      <c r="A659">
        <v>2324</v>
      </c>
      <c r="B659" t="s">
        <v>148</v>
      </c>
      <c r="C659" t="s">
        <v>65</v>
      </c>
      <c r="D659">
        <v>5</v>
      </c>
      <c r="E659" t="s">
        <v>142</v>
      </c>
      <c r="F659">
        <v>3.4</v>
      </c>
      <c r="G659" s="1">
        <v>44573</v>
      </c>
      <c r="H659">
        <v>192</v>
      </c>
      <c r="I659">
        <v>1500</v>
      </c>
      <c r="J659">
        <v>29994.22</v>
      </c>
      <c r="K659">
        <f>IF(ISBLANK(J659),VLOOKUP(A659,LinearRegression!$B$2:$J$850,6,FALSE),J659)</f>
        <v>29994.22</v>
      </c>
      <c r="L659" s="4">
        <f>IF(ISBLANK(J659),VLOOKUP(A659,GradientBoostingRegressor!$B$2:$J$850,6,FALSE),J659)</f>
        <v>29994.22</v>
      </c>
      <c r="M659">
        <f>SUM(P659:S659)</f>
        <v>29574.776004755862</v>
      </c>
      <c r="N659">
        <f t="shared" si="40"/>
        <v>419.44399524413893</v>
      </c>
      <c r="P659">
        <f t="shared" si="41"/>
        <v>0</v>
      </c>
      <c r="Q659">
        <f>$H659*Q$2402</f>
        <v>29574.776004755862</v>
      </c>
      <c r="R659">
        <f t="shared" si="42"/>
        <v>0</v>
      </c>
      <c r="S659">
        <f t="shared" si="43"/>
        <v>0</v>
      </c>
      <c r="T659">
        <f>MROT/DAY(EOMONTH(MIN($G$2:$G$2401),MONTH(G659)-1))/8*H659*$T$2402</f>
        <v>0</v>
      </c>
      <c r="U659">
        <f>I659-PLAN</f>
        <v>-60</v>
      </c>
    </row>
    <row r="660" spans="1:21" x14ac:dyDescent="0.35">
      <c r="A660">
        <v>2325</v>
      </c>
      <c r="B660" t="s">
        <v>149</v>
      </c>
      <c r="C660" t="s">
        <v>65</v>
      </c>
      <c r="D660">
        <v>5</v>
      </c>
      <c r="E660" t="s">
        <v>142</v>
      </c>
      <c r="F660">
        <v>3.4</v>
      </c>
      <c r="G660" s="1">
        <v>44573</v>
      </c>
      <c r="H660">
        <v>192</v>
      </c>
      <c r="I660">
        <v>1500</v>
      </c>
      <c r="J660">
        <v>29994.22</v>
      </c>
      <c r="K660">
        <f>IF(ISBLANK(J660),VLOOKUP(A660,LinearRegression!$B$2:$J$850,6,FALSE),J660)</f>
        <v>29994.22</v>
      </c>
      <c r="L660" s="4">
        <f>IF(ISBLANK(J660),VLOOKUP(A660,GradientBoostingRegressor!$B$2:$J$850,6,FALSE),J660)</f>
        <v>29994.22</v>
      </c>
      <c r="M660">
        <f>SUM(P660:S660)</f>
        <v>29574.776004755862</v>
      </c>
      <c r="N660">
        <f t="shared" si="40"/>
        <v>419.44399524413893</v>
      </c>
      <c r="P660">
        <f t="shared" si="41"/>
        <v>0</v>
      </c>
      <c r="Q660">
        <f>$H660*Q$2402</f>
        <v>29574.776004755862</v>
      </c>
      <c r="R660">
        <f t="shared" si="42"/>
        <v>0</v>
      </c>
      <c r="S660">
        <f t="shared" si="43"/>
        <v>0</v>
      </c>
      <c r="T660">
        <f>MROT/DAY(EOMONTH(MIN($G$2:$G$2401),MONTH(G660)-1))/8*H660*$T$2402</f>
        <v>0</v>
      </c>
      <c r="U660">
        <f>I660-PLAN</f>
        <v>-60</v>
      </c>
    </row>
    <row r="661" spans="1:21" x14ac:dyDescent="0.35">
      <c r="A661">
        <v>2328</v>
      </c>
      <c r="B661" t="s">
        <v>153</v>
      </c>
      <c r="C661" t="s">
        <v>65</v>
      </c>
      <c r="D661">
        <v>5</v>
      </c>
      <c r="E661" t="s">
        <v>151</v>
      </c>
      <c r="F661">
        <v>3.4</v>
      </c>
      <c r="G661" s="1">
        <v>44573</v>
      </c>
      <c r="H661">
        <v>192</v>
      </c>
      <c r="I661">
        <v>1500</v>
      </c>
      <c r="J661">
        <v>29994.22</v>
      </c>
      <c r="K661">
        <f>IF(ISBLANK(J661),VLOOKUP(A661,LinearRegression!$B$2:$J$850,6,FALSE),J661)</f>
        <v>29994.22</v>
      </c>
      <c r="L661" s="4">
        <f>IF(ISBLANK(J661),VLOOKUP(A661,GradientBoostingRegressor!$B$2:$J$850,6,FALSE),J661)</f>
        <v>29994.22</v>
      </c>
      <c r="M661">
        <f>SUM(P661:S661)</f>
        <v>29574.776004755862</v>
      </c>
      <c r="N661">
        <f t="shared" si="40"/>
        <v>419.44399524413893</v>
      </c>
      <c r="P661">
        <f t="shared" si="41"/>
        <v>0</v>
      </c>
      <c r="Q661">
        <f>$H661*Q$2402</f>
        <v>29574.776004755862</v>
      </c>
      <c r="R661">
        <f t="shared" si="42"/>
        <v>0</v>
      </c>
      <c r="S661">
        <f t="shared" si="43"/>
        <v>0</v>
      </c>
      <c r="T661">
        <f>MROT/DAY(EOMONTH(MIN($G$2:$G$2401),MONTH(G661)-1))/8*H661*$T$2402</f>
        <v>0</v>
      </c>
      <c r="U661">
        <f>I661-PLAN</f>
        <v>-60</v>
      </c>
    </row>
    <row r="662" spans="1:21" x14ac:dyDescent="0.35">
      <c r="A662">
        <v>2329</v>
      </c>
      <c r="B662" t="s">
        <v>154</v>
      </c>
      <c r="C662" t="s">
        <v>65</v>
      </c>
      <c r="D662">
        <v>5</v>
      </c>
      <c r="E662" t="s">
        <v>151</v>
      </c>
      <c r="F662">
        <v>3.4</v>
      </c>
      <c r="G662" s="1">
        <v>44573</v>
      </c>
      <c r="H662">
        <v>192</v>
      </c>
      <c r="I662">
        <v>1500</v>
      </c>
      <c r="J662">
        <v>29994.22</v>
      </c>
      <c r="K662">
        <f>IF(ISBLANK(J662),VLOOKUP(A662,LinearRegression!$B$2:$J$850,6,FALSE),J662)</f>
        <v>29994.22</v>
      </c>
      <c r="L662" s="4">
        <f>IF(ISBLANK(J662),VLOOKUP(A662,GradientBoostingRegressor!$B$2:$J$850,6,FALSE),J662)</f>
        <v>29994.22</v>
      </c>
      <c r="M662">
        <f>SUM(P662:S662)</f>
        <v>29574.776004755862</v>
      </c>
      <c r="N662">
        <f t="shared" si="40"/>
        <v>419.44399524413893</v>
      </c>
      <c r="P662">
        <f t="shared" si="41"/>
        <v>0</v>
      </c>
      <c r="Q662">
        <f>$H662*Q$2402</f>
        <v>29574.776004755862</v>
      </c>
      <c r="R662">
        <f t="shared" si="42"/>
        <v>0</v>
      </c>
      <c r="S662">
        <f t="shared" si="43"/>
        <v>0</v>
      </c>
      <c r="T662">
        <f>MROT/DAY(EOMONTH(MIN($G$2:$G$2401),MONTH(G662)-1))/8*H662*$T$2402</f>
        <v>0</v>
      </c>
      <c r="U662">
        <f>I662-PLAN</f>
        <v>-60</v>
      </c>
    </row>
    <row r="663" spans="1:21" x14ac:dyDescent="0.35">
      <c r="A663">
        <v>1463</v>
      </c>
      <c r="B663" t="s">
        <v>82</v>
      </c>
      <c r="C663" t="s">
        <v>65</v>
      </c>
      <c r="D663">
        <v>4</v>
      </c>
      <c r="E663" t="s">
        <v>66</v>
      </c>
      <c r="F663">
        <v>3.4</v>
      </c>
      <c r="G663" s="1">
        <v>44569</v>
      </c>
      <c r="H663">
        <v>192</v>
      </c>
      <c r="I663">
        <v>1930</v>
      </c>
      <c r="J663">
        <v>29972.06</v>
      </c>
      <c r="K663">
        <f>IF(ISBLANK(J663),VLOOKUP(A663,LinearRegression!$B$2:$J$850,6,FALSE),J663)</f>
        <v>29972.06</v>
      </c>
      <c r="L663" s="4">
        <f>IF(ISBLANK(J663),VLOOKUP(A663,GradientBoostingRegressor!$B$2:$J$850,6,FALSE),J663)</f>
        <v>29972.06</v>
      </c>
      <c r="M663">
        <f>SUM(P663:S663)</f>
        <v>29574.776004755862</v>
      </c>
      <c r="N663">
        <f t="shared" si="40"/>
        <v>397.28399524413908</v>
      </c>
      <c r="P663">
        <f t="shared" si="41"/>
        <v>0</v>
      </c>
      <c r="Q663">
        <f>$H663*Q$2402</f>
        <v>29574.776004755862</v>
      </c>
      <c r="R663">
        <f t="shared" si="42"/>
        <v>0</v>
      </c>
      <c r="S663">
        <f t="shared" si="43"/>
        <v>0</v>
      </c>
      <c r="T663">
        <f>MROT/DAY(EOMONTH(MIN($G$2:$G$2401),MONTH(G663)-1))/8*H663*$T$2402</f>
        <v>0</v>
      </c>
      <c r="U663">
        <f>I663-PLAN</f>
        <v>370</v>
      </c>
    </row>
    <row r="664" spans="1:21" x14ac:dyDescent="0.35">
      <c r="A664">
        <v>1347</v>
      </c>
      <c r="B664" t="s">
        <v>172</v>
      </c>
      <c r="C664" t="s">
        <v>65</v>
      </c>
      <c r="D664">
        <v>6</v>
      </c>
      <c r="E664" t="s">
        <v>66</v>
      </c>
      <c r="F664">
        <v>3.4</v>
      </c>
      <c r="G664" s="1">
        <v>44568</v>
      </c>
      <c r="H664">
        <v>180</v>
      </c>
      <c r="I664">
        <v>1620</v>
      </c>
      <c r="J664">
        <v>29776.93</v>
      </c>
      <c r="K664">
        <f>IF(ISBLANK(J664),VLOOKUP(A664,LinearRegression!$B$2:$J$850,6,FALSE),J664)</f>
        <v>29776.93</v>
      </c>
      <c r="L664" s="4">
        <f>IF(ISBLANK(J664),VLOOKUP(A664,GradientBoostingRegressor!$B$2:$J$850,6,FALSE),J664)</f>
        <v>29776.93</v>
      </c>
      <c r="M664">
        <f>SUM(P664:S664)</f>
        <v>27726.35250445862</v>
      </c>
      <c r="N664">
        <f t="shared" si="40"/>
        <v>2050.5774955413799</v>
      </c>
      <c r="P664">
        <f t="shared" si="41"/>
        <v>0</v>
      </c>
      <c r="Q664">
        <f>$H664*Q$2402</f>
        <v>27726.35250445862</v>
      </c>
      <c r="R664">
        <f t="shared" si="42"/>
        <v>0</v>
      </c>
      <c r="S664">
        <f t="shared" si="43"/>
        <v>0</v>
      </c>
      <c r="T664">
        <f>MROT/DAY(EOMONTH(MIN($G$2:$G$2401),MONTH(G664)-1))/8*H664*$T$2402</f>
        <v>0</v>
      </c>
      <c r="U664">
        <f>I664-PLAN</f>
        <v>60</v>
      </c>
    </row>
    <row r="665" spans="1:21" x14ac:dyDescent="0.35">
      <c r="A665">
        <v>347</v>
      </c>
      <c r="B665" t="s">
        <v>172</v>
      </c>
      <c r="C665" t="s">
        <v>65</v>
      </c>
      <c r="D665">
        <v>6</v>
      </c>
      <c r="E665" t="s">
        <v>66</v>
      </c>
      <c r="F665">
        <v>3.4</v>
      </c>
      <c r="G665" s="1">
        <v>44563</v>
      </c>
      <c r="H665">
        <v>180</v>
      </c>
      <c r="I665">
        <v>1460</v>
      </c>
      <c r="J665">
        <v>29751.71</v>
      </c>
      <c r="K665">
        <f>IF(ISBLANK(J665),VLOOKUP(A665,LinearRegression!$B$2:$J$850,6,FALSE),J665)</f>
        <v>29751.71</v>
      </c>
      <c r="L665" s="4">
        <f>IF(ISBLANK(J665),VLOOKUP(A665,GradientBoostingRegressor!$B$2:$J$850,6,FALSE),J665)</f>
        <v>29751.71</v>
      </c>
      <c r="M665">
        <f>SUM(P665:S665)</f>
        <v>27726.35250445862</v>
      </c>
      <c r="N665">
        <f t="shared" si="40"/>
        <v>2025.3574955413787</v>
      </c>
      <c r="P665">
        <f t="shared" si="41"/>
        <v>0</v>
      </c>
      <c r="Q665">
        <f>$H665*Q$2402</f>
        <v>27726.35250445862</v>
      </c>
      <c r="R665">
        <f t="shared" si="42"/>
        <v>0</v>
      </c>
      <c r="S665">
        <f t="shared" si="43"/>
        <v>0</v>
      </c>
      <c r="T665">
        <f>MROT/DAY(EOMONTH(MIN($G$2:$G$2401),MONTH(G665)-1))/8*H665*$T$2402</f>
        <v>0</v>
      </c>
      <c r="U665">
        <f>I665-PLAN</f>
        <v>-100</v>
      </c>
    </row>
    <row r="666" spans="1:21" x14ac:dyDescent="0.35">
      <c r="A666">
        <v>1354</v>
      </c>
      <c r="B666" t="s">
        <v>179</v>
      </c>
      <c r="C666" t="s">
        <v>180</v>
      </c>
      <c r="D666">
        <v>7</v>
      </c>
      <c r="E666" t="s">
        <v>181</v>
      </c>
      <c r="F666">
        <v>1</v>
      </c>
      <c r="G666" s="1">
        <v>44568</v>
      </c>
      <c r="H666">
        <v>192</v>
      </c>
      <c r="I666">
        <v>1620</v>
      </c>
      <c r="J666">
        <v>29734.36</v>
      </c>
      <c r="K666">
        <f>IF(ISBLANK(J666),VLOOKUP(A666,LinearRegression!$B$2:$J$850,6,FALSE),J666)</f>
        <v>29734.36</v>
      </c>
      <c r="L666" s="4">
        <f>IF(ISBLANK(J666),VLOOKUP(A666,GradientBoostingRegressor!$B$2:$J$850,6,FALSE),J666)</f>
        <v>29734.36</v>
      </c>
      <c r="M666">
        <f>SUM(P666:S666)</f>
        <v>29574.776004755862</v>
      </c>
      <c r="N666">
        <f t="shared" si="40"/>
        <v>159.58399524413835</v>
      </c>
      <c r="P666">
        <f t="shared" si="41"/>
        <v>0</v>
      </c>
      <c r="Q666">
        <f>$H666*Q$2402</f>
        <v>29574.776004755862</v>
      </c>
      <c r="R666">
        <f t="shared" si="42"/>
        <v>0</v>
      </c>
      <c r="S666">
        <f t="shared" si="43"/>
        <v>0</v>
      </c>
      <c r="T666">
        <f>MROT/DAY(EOMONTH(MIN($G$2:$G$2401),MONTH(G666)-1))/8*H666*$T$2402</f>
        <v>0</v>
      </c>
      <c r="U666">
        <f>I666-PLAN</f>
        <v>60</v>
      </c>
    </row>
    <row r="667" spans="1:21" x14ac:dyDescent="0.35">
      <c r="A667">
        <v>1355</v>
      </c>
      <c r="B667" t="s">
        <v>182</v>
      </c>
      <c r="C667" t="s">
        <v>180</v>
      </c>
      <c r="D667">
        <v>7</v>
      </c>
      <c r="E667" t="s">
        <v>181</v>
      </c>
      <c r="F667">
        <v>1</v>
      </c>
      <c r="G667" s="1">
        <v>44568</v>
      </c>
      <c r="H667">
        <v>192</v>
      </c>
      <c r="I667">
        <v>1620</v>
      </c>
      <c r="J667">
        <v>29734.36</v>
      </c>
      <c r="K667">
        <f>IF(ISBLANK(J667),VLOOKUP(A667,LinearRegression!$B$2:$J$850,6,FALSE),J667)</f>
        <v>29734.36</v>
      </c>
      <c r="L667" s="4">
        <f>IF(ISBLANK(J667),VLOOKUP(A667,GradientBoostingRegressor!$B$2:$J$850,6,FALSE),J667)</f>
        <v>29734.36</v>
      </c>
      <c r="M667">
        <f>SUM(P667:S667)</f>
        <v>29574.776004755862</v>
      </c>
      <c r="N667">
        <f t="shared" si="40"/>
        <v>159.58399524413835</v>
      </c>
      <c r="P667">
        <f t="shared" si="41"/>
        <v>0</v>
      </c>
      <c r="Q667">
        <f>$H667*Q$2402</f>
        <v>29574.776004755862</v>
      </c>
      <c r="R667">
        <f t="shared" si="42"/>
        <v>0</v>
      </c>
      <c r="S667">
        <f t="shared" si="43"/>
        <v>0</v>
      </c>
      <c r="T667">
        <f>MROT/DAY(EOMONTH(MIN($G$2:$G$2401),MONTH(G667)-1))/8*H667*$T$2402</f>
        <v>0</v>
      </c>
      <c r="U667">
        <f>I667-PLAN</f>
        <v>60</v>
      </c>
    </row>
    <row r="668" spans="1:21" x14ac:dyDescent="0.35">
      <c r="A668">
        <v>223</v>
      </c>
      <c r="B668" t="s">
        <v>36</v>
      </c>
      <c r="C668" t="s">
        <v>11</v>
      </c>
      <c r="D668">
        <v>3</v>
      </c>
      <c r="E668" t="s">
        <v>16</v>
      </c>
      <c r="F668">
        <v>3.3</v>
      </c>
      <c r="G668" s="1">
        <v>44563</v>
      </c>
      <c r="H668">
        <v>216</v>
      </c>
      <c r="I668">
        <v>1460</v>
      </c>
      <c r="J668">
        <v>29712.01</v>
      </c>
      <c r="K668">
        <f>IF(ISBLANK(J668),VLOOKUP(A668,LinearRegression!$B$2:$J$850,6,FALSE),J668)</f>
        <v>29712.01</v>
      </c>
      <c r="L668" s="4">
        <f>IF(ISBLANK(J668),VLOOKUP(A668,GradientBoostingRegressor!$B$2:$J$850,6,FALSE),J668)</f>
        <v>29712.01</v>
      </c>
      <c r="M668">
        <f>SUM(P668:S668)</f>
        <v>33271.623005350346</v>
      </c>
      <c r="N668">
        <f t="shared" si="40"/>
        <v>3559.6130053503475</v>
      </c>
      <c r="P668">
        <f t="shared" si="41"/>
        <v>0</v>
      </c>
      <c r="Q668">
        <f>$H668*Q$2402</f>
        <v>33271.623005350346</v>
      </c>
      <c r="R668">
        <f t="shared" si="42"/>
        <v>0</v>
      </c>
      <c r="S668">
        <f t="shared" si="43"/>
        <v>0</v>
      </c>
      <c r="T668">
        <f>MROT/DAY(EOMONTH(MIN($G$2:$G$2401),MONTH(G668)-1))/8*H668*$T$2402</f>
        <v>0</v>
      </c>
      <c r="U668">
        <f>I668-PLAN</f>
        <v>-100</v>
      </c>
    </row>
    <row r="669" spans="1:21" x14ac:dyDescent="0.35">
      <c r="A669">
        <v>1270</v>
      </c>
      <c r="B669" t="s">
        <v>90</v>
      </c>
      <c r="C669" t="s">
        <v>18</v>
      </c>
      <c r="D669">
        <v>4</v>
      </c>
      <c r="E669" t="s">
        <v>16</v>
      </c>
      <c r="F669">
        <v>3.3</v>
      </c>
      <c r="G669" s="1">
        <v>44568</v>
      </c>
      <c r="H669">
        <v>204</v>
      </c>
      <c r="I669">
        <v>1620</v>
      </c>
      <c r="J669">
        <v>29644.44</v>
      </c>
      <c r="K669">
        <f>IF(ISBLANK(J669),VLOOKUP(A669,LinearRegression!$B$2:$J$850,6,FALSE),J669)</f>
        <v>29644.44</v>
      </c>
      <c r="L669" s="4">
        <f>IF(ISBLANK(J669),VLOOKUP(A669,GradientBoostingRegressor!$B$2:$J$850,6,FALSE),J669)</f>
        <v>29644.44</v>
      </c>
      <c r="M669">
        <f>SUM(P669:S669)</f>
        <v>31423.199505053104</v>
      </c>
      <c r="N669">
        <f t="shared" si="40"/>
        <v>1778.7595050531054</v>
      </c>
      <c r="P669">
        <f t="shared" si="41"/>
        <v>0</v>
      </c>
      <c r="Q669">
        <f>$H669*Q$2402</f>
        <v>31423.199505053104</v>
      </c>
      <c r="R669">
        <f t="shared" si="42"/>
        <v>0</v>
      </c>
      <c r="S669">
        <f t="shared" si="43"/>
        <v>0</v>
      </c>
      <c r="T669">
        <f>MROT/DAY(EOMONTH(MIN($G$2:$G$2401),MONTH(G669)-1))/8*H669*$T$2402</f>
        <v>0</v>
      </c>
      <c r="U669">
        <f>I669-PLAN</f>
        <v>60</v>
      </c>
    </row>
    <row r="670" spans="1:21" x14ac:dyDescent="0.35">
      <c r="A670">
        <v>1285</v>
      </c>
      <c r="B670" t="s">
        <v>106</v>
      </c>
      <c r="C670" t="s">
        <v>18</v>
      </c>
      <c r="D670">
        <v>4</v>
      </c>
      <c r="E670" t="s">
        <v>103</v>
      </c>
      <c r="F670">
        <v>3.3</v>
      </c>
      <c r="G670" s="1">
        <v>44568</v>
      </c>
      <c r="H670">
        <v>204</v>
      </c>
      <c r="I670">
        <v>1620</v>
      </c>
      <c r="J670">
        <v>29644.44</v>
      </c>
      <c r="K670">
        <f>IF(ISBLANK(J670),VLOOKUP(A670,LinearRegression!$B$2:$J$850,6,FALSE),J670)</f>
        <v>29644.44</v>
      </c>
      <c r="L670" s="4">
        <f>IF(ISBLANK(J670),VLOOKUP(A670,GradientBoostingRegressor!$B$2:$J$850,6,FALSE),J670)</f>
        <v>29644.44</v>
      </c>
      <c r="M670">
        <f>SUM(P670:S670)</f>
        <v>31423.199505053104</v>
      </c>
      <c r="N670">
        <f t="shared" si="40"/>
        <v>1778.7595050531054</v>
      </c>
      <c r="P670">
        <f t="shared" si="41"/>
        <v>0</v>
      </c>
      <c r="Q670">
        <f>$H670*Q$2402</f>
        <v>31423.199505053104</v>
      </c>
      <c r="R670">
        <f t="shared" si="42"/>
        <v>0</v>
      </c>
      <c r="S670">
        <f t="shared" si="43"/>
        <v>0</v>
      </c>
      <c r="T670">
        <f>MROT/DAY(EOMONTH(MIN($G$2:$G$2401),MONTH(G670)-1))/8*H670*$T$2402</f>
        <v>0</v>
      </c>
      <c r="U670">
        <f>I670-PLAN</f>
        <v>60</v>
      </c>
    </row>
    <row r="671" spans="1:21" x14ac:dyDescent="0.35">
      <c r="A671">
        <v>283</v>
      </c>
      <c r="B671" t="s">
        <v>104</v>
      </c>
      <c r="C671" t="s">
        <v>18</v>
      </c>
      <c r="D671">
        <v>4</v>
      </c>
      <c r="E671" t="s">
        <v>103</v>
      </c>
      <c r="F671">
        <v>3.3</v>
      </c>
      <c r="G671" s="1">
        <v>44563</v>
      </c>
      <c r="H671">
        <v>204</v>
      </c>
      <c r="I671">
        <v>1460</v>
      </c>
      <c r="J671">
        <v>29621.25</v>
      </c>
      <c r="K671">
        <f>IF(ISBLANK(J671),VLOOKUP(A671,LinearRegression!$B$2:$J$850,6,FALSE),J671)</f>
        <v>29621.25</v>
      </c>
      <c r="L671" s="4">
        <f>IF(ISBLANK(J671),VLOOKUP(A671,GradientBoostingRegressor!$B$2:$J$850,6,FALSE),J671)</f>
        <v>29621.25</v>
      </c>
      <c r="M671">
        <f>SUM(P671:S671)</f>
        <v>31423.199505053104</v>
      </c>
      <c r="N671">
        <f t="shared" si="40"/>
        <v>1801.9495050531041</v>
      </c>
      <c r="P671">
        <f t="shared" si="41"/>
        <v>0</v>
      </c>
      <c r="Q671">
        <f>$H671*Q$2402</f>
        <v>31423.199505053104</v>
      </c>
      <c r="R671">
        <f t="shared" si="42"/>
        <v>0</v>
      </c>
      <c r="S671">
        <f t="shared" si="43"/>
        <v>0</v>
      </c>
      <c r="T671">
        <f>MROT/DAY(EOMONTH(MIN($G$2:$G$2401),MONTH(G671)-1))/8*H671*$T$2402</f>
        <v>0</v>
      </c>
      <c r="U671">
        <f>I671-PLAN</f>
        <v>-100</v>
      </c>
    </row>
    <row r="672" spans="1:21" x14ac:dyDescent="0.35">
      <c r="A672">
        <v>866</v>
      </c>
      <c r="B672" t="s">
        <v>85</v>
      </c>
      <c r="C672" t="s">
        <v>71</v>
      </c>
      <c r="D672">
        <v>4</v>
      </c>
      <c r="E672" t="s">
        <v>66</v>
      </c>
      <c r="F672">
        <v>3.1</v>
      </c>
      <c r="G672" s="1">
        <v>44566</v>
      </c>
      <c r="H672">
        <v>216</v>
      </c>
      <c r="I672">
        <v>1490</v>
      </c>
      <c r="J672">
        <v>29614.09</v>
      </c>
      <c r="K672">
        <f>IF(ISBLANK(J672),VLOOKUP(A672,LinearRegression!$B$2:$J$850,6,FALSE),J672)</f>
        <v>29614.09</v>
      </c>
      <c r="L672" s="4">
        <f>IF(ISBLANK(J672),VLOOKUP(A672,GradientBoostingRegressor!$B$2:$J$850,6,FALSE),J672)</f>
        <v>29614.09</v>
      </c>
      <c r="M672">
        <f>SUM(P672:S672)</f>
        <v>33271.623005350346</v>
      </c>
      <c r="N672">
        <f t="shared" si="40"/>
        <v>3657.5330053503458</v>
      </c>
      <c r="P672">
        <f t="shared" si="41"/>
        <v>0</v>
      </c>
      <c r="Q672">
        <f>$H672*Q$2402</f>
        <v>33271.623005350346</v>
      </c>
      <c r="R672">
        <f t="shared" si="42"/>
        <v>0</v>
      </c>
      <c r="S672">
        <f t="shared" si="43"/>
        <v>0</v>
      </c>
      <c r="T672">
        <f>MROT/DAY(EOMONTH(MIN($G$2:$G$2401),MONTH(G672)-1))/8*H672*$T$2402</f>
        <v>0</v>
      </c>
      <c r="U672">
        <f>I672-PLAN</f>
        <v>-70</v>
      </c>
    </row>
    <row r="673" spans="1:21" x14ac:dyDescent="0.35">
      <c r="A673">
        <v>655</v>
      </c>
      <c r="B673" t="s">
        <v>74</v>
      </c>
      <c r="C673" t="s">
        <v>65</v>
      </c>
      <c r="D673">
        <v>4</v>
      </c>
      <c r="E673" t="s">
        <v>66</v>
      </c>
      <c r="F673">
        <v>3.4</v>
      </c>
      <c r="G673" s="1">
        <v>44565</v>
      </c>
      <c r="H673">
        <v>192</v>
      </c>
      <c r="I673">
        <v>1790</v>
      </c>
      <c r="J673">
        <v>29481.11</v>
      </c>
      <c r="K673">
        <f>IF(ISBLANK(J673),VLOOKUP(A673,LinearRegression!$B$2:$J$850,6,FALSE),J673)</f>
        <v>29481.11</v>
      </c>
      <c r="L673" s="4">
        <f>IF(ISBLANK(J673),VLOOKUP(A673,GradientBoostingRegressor!$B$2:$J$850,6,FALSE),J673)</f>
        <v>29481.11</v>
      </c>
      <c r="M673">
        <f>SUM(P673:S673)</f>
        <v>29574.776004755862</v>
      </c>
      <c r="N673">
        <f t="shared" si="40"/>
        <v>93.66600475586165</v>
      </c>
      <c r="P673">
        <f t="shared" si="41"/>
        <v>0</v>
      </c>
      <c r="Q673">
        <f>$H673*Q$2402</f>
        <v>29574.776004755862</v>
      </c>
      <c r="R673">
        <f t="shared" si="42"/>
        <v>0</v>
      </c>
      <c r="S673">
        <f t="shared" si="43"/>
        <v>0</v>
      </c>
      <c r="T673">
        <f>MROT/DAY(EOMONTH(MIN($G$2:$G$2401),MONTH(G673)-1))/8*H673*$T$2402</f>
        <v>0</v>
      </c>
      <c r="U673">
        <f>I673-PLAN</f>
        <v>230</v>
      </c>
    </row>
    <row r="674" spans="1:21" x14ac:dyDescent="0.35">
      <c r="A674">
        <v>662</v>
      </c>
      <c r="B674" t="s">
        <v>81</v>
      </c>
      <c r="C674" t="s">
        <v>68</v>
      </c>
      <c r="D674">
        <v>4</v>
      </c>
      <c r="E674" t="s">
        <v>66</v>
      </c>
      <c r="F674">
        <v>3.4</v>
      </c>
      <c r="G674" s="1">
        <v>44565</v>
      </c>
      <c r="H674">
        <v>192</v>
      </c>
      <c r="I674">
        <v>1790</v>
      </c>
      <c r="J674">
        <v>29481.11</v>
      </c>
      <c r="K674">
        <f>IF(ISBLANK(J674),VLOOKUP(A674,LinearRegression!$B$2:$J$850,6,FALSE),J674)</f>
        <v>29481.11</v>
      </c>
      <c r="L674" s="4">
        <f>IF(ISBLANK(J674),VLOOKUP(A674,GradientBoostingRegressor!$B$2:$J$850,6,FALSE),J674)</f>
        <v>29481.11</v>
      </c>
      <c r="M674">
        <f>SUM(P674:S674)</f>
        <v>29574.776004755862</v>
      </c>
      <c r="N674">
        <f t="shared" si="40"/>
        <v>93.66600475586165</v>
      </c>
      <c r="P674">
        <f t="shared" si="41"/>
        <v>0</v>
      </c>
      <c r="Q674">
        <f>$H674*Q$2402</f>
        <v>29574.776004755862</v>
      </c>
      <c r="R674">
        <f t="shared" si="42"/>
        <v>0</v>
      </c>
      <c r="S674">
        <f t="shared" si="43"/>
        <v>0</v>
      </c>
      <c r="T674">
        <f>MROT/DAY(EOMONTH(MIN($G$2:$G$2401),MONTH(G674)-1))/8*H674*$T$2402</f>
        <v>0</v>
      </c>
      <c r="U674">
        <f>I674-PLAN</f>
        <v>230</v>
      </c>
    </row>
    <row r="675" spans="1:21" x14ac:dyDescent="0.35">
      <c r="A675">
        <v>665</v>
      </c>
      <c r="B675" t="s">
        <v>84</v>
      </c>
      <c r="C675" t="s">
        <v>68</v>
      </c>
      <c r="D675">
        <v>4</v>
      </c>
      <c r="E675" t="s">
        <v>66</v>
      </c>
      <c r="F675">
        <v>3.4</v>
      </c>
      <c r="G675" s="1">
        <v>44565</v>
      </c>
      <c r="H675">
        <v>192</v>
      </c>
      <c r="I675">
        <v>1790</v>
      </c>
      <c r="J675">
        <v>29481.11</v>
      </c>
      <c r="K675">
        <f>IF(ISBLANK(J675),VLOOKUP(A675,LinearRegression!$B$2:$J$850,6,FALSE),J675)</f>
        <v>29481.11</v>
      </c>
      <c r="L675" s="4">
        <f>IF(ISBLANK(J675),VLOOKUP(A675,GradientBoostingRegressor!$B$2:$J$850,6,FALSE),J675)</f>
        <v>29481.11</v>
      </c>
      <c r="M675">
        <f>SUM(P675:S675)</f>
        <v>29574.776004755862</v>
      </c>
      <c r="N675">
        <f t="shared" si="40"/>
        <v>93.66600475586165</v>
      </c>
      <c r="P675">
        <f t="shared" si="41"/>
        <v>0</v>
      </c>
      <c r="Q675">
        <f>$H675*Q$2402</f>
        <v>29574.776004755862</v>
      </c>
      <c r="R675">
        <f t="shared" si="42"/>
        <v>0</v>
      </c>
      <c r="S675">
        <f t="shared" si="43"/>
        <v>0</v>
      </c>
      <c r="T675">
        <f>MROT/DAY(EOMONTH(MIN($G$2:$G$2401),MONTH(G675)-1))/8*H675*$T$2402</f>
        <v>0</v>
      </c>
      <c r="U675">
        <f>I675-PLAN</f>
        <v>230</v>
      </c>
    </row>
    <row r="676" spans="1:21" x14ac:dyDescent="0.35">
      <c r="A676">
        <v>1534</v>
      </c>
      <c r="B676" t="s">
        <v>159</v>
      </c>
      <c r="C676" t="s">
        <v>65</v>
      </c>
      <c r="D676">
        <v>5</v>
      </c>
      <c r="E676" t="s">
        <v>151</v>
      </c>
      <c r="F676">
        <v>3.4</v>
      </c>
      <c r="G676" s="1">
        <v>44569</v>
      </c>
      <c r="H676">
        <v>180</v>
      </c>
      <c r="I676">
        <v>1930</v>
      </c>
      <c r="J676">
        <v>29386.23</v>
      </c>
      <c r="K676">
        <f>IF(ISBLANK(J676),VLOOKUP(A676,LinearRegression!$B$2:$J$850,6,FALSE),J676)</f>
        <v>29386.23</v>
      </c>
      <c r="L676" s="4">
        <f>IF(ISBLANK(J676),VLOOKUP(A676,GradientBoostingRegressor!$B$2:$J$850,6,FALSE),J676)</f>
        <v>29386.23</v>
      </c>
      <c r="M676">
        <f>SUM(P676:S676)</f>
        <v>27726.35250445862</v>
      </c>
      <c r="N676">
        <f t="shared" si="40"/>
        <v>1659.8774955413792</v>
      </c>
      <c r="P676">
        <f t="shared" si="41"/>
        <v>0</v>
      </c>
      <c r="Q676">
        <f>$H676*Q$2402</f>
        <v>27726.35250445862</v>
      </c>
      <c r="R676">
        <f t="shared" si="42"/>
        <v>0</v>
      </c>
      <c r="S676">
        <f t="shared" si="43"/>
        <v>0</v>
      </c>
      <c r="T676">
        <f>MROT/DAY(EOMONTH(MIN($G$2:$G$2401),MONTH(G676)-1))/8*H676*$T$2402</f>
        <v>0</v>
      </c>
      <c r="U676">
        <f>I676-PLAN</f>
        <v>370</v>
      </c>
    </row>
    <row r="677" spans="1:21" x14ac:dyDescent="0.35">
      <c r="A677">
        <v>1292</v>
      </c>
      <c r="B677" t="s">
        <v>113</v>
      </c>
      <c r="C677" t="s">
        <v>114</v>
      </c>
      <c r="D677">
        <v>5</v>
      </c>
      <c r="E677" t="s">
        <v>51</v>
      </c>
      <c r="F677">
        <v>3.3</v>
      </c>
      <c r="G677" s="1">
        <v>44568</v>
      </c>
      <c r="H677">
        <v>192</v>
      </c>
      <c r="I677">
        <v>1620</v>
      </c>
      <c r="J677">
        <v>29317.08</v>
      </c>
      <c r="K677">
        <f>IF(ISBLANK(J677),VLOOKUP(A677,LinearRegression!$B$2:$J$850,6,FALSE),J677)</f>
        <v>29317.08</v>
      </c>
      <c r="L677" s="4">
        <f>IF(ISBLANK(J677),VLOOKUP(A677,GradientBoostingRegressor!$B$2:$J$850,6,FALSE),J677)</f>
        <v>29317.08</v>
      </c>
      <c r="M677">
        <f>SUM(P677:S677)</f>
        <v>29574.776004755862</v>
      </c>
      <c r="N677">
        <f t="shared" si="40"/>
        <v>257.69600475586049</v>
      </c>
      <c r="P677">
        <f t="shared" si="41"/>
        <v>0</v>
      </c>
      <c r="Q677">
        <f>$H677*Q$2402</f>
        <v>29574.776004755862</v>
      </c>
      <c r="R677">
        <f t="shared" si="42"/>
        <v>0</v>
      </c>
      <c r="S677">
        <f t="shared" si="43"/>
        <v>0</v>
      </c>
      <c r="T677">
        <f>MROT/DAY(EOMONTH(MIN($G$2:$G$2401),MONTH(G677)-1))/8*H677*$T$2402</f>
        <v>0</v>
      </c>
      <c r="U677">
        <f>I677-PLAN</f>
        <v>60</v>
      </c>
    </row>
    <row r="678" spans="1:21" x14ac:dyDescent="0.35">
      <c r="A678">
        <v>1304</v>
      </c>
      <c r="B678" t="s">
        <v>126</v>
      </c>
      <c r="C678" t="s">
        <v>114</v>
      </c>
      <c r="D678">
        <v>5</v>
      </c>
      <c r="E678" t="s">
        <v>51</v>
      </c>
      <c r="F678">
        <v>3.3</v>
      </c>
      <c r="G678" s="1">
        <v>44568</v>
      </c>
      <c r="H678">
        <v>192</v>
      </c>
      <c r="I678">
        <v>1620</v>
      </c>
      <c r="J678">
        <v>29317.08</v>
      </c>
      <c r="K678">
        <f>IF(ISBLANK(J678),VLOOKUP(A678,LinearRegression!$B$2:$J$850,6,FALSE),J678)</f>
        <v>29317.08</v>
      </c>
      <c r="L678" s="4">
        <f>IF(ISBLANK(J678),VLOOKUP(A678,GradientBoostingRegressor!$B$2:$J$850,6,FALSE),J678)</f>
        <v>29317.08</v>
      </c>
      <c r="M678">
        <f>SUM(P678:S678)</f>
        <v>29574.776004755862</v>
      </c>
      <c r="N678">
        <f t="shared" si="40"/>
        <v>257.69600475586049</v>
      </c>
      <c r="P678">
        <f t="shared" si="41"/>
        <v>0</v>
      </c>
      <c r="Q678">
        <f>$H678*Q$2402</f>
        <v>29574.776004755862</v>
      </c>
      <c r="R678">
        <f t="shared" si="42"/>
        <v>0</v>
      </c>
      <c r="S678">
        <f t="shared" si="43"/>
        <v>0</v>
      </c>
      <c r="T678">
        <f>MROT/DAY(EOMONTH(MIN($G$2:$G$2401),MONTH(G678)-1))/8*H678*$T$2402</f>
        <v>0</v>
      </c>
      <c r="U678">
        <f>I678-PLAN</f>
        <v>60</v>
      </c>
    </row>
    <row r="679" spans="1:21" x14ac:dyDescent="0.35">
      <c r="A679">
        <v>1309</v>
      </c>
      <c r="B679" t="s">
        <v>131</v>
      </c>
      <c r="C679" t="s">
        <v>114</v>
      </c>
      <c r="D679">
        <v>5</v>
      </c>
      <c r="E679" t="s">
        <v>51</v>
      </c>
      <c r="F679">
        <v>3.3</v>
      </c>
      <c r="G679" s="1">
        <v>44568</v>
      </c>
      <c r="H679">
        <v>192</v>
      </c>
      <c r="I679">
        <v>1620</v>
      </c>
      <c r="J679">
        <v>29317.08</v>
      </c>
      <c r="K679">
        <f>IF(ISBLANK(J679),VLOOKUP(A679,LinearRegression!$B$2:$J$850,6,FALSE),J679)</f>
        <v>29317.08</v>
      </c>
      <c r="L679" s="4">
        <f>IF(ISBLANK(J679),VLOOKUP(A679,GradientBoostingRegressor!$B$2:$J$850,6,FALSE),J679)</f>
        <v>29317.08</v>
      </c>
      <c r="M679">
        <f>SUM(P679:S679)</f>
        <v>29574.776004755862</v>
      </c>
      <c r="N679">
        <f t="shared" si="40"/>
        <v>257.69600475586049</v>
      </c>
      <c r="P679">
        <f t="shared" si="41"/>
        <v>0</v>
      </c>
      <c r="Q679">
        <f>$H679*Q$2402</f>
        <v>29574.776004755862</v>
      </c>
      <c r="R679">
        <f t="shared" si="42"/>
        <v>0</v>
      </c>
      <c r="S679">
        <f t="shared" si="43"/>
        <v>0</v>
      </c>
      <c r="T679">
        <f>MROT/DAY(EOMONTH(MIN($G$2:$G$2401),MONTH(G679)-1))/8*H679*$T$2402</f>
        <v>0</v>
      </c>
      <c r="U679">
        <f>I679-PLAN</f>
        <v>60</v>
      </c>
    </row>
    <row r="680" spans="1:21" x14ac:dyDescent="0.35">
      <c r="A680">
        <v>835</v>
      </c>
      <c r="B680" t="s">
        <v>48</v>
      </c>
      <c r="C680" t="s">
        <v>18</v>
      </c>
      <c r="D680">
        <v>3</v>
      </c>
      <c r="E680" t="s">
        <v>16</v>
      </c>
      <c r="F680">
        <v>3.3</v>
      </c>
      <c r="G680" s="1">
        <v>44566</v>
      </c>
      <c r="H680">
        <v>216</v>
      </c>
      <c r="I680">
        <v>1490</v>
      </c>
      <c r="J680">
        <v>29300.55</v>
      </c>
      <c r="K680">
        <f>IF(ISBLANK(J680),VLOOKUP(A680,LinearRegression!$B$2:$J$850,6,FALSE),J680)</f>
        <v>29300.55</v>
      </c>
      <c r="L680" s="4">
        <f>IF(ISBLANK(J680),VLOOKUP(A680,GradientBoostingRegressor!$B$2:$J$850,6,FALSE),J680)</f>
        <v>29300.55</v>
      </c>
      <c r="M680">
        <f>SUM(P680:S680)</f>
        <v>33271.623005350346</v>
      </c>
      <c r="N680">
        <f t="shared" si="40"/>
        <v>3971.0730053503466</v>
      </c>
      <c r="P680">
        <f t="shared" si="41"/>
        <v>0</v>
      </c>
      <c r="Q680">
        <f>$H680*Q$2402</f>
        <v>33271.623005350346</v>
      </c>
      <c r="R680">
        <f t="shared" si="42"/>
        <v>0</v>
      </c>
      <c r="S680">
        <f t="shared" si="43"/>
        <v>0</v>
      </c>
      <c r="T680">
        <f>MROT/DAY(EOMONTH(MIN($G$2:$G$2401),MONTH(G680)-1))/8*H680*$T$2402</f>
        <v>0</v>
      </c>
      <c r="U680">
        <f>I680-PLAN</f>
        <v>-70</v>
      </c>
    </row>
    <row r="681" spans="1:21" x14ac:dyDescent="0.35">
      <c r="A681">
        <v>2232</v>
      </c>
      <c r="B681" t="s">
        <v>45</v>
      </c>
      <c r="C681" t="s">
        <v>18</v>
      </c>
      <c r="D681">
        <v>3</v>
      </c>
      <c r="E681" t="s">
        <v>16</v>
      </c>
      <c r="F681">
        <v>3.3</v>
      </c>
      <c r="G681" s="1">
        <v>44573</v>
      </c>
      <c r="H681">
        <v>216</v>
      </c>
      <c r="I681">
        <v>1500</v>
      </c>
      <c r="J681">
        <v>29300.55</v>
      </c>
      <c r="K681">
        <f>IF(ISBLANK(J681),VLOOKUP(A681,LinearRegression!$B$2:$J$850,6,FALSE),J681)</f>
        <v>29300.55</v>
      </c>
      <c r="L681" s="4">
        <f>IF(ISBLANK(J681),VLOOKUP(A681,GradientBoostingRegressor!$B$2:$J$850,6,FALSE),J681)</f>
        <v>29300.55</v>
      </c>
      <c r="M681">
        <f>SUM(P681:S681)</f>
        <v>33271.623005350346</v>
      </c>
      <c r="N681">
        <f t="shared" si="40"/>
        <v>3971.0730053503466</v>
      </c>
      <c r="P681">
        <f t="shared" si="41"/>
        <v>0</v>
      </c>
      <c r="Q681">
        <f>$H681*Q$2402</f>
        <v>33271.623005350346</v>
      </c>
      <c r="R681">
        <f t="shared" si="42"/>
        <v>0</v>
      </c>
      <c r="S681">
        <f t="shared" si="43"/>
        <v>0</v>
      </c>
      <c r="T681">
        <f>MROT/DAY(EOMONTH(MIN($G$2:$G$2401),MONTH(G681)-1))/8*H681*$T$2402</f>
        <v>0</v>
      </c>
      <c r="U681">
        <f>I681-PLAN</f>
        <v>-60</v>
      </c>
    </row>
    <row r="682" spans="1:21" x14ac:dyDescent="0.35">
      <c r="A682">
        <v>306</v>
      </c>
      <c r="B682" t="s">
        <v>128</v>
      </c>
      <c r="C682" t="s">
        <v>114</v>
      </c>
      <c r="D682">
        <v>5</v>
      </c>
      <c r="E682" t="s">
        <v>51</v>
      </c>
      <c r="F682">
        <v>3.3</v>
      </c>
      <c r="G682" s="1">
        <v>44563</v>
      </c>
      <c r="H682">
        <v>192</v>
      </c>
      <c r="I682">
        <v>1460</v>
      </c>
      <c r="J682">
        <v>29292.85</v>
      </c>
      <c r="K682">
        <f>IF(ISBLANK(J682),VLOOKUP(A682,LinearRegression!$B$2:$J$850,6,FALSE),J682)</f>
        <v>29292.85</v>
      </c>
      <c r="L682" s="4">
        <f>IF(ISBLANK(J682),VLOOKUP(A682,GradientBoostingRegressor!$B$2:$J$850,6,FALSE),J682)</f>
        <v>29292.85</v>
      </c>
      <c r="M682">
        <f>SUM(P682:S682)</f>
        <v>29574.776004755862</v>
      </c>
      <c r="N682">
        <f t="shared" si="40"/>
        <v>281.92600475586369</v>
      </c>
      <c r="P682">
        <f t="shared" si="41"/>
        <v>0</v>
      </c>
      <c r="Q682">
        <f>$H682*Q$2402</f>
        <v>29574.776004755862</v>
      </c>
      <c r="R682">
        <f t="shared" si="42"/>
        <v>0</v>
      </c>
      <c r="S682">
        <f t="shared" si="43"/>
        <v>0</v>
      </c>
      <c r="T682">
        <f>MROT/DAY(EOMONTH(MIN($G$2:$G$2401),MONTH(G682)-1))/8*H682*$T$2402</f>
        <v>0</v>
      </c>
      <c r="U682">
        <f>I682-PLAN</f>
        <v>-100</v>
      </c>
    </row>
    <row r="683" spans="1:21" x14ac:dyDescent="0.35">
      <c r="A683">
        <v>336</v>
      </c>
      <c r="B683" t="s">
        <v>161</v>
      </c>
      <c r="C683" t="s">
        <v>114</v>
      </c>
      <c r="D683">
        <v>5</v>
      </c>
      <c r="E683" t="s">
        <v>16</v>
      </c>
      <c r="F683">
        <v>3.3</v>
      </c>
      <c r="G683" s="1">
        <v>44563</v>
      </c>
      <c r="H683">
        <v>192</v>
      </c>
      <c r="I683">
        <v>1460</v>
      </c>
      <c r="J683">
        <v>29292.85</v>
      </c>
      <c r="K683">
        <f>IF(ISBLANK(J683),VLOOKUP(A683,LinearRegression!$B$2:$J$850,6,FALSE),J683)</f>
        <v>29292.85</v>
      </c>
      <c r="L683" s="4">
        <f>IF(ISBLANK(J683),VLOOKUP(A683,GradientBoostingRegressor!$B$2:$J$850,6,FALSE),J683)</f>
        <v>29292.85</v>
      </c>
      <c r="M683">
        <f>SUM(P683:S683)</f>
        <v>29574.776004755862</v>
      </c>
      <c r="N683">
        <f t="shared" si="40"/>
        <v>281.92600475586369</v>
      </c>
      <c r="P683">
        <f t="shared" si="41"/>
        <v>0</v>
      </c>
      <c r="Q683">
        <f>$H683*Q$2402</f>
        <v>29574.776004755862</v>
      </c>
      <c r="R683">
        <f t="shared" si="42"/>
        <v>0</v>
      </c>
      <c r="S683">
        <f t="shared" si="43"/>
        <v>0</v>
      </c>
      <c r="T683">
        <f>MROT/DAY(EOMONTH(MIN($G$2:$G$2401),MONTH(G683)-1))/8*H683*$T$2402</f>
        <v>0</v>
      </c>
      <c r="U683">
        <f>I683-PLAN</f>
        <v>-100</v>
      </c>
    </row>
    <row r="684" spans="1:21" x14ac:dyDescent="0.35">
      <c r="A684">
        <v>339</v>
      </c>
      <c r="B684" t="s">
        <v>164</v>
      </c>
      <c r="C684" t="s">
        <v>114</v>
      </c>
      <c r="D684">
        <v>5</v>
      </c>
      <c r="E684" t="s">
        <v>103</v>
      </c>
      <c r="F684">
        <v>3.3</v>
      </c>
      <c r="G684" s="1">
        <v>44563</v>
      </c>
      <c r="H684">
        <v>192</v>
      </c>
      <c r="I684">
        <v>1460</v>
      </c>
      <c r="J684">
        <v>29292.85</v>
      </c>
      <c r="K684">
        <f>IF(ISBLANK(J684),VLOOKUP(A684,LinearRegression!$B$2:$J$850,6,FALSE),J684)</f>
        <v>29292.85</v>
      </c>
      <c r="L684" s="4">
        <f>IF(ISBLANK(J684),VLOOKUP(A684,GradientBoostingRegressor!$B$2:$J$850,6,FALSE),J684)</f>
        <v>29292.85</v>
      </c>
      <c r="M684">
        <f>SUM(P684:S684)</f>
        <v>29574.776004755862</v>
      </c>
      <c r="N684">
        <f t="shared" si="40"/>
        <v>281.92600475586369</v>
      </c>
      <c r="P684">
        <f t="shared" si="41"/>
        <v>0</v>
      </c>
      <c r="Q684">
        <f>$H684*Q$2402</f>
        <v>29574.776004755862</v>
      </c>
      <c r="R684">
        <f t="shared" si="42"/>
        <v>0</v>
      </c>
      <c r="S684">
        <f t="shared" si="43"/>
        <v>0</v>
      </c>
      <c r="T684">
        <f>MROT/DAY(EOMONTH(MIN($G$2:$G$2401),MONTH(G684)-1))/8*H684*$T$2402</f>
        <v>0</v>
      </c>
      <c r="U684">
        <f>I684-PLAN</f>
        <v>-100</v>
      </c>
    </row>
    <row r="685" spans="1:21" x14ac:dyDescent="0.35">
      <c r="A685">
        <v>341</v>
      </c>
      <c r="B685" t="s">
        <v>166</v>
      </c>
      <c r="C685" t="s">
        <v>114</v>
      </c>
      <c r="D685">
        <v>5</v>
      </c>
      <c r="E685" t="s">
        <v>103</v>
      </c>
      <c r="F685">
        <v>3.3</v>
      </c>
      <c r="G685" s="1">
        <v>44563</v>
      </c>
      <c r="H685">
        <v>192</v>
      </c>
      <c r="I685">
        <v>1460</v>
      </c>
      <c r="J685">
        <v>29292.85</v>
      </c>
      <c r="K685">
        <f>IF(ISBLANK(J685),VLOOKUP(A685,LinearRegression!$B$2:$J$850,6,FALSE),J685)</f>
        <v>29292.85</v>
      </c>
      <c r="L685" s="4">
        <f>IF(ISBLANK(J685),VLOOKUP(A685,GradientBoostingRegressor!$B$2:$J$850,6,FALSE),J685)</f>
        <v>29292.85</v>
      </c>
      <c r="M685">
        <f>SUM(P685:S685)</f>
        <v>29574.776004755862</v>
      </c>
      <c r="N685">
        <f t="shared" si="40"/>
        <v>281.92600475586369</v>
      </c>
      <c r="P685">
        <f t="shared" si="41"/>
        <v>0</v>
      </c>
      <c r="Q685">
        <f>$H685*Q$2402</f>
        <v>29574.776004755862</v>
      </c>
      <c r="R685">
        <f t="shared" si="42"/>
        <v>0</v>
      </c>
      <c r="S685">
        <f t="shared" si="43"/>
        <v>0</v>
      </c>
      <c r="T685">
        <f>MROT/DAY(EOMONTH(MIN($G$2:$G$2401),MONTH(G685)-1))/8*H685*$T$2402</f>
        <v>0</v>
      </c>
      <c r="U685">
        <f>I685-PLAN</f>
        <v>-100</v>
      </c>
    </row>
    <row r="686" spans="1:21" x14ac:dyDescent="0.35">
      <c r="A686">
        <v>547</v>
      </c>
      <c r="B686" t="s">
        <v>172</v>
      </c>
      <c r="C686" t="s">
        <v>65</v>
      </c>
      <c r="D686">
        <v>6</v>
      </c>
      <c r="E686" t="s">
        <v>66</v>
      </c>
      <c r="F686">
        <v>3.4</v>
      </c>
      <c r="G686" s="1">
        <v>44564</v>
      </c>
      <c r="H686">
        <v>180</v>
      </c>
      <c r="I686">
        <v>1430</v>
      </c>
      <c r="J686">
        <v>29282.77</v>
      </c>
      <c r="K686">
        <f>IF(ISBLANK(J686),VLOOKUP(A686,LinearRegression!$B$2:$J$850,6,FALSE),J686)</f>
        <v>29282.77</v>
      </c>
      <c r="L686" s="4">
        <f>IF(ISBLANK(J686),VLOOKUP(A686,GradientBoostingRegressor!$B$2:$J$850,6,FALSE),J686)</f>
        <v>29282.77</v>
      </c>
      <c r="M686">
        <f>SUM(P686:S686)</f>
        <v>27726.35250445862</v>
      </c>
      <c r="N686">
        <f t="shared" si="40"/>
        <v>1556.41749554138</v>
      </c>
      <c r="P686">
        <f t="shared" si="41"/>
        <v>0</v>
      </c>
      <c r="Q686">
        <f>$H686*Q$2402</f>
        <v>27726.35250445862</v>
      </c>
      <c r="R686">
        <f t="shared" si="42"/>
        <v>0</v>
      </c>
      <c r="S686">
        <f t="shared" si="43"/>
        <v>0</v>
      </c>
      <c r="T686">
        <f>MROT/DAY(EOMONTH(MIN($G$2:$G$2401),MONTH(G686)-1))/8*H686*$T$2402</f>
        <v>0</v>
      </c>
      <c r="U686">
        <f>I686-PLAN</f>
        <v>-130</v>
      </c>
    </row>
    <row r="687" spans="1:21" x14ac:dyDescent="0.35">
      <c r="A687">
        <v>2347</v>
      </c>
      <c r="B687" t="s">
        <v>172</v>
      </c>
      <c r="C687" t="s">
        <v>65</v>
      </c>
      <c r="D687">
        <v>6</v>
      </c>
      <c r="E687" t="s">
        <v>66</v>
      </c>
      <c r="F687">
        <v>3.4</v>
      </c>
      <c r="G687" s="1">
        <v>44573</v>
      </c>
      <c r="H687">
        <v>180</v>
      </c>
      <c r="I687">
        <v>1500</v>
      </c>
      <c r="J687">
        <v>29282.77</v>
      </c>
      <c r="K687">
        <f>IF(ISBLANK(J687),VLOOKUP(A687,LinearRegression!$B$2:$J$850,6,FALSE),J687)</f>
        <v>29282.77</v>
      </c>
      <c r="L687" s="4">
        <f>IF(ISBLANK(J687),VLOOKUP(A687,GradientBoostingRegressor!$B$2:$J$850,6,FALSE),J687)</f>
        <v>29282.77</v>
      </c>
      <c r="M687">
        <f>SUM(P687:S687)</f>
        <v>27726.35250445862</v>
      </c>
      <c r="N687">
        <f t="shared" si="40"/>
        <v>1556.41749554138</v>
      </c>
      <c r="P687">
        <f t="shared" si="41"/>
        <v>0</v>
      </c>
      <c r="Q687">
        <f>$H687*Q$2402</f>
        <v>27726.35250445862</v>
      </c>
      <c r="R687">
        <f t="shared" si="42"/>
        <v>0</v>
      </c>
      <c r="S687">
        <f t="shared" si="43"/>
        <v>0</v>
      </c>
      <c r="T687">
        <f>MROT/DAY(EOMONTH(MIN($G$2:$G$2401),MONTH(G687)-1))/8*H687*$T$2402</f>
        <v>0</v>
      </c>
      <c r="U687">
        <f>I687-PLAN</f>
        <v>-60</v>
      </c>
    </row>
    <row r="688" spans="1:21" x14ac:dyDescent="0.35">
      <c r="A688">
        <v>1293</v>
      </c>
      <c r="B688" t="s">
        <v>115</v>
      </c>
      <c r="C688" t="s">
        <v>50</v>
      </c>
      <c r="D688">
        <v>5</v>
      </c>
      <c r="E688" t="s">
        <v>51</v>
      </c>
      <c r="F688">
        <v>2</v>
      </c>
      <c r="G688" s="1">
        <v>44568</v>
      </c>
      <c r="H688">
        <v>204</v>
      </c>
      <c r="I688">
        <v>1620</v>
      </c>
      <c r="J688">
        <v>29239.45</v>
      </c>
      <c r="K688">
        <f>IF(ISBLANK(J688),VLOOKUP(A688,LinearRegression!$B$2:$J$850,6,FALSE),J688)</f>
        <v>29239.45</v>
      </c>
      <c r="L688" s="4">
        <f>IF(ISBLANK(J688),VLOOKUP(A688,GradientBoostingRegressor!$B$2:$J$850,6,FALSE),J688)</f>
        <v>29239.45</v>
      </c>
      <c r="M688">
        <f>SUM(P688:S688)</f>
        <v>31423.199505053104</v>
      </c>
      <c r="N688">
        <f t="shared" si="40"/>
        <v>2183.7495050531033</v>
      </c>
      <c r="P688">
        <f t="shared" si="41"/>
        <v>0</v>
      </c>
      <c r="Q688">
        <f>$H688*Q$2402</f>
        <v>31423.199505053104</v>
      </c>
      <c r="R688">
        <f t="shared" si="42"/>
        <v>0</v>
      </c>
      <c r="S688">
        <f t="shared" si="43"/>
        <v>0</v>
      </c>
      <c r="T688">
        <f>MROT/DAY(EOMONTH(MIN($G$2:$G$2401),MONTH(G688)-1))/8*H688*$T$2402</f>
        <v>0</v>
      </c>
      <c r="U688">
        <f>I688-PLAN</f>
        <v>60</v>
      </c>
    </row>
    <row r="689" spans="1:21" x14ac:dyDescent="0.35">
      <c r="A689">
        <v>1296</v>
      </c>
      <c r="B689" t="s">
        <v>118</v>
      </c>
      <c r="C689" t="s">
        <v>50</v>
      </c>
      <c r="D689">
        <v>5</v>
      </c>
      <c r="E689" t="s">
        <v>51</v>
      </c>
      <c r="F689">
        <v>2</v>
      </c>
      <c r="G689" s="1">
        <v>44568</v>
      </c>
      <c r="H689">
        <v>204</v>
      </c>
      <c r="I689">
        <v>1620</v>
      </c>
      <c r="J689">
        <v>29239.45</v>
      </c>
      <c r="K689">
        <f>IF(ISBLANK(J689),VLOOKUP(A689,LinearRegression!$B$2:$J$850,6,FALSE),J689)</f>
        <v>29239.45</v>
      </c>
      <c r="L689" s="4">
        <f>IF(ISBLANK(J689),VLOOKUP(A689,GradientBoostingRegressor!$B$2:$J$850,6,FALSE),J689)</f>
        <v>29239.45</v>
      </c>
      <c r="M689">
        <f>SUM(P689:S689)</f>
        <v>31423.199505053104</v>
      </c>
      <c r="N689">
        <f t="shared" si="40"/>
        <v>2183.7495050531033</v>
      </c>
      <c r="P689">
        <f t="shared" si="41"/>
        <v>0</v>
      </c>
      <c r="Q689">
        <f>$H689*Q$2402</f>
        <v>31423.199505053104</v>
      </c>
      <c r="R689">
        <f t="shared" si="42"/>
        <v>0</v>
      </c>
      <c r="S689">
        <f t="shared" si="43"/>
        <v>0</v>
      </c>
      <c r="T689">
        <f>MROT/DAY(EOMONTH(MIN($G$2:$G$2401),MONTH(G689)-1))/8*H689*$T$2402</f>
        <v>0</v>
      </c>
      <c r="U689">
        <f>I689-PLAN</f>
        <v>60</v>
      </c>
    </row>
    <row r="690" spans="1:21" x14ac:dyDescent="0.35">
      <c r="A690">
        <v>1308</v>
      </c>
      <c r="B690" t="s">
        <v>130</v>
      </c>
      <c r="C690" t="s">
        <v>50</v>
      </c>
      <c r="D690">
        <v>5</v>
      </c>
      <c r="E690" t="s">
        <v>51</v>
      </c>
      <c r="F690">
        <v>2</v>
      </c>
      <c r="G690" s="1">
        <v>44568</v>
      </c>
      <c r="H690">
        <v>204</v>
      </c>
      <c r="I690">
        <v>1620</v>
      </c>
      <c r="J690">
        <v>29239.45</v>
      </c>
      <c r="K690">
        <f>IF(ISBLANK(J690),VLOOKUP(A690,LinearRegression!$B$2:$J$850,6,FALSE),J690)</f>
        <v>29239.45</v>
      </c>
      <c r="L690" s="4">
        <f>IF(ISBLANK(J690),VLOOKUP(A690,GradientBoostingRegressor!$B$2:$J$850,6,FALSE),J690)</f>
        <v>29239.45</v>
      </c>
      <c r="M690">
        <f>SUM(P690:S690)</f>
        <v>31423.199505053104</v>
      </c>
      <c r="N690">
        <f t="shared" si="40"/>
        <v>2183.7495050531033</v>
      </c>
      <c r="P690">
        <f t="shared" si="41"/>
        <v>0</v>
      </c>
      <c r="Q690">
        <f>$H690*Q$2402</f>
        <v>31423.199505053104</v>
      </c>
      <c r="R690">
        <f t="shared" si="42"/>
        <v>0</v>
      </c>
      <c r="S690">
        <f t="shared" si="43"/>
        <v>0</v>
      </c>
      <c r="T690">
        <f>MROT/DAY(EOMONTH(MIN($G$2:$G$2401),MONTH(G690)-1))/8*H690*$T$2402</f>
        <v>0</v>
      </c>
      <c r="U690">
        <f>I690-PLAN</f>
        <v>60</v>
      </c>
    </row>
    <row r="691" spans="1:21" x14ac:dyDescent="0.35">
      <c r="A691">
        <v>1310</v>
      </c>
      <c r="B691" t="s">
        <v>132</v>
      </c>
      <c r="C691" t="s">
        <v>50</v>
      </c>
      <c r="D691">
        <v>5</v>
      </c>
      <c r="E691" t="s">
        <v>133</v>
      </c>
      <c r="F691">
        <v>2</v>
      </c>
      <c r="G691" s="1">
        <v>44568</v>
      </c>
      <c r="H691">
        <v>204</v>
      </c>
      <c r="I691">
        <v>1620</v>
      </c>
      <c r="J691">
        <v>29239.45</v>
      </c>
      <c r="K691">
        <f>IF(ISBLANK(J691),VLOOKUP(A691,LinearRegression!$B$2:$J$850,6,FALSE),J691)</f>
        <v>29239.45</v>
      </c>
      <c r="L691" s="4">
        <f>IF(ISBLANK(J691),VLOOKUP(A691,GradientBoostingRegressor!$B$2:$J$850,6,FALSE),J691)</f>
        <v>29239.45</v>
      </c>
      <c r="M691">
        <f>SUM(P691:S691)</f>
        <v>31423.199505053104</v>
      </c>
      <c r="N691">
        <f t="shared" si="40"/>
        <v>2183.7495050531033</v>
      </c>
      <c r="P691">
        <f t="shared" si="41"/>
        <v>0</v>
      </c>
      <c r="Q691">
        <f>$H691*Q$2402</f>
        <v>31423.199505053104</v>
      </c>
      <c r="R691">
        <f t="shared" si="42"/>
        <v>0</v>
      </c>
      <c r="S691">
        <f t="shared" si="43"/>
        <v>0</v>
      </c>
      <c r="T691">
        <f>MROT/DAY(EOMONTH(MIN($G$2:$G$2401),MONTH(G691)-1))/8*H691*$T$2402</f>
        <v>0</v>
      </c>
      <c r="U691">
        <f>I691-PLAN</f>
        <v>60</v>
      </c>
    </row>
    <row r="692" spans="1:21" x14ac:dyDescent="0.35">
      <c r="A692">
        <v>1315</v>
      </c>
      <c r="B692" t="s">
        <v>138</v>
      </c>
      <c r="C692" t="s">
        <v>50</v>
      </c>
      <c r="D692">
        <v>5</v>
      </c>
      <c r="E692" t="s">
        <v>133</v>
      </c>
      <c r="F692">
        <v>2</v>
      </c>
      <c r="G692" s="1">
        <v>44568</v>
      </c>
      <c r="H692">
        <v>204</v>
      </c>
      <c r="I692">
        <v>1620</v>
      </c>
      <c r="J692">
        <v>29239.45</v>
      </c>
      <c r="K692">
        <f>IF(ISBLANK(J692),VLOOKUP(A692,LinearRegression!$B$2:$J$850,6,FALSE),J692)</f>
        <v>29239.45</v>
      </c>
      <c r="L692" s="4">
        <f>IF(ISBLANK(J692),VLOOKUP(A692,GradientBoostingRegressor!$B$2:$J$850,6,FALSE),J692)</f>
        <v>29239.45</v>
      </c>
      <c r="M692">
        <f>SUM(P692:S692)</f>
        <v>31423.199505053104</v>
      </c>
      <c r="N692">
        <f t="shared" si="40"/>
        <v>2183.7495050531033</v>
      </c>
      <c r="P692">
        <f t="shared" si="41"/>
        <v>0</v>
      </c>
      <c r="Q692">
        <f>$H692*Q$2402</f>
        <v>31423.199505053104</v>
      </c>
      <c r="R692">
        <f t="shared" si="42"/>
        <v>0</v>
      </c>
      <c r="S692">
        <f t="shared" si="43"/>
        <v>0</v>
      </c>
      <c r="T692">
        <f>MROT/DAY(EOMONTH(MIN($G$2:$G$2401),MONTH(G692)-1))/8*H692*$T$2402</f>
        <v>0</v>
      </c>
      <c r="U692">
        <f>I692-PLAN</f>
        <v>60</v>
      </c>
    </row>
    <row r="693" spans="1:21" x14ac:dyDescent="0.35">
      <c r="A693">
        <v>487</v>
      </c>
      <c r="B693" t="s">
        <v>108</v>
      </c>
      <c r="C693" t="s">
        <v>18</v>
      </c>
      <c r="D693">
        <v>4</v>
      </c>
      <c r="E693" t="s">
        <v>103</v>
      </c>
      <c r="F693">
        <v>3.3</v>
      </c>
      <c r="G693" s="1">
        <v>44564</v>
      </c>
      <c r="H693">
        <v>204</v>
      </c>
      <c r="I693">
        <v>1430</v>
      </c>
      <c r="J693">
        <v>29189.9</v>
      </c>
      <c r="K693">
        <f>IF(ISBLANK(J693),VLOOKUP(A693,LinearRegression!$B$2:$J$850,6,FALSE),J693)</f>
        <v>29189.9</v>
      </c>
      <c r="L693" s="4">
        <f>IF(ISBLANK(J693),VLOOKUP(A693,GradientBoostingRegressor!$B$2:$J$850,6,FALSE),J693)</f>
        <v>29189.9</v>
      </c>
      <c r="M693">
        <f>SUM(P693:S693)</f>
        <v>31423.199505053104</v>
      </c>
      <c r="N693">
        <f t="shared" si="40"/>
        <v>2233.2995050531026</v>
      </c>
      <c r="P693">
        <f t="shared" si="41"/>
        <v>0</v>
      </c>
      <c r="Q693">
        <f>$H693*Q$2402</f>
        <v>31423.199505053104</v>
      </c>
      <c r="R693">
        <f t="shared" si="42"/>
        <v>0</v>
      </c>
      <c r="S693">
        <f t="shared" si="43"/>
        <v>0</v>
      </c>
      <c r="T693">
        <f>MROT/DAY(EOMONTH(MIN($G$2:$G$2401),MONTH(G693)-1))/8*H693*$T$2402</f>
        <v>0</v>
      </c>
      <c r="U693">
        <f>I693-PLAN</f>
        <v>-130</v>
      </c>
    </row>
    <row r="694" spans="1:21" x14ac:dyDescent="0.35">
      <c r="A694">
        <v>870</v>
      </c>
      <c r="B694" t="s">
        <v>90</v>
      </c>
      <c r="C694" t="s">
        <v>18</v>
      </c>
      <c r="D694">
        <v>4</v>
      </c>
      <c r="E694" t="s">
        <v>16</v>
      </c>
      <c r="F694">
        <v>3.3</v>
      </c>
      <c r="G694" s="1">
        <v>44566</v>
      </c>
      <c r="H694">
        <v>204</v>
      </c>
      <c r="I694">
        <v>1490</v>
      </c>
      <c r="J694">
        <v>29189.9</v>
      </c>
      <c r="K694">
        <f>IF(ISBLANK(J694),VLOOKUP(A694,LinearRegression!$B$2:$J$850,6,FALSE),J694)</f>
        <v>29189.9</v>
      </c>
      <c r="L694" s="4">
        <f>IF(ISBLANK(J694),VLOOKUP(A694,GradientBoostingRegressor!$B$2:$J$850,6,FALSE),J694)</f>
        <v>29189.9</v>
      </c>
      <c r="M694">
        <f>SUM(P694:S694)</f>
        <v>31423.199505053104</v>
      </c>
      <c r="N694">
        <f t="shared" si="40"/>
        <v>2233.2995050531026</v>
      </c>
      <c r="P694">
        <f t="shared" si="41"/>
        <v>0</v>
      </c>
      <c r="Q694">
        <f>$H694*Q$2402</f>
        <v>31423.199505053104</v>
      </c>
      <c r="R694">
        <f t="shared" si="42"/>
        <v>0</v>
      </c>
      <c r="S694">
        <f t="shared" si="43"/>
        <v>0</v>
      </c>
      <c r="T694">
        <f>MROT/DAY(EOMONTH(MIN($G$2:$G$2401),MONTH(G694)-1))/8*H694*$T$2402</f>
        <v>0</v>
      </c>
      <c r="U694">
        <f>I694-PLAN</f>
        <v>-70</v>
      </c>
    </row>
    <row r="695" spans="1:21" x14ac:dyDescent="0.35">
      <c r="A695">
        <v>881</v>
      </c>
      <c r="B695" t="s">
        <v>101</v>
      </c>
      <c r="C695" t="s">
        <v>18</v>
      </c>
      <c r="D695">
        <v>4</v>
      </c>
      <c r="E695" t="s">
        <v>16</v>
      </c>
      <c r="F695">
        <v>3.3</v>
      </c>
      <c r="G695" s="1">
        <v>44566</v>
      </c>
      <c r="H695">
        <v>204</v>
      </c>
      <c r="I695">
        <v>1490</v>
      </c>
      <c r="J695">
        <v>29189.9</v>
      </c>
      <c r="K695">
        <f>IF(ISBLANK(J695),VLOOKUP(A695,LinearRegression!$B$2:$J$850,6,FALSE),J695)</f>
        <v>29189.9</v>
      </c>
      <c r="L695" s="4">
        <f>IF(ISBLANK(J695),VLOOKUP(A695,GradientBoostingRegressor!$B$2:$J$850,6,FALSE),J695)</f>
        <v>29189.9</v>
      </c>
      <c r="M695">
        <f>SUM(P695:S695)</f>
        <v>31423.199505053104</v>
      </c>
      <c r="N695">
        <f t="shared" si="40"/>
        <v>2233.2995050531026</v>
      </c>
      <c r="P695">
        <f t="shared" si="41"/>
        <v>0</v>
      </c>
      <c r="Q695">
        <f>$H695*Q$2402</f>
        <v>31423.199505053104</v>
      </c>
      <c r="R695">
        <f t="shared" si="42"/>
        <v>0</v>
      </c>
      <c r="S695">
        <f t="shared" si="43"/>
        <v>0</v>
      </c>
      <c r="T695">
        <f>MROT/DAY(EOMONTH(MIN($G$2:$G$2401),MONTH(G695)-1))/8*H695*$T$2402</f>
        <v>0</v>
      </c>
      <c r="U695">
        <f>I695-PLAN</f>
        <v>-70</v>
      </c>
    </row>
    <row r="696" spans="1:21" x14ac:dyDescent="0.35">
      <c r="A696">
        <v>2270</v>
      </c>
      <c r="B696" t="s">
        <v>90</v>
      </c>
      <c r="C696" t="s">
        <v>18</v>
      </c>
      <c r="D696">
        <v>4</v>
      </c>
      <c r="E696" t="s">
        <v>16</v>
      </c>
      <c r="F696">
        <v>3.3</v>
      </c>
      <c r="G696" s="1">
        <v>44573</v>
      </c>
      <c r="H696">
        <v>204</v>
      </c>
      <c r="I696">
        <v>1500</v>
      </c>
      <c r="J696">
        <v>29189.9</v>
      </c>
      <c r="K696">
        <f>IF(ISBLANK(J696),VLOOKUP(A696,LinearRegression!$B$2:$J$850,6,FALSE),J696)</f>
        <v>29189.9</v>
      </c>
      <c r="L696" s="4">
        <f>IF(ISBLANK(J696),VLOOKUP(A696,GradientBoostingRegressor!$B$2:$J$850,6,FALSE),J696)</f>
        <v>29189.9</v>
      </c>
      <c r="M696">
        <f>SUM(P696:S696)</f>
        <v>31423.199505053104</v>
      </c>
      <c r="N696">
        <f t="shared" si="40"/>
        <v>2233.2995050531026</v>
      </c>
      <c r="P696">
        <f t="shared" si="41"/>
        <v>0</v>
      </c>
      <c r="Q696">
        <f>$H696*Q$2402</f>
        <v>31423.199505053104</v>
      </c>
      <c r="R696">
        <f t="shared" si="42"/>
        <v>0</v>
      </c>
      <c r="S696">
        <f t="shared" si="43"/>
        <v>0</v>
      </c>
      <c r="T696">
        <f>MROT/DAY(EOMONTH(MIN($G$2:$G$2401),MONTH(G696)-1))/8*H696*$T$2402</f>
        <v>0</v>
      </c>
      <c r="U696">
        <f>I696-PLAN</f>
        <v>-60</v>
      </c>
    </row>
    <row r="697" spans="1:21" x14ac:dyDescent="0.35">
      <c r="A697">
        <v>29</v>
      </c>
      <c r="B697" t="s">
        <v>42</v>
      </c>
      <c r="C697" t="s">
        <v>11</v>
      </c>
      <c r="D697">
        <v>3</v>
      </c>
      <c r="E697" t="s">
        <v>16</v>
      </c>
      <c r="F697">
        <v>3.3</v>
      </c>
      <c r="G697" s="1">
        <v>44562</v>
      </c>
      <c r="H697">
        <v>204</v>
      </c>
      <c r="I697">
        <v>1950</v>
      </c>
      <c r="J697">
        <v>29183.02</v>
      </c>
      <c r="K697">
        <f>IF(ISBLANK(J697),VLOOKUP(A697,LinearRegression!$B$2:$J$850,6,FALSE),J697)</f>
        <v>29183.02</v>
      </c>
      <c r="L697" s="4">
        <f>IF(ISBLANK(J697),VLOOKUP(A697,GradientBoostingRegressor!$B$2:$J$850,6,FALSE),J697)</f>
        <v>29183.02</v>
      </c>
      <c r="M697">
        <f>SUM(P697:S697)</f>
        <v>31423.199505053104</v>
      </c>
      <c r="N697">
        <f t="shared" si="40"/>
        <v>2240.1795050531036</v>
      </c>
      <c r="P697">
        <f t="shared" si="41"/>
        <v>0</v>
      </c>
      <c r="Q697">
        <f>$H697*Q$2402</f>
        <v>31423.199505053104</v>
      </c>
      <c r="R697">
        <f t="shared" si="42"/>
        <v>0</v>
      </c>
      <c r="S697">
        <f t="shared" si="43"/>
        <v>0</v>
      </c>
      <c r="T697">
        <f>MROT/DAY(EOMONTH(MIN($G$2:$G$2401),MONTH(G697)-1))/8*H697*$T$2402</f>
        <v>0</v>
      </c>
      <c r="U697">
        <f>I697-PLAN</f>
        <v>390</v>
      </c>
    </row>
    <row r="698" spans="1:21" x14ac:dyDescent="0.35">
      <c r="A698">
        <v>557</v>
      </c>
      <c r="B698" t="s">
        <v>184</v>
      </c>
      <c r="C698" t="s">
        <v>180</v>
      </c>
      <c r="D698">
        <v>7</v>
      </c>
      <c r="E698" t="s">
        <v>181</v>
      </c>
      <c r="F698">
        <v>1</v>
      </c>
      <c r="G698" s="1">
        <v>44564</v>
      </c>
      <c r="H698">
        <v>192</v>
      </c>
      <c r="I698">
        <v>1430</v>
      </c>
      <c r="J698">
        <v>29149.29</v>
      </c>
      <c r="K698">
        <f>IF(ISBLANK(J698),VLOOKUP(A698,LinearRegression!$B$2:$J$850,6,FALSE),J698)</f>
        <v>29149.29</v>
      </c>
      <c r="L698" s="4">
        <f>IF(ISBLANK(J698),VLOOKUP(A698,GradientBoostingRegressor!$B$2:$J$850,6,FALSE),J698)</f>
        <v>29149.29</v>
      </c>
      <c r="M698">
        <f>SUM(P698:S698)</f>
        <v>29574.776004755862</v>
      </c>
      <c r="N698">
        <f t="shared" si="40"/>
        <v>425.48600475586136</v>
      </c>
      <c r="P698">
        <f t="shared" si="41"/>
        <v>0</v>
      </c>
      <c r="Q698">
        <f>$H698*Q$2402</f>
        <v>29574.776004755862</v>
      </c>
      <c r="R698">
        <f t="shared" si="42"/>
        <v>0</v>
      </c>
      <c r="S698">
        <f t="shared" si="43"/>
        <v>0</v>
      </c>
      <c r="T698">
        <f>MROT/DAY(EOMONTH(MIN($G$2:$G$2401),MONTH(G698)-1))/8*H698*$T$2402</f>
        <v>0</v>
      </c>
      <c r="U698">
        <f>I698-PLAN</f>
        <v>-130</v>
      </c>
    </row>
    <row r="699" spans="1:21" x14ac:dyDescent="0.35">
      <c r="A699">
        <v>558</v>
      </c>
      <c r="B699" t="s">
        <v>185</v>
      </c>
      <c r="C699" t="s">
        <v>180</v>
      </c>
      <c r="D699">
        <v>7</v>
      </c>
      <c r="E699" t="s">
        <v>181</v>
      </c>
      <c r="F699">
        <v>1</v>
      </c>
      <c r="G699" s="1">
        <v>44564</v>
      </c>
      <c r="H699">
        <v>192</v>
      </c>
      <c r="I699">
        <v>1430</v>
      </c>
      <c r="J699">
        <v>29149.29</v>
      </c>
      <c r="K699">
        <f>IF(ISBLANK(J699),VLOOKUP(A699,LinearRegression!$B$2:$J$850,6,FALSE),J699)</f>
        <v>29149.29</v>
      </c>
      <c r="L699" s="4">
        <f>IF(ISBLANK(J699),VLOOKUP(A699,GradientBoostingRegressor!$B$2:$J$850,6,FALSE),J699)</f>
        <v>29149.29</v>
      </c>
      <c r="M699">
        <f>SUM(P699:S699)</f>
        <v>29574.776004755862</v>
      </c>
      <c r="N699">
        <f t="shared" si="40"/>
        <v>425.48600475586136</v>
      </c>
      <c r="P699">
        <f t="shared" si="41"/>
        <v>0</v>
      </c>
      <c r="Q699">
        <f>$H699*Q$2402</f>
        <v>29574.776004755862</v>
      </c>
      <c r="R699">
        <f t="shared" si="42"/>
        <v>0</v>
      </c>
      <c r="S699">
        <f t="shared" si="43"/>
        <v>0</v>
      </c>
      <c r="T699">
        <f>MROT/DAY(EOMONTH(MIN($G$2:$G$2401),MONTH(G699)-1))/8*H699*$T$2402</f>
        <v>0</v>
      </c>
      <c r="U699">
        <f>I699-PLAN</f>
        <v>-130</v>
      </c>
    </row>
    <row r="700" spans="1:21" x14ac:dyDescent="0.35">
      <c r="A700">
        <v>954</v>
      </c>
      <c r="B700" t="s">
        <v>179</v>
      </c>
      <c r="C700" t="s">
        <v>180</v>
      </c>
      <c r="D700">
        <v>7</v>
      </c>
      <c r="E700" t="s">
        <v>181</v>
      </c>
      <c r="F700">
        <v>1</v>
      </c>
      <c r="G700" s="1">
        <v>44566</v>
      </c>
      <c r="H700">
        <v>192</v>
      </c>
      <c r="I700">
        <v>1490</v>
      </c>
      <c r="J700">
        <v>29149.29</v>
      </c>
      <c r="K700">
        <f>IF(ISBLANK(J700),VLOOKUP(A700,LinearRegression!$B$2:$J$850,6,FALSE),J700)</f>
        <v>29149.29</v>
      </c>
      <c r="L700" s="4">
        <f>IF(ISBLANK(J700),VLOOKUP(A700,GradientBoostingRegressor!$B$2:$J$850,6,FALSE),J700)</f>
        <v>29149.29</v>
      </c>
      <c r="M700">
        <f>SUM(P700:S700)</f>
        <v>29574.776004755862</v>
      </c>
      <c r="N700">
        <f t="shared" si="40"/>
        <v>425.48600475586136</v>
      </c>
      <c r="P700">
        <f t="shared" si="41"/>
        <v>0</v>
      </c>
      <c r="Q700">
        <f>$H700*Q$2402</f>
        <v>29574.776004755862</v>
      </c>
      <c r="R700">
        <f t="shared" si="42"/>
        <v>0</v>
      </c>
      <c r="S700">
        <f t="shared" si="43"/>
        <v>0</v>
      </c>
      <c r="T700">
        <f>MROT/DAY(EOMONTH(MIN($G$2:$G$2401),MONTH(G700)-1))/8*H700*$T$2402</f>
        <v>0</v>
      </c>
      <c r="U700">
        <f>I700-PLAN</f>
        <v>-70</v>
      </c>
    </row>
    <row r="701" spans="1:21" x14ac:dyDescent="0.35">
      <c r="A701">
        <v>955</v>
      </c>
      <c r="B701" t="s">
        <v>182</v>
      </c>
      <c r="C701" t="s">
        <v>180</v>
      </c>
      <c r="D701">
        <v>7</v>
      </c>
      <c r="E701" t="s">
        <v>181</v>
      </c>
      <c r="F701">
        <v>1</v>
      </c>
      <c r="G701" s="1">
        <v>44566</v>
      </c>
      <c r="H701">
        <v>192</v>
      </c>
      <c r="I701">
        <v>1490</v>
      </c>
      <c r="J701">
        <v>29149.29</v>
      </c>
      <c r="K701">
        <f>IF(ISBLANK(J701),VLOOKUP(A701,LinearRegression!$B$2:$J$850,6,FALSE),J701)</f>
        <v>29149.29</v>
      </c>
      <c r="L701" s="4">
        <f>IF(ISBLANK(J701),VLOOKUP(A701,GradientBoostingRegressor!$B$2:$J$850,6,FALSE),J701)</f>
        <v>29149.29</v>
      </c>
      <c r="M701">
        <f>SUM(P701:S701)</f>
        <v>29574.776004755862</v>
      </c>
      <c r="N701">
        <f t="shared" si="40"/>
        <v>425.48600475586136</v>
      </c>
      <c r="P701">
        <f t="shared" si="41"/>
        <v>0</v>
      </c>
      <c r="Q701">
        <f>$H701*Q$2402</f>
        <v>29574.776004755862</v>
      </c>
      <c r="R701">
        <f t="shared" si="42"/>
        <v>0</v>
      </c>
      <c r="S701">
        <f t="shared" si="43"/>
        <v>0</v>
      </c>
      <c r="T701">
        <f>MROT/DAY(EOMONTH(MIN($G$2:$G$2401),MONTH(G701)-1))/8*H701*$T$2402</f>
        <v>0</v>
      </c>
      <c r="U701">
        <f>I701-PLAN</f>
        <v>-70</v>
      </c>
    </row>
    <row r="702" spans="1:21" x14ac:dyDescent="0.35">
      <c r="A702">
        <v>956</v>
      </c>
      <c r="B702" t="s">
        <v>183</v>
      </c>
      <c r="C702" t="s">
        <v>180</v>
      </c>
      <c r="D702">
        <v>7</v>
      </c>
      <c r="E702" t="s">
        <v>181</v>
      </c>
      <c r="F702">
        <v>1</v>
      </c>
      <c r="G702" s="1">
        <v>44566</v>
      </c>
      <c r="H702">
        <v>192</v>
      </c>
      <c r="I702">
        <v>1490</v>
      </c>
      <c r="J702">
        <v>29149.29</v>
      </c>
      <c r="K702">
        <f>IF(ISBLANK(J702),VLOOKUP(A702,LinearRegression!$B$2:$J$850,6,FALSE),J702)</f>
        <v>29149.29</v>
      </c>
      <c r="L702" s="4">
        <f>IF(ISBLANK(J702),VLOOKUP(A702,GradientBoostingRegressor!$B$2:$J$850,6,FALSE),J702)</f>
        <v>29149.29</v>
      </c>
      <c r="M702">
        <f>SUM(P702:S702)</f>
        <v>29574.776004755862</v>
      </c>
      <c r="N702">
        <f t="shared" si="40"/>
        <v>425.48600475586136</v>
      </c>
      <c r="P702">
        <f t="shared" si="41"/>
        <v>0</v>
      </c>
      <c r="Q702">
        <f>$H702*Q$2402</f>
        <v>29574.776004755862</v>
      </c>
      <c r="R702">
        <f t="shared" si="42"/>
        <v>0</v>
      </c>
      <c r="S702">
        <f t="shared" si="43"/>
        <v>0</v>
      </c>
      <c r="T702">
        <f>MROT/DAY(EOMONTH(MIN($G$2:$G$2401),MONTH(G702)-1))/8*H702*$T$2402</f>
        <v>0</v>
      </c>
      <c r="U702">
        <f>I702-PLAN</f>
        <v>-70</v>
      </c>
    </row>
    <row r="703" spans="1:21" x14ac:dyDescent="0.35">
      <c r="A703">
        <v>957</v>
      </c>
      <c r="B703" t="s">
        <v>184</v>
      </c>
      <c r="C703" t="s">
        <v>180</v>
      </c>
      <c r="D703">
        <v>7</v>
      </c>
      <c r="E703" t="s">
        <v>181</v>
      </c>
      <c r="F703">
        <v>1</v>
      </c>
      <c r="G703" s="1">
        <v>44566</v>
      </c>
      <c r="H703">
        <v>192</v>
      </c>
      <c r="I703">
        <v>1490</v>
      </c>
      <c r="J703">
        <v>29149.29</v>
      </c>
      <c r="K703">
        <f>IF(ISBLANK(J703),VLOOKUP(A703,LinearRegression!$B$2:$J$850,6,FALSE),J703)</f>
        <v>29149.29</v>
      </c>
      <c r="L703" s="4">
        <f>IF(ISBLANK(J703),VLOOKUP(A703,GradientBoostingRegressor!$B$2:$J$850,6,FALSE),J703)</f>
        <v>29149.29</v>
      </c>
      <c r="M703">
        <f>SUM(P703:S703)</f>
        <v>29574.776004755862</v>
      </c>
      <c r="N703">
        <f t="shared" si="40"/>
        <v>425.48600475586136</v>
      </c>
      <c r="P703">
        <f t="shared" si="41"/>
        <v>0</v>
      </c>
      <c r="Q703">
        <f>$H703*Q$2402</f>
        <v>29574.776004755862</v>
      </c>
      <c r="R703">
        <f t="shared" si="42"/>
        <v>0</v>
      </c>
      <c r="S703">
        <f t="shared" si="43"/>
        <v>0</v>
      </c>
      <c r="T703">
        <f>MROT/DAY(EOMONTH(MIN($G$2:$G$2401),MONTH(G703)-1))/8*H703*$T$2402</f>
        <v>0</v>
      </c>
      <c r="U703">
        <f>I703-PLAN</f>
        <v>-70</v>
      </c>
    </row>
    <row r="704" spans="1:21" x14ac:dyDescent="0.35">
      <c r="A704">
        <v>2359</v>
      </c>
      <c r="B704" t="s">
        <v>186</v>
      </c>
      <c r="C704" t="s">
        <v>180</v>
      </c>
      <c r="D704">
        <v>7</v>
      </c>
      <c r="E704" t="s">
        <v>181</v>
      </c>
      <c r="F704">
        <v>1</v>
      </c>
      <c r="G704" s="1">
        <v>44573</v>
      </c>
      <c r="H704">
        <v>192</v>
      </c>
      <c r="I704">
        <v>1500</v>
      </c>
      <c r="J704">
        <v>29149.29</v>
      </c>
      <c r="K704">
        <f>IF(ISBLANK(J704),VLOOKUP(A704,LinearRegression!$B$2:$J$850,6,FALSE),J704)</f>
        <v>29149.29</v>
      </c>
      <c r="L704" s="4">
        <f>IF(ISBLANK(J704),VLOOKUP(A704,GradientBoostingRegressor!$B$2:$J$850,6,FALSE),J704)</f>
        <v>29149.29</v>
      </c>
      <c r="M704">
        <f>SUM(P704:S704)</f>
        <v>29574.776004755862</v>
      </c>
      <c r="N704">
        <f t="shared" si="40"/>
        <v>425.48600475586136</v>
      </c>
      <c r="P704">
        <f t="shared" si="41"/>
        <v>0</v>
      </c>
      <c r="Q704">
        <f>$H704*Q$2402</f>
        <v>29574.776004755862</v>
      </c>
      <c r="R704">
        <f t="shared" si="42"/>
        <v>0</v>
      </c>
      <c r="S704">
        <f t="shared" si="43"/>
        <v>0</v>
      </c>
      <c r="T704">
        <f>MROT/DAY(EOMONTH(MIN($G$2:$G$2401),MONTH(G704)-1))/8*H704*$T$2402</f>
        <v>0</v>
      </c>
      <c r="U704">
        <f>I704-PLAN</f>
        <v>-60</v>
      </c>
    </row>
    <row r="705" spans="1:21" x14ac:dyDescent="0.35">
      <c r="A705">
        <v>1237</v>
      </c>
      <c r="B705" t="s">
        <v>52</v>
      </c>
      <c r="C705" t="s">
        <v>50</v>
      </c>
      <c r="D705">
        <v>4</v>
      </c>
      <c r="E705" t="s">
        <v>51</v>
      </c>
      <c r="F705">
        <v>2</v>
      </c>
      <c r="G705" s="1">
        <v>44568</v>
      </c>
      <c r="H705">
        <v>216</v>
      </c>
      <c r="I705">
        <v>1620</v>
      </c>
      <c r="J705">
        <v>29123.37</v>
      </c>
      <c r="K705">
        <f>IF(ISBLANK(J705),VLOOKUP(A705,LinearRegression!$B$2:$J$850,6,FALSE),J705)</f>
        <v>29123.37</v>
      </c>
      <c r="L705" s="4">
        <f>IF(ISBLANK(J705),VLOOKUP(A705,GradientBoostingRegressor!$B$2:$J$850,6,FALSE),J705)</f>
        <v>29123.37</v>
      </c>
      <c r="M705">
        <f>SUM(P705:S705)</f>
        <v>33271.623005350346</v>
      </c>
      <c r="N705">
        <f t="shared" si="40"/>
        <v>4148.2530053503469</v>
      </c>
      <c r="P705">
        <f t="shared" si="41"/>
        <v>0</v>
      </c>
      <c r="Q705">
        <f>$H705*Q$2402</f>
        <v>33271.623005350346</v>
      </c>
      <c r="R705">
        <f t="shared" si="42"/>
        <v>0</v>
      </c>
      <c r="S705">
        <f t="shared" si="43"/>
        <v>0</v>
      </c>
      <c r="T705">
        <f>MROT/DAY(EOMONTH(MIN($G$2:$G$2401),MONTH(G705)-1))/8*H705*$T$2402</f>
        <v>0</v>
      </c>
      <c r="U705">
        <f>I705-PLAN</f>
        <v>60</v>
      </c>
    </row>
    <row r="706" spans="1:21" x14ac:dyDescent="0.35">
      <c r="A706">
        <v>1239</v>
      </c>
      <c r="B706" t="s">
        <v>54</v>
      </c>
      <c r="C706" t="s">
        <v>50</v>
      </c>
      <c r="D706">
        <v>4</v>
      </c>
      <c r="E706" t="s">
        <v>51</v>
      </c>
      <c r="F706">
        <v>2</v>
      </c>
      <c r="G706" s="1">
        <v>44568</v>
      </c>
      <c r="H706">
        <v>216</v>
      </c>
      <c r="I706">
        <v>1620</v>
      </c>
      <c r="J706">
        <v>29123.37</v>
      </c>
      <c r="K706">
        <f>IF(ISBLANK(J706),VLOOKUP(A706,LinearRegression!$B$2:$J$850,6,FALSE),J706)</f>
        <v>29123.37</v>
      </c>
      <c r="L706" s="4">
        <f>IF(ISBLANK(J706),VLOOKUP(A706,GradientBoostingRegressor!$B$2:$J$850,6,FALSE),J706)</f>
        <v>29123.37</v>
      </c>
      <c r="M706">
        <f>SUM(P706:S706)</f>
        <v>33271.623005350346</v>
      </c>
      <c r="N706">
        <f t="shared" si="40"/>
        <v>4148.2530053503469</v>
      </c>
      <c r="P706">
        <f t="shared" si="41"/>
        <v>0</v>
      </c>
      <c r="Q706">
        <f>$H706*Q$2402</f>
        <v>33271.623005350346</v>
      </c>
      <c r="R706">
        <f t="shared" si="42"/>
        <v>0</v>
      </c>
      <c r="S706">
        <f t="shared" si="43"/>
        <v>0</v>
      </c>
      <c r="T706">
        <f>MROT/DAY(EOMONTH(MIN($G$2:$G$2401),MONTH(G706)-1))/8*H706*$T$2402</f>
        <v>0</v>
      </c>
      <c r="U706">
        <f>I706-PLAN</f>
        <v>60</v>
      </c>
    </row>
    <row r="707" spans="1:21" x14ac:dyDescent="0.35">
      <c r="A707">
        <v>247</v>
      </c>
      <c r="B707" t="s">
        <v>62</v>
      </c>
      <c r="C707" t="s">
        <v>50</v>
      </c>
      <c r="D707">
        <v>4</v>
      </c>
      <c r="E707" t="s">
        <v>51</v>
      </c>
      <c r="F707">
        <v>2</v>
      </c>
      <c r="G707" s="1">
        <v>44563</v>
      </c>
      <c r="H707">
        <v>216</v>
      </c>
      <c r="I707">
        <v>1460</v>
      </c>
      <c r="J707">
        <v>29098.81</v>
      </c>
      <c r="K707">
        <f>IF(ISBLANK(J707),VLOOKUP(A707,LinearRegression!$B$2:$J$850,6,FALSE),J707)</f>
        <v>29098.81</v>
      </c>
      <c r="L707" s="4">
        <f>IF(ISBLANK(J707),VLOOKUP(A707,GradientBoostingRegressor!$B$2:$J$850,6,FALSE),J707)</f>
        <v>29098.81</v>
      </c>
      <c r="M707">
        <f>SUM(P707:S707)</f>
        <v>33271.623005350346</v>
      </c>
      <c r="N707">
        <f t="shared" ref="N707:N770" si="44">ABS(J707-M707)</f>
        <v>4172.8130053503446</v>
      </c>
      <c r="P707">
        <f t="shared" ref="P707:P770" si="45">$I707*P$2402</f>
        <v>0</v>
      </c>
      <c r="Q707">
        <f>$H707*Q$2402</f>
        <v>33271.623005350346</v>
      </c>
      <c r="R707">
        <f t="shared" ref="R707:R770" si="46">$D707*R$2402</f>
        <v>0</v>
      </c>
      <c r="S707">
        <f t="shared" ref="S707:S770" si="47">$F707*S$2402</f>
        <v>0</v>
      </c>
      <c r="T707">
        <f>MROT/DAY(EOMONTH(MIN($G$2:$G$2401),MONTH(G707)-1))/8*H707*$T$2402</f>
        <v>0</v>
      </c>
      <c r="U707">
        <f>I707-PLAN</f>
        <v>-100</v>
      </c>
    </row>
    <row r="708" spans="1:21" x14ac:dyDescent="0.35">
      <c r="A708">
        <v>1272</v>
      </c>
      <c r="B708" t="s">
        <v>92</v>
      </c>
      <c r="C708" t="s">
        <v>89</v>
      </c>
      <c r="D708">
        <v>4</v>
      </c>
      <c r="E708" t="s">
        <v>16</v>
      </c>
      <c r="F708">
        <v>3.2</v>
      </c>
      <c r="G708" s="1">
        <v>44568</v>
      </c>
      <c r="H708">
        <v>204</v>
      </c>
      <c r="I708">
        <v>1620</v>
      </c>
      <c r="J708">
        <v>29032.44</v>
      </c>
      <c r="K708">
        <f>IF(ISBLANK(J708),VLOOKUP(A708,LinearRegression!$B$2:$J$850,6,FALSE),J708)</f>
        <v>29032.44</v>
      </c>
      <c r="L708" s="4">
        <f>IF(ISBLANK(J708),VLOOKUP(A708,GradientBoostingRegressor!$B$2:$J$850,6,FALSE),J708)</f>
        <v>29032.44</v>
      </c>
      <c r="M708">
        <f>SUM(P708:S708)</f>
        <v>31423.199505053104</v>
      </c>
      <c r="N708">
        <f t="shared" si="44"/>
        <v>2390.7595050531054</v>
      </c>
      <c r="P708">
        <f t="shared" si="45"/>
        <v>0</v>
      </c>
      <c r="Q708">
        <f>$H708*Q$2402</f>
        <v>31423.199505053104</v>
      </c>
      <c r="R708">
        <f t="shared" si="46"/>
        <v>0</v>
      </c>
      <c r="S708">
        <f t="shared" si="47"/>
        <v>0</v>
      </c>
      <c r="T708">
        <f>MROT/DAY(EOMONTH(MIN($G$2:$G$2401),MONTH(G708)-1))/8*H708*$T$2402</f>
        <v>0</v>
      </c>
      <c r="U708">
        <f>I708-PLAN</f>
        <v>60</v>
      </c>
    </row>
    <row r="709" spans="1:21" x14ac:dyDescent="0.35">
      <c r="A709">
        <v>652</v>
      </c>
      <c r="B709" t="s">
        <v>70</v>
      </c>
      <c r="C709" t="s">
        <v>71</v>
      </c>
      <c r="D709">
        <v>4</v>
      </c>
      <c r="E709" t="s">
        <v>66</v>
      </c>
      <c r="F709">
        <v>3.1</v>
      </c>
      <c r="G709" s="1">
        <v>44565</v>
      </c>
      <c r="H709">
        <v>204</v>
      </c>
      <c r="I709">
        <v>1790</v>
      </c>
      <c r="J709">
        <v>28993.759999999998</v>
      </c>
      <c r="K709">
        <f>IF(ISBLANK(J709),VLOOKUP(A709,LinearRegression!$B$2:$J$850,6,FALSE),J709)</f>
        <v>28993.759999999998</v>
      </c>
      <c r="L709" s="4">
        <f>IF(ISBLANK(J709),VLOOKUP(A709,GradientBoostingRegressor!$B$2:$J$850,6,FALSE),J709)</f>
        <v>28993.759999999998</v>
      </c>
      <c r="M709">
        <f>SUM(P709:S709)</f>
        <v>31423.199505053104</v>
      </c>
      <c r="N709">
        <f t="shared" si="44"/>
        <v>2429.4395050531057</v>
      </c>
      <c r="P709">
        <f t="shared" si="45"/>
        <v>0</v>
      </c>
      <c r="Q709">
        <f>$H709*Q$2402</f>
        <v>31423.199505053104</v>
      </c>
      <c r="R709">
        <f t="shared" si="46"/>
        <v>0</v>
      </c>
      <c r="S709">
        <f t="shared" si="47"/>
        <v>0</v>
      </c>
      <c r="T709">
        <f>MROT/DAY(EOMONTH(MIN($G$2:$G$2401),MONTH(G709)-1))/8*H709*$T$2402</f>
        <v>0</v>
      </c>
      <c r="U709">
        <f>I709-PLAN</f>
        <v>230</v>
      </c>
    </row>
    <row r="710" spans="1:21" x14ac:dyDescent="0.35">
      <c r="A710">
        <v>1556</v>
      </c>
      <c r="B710" t="s">
        <v>183</v>
      </c>
      <c r="C710" t="s">
        <v>180</v>
      </c>
      <c r="D710">
        <v>7</v>
      </c>
      <c r="E710" t="s">
        <v>181</v>
      </c>
      <c r="F710">
        <v>1</v>
      </c>
      <c r="G710" s="1">
        <v>44569</v>
      </c>
      <c r="H710">
        <v>180</v>
      </c>
      <c r="I710">
        <v>1930</v>
      </c>
      <c r="J710">
        <v>28888.09</v>
      </c>
      <c r="K710">
        <f>IF(ISBLANK(J710),VLOOKUP(A710,LinearRegression!$B$2:$J$850,6,FALSE),J710)</f>
        <v>28888.09</v>
      </c>
      <c r="L710" s="4">
        <f>IF(ISBLANK(J710),VLOOKUP(A710,GradientBoostingRegressor!$B$2:$J$850,6,FALSE),J710)</f>
        <v>28888.09</v>
      </c>
      <c r="M710">
        <f>SUM(P710:S710)</f>
        <v>27726.35250445862</v>
      </c>
      <c r="N710">
        <f t="shared" si="44"/>
        <v>1161.7374955413798</v>
      </c>
      <c r="P710">
        <f t="shared" si="45"/>
        <v>0</v>
      </c>
      <c r="Q710">
        <f>$H710*Q$2402</f>
        <v>27726.35250445862</v>
      </c>
      <c r="R710">
        <f t="shared" si="46"/>
        <v>0</v>
      </c>
      <c r="S710">
        <f t="shared" si="47"/>
        <v>0</v>
      </c>
      <c r="T710">
        <f>MROT/DAY(EOMONTH(MIN($G$2:$G$2401),MONTH(G710)-1))/8*H710*$T$2402</f>
        <v>0</v>
      </c>
      <c r="U710">
        <f>I710-PLAN</f>
        <v>370</v>
      </c>
    </row>
    <row r="711" spans="1:21" x14ac:dyDescent="0.35">
      <c r="A711">
        <v>732</v>
      </c>
      <c r="B711" t="s">
        <v>157</v>
      </c>
      <c r="C711" t="s">
        <v>65</v>
      </c>
      <c r="D711">
        <v>5</v>
      </c>
      <c r="E711" t="s">
        <v>151</v>
      </c>
      <c r="F711">
        <v>3.4</v>
      </c>
      <c r="G711" s="1">
        <v>44565</v>
      </c>
      <c r="H711">
        <v>180</v>
      </c>
      <c r="I711">
        <v>1790</v>
      </c>
      <c r="J711">
        <v>28875.33</v>
      </c>
      <c r="K711">
        <f>IF(ISBLANK(J711),VLOOKUP(A711,LinearRegression!$B$2:$J$850,6,FALSE),J711)</f>
        <v>28875.33</v>
      </c>
      <c r="L711" s="4">
        <f>IF(ISBLANK(J711),VLOOKUP(A711,GradientBoostingRegressor!$B$2:$J$850,6,FALSE),J711)</f>
        <v>28875.33</v>
      </c>
      <c r="M711">
        <f>SUM(P711:S711)</f>
        <v>27726.35250445862</v>
      </c>
      <c r="N711">
        <f t="shared" si="44"/>
        <v>1148.9774955413814</v>
      </c>
      <c r="P711">
        <f t="shared" si="45"/>
        <v>0</v>
      </c>
      <c r="Q711">
        <f>$H711*Q$2402</f>
        <v>27726.35250445862</v>
      </c>
      <c r="R711">
        <f t="shared" si="46"/>
        <v>0</v>
      </c>
      <c r="S711">
        <f t="shared" si="47"/>
        <v>0</v>
      </c>
      <c r="T711">
        <f>MROT/DAY(EOMONTH(MIN($G$2:$G$2401),MONTH(G711)-1))/8*H711*$T$2402</f>
        <v>0</v>
      </c>
      <c r="U711">
        <f>I711-PLAN</f>
        <v>230</v>
      </c>
    </row>
    <row r="712" spans="1:21" x14ac:dyDescent="0.35">
      <c r="A712">
        <v>734</v>
      </c>
      <c r="B712" t="s">
        <v>159</v>
      </c>
      <c r="C712" t="s">
        <v>65</v>
      </c>
      <c r="D712">
        <v>5</v>
      </c>
      <c r="E712" t="s">
        <v>151</v>
      </c>
      <c r="F712">
        <v>3.4</v>
      </c>
      <c r="G712" s="1">
        <v>44565</v>
      </c>
      <c r="H712">
        <v>180</v>
      </c>
      <c r="I712">
        <v>1790</v>
      </c>
      <c r="J712">
        <v>28875.33</v>
      </c>
      <c r="K712">
        <f>IF(ISBLANK(J712),VLOOKUP(A712,LinearRegression!$B$2:$J$850,6,FALSE),J712)</f>
        <v>28875.33</v>
      </c>
      <c r="L712" s="4">
        <f>IF(ISBLANK(J712),VLOOKUP(A712,GradientBoostingRegressor!$B$2:$J$850,6,FALSE),J712)</f>
        <v>28875.33</v>
      </c>
      <c r="M712">
        <f>SUM(P712:S712)</f>
        <v>27726.35250445862</v>
      </c>
      <c r="N712">
        <f t="shared" si="44"/>
        <v>1148.9774955413814</v>
      </c>
      <c r="P712">
        <f t="shared" si="45"/>
        <v>0</v>
      </c>
      <c r="Q712">
        <f>$H712*Q$2402</f>
        <v>27726.35250445862</v>
      </c>
      <c r="R712">
        <f t="shared" si="46"/>
        <v>0</v>
      </c>
      <c r="S712">
        <f t="shared" si="47"/>
        <v>0</v>
      </c>
      <c r="T712">
        <f>MROT/DAY(EOMONTH(MIN($G$2:$G$2401),MONTH(G712)-1))/8*H712*$T$2402</f>
        <v>0</v>
      </c>
      <c r="U712">
        <f>I712-PLAN</f>
        <v>230</v>
      </c>
    </row>
    <row r="713" spans="1:21" x14ac:dyDescent="0.35">
      <c r="A713">
        <v>494</v>
      </c>
      <c r="B713" t="s">
        <v>116</v>
      </c>
      <c r="C713" t="s">
        <v>114</v>
      </c>
      <c r="D713">
        <v>5</v>
      </c>
      <c r="E713" t="s">
        <v>51</v>
      </c>
      <c r="F713">
        <v>3.3</v>
      </c>
      <c r="G713" s="1">
        <v>44564</v>
      </c>
      <c r="H713">
        <v>192</v>
      </c>
      <c r="I713">
        <v>1430</v>
      </c>
      <c r="J713">
        <v>28842.22</v>
      </c>
      <c r="K713">
        <f>IF(ISBLANK(J713),VLOOKUP(A713,LinearRegression!$B$2:$J$850,6,FALSE),J713)</f>
        <v>28842.22</v>
      </c>
      <c r="L713" s="4">
        <f>IF(ISBLANK(J713),VLOOKUP(A713,GradientBoostingRegressor!$B$2:$J$850,6,FALSE),J713)</f>
        <v>28842.22</v>
      </c>
      <c r="M713">
        <f>SUM(P713:S713)</f>
        <v>29574.776004755862</v>
      </c>
      <c r="N713">
        <f t="shared" si="44"/>
        <v>732.55600475586107</v>
      </c>
      <c r="P713">
        <f t="shared" si="45"/>
        <v>0</v>
      </c>
      <c r="Q713">
        <f>$H713*Q$2402</f>
        <v>29574.776004755862</v>
      </c>
      <c r="R713">
        <f t="shared" si="46"/>
        <v>0</v>
      </c>
      <c r="S713">
        <f t="shared" si="47"/>
        <v>0</v>
      </c>
      <c r="T713">
        <f>MROT/DAY(EOMONTH(MIN($G$2:$G$2401),MONTH(G713)-1))/8*H713*$T$2402</f>
        <v>0</v>
      </c>
      <c r="U713">
        <f>I713-PLAN</f>
        <v>-130</v>
      </c>
    </row>
    <row r="714" spans="1:21" x14ac:dyDescent="0.35">
      <c r="A714">
        <v>541</v>
      </c>
      <c r="B714" t="s">
        <v>166</v>
      </c>
      <c r="C714" t="s">
        <v>114</v>
      </c>
      <c r="D714">
        <v>5</v>
      </c>
      <c r="E714" t="s">
        <v>103</v>
      </c>
      <c r="F714">
        <v>3.3</v>
      </c>
      <c r="G714" s="1">
        <v>44564</v>
      </c>
      <c r="H714">
        <v>192</v>
      </c>
      <c r="I714">
        <v>1430</v>
      </c>
      <c r="J714">
        <v>28842.22</v>
      </c>
      <c r="K714">
        <f>IF(ISBLANK(J714),VLOOKUP(A714,LinearRegression!$B$2:$J$850,6,FALSE),J714)</f>
        <v>28842.22</v>
      </c>
      <c r="L714" s="4">
        <f>IF(ISBLANK(J714),VLOOKUP(A714,GradientBoostingRegressor!$B$2:$J$850,6,FALSE),J714)</f>
        <v>28842.22</v>
      </c>
      <c r="M714">
        <f>SUM(P714:S714)</f>
        <v>29574.776004755862</v>
      </c>
      <c r="N714">
        <f t="shared" si="44"/>
        <v>732.55600475586107</v>
      </c>
      <c r="P714">
        <f t="shared" si="45"/>
        <v>0</v>
      </c>
      <c r="Q714">
        <f>$H714*Q$2402</f>
        <v>29574.776004755862</v>
      </c>
      <c r="R714">
        <f t="shared" si="46"/>
        <v>0</v>
      </c>
      <c r="S714">
        <f t="shared" si="47"/>
        <v>0</v>
      </c>
      <c r="T714">
        <f>MROT/DAY(EOMONTH(MIN($G$2:$G$2401),MONTH(G714)-1))/8*H714*$T$2402</f>
        <v>0</v>
      </c>
      <c r="U714">
        <f>I714-PLAN</f>
        <v>-130</v>
      </c>
    </row>
    <row r="715" spans="1:21" x14ac:dyDescent="0.35">
      <c r="A715">
        <v>543</v>
      </c>
      <c r="B715" t="s">
        <v>168</v>
      </c>
      <c r="C715" t="s">
        <v>114</v>
      </c>
      <c r="D715">
        <v>5</v>
      </c>
      <c r="E715" t="s">
        <v>103</v>
      </c>
      <c r="F715">
        <v>3.3</v>
      </c>
      <c r="G715" s="1">
        <v>44564</v>
      </c>
      <c r="H715">
        <v>192</v>
      </c>
      <c r="I715">
        <v>1430</v>
      </c>
      <c r="J715">
        <v>28842.22</v>
      </c>
      <c r="K715">
        <f>IF(ISBLANK(J715),VLOOKUP(A715,LinearRegression!$B$2:$J$850,6,FALSE),J715)</f>
        <v>28842.22</v>
      </c>
      <c r="L715" s="4">
        <f>IF(ISBLANK(J715),VLOOKUP(A715,GradientBoostingRegressor!$B$2:$J$850,6,FALSE),J715)</f>
        <v>28842.22</v>
      </c>
      <c r="M715">
        <f>SUM(P715:S715)</f>
        <v>29574.776004755862</v>
      </c>
      <c r="N715">
        <f t="shared" si="44"/>
        <v>732.55600475586107</v>
      </c>
      <c r="P715">
        <f t="shared" si="45"/>
        <v>0</v>
      </c>
      <c r="Q715">
        <f>$H715*Q$2402</f>
        <v>29574.776004755862</v>
      </c>
      <c r="R715">
        <f t="shared" si="46"/>
        <v>0</v>
      </c>
      <c r="S715">
        <f t="shared" si="47"/>
        <v>0</v>
      </c>
      <c r="T715">
        <f>MROT/DAY(EOMONTH(MIN($G$2:$G$2401),MONTH(G715)-1))/8*H715*$T$2402</f>
        <v>0</v>
      </c>
      <c r="U715">
        <f>I715-PLAN</f>
        <v>-130</v>
      </c>
    </row>
    <row r="716" spans="1:21" x14ac:dyDescent="0.35">
      <c r="A716">
        <v>905</v>
      </c>
      <c r="B716" t="s">
        <v>127</v>
      </c>
      <c r="C716" t="s">
        <v>114</v>
      </c>
      <c r="D716">
        <v>5</v>
      </c>
      <c r="E716" t="s">
        <v>51</v>
      </c>
      <c r="F716">
        <v>3.3</v>
      </c>
      <c r="G716" s="1">
        <v>44566</v>
      </c>
      <c r="H716">
        <v>192</v>
      </c>
      <c r="I716">
        <v>1490</v>
      </c>
      <c r="J716">
        <v>28842.22</v>
      </c>
      <c r="K716">
        <f>IF(ISBLANK(J716),VLOOKUP(A716,LinearRegression!$B$2:$J$850,6,FALSE),J716)</f>
        <v>28842.22</v>
      </c>
      <c r="L716" s="4">
        <f>IF(ISBLANK(J716),VLOOKUP(A716,GradientBoostingRegressor!$B$2:$J$850,6,FALSE),J716)</f>
        <v>28842.22</v>
      </c>
      <c r="M716">
        <f>SUM(P716:S716)</f>
        <v>29574.776004755862</v>
      </c>
      <c r="N716">
        <f t="shared" si="44"/>
        <v>732.55600475586107</v>
      </c>
      <c r="P716">
        <f t="shared" si="45"/>
        <v>0</v>
      </c>
      <c r="Q716">
        <f>$H716*Q$2402</f>
        <v>29574.776004755862</v>
      </c>
      <c r="R716">
        <f t="shared" si="46"/>
        <v>0</v>
      </c>
      <c r="S716">
        <f t="shared" si="47"/>
        <v>0</v>
      </c>
      <c r="T716">
        <f>MROT/DAY(EOMONTH(MIN($G$2:$G$2401),MONTH(G716)-1))/8*H716*$T$2402</f>
        <v>0</v>
      </c>
      <c r="U716">
        <f>I716-PLAN</f>
        <v>-70</v>
      </c>
    </row>
    <row r="717" spans="1:21" x14ac:dyDescent="0.35">
      <c r="A717">
        <v>938</v>
      </c>
      <c r="B717" t="s">
        <v>163</v>
      </c>
      <c r="C717" t="s">
        <v>114</v>
      </c>
      <c r="D717">
        <v>5</v>
      </c>
      <c r="E717" t="s">
        <v>103</v>
      </c>
      <c r="F717">
        <v>3.3</v>
      </c>
      <c r="G717" s="1">
        <v>44566</v>
      </c>
      <c r="H717">
        <v>192</v>
      </c>
      <c r="I717">
        <v>1490</v>
      </c>
      <c r="J717">
        <v>28842.22</v>
      </c>
      <c r="K717">
        <f>IF(ISBLANK(J717),VLOOKUP(A717,LinearRegression!$B$2:$J$850,6,FALSE),J717)</f>
        <v>28842.22</v>
      </c>
      <c r="L717" s="4">
        <f>IF(ISBLANK(J717),VLOOKUP(A717,GradientBoostingRegressor!$B$2:$J$850,6,FALSE),J717)</f>
        <v>28842.22</v>
      </c>
      <c r="M717">
        <f>SUM(P717:S717)</f>
        <v>29574.776004755862</v>
      </c>
      <c r="N717">
        <f t="shared" si="44"/>
        <v>732.55600475586107</v>
      </c>
      <c r="P717">
        <f t="shared" si="45"/>
        <v>0</v>
      </c>
      <c r="Q717">
        <f>$H717*Q$2402</f>
        <v>29574.776004755862</v>
      </c>
      <c r="R717">
        <f t="shared" si="46"/>
        <v>0</v>
      </c>
      <c r="S717">
        <f t="shared" si="47"/>
        <v>0</v>
      </c>
      <c r="T717">
        <f>MROT/DAY(EOMONTH(MIN($G$2:$G$2401),MONTH(G717)-1))/8*H717*$T$2402</f>
        <v>0</v>
      </c>
      <c r="U717">
        <f>I717-PLAN</f>
        <v>-70</v>
      </c>
    </row>
    <row r="718" spans="1:21" x14ac:dyDescent="0.35">
      <c r="A718">
        <v>940</v>
      </c>
      <c r="B718" t="s">
        <v>165</v>
      </c>
      <c r="C718" t="s">
        <v>114</v>
      </c>
      <c r="D718">
        <v>5</v>
      </c>
      <c r="E718" t="s">
        <v>103</v>
      </c>
      <c r="F718">
        <v>3.3</v>
      </c>
      <c r="G718" s="1">
        <v>44566</v>
      </c>
      <c r="H718">
        <v>192</v>
      </c>
      <c r="I718">
        <v>1490</v>
      </c>
      <c r="J718">
        <v>28842.22</v>
      </c>
      <c r="K718">
        <f>IF(ISBLANK(J718),VLOOKUP(A718,LinearRegression!$B$2:$J$850,6,FALSE),J718)</f>
        <v>28842.22</v>
      </c>
      <c r="L718" s="4">
        <f>IF(ISBLANK(J718),VLOOKUP(A718,GradientBoostingRegressor!$B$2:$J$850,6,FALSE),J718)</f>
        <v>28842.22</v>
      </c>
      <c r="M718">
        <f>SUM(P718:S718)</f>
        <v>29574.776004755862</v>
      </c>
      <c r="N718">
        <f t="shared" si="44"/>
        <v>732.55600475586107</v>
      </c>
      <c r="P718">
        <f t="shared" si="45"/>
        <v>0</v>
      </c>
      <c r="Q718">
        <f>$H718*Q$2402</f>
        <v>29574.776004755862</v>
      </c>
      <c r="R718">
        <f t="shared" si="46"/>
        <v>0</v>
      </c>
      <c r="S718">
        <f t="shared" si="47"/>
        <v>0</v>
      </c>
      <c r="T718">
        <f>MROT/DAY(EOMONTH(MIN($G$2:$G$2401),MONTH(G718)-1))/8*H718*$T$2402</f>
        <v>0</v>
      </c>
      <c r="U718">
        <f>I718-PLAN</f>
        <v>-70</v>
      </c>
    </row>
    <row r="719" spans="1:21" x14ac:dyDescent="0.35">
      <c r="A719">
        <v>943</v>
      </c>
      <c r="B719" t="s">
        <v>168</v>
      </c>
      <c r="C719" t="s">
        <v>114</v>
      </c>
      <c r="D719">
        <v>5</v>
      </c>
      <c r="E719" t="s">
        <v>103</v>
      </c>
      <c r="F719">
        <v>3.3</v>
      </c>
      <c r="G719" s="1">
        <v>44566</v>
      </c>
      <c r="H719">
        <v>192</v>
      </c>
      <c r="I719">
        <v>1490</v>
      </c>
      <c r="J719">
        <v>28842.22</v>
      </c>
      <c r="K719">
        <f>IF(ISBLANK(J719),VLOOKUP(A719,LinearRegression!$B$2:$J$850,6,FALSE),J719)</f>
        <v>28842.22</v>
      </c>
      <c r="L719" s="4">
        <f>IF(ISBLANK(J719),VLOOKUP(A719,GradientBoostingRegressor!$B$2:$J$850,6,FALSE),J719)</f>
        <v>28842.22</v>
      </c>
      <c r="M719">
        <f>SUM(P719:S719)</f>
        <v>29574.776004755862</v>
      </c>
      <c r="N719">
        <f t="shared" si="44"/>
        <v>732.55600475586107</v>
      </c>
      <c r="P719">
        <f t="shared" si="45"/>
        <v>0</v>
      </c>
      <c r="Q719">
        <f>$H719*Q$2402</f>
        <v>29574.776004755862</v>
      </c>
      <c r="R719">
        <f t="shared" si="46"/>
        <v>0</v>
      </c>
      <c r="S719">
        <f t="shared" si="47"/>
        <v>0</v>
      </c>
      <c r="T719">
        <f>MROT/DAY(EOMONTH(MIN($G$2:$G$2401),MONTH(G719)-1))/8*H719*$T$2402</f>
        <v>0</v>
      </c>
      <c r="U719">
        <f>I719-PLAN</f>
        <v>-70</v>
      </c>
    </row>
    <row r="720" spans="1:21" x14ac:dyDescent="0.35">
      <c r="A720">
        <v>2302</v>
      </c>
      <c r="B720" t="s">
        <v>124</v>
      </c>
      <c r="C720" t="s">
        <v>114</v>
      </c>
      <c r="D720">
        <v>5</v>
      </c>
      <c r="E720" t="s">
        <v>51</v>
      </c>
      <c r="F720">
        <v>3.3</v>
      </c>
      <c r="G720" s="1">
        <v>44573</v>
      </c>
      <c r="H720">
        <v>192</v>
      </c>
      <c r="I720">
        <v>1500</v>
      </c>
      <c r="J720">
        <v>28842.22</v>
      </c>
      <c r="K720">
        <f>IF(ISBLANK(J720),VLOOKUP(A720,LinearRegression!$B$2:$J$850,6,FALSE),J720)</f>
        <v>28842.22</v>
      </c>
      <c r="L720" s="4">
        <f>IF(ISBLANK(J720),VLOOKUP(A720,GradientBoostingRegressor!$B$2:$J$850,6,FALSE),J720)</f>
        <v>28842.22</v>
      </c>
      <c r="M720">
        <f>SUM(P720:S720)</f>
        <v>29574.776004755862</v>
      </c>
      <c r="N720">
        <f t="shared" si="44"/>
        <v>732.55600475586107</v>
      </c>
      <c r="P720">
        <f t="shared" si="45"/>
        <v>0</v>
      </c>
      <c r="Q720">
        <f>$H720*Q$2402</f>
        <v>29574.776004755862</v>
      </c>
      <c r="R720">
        <f t="shared" si="46"/>
        <v>0</v>
      </c>
      <c r="S720">
        <f t="shared" si="47"/>
        <v>0</v>
      </c>
      <c r="T720">
        <f>MROT/DAY(EOMONTH(MIN($G$2:$G$2401),MONTH(G720)-1))/8*H720*$T$2402</f>
        <v>0</v>
      </c>
      <c r="U720">
        <f>I720-PLAN</f>
        <v>-60</v>
      </c>
    </row>
    <row r="721" spans="1:21" x14ac:dyDescent="0.35">
      <c r="A721">
        <v>493</v>
      </c>
      <c r="B721" t="s">
        <v>115</v>
      </c>
      <c r="C721" t="s">
        <v>50</v>
      </c>
      <c r="D721">
        <v>5</v>
      </c>
      <c r="E721" t="s">
        <v>51</v>
      </c>
      <c r="F721">
        <v>2</v>
      </c>
      <c r="G721" s="1">
        <v>44564</v>
      </c>
      <c r="H721">
        <v>204</v>
      </c>
      <c r="I721">
        <v>1430</v>
      </c>
      <c r="J721">
        <v>28734.91</v>
      </c>
      <c r="K721">
        <f>IF(ISBLANK(J721),VLOOKUP(A721,LinearRegression!$B$2:$J$850,6,FALSE),J721)</f>
        <v>28734.91</v>
      </c>
      <c r="L721" s="4">
        <f>IF(ISBLANK(J721),VLOOKUP(A721,GradientBoostingRegressor!$B$2:$J$850,6,FALSE),J721)</f>
        <v>28734.91</v>
      </c>
      <c r="M721">
        <f>SUM(P721:S721)</f>
        <v>31423.199505053104</v>
      </c>
      <c r="N721">
        <f t="shared" si="44"/>
        <v>2688.2895050531042</v>
      </c>
      <c r="P721">
        <f t="shared" si="45"/>
        <v>0</v>
      </c>
      <c r="Q721">
        <f>$H721*Q$2402</f>
        <v>31423.199505053104</v>
      </c>
      <c r="R721">
        <f t="shared" si="46"/>
        <v>0</v>
      </c>
      <c r="S721">
        <f t="shared" si="47"/>
        <v>0</v>
      </c>
      <c r="T721">
        <f>MROT/DAY(EOMONTH(MIN($G$2:$G$2401),MONTH(G721)-1))/8*H721*$T$2402</f>
        <v>0</v>
      </c>
      <c r="U721">
        <f>I721-PLAN</f>
        <v>-130</v>
      </c>
    </row>
    <row r="722" spans="1:21" x14ac:dyDescent="0.35">
      <c r="A722">
        <v>495</v>
      </c>
      <c r="B722" t="s">
        <v>117</v>
      </c>
      <c r="C722" t="s">
        <v>50</v>
      </c>
      <c r="D722">
        <v>5</v>
      </c>
      <c r="E722" t="s">
        <v>51</v>
      </c>
      <c r="F722">
        <v>2</v>
      </c>
      <c r="G722" s="1">
        <v>44564</v>
      </c>
      <c r="H722">
        <v>204</v>
      </c>
      <c r="I722">
        <v>1430</v>
      </c>
      <c r="J722">
        <v>28734.91</v>
      </c>
      <c r="K722">
        <f>IF(ISBLANK(J722),VLOOKUP(A722,LinearRegression!$B$2:$J$850,6,FALSE),J722)</f>
        <v>28734.91</v>
      </c>
      <c r="L722" s="4">
        <f>IF(ISBLANK(J722),VLOOKUP(A722,GradientBoostingRegressor!$B$2:$J$850,6,FALSE),J722)</f>
        <v>28734.91</v>
      </c>
      <c r="M722">
        <f>SUM(P722:S722)</f>
        <v>31423.199505053104</v>
      </c>
      <c r="N722">
        <f t="shared" si="44"/>
        <v>2688.2895050531042</v>
      </c>
      <c r="P722">
        <f t="shared" si="45"/>
        <v>0</v>
      </c>
      <c r="Q722">
        <f>$H722*Q$2402</f>
        <v>31423.199505053104</v>
      </c>
      <c r="R722">
        <f t="shared" si="46"/>
        <v>0</v>
      </c>
      <c r="S722">
        <f t="shared" si="47"/>
        <v>0</v>
      </c>
      <c r="T722">
        <f>MROT/DAY(EOMONTH(MIN($G$2:$G$2401),MONTH(G722)-1))/8*H722*$T$2402</f>
        <v>0</v>
      </c>
      <c r="U722">
        <f>I722-PLAN</f>
        <v>-130</v>
      </c>
    </row>
    <row r="723" spans="1:21" x14ac:dyDescent="0.35">
      <c r="A723">
        <v>496</v>
      </c>
      <c r="B723" t="s">
        <v>118</v>
      </c>
      <c r="C723" t="s">
        <v>50</v>
      </c>
      <c r="D723">
        <v>5</v>
      </c>
      <c r="E723" t="s">
        <v>51</v>
      </c>
      <c r="F723">
        <v>2</v>
      </c>
      <c r="G723" s="1">
        <v>44564</v>
      </c>
      <c r="H723">
        <v>204</v>
      </c>
      <c r="I723">
        <v>1430</v>
      </c>
      <c r="J723">
        <v>28734.91</v>
      </c>
      <c r="K723">
        <f>IF(ISBLANK(J723),VLOOKUP(A723,LinearRegression!$B$2:$J$850,6,FALSE),J723)</f>
        <v>28734.91</v>
      </c>
      <c r="L723" s="4">
        <f>IF(ISBLANK(J723),VLOOKUP(A723,GradientBoostingRegressor!$B$2:$J$850,6,FALSE),J723)</f>
        <v>28734.91</v>
      </c>
      <c r="M723">
        <f>SUM(P723:S723)</f>
        <v>31423.199505053104</v>
      </c>
      <c r="N723">
        <f t="shared" si="44"/>
        <v>2688.2895050531042</v>
      </c>
      <c r="P723">
        <f t="shared" si="45"/>
        <v>0</v>
      </c>
      <c r="Q723">
        <f>$H723*Q$2402</f>
        <v>31423.199505053104</v>
      </c>
      <c r="R723">
        <f t="shared" si="46"/>
        <v>0</v>
      </c>
      <c r="S723">
        <f t="shared" si="47"/>
        <v>0</v>
      </c>
      <c r="T723">
        <f>MROT/DAY(EOMONTH(MIN($G$2:$G$2401),MONTH(G723)-1))/8*H723*$T$2402</f>
        <v>0</v>
      </c>
      <c r="U723">
        <f>I723-PLAN</f>
        <v>-130</v>
      </c>
    </row>
    <row r="724" spans="1:21" x14ac:dyDescent="0.35">
      <c r="A724">
        <v>2298</v>
      </c>
      <c r="B724" t="s">
        <v>120</v>
      </c>
      <c r="C724" t="s">
        <v>50</v>
      </c>
      <c r="D724">
        <v>5</v>
      </c>
      <c r="E724" t="s">
        <v>51</v>
      </c>
      <c r="F724">
        <v>2</v>
      </c>
      <c r="G724" s="1">
        <v>44573</v>
      </c>
      <c r="H724">
        <v>204</v>
      </c>
      <c r="I724">
        <v>1500</v>
      </c>
      <c r="J724">
        <v>28734.91</v>
      </c>
      <c r="K724">
        <f>IF(ISBLANK(J724),VLOOKUP(A724,LinearRegression!$B$2:$J$850,6,FALSE),J724)</f>
        <v>28734.91</v>
      </c>
      <c r="L724" s="4">
        <f>IF(ISBLANK(J724),VLOOKUP(A724,GradientBoostingRegressor!$B$2:$J$850,6,FALSE),J724)</f>
        <v>28734.91</v>
      </c>
      <c r="M724">
        <f>SUM(P724:S724)</f>
        <v>31423.199505053104</v>
      </c>
      <c r="N724">
        <f t="shared" si="44"/>
        <v>2688.2895050531042</v>
      </c>
      <c r="P724">
        <f t="shared" si="45"/>
        <v>0</v>
      </c>
      <c r="Q724">
        <f>$H724*Q$2402</f>
        <v>31423.199505053104</v>
      </c>
      <c r="R724">
        <f t="shared" si="46"/>
        <v>0</v>
      </c>
      <c r="S724">
        <f t="shared" si="47"/>
        <v>0</v>
      </c>
      <c r="T724">
        <f>MROT/DAY(EOMONTH(MIN($G$2:$G$2401),MONTH(G724)-1))/8*H724*$T$2402</f>
        <v>0</v>
      </c>
      <c r="U724">
        <f>I724-PLAN</f>
        <v>-60</v>
      </c>
    </row>
    <row r="725" spans="1:21" x14ac:dyDescent="0.35">
      <c r="A725">
        <v>2311</v>
      </c>
      <c r="B725" t="s">
        <v>134</v>
      </c>
      <c r="C725" t="s">
        <v>50</v>
      </c>
      <c r="D725">
        <v>5</v>
      </c>
      <c r="E725" t="s">
        <v>133</v>
      </c>
      <c r="F725">
        <v>2</v>
      </c>
      <c r="G725" s="1">
        <v>44573</v>
      </c>
      <c r="H725">
        <v>204</v>
      </c>
      <c r="I725">
        <v>1500</v>
      </c>
      <c r="J725">
        <v>28734.91</v>
      </c>
      <c r="K725">
        <f>IF(ISBLANK(J725),VLOOKUP(A725,LinearRegression!$B$2:$J$850,6,FALSE),J725)</f>
        <v>28734.91</v>
      </c>
      <c r="L725" s="4">
        <f>IF(ISBLANK(J725),VLOOKUP(A725,GradientBoostingRegressor!$B$2:$J$850,6,FALSE),J725)</f>
        <v>28734.91</v>
      </c>
      <c r="M725">
        <f>SUM(P725:S725)</f>
        <v>31423.199505053104</v>
      </c>
      <c r="N725">
        <f t="shared" si="44"/>
        <v>2688.2895050531042</v>
      </c>
      <c r="P725">
        <f t="shared" si="45"/>
        <v>0</v>
      </c>
      <c r="Q725">
        <f>$H725*Q$2402</f>
        <v>31423.199505053104</v>
      </c>
      <c r="R725">
        <f t="shared" si="46"/>
        <v>0</v>
      </c>
      <c r="S725">
        <f t="shared" si="47"/>
        <v>0</v>
      </c>
      <c r="T725">
        <f>MROT/DAY(EOMONTH(MIN($G$2:$G$2401),MONTH(G725)-1))/8*H725*$T$2402</f>
        <v>0</v>
      </c>
      <c r="U725">
        <f>I725-PLAN</f>
        <v>-60</v>
      </c>
    </row>
    <row r="726" spans="1:21" x14ac:dyDescent="0.35">
      <c r="A726">
        <v>366</v>
      </c>
      <c r="B726" t="s">
        <v>193</v>
      </c>
      <c r="C726" t="s">
        <v>65</v>
      </c>
      <c r="D726">
        <v>7</v>
      </c>
      <c r="E726" t="s">
        <v>66</v>
      </c>
      <c r="F726">
        <v>3.4</v>
      </c>
      <c r="G726" s="1">
        <v>44563</v>
      </c>
      <c r="H726">
        <v>168</v>
      </c>
      <c r="I726">
        <v>1460</v>
      </c>
      <c r="J726">
        <v>28701.49</v>
      </c>
      <c r="K726">
        <f>IF(ISBLANK(J726),VLOOKUP(A726,LinearRegression!$B$2:$J$850,6,FALSE),J726)</f>
        <v>28701.49</v>
      </c>
      <c r="L726" s="4">
        <f>IF(ISBLANK(J726),VLOOKUP(A726,GradientBoostingRegressor!$B$2:$J$850,6,FALSE),J726)</f>
        <v>28701.49</v>
      </c>
      <c r="M726">
        <f>SUM(P726:S726)</f>
        <v>25877.929004161379</v>
      </c>
      <c r="N726">
        <f t="shared" si="44"/>
        <v>2823.5609958386231</v>
      </c>
      <c r="P726">
        <f t="shared" si="45"/>
        <v>0</v>
      </c>
      <c r="Q726">
        <f>$H726*Q$2402</f>
        <v>25877.929004161379</v>
      </c>
      <c r="R726">
        <f t="shared" si="46"/>
        <v>0</v>
      </c>
      <c r="S726">
        <f t="shared" si="47"/>
        <v>0</v>
      </c>
      <c r="T726">
        <f>MROT/DAY(EOMONTH(MIN($G$2:$G$2401),MONTH(G726)-1))/8*H726*$T$2402</f>
        <v>0</v>
      </c>
      <c r="U726">
        <f>I726-PLAN</f>
        <v>-100</v>
      </c>
    </row>
    <row r="727" spans="1:21" x14ac:dyDescent="0.35">
      <c r="A727">
        <v>1350</v>
      </c>
      <c r="B727" t="s">
        <v>175</v>
      </c>
      <c r="C727" t="s">
        <v>114</v>
      </c>
      <c r="D727">
        <v>6</v>
      </c>
      <c r="E727" t="s">
        <v>16</v>
      </c>
      <c r="F727">
        <v>3.3</v>
      </c>
      <c r="G727" s="1">
        <v>44568</v>
      </c>
      <c r="H727">
        <v>180</v>
      </c>
      <c r="I727">
        <v>1620</v>
      </c>
      <c r="J727">
        <v>28696.93</v>
      </c>
      <c r="K727">
        <f>IF(ISBLANK(J727),VLOOKUP(A727,LinearRegression!$B$2:$J$850,6,FALSE),J727)</f>
        <v>28696.93</v>
      </c>
      <c r="L727" s="4">
        <f>IF(ISBLANK(J727),VLOOKUP(A727,GradientBoostingRegressor!$B$2:$J$850,6,FALSE),J727)</f>
        <v>28696.93</v>
      </c>
      <c r="M727">
        <f>SUM(P727:S727)</f>
        <v>27726.35250445862</v>
      </c>
      <c r="N727">
        <f t="shared" si="44"/>
        <v>970.5774955413799</v>
      </c>
      <c r="P727">
        <f t="shared" si="45"/>
        <v>0</v>
      </c>
      <c r="Q727">
        <f>$H727*Q$2402</f>
        <v>27726.35250445862</v>
      </c>
      <c r="R727">
        <f t="shared" si="46"/>
        <v>0</v>
      </c>
      <c r="S727">
        <f t="shared" si="47"/>
        <v>0</v>
      </c>
      <c r="T727">
        <f>MROT/DAY(EOMONTH(MIN($G$2:$G$2401),MONTH(G727)-1))/8*H727*$T$2402</f>
        <v>0</v>
      </c>
      <c r="U727">
        <f>I727-PLAN</f>
        <v>60</v>
      </c>
    </row>
    <row r="728" spans="1:21" x14ac:dyDescent="0.35">
      <c r="A728">
        <v>98</v>
      </c>
      <c r="B728" t="s">
        <v>120</v>
      </c>
      <c r="C728" t="s">
        <v>50</v>
      </c>
      <c r="D728">
        <v>5</v>
      </c>
      <c r="E728" t="s">
        <v>51</v>
      </c>
      <c r="F728">
        <v>2</v>
      </c>
      <c r="G728" s="1">
        <v>44562</v>
      </c>
      <c r="H728">
        <v>192</v>
      </c>
      <c r="I728">
        <v>1950</v>
      </c>
      <c r="J728">
        <v>28675.7</v>
      </c>
      <c r="K728">
        <f>IF(ISBLANK(J728),VLOOKUP(A728,LinearRegression!$B$2:$J$850,6,FALSE),J728)</f>
        <v>28675.7</v>
      </c>
      <c r="L728" s="4">
        <f>IF(ISBLANK(J728),VLOOKUP(A728,GradientBoostingRegressor!$B$2:$J$850,6,FALSE),J728)</f>
        <v>28675.7</v>
      </c>
      <c r="M728">
        <f>SUM(P728:S728)</f>
        <v>29574.776004755862</v>
      </c>
      <c r="N728">
        <f t="shared" si="44"/>
        <v>899.0760047558615</v>
      </c>
      <c r="P728">
        <f t="shared" si="45"/>
        <v>0</v>
      </c>
      <c r="Q728">
        <f>$H728*Q$2402</f>
        <v>29574.776004755862</v>
      </c>
      <c r="R728">
        <f t="shared" si="46"/>
        <v>0</v>
      </c>
      <c r="S728">
        <f t="shared" si="47"/>
        <v>0</v>
      </c>
      <c r="T728">
        <f>MROT/DAY(EOMONTH(MIN($G$2:$G$2401),MONTH(G728)-1))/8*H728*$T$2402</f>
        <v>0</v>
      </c>
      <c r="U728">
        <f>I728-PLAN</f>
        <v>390</v>
      </c>
    </row>
    <row r="729" spans="1:21" x14ac:dyDescent="0.35">
      <c r="A729">
        <v>348</v>
      </c>
      <c r="B729" t="s">
        <v>173</v>
      </c>
      <c r="C729" t="s">
        <v>114</v>
      </c>
      <c r="D729">
        <v>6</v>
      </c>
      <c r="E729" t="s">
        <v>16</v>
      </c>
      <c r="F729">
        <v>3.3</v>
      </c>
      <c r="G729" s="1">
        <v>44563</v>
      </c>
      <c r="H729">
        <v>180</v>
      </c>
      <c r="I729">
        <v>1460</v>
      </c>
      <c r="J729">
        <v>28671.71</v>
      </c>
      <c r="K729">
        <f>IF(ISBLANK(J729),VLOOKUP(A729,LinearRegression!$B$2:$J$850,6,FALSE),J729)</f>
        <v>28671.71</v>
      </c>
      <c r="L729" s="4">
        <f>IF(ISBLANK(J729),VLOOKUP(A729,GradientBoostingRegressor!$B$2:$J$850,6,FALSE),J729)</f>
        <v>28671.71</v>
      </c>
      <c r="M729">
        <f>SUM(P729:S729)</f>
        <v>27726.35250445862</v>
      </c>
      <c r="N729">
        <f t="shared" si="44"/>
        <v>945.35749554137874</v>
      </c>
      <c r="P729">
        <f t="shared" si="45"/>
        <v>0</v>
      </c>
      <c r="Q729">
        <f>$H729*Q$2402</f>
        <v>27726.35250445862</v>
      </c>
      <c r="R729">
        <f t="shared" si="46"/>
        <v>0</v>
      </c>
      <c r="S729">
        <f t="shared" si="47"/>
        <v>0</v>
      </c>
      <c r="T729">
        <f>MROT/DAY(EOMONTH(MIN($G$2:$G$2401),MONTH(G729)-1))/8*H729*$T$2402</f>
        <v>0</v>
      </c>
      <c r="U729">
        <f>I729-PLAN</f>
        <v>-100</v>
      </c>
    </row>
    <row r="730" spans="1:21" x14ac:dyDescent="0.35">
      <c r="A730">
        <v>352</v>
      </c>
      <c r="B730" t="s">
        <v>177</v>
      </c>
      <c r="C730" t="s">
        <v>114</v>
      </c>
      <c r="D730">
        <v>6</v>
      </c>
      <c r="E730" t="s">
        <v>103</v>
      </c>
      <c r="F730">
        <v>3.3</v>
      </c>
      <c r="G730" s="1">
        <v>44563</v>
      </c>
      <c r="H730">
        <v>180</v>
      </c>
      <c r="I730">
        <v>1460</v>
      </c>
      <c r="J730">
        <v>28671.71</v>
      </c>
      <c r="K730">
        <f>IF(ISBLANK(J730),VLOOKUP(A730,LinearRegression!$B$2:$J$850,6,FALSE),J730)</f>
        <v>28671.71</v>
      </c>
      <c r="L730" s="4">
        <f>IF(ISBLANK(J730),VLOOKUP(A730,GradientBoostingRegressor!$B$2:$J$850,6,FALSE),J730)</f>
        <v>28671.71</v>
      </c>
      <c r="M730">
        <f>SUM(P730:S730)</f>
        <v>27726.35250445862</v>
      </c>
      <c r="N730">
        <f t="shared" si="44"/>
        <v>945.35749554137874</v>
      </c>
      <c r="P730">
        <f t="shared" si="45"/>
        <v>0</v>
      </c>
      <c r="Q730">
        <f>$H730*Q$2402</f>
        <v>27726.35250445862</v>
      </c>
      <c r="R730">
        <f t="shared" si="46"/>
        <v>0</v>
      </c>
      <c r="S730">
        <f t="shared" si="47"/>
        <v>0</v>
      </c>
      <c r="T730">
        <f>MROT/DAY(EOMONTH(MIN($G$2:$G$2401),MONTH(G730)-1))/8*H730*$T$2402</f>
        <v>0</v>
      </c>
      <c r="U730">
        <f>I730-PLAN</f>
        <v>-100</v>
      </c>
    </row>
    <row r="731" spans="1:21" x14ac:dyDescent="0.35">
      <c r="A731">
        <v>353</v>
      </c>
      <c r="B731" t="s">
        <v>178</v>
      </c>
      <c r="C731" t="s">
        <v>114</v>
      </c>
      <c r="D731">
        <v>6</v>
      </c>
      <c r="E731" t="s">
        <v>103</v>
      </c>
      <c r="F731">
        <v>3.3</v>
      </c>
      <c r="G731" s="1">
        <v>44563</v>
      </c>
      <c r="H731">
        <v>180</v>
      </c>
      <c r="I731">
        <v>1460</v>
      </c>
      <c r="J731">
        <v>28671.71</v>
      </c>
      <c r="K731">
        <f>IF(ISBLANK(J731),VLOOKUP(A731,LinearRegression!$B$2:$J$850,6,FALSE),J731)</f>
        <v>28671.71</v>
      </c>
      <c r="L731" s="4">
        <f>IF(ISBLANK(J731),VLOOKUP(A731,GradientBoostingRegressor!$B$2:$J$850,6,FALSE),J731)</f>
        <v>28671.71</v>
      </c>
      <c r="M731">
        <f>SUM(P731:S731)</f>
        <v>27726.35250445862</v>
      </c>
      <c r="N731">
        <f t="shared" si="44"/>
        <v>945.35749554137874</v>
      </c>
      <c r="P731">
        <f t="shared" si="45"/>
        <v>0</v>
      </c>
      <c r="Q731">
        <f>$H731*Q$2402</f>
        <v>27726.35250445862</v>
      </c>
      <c r="R731">
        <f t="shared" si="46"/>
        <v>0</v>
      </c>
      <c r="S731">
        <f t="shared" si="47"/>
        <v>0</v>
      </c>
      <c r="T731">
        <f>MROT/DAY(EOMONTH(MIN($G$2:$G$2401),MONTH(G731)-1))/8*H731*$T$2402</f>
        <v>0</v>
      </c>
      <c r="U731">
        <f>I731-PLAN</f>
        <v>-100</v>
      </c>
    </row>
    <row r="732" spans="1:21" x14ac:dyDescent="0.35">
      <c r="A732">
        <v>1443</v>
      </c>
      <c r="B732" t="s">
        <v>58</v>
      </c>
      <c r="C732" t="s">
        <v>50</v>
      </c>
      <c r="D732">
        <v>4</v>
      </c>
      <c r="E732" t="s">
        <v>51</v>
      </c>
      <c r="F732">
        <v>2</v>
      </c>
      <c r="G732" s="1">
        <v>44569</v>
      </c>
      <c r="H732">
        <v>204</v>
      </c>
      <c r="I732">
        <v>1930</v>
      </c>
      <c r="J732">
        <v>28597.4</v>
      </c>
      <c r="K732">
        <f>IF(ISBLANK(J732),VLOOKUP(A732,LinearRegression!$B$2:$J$850,6,FALSE),J732)</f>
        <v>28597.4</v>
      </c>
      <c r="L732" s="4">
        <f>IF(ISBLANK(J732),VLOOKUP(A732,GradientBoostingRegressor!$B$2:$J$850,6,FALSE),J732)</f>
        <v>28597.4</v>
      </c>
      <c r="M732">
        <f>SUM(P732:S732)</f>
        <v>31423.199505053104</v>
      </c>
      <c r="N732">
        <f t="shared" si="44"/>
        <v>2825.7995050531026</v>
      </c>
      <c r="P732">
        <f t="shared" si="45"/>
        <v>0</v>
      </c>
      <c r="Q732">
        <f>$H732*Q$2402</f>
        <v>31423.199505053104</v>
      </c>
      <c r="R732">
        <f t="shared" si="46"/>
        <v>0</v>
      </c>
      <c r="S732">
        <f t="shared" si="47"/>
        <v>0</v>
      </c>
      <c r="T732">
        <f>MROT/DAY(EOMONTH(MIN($G$2:$G$2401),MONTH(G732)-1))/8*H732*$T$2402</f>
        <v>0</v>
      </c>
      <c r="U732">
        <f>I732-PLAN</f>
        <v>370</v>
      </c>
    </row>
    <row r="733" spans="1:21" x14ac:dyDescent="0.35">
      <c r="A733">
        <v>630</v>
      </c>
      <c r="B733" t="s">
        <v>43</v>
      </c>
      <c r="C733" t="s">
        <v>11</v>
      </c>
      <c r="D733">
        <v>3</v>
      </c>
      <c r="E733" t="s">
        <v>16</v>
      </c>
      <c r="F733">
        <v>3.3</v>
      </c>
      <c r="G733" s="1">
        <v>44565</v>
      </c>
      <c r="H733">
        <v>204</v>
      </c>
      <c r="I733">
        <v>1790</v>
      </c>
      <c r="J733">
        <v>28596.07</v>
      </c>
      <c r="K733">
        <f>IF(ISBLANK(J733),VLOOKUP(A733,LinearRegression!$B$2:$J$850,6,FALSE),J733)</f>
        <v>28596.07</v>
      </c>
      <c r="L733" s="4">
        <f>IF(ISBLANK(J733),VLOOKUP(A733,GradientBoostingRegressor!$B$2:$J$850,6,FALSE),J733)</f>
        <v>28596.07</v>
      </c>
      <c r="M733">
        <f>SUM(P733:S733)</f>
        <v>31423.199505053104</v>
      </c>
      <c r="N733">
        <f t="shared" si="44"/>
        <v>2827.1295050531044</v>
      </c>
      <c r="P733">
        <f t="shared" si="45"/>
        <v>0</v>
      </c>
      <c r="Q733">
        <f>$H733*Q$2402</f>
        <v>31423.199505053104</v>
      </c>
      <c r="R733">
        <f t="shared" si="46"/>
        <v>0</v>
      </c>
      <c r="S733">
        <f t="shared" si="47"/>
        <v>0</v>
      </c>
      <c r="T733">
        <f>MROT/DAY(EOMONTH(MIN($G$2:$G$2401),MONTH(G733)-1))/8*H733*$T$2402</f>
        <v>0</v>
      </c>
      <c r="U733">
        <f>I733-PLAN</f>
        <v>230</v>
      </c>
    </row>
    <row r="734" spans="1:21" x14ac:dyDescent="0.35">
      <c r="A734">
        <v>632</v>
      </c>
      <c r="B734" t="s">
        <v>45</v>
      </c>
      <c r="C734" t="s">
        <v>18</v>
      </c>
      <c r="D734">
        <v>3</v>
      </c>
      <c r="E734" t="s">
        <v>16</v>
      </c>
      <c r="F734">
        <v>3.3</v>
      </c>
      <c r="G734" s="1">
        <v>44565</v>
      </c>
      <c r="H734">
        <v>204</v>
      </c>
      <c r="I734">
        <v>1790</v>
      </c>
      <c r="J734">
        <v>28596.07</v>
      </c>
      <c r="K734">
        <f>IF(ISBLANK(J734),VLOOKUP(A734,LinearRegression!$B$2:$J$850,6,FALSE),J734)</f>
        <v>28596.07</v>
      </c>
      <c r="L734" s="4">
        <f>IF(ISBLANK(J734),VLOOKUP(A734,GradientBoostingRegressor!$B$2:$J$850,6,FALSE),J734)</f>
        <v>28596.07</v>
      </c>
      <c r="M734">
        <f>SUM(P734:S734)</f>
        <v>31423.199505053104</v>
      </c>
      <c r="N734">
        <f t="shared" si="44"/>
        <v>2827.1295050531044</v>
      </c>
      <c r="P734">
        <f t="shared" si="45"/>
        <v>0</v>
      </c>
      <c r="Q734">
        <f>$H734*Q$2402</f>
        <v>31423.199505053104</v>
      </c>
      <c r="R734">
        <f t="shared" si="46"/>
        <v>0</v>
      </c>
      <c r="S734">
        <f t="shared" si="47"/>
        <v>0</v>
      </c>
      <c r="T734">
        <f>MROT/DAY(EOMONTH(MIN($G$2:$G$2401),MONTH(G734)-1))/8*H734*$T$2402</f>
        <v>0</v>
      </c>
      <c r="U734">
        <f>I734-PLAN</f>
        <v>230</v>
      </c>
    </row>
    <row r="735" spans="1:21" x14ac:dyDescent="0.35">
      <c r="A735">
        <v>635</v>
      </c>
      <c r="B735" t="s">
        <v>48</v>
      </c>
      <c r="C735" t="s">
        <v>18</v>
      </c>
      <c r="D735">
        <v>3</v>
      </c>
      <c r="E735" t="s">
        <v>16</v>
      </c>
      <c r="F735">
        <v>3.3</v>
      </c>
      <c r="G735" s="1">
        <v>44565</v>
      </c>
      <c r="H735">
        <v>204</v>
      </c>
      <c r="I735">
        <v>1790</v>
      </c>
      <c r="J735">
        <v>28596.07</v>
      </c>
      <c r="K735">
        <f>IF(ISBLANK(J735),VLOOKUP(A735,LinearRegression!$B$2:$J$850,6,FALSE),J735)</f>
        <v>28596.07</v>
      </c>
      <c r="L735" s="4">
        <f>IF(ISBLANK(J735),VLOOKUP(A735,GradientBoostingRegressor!$B$2:$J$850,6,FALSE),J735)</f>
        <v>28596.07</v>
      </c>
      <c r="M735">
        <f>SUM(P735:S735)</f>
        <v>31423.199505053104</v>
      </c>
      <c r="N735">
        <f t="shared" si="44"/>
        <v>2827.1295050531044</v>
      </c>
      <c r="P735">
        <f t="shared" si="45"/>
        <v>0</v>
      </c>
      <c r="Q735">
        <f>$H735*Q$2402</f>
        <v>31423.199505053104</v>
      </c>
      <c r="R735">
        <f t="shared" si="46"/>
        <v>0</v>
      </c>
      <c r="S735">
        <f t="shared" si="47"/>
        <v>0</v>
      </c>
      <c r="T735">
        <f>MROT/DAY(EOMONTH(MIN($G$2:$G$2401),MONTH(G735)-1))/8*H735*$T$2402</f>
        <v>0</v>
      </c>
      <c r="U735">
        <f>I735-PLAN</f>
        <v>230</v>
      </c>
    </row>
    <row r="736" spans="1:21" x14ac:dyDescent="0.35">
      <c r="A736">
        <v>472</v>
      </c>
      <c r="B736" t="s">
        <v>92</v>
      </c>
      <c r="C736" t="s">
        <v>89</v>
      </c>
      <c r="D736">
        <v>4</v>
      </c>
      <c r="E736" t="s">
        <v>16</v>
      </c>
      <c r="F736">
        <v>3.2</v>
      </c>
      <c r="G736" s="1">
        <v>44564</v>
      </c>
      <c r="H736">
        <v>204</v>
      </c>
      <c r="I736">
        <v>1430</v>
      </c>
      <c r="J736">
        <v>28577.9</v>
      </c>
      <c r="K736">
        <f>IF(ISBLANK(J736),VLOOKUP(A736,LinearRegression!$B$2:$J$850,6,FALSE),J736)</f>
        <v>28577.9</v>
      </c>
      <c r="L736" s="4">
        <f>IF(ISBLANK(J736),VLOOKUP(A736,GradientBoostingRegressor!$B$2:$J$850,6,FALSE),J736)</f>
        <v>28577.9</v>
      </c>
      <c r="M736">
        <f>SUM(P736:S736)</f>
        <v>31423.199505053104</v>
      </c>
      <c r="N736">
        <f t="shared" si="44"/>
        <v>2845.2995050531026</v>
      </c>
      <c r="P736">
        <f t="shared" si="45"/>
        <v>0</v>
      </c>
      <c r="Q736">
        <f>$H736*Q$2402</f>
        <v>31423.199505053104</v>
      </c>
      <c r="R736">
        <f t="shared" si="46"/>
        <v>0</v>
      </c>
      <c r="S736">
        <f t="shared" si="47"/>
        <v>0</v>
      </c>
      <c r="T736">
        <f>MROT/DAY(EOMONTH(MIN($G$2:$G$2401),MONTH(G736)-1))/8*H736*$T$2402</f>
        <v>0</v>
      </c>
      <c r="U736">
        <f>I736-PLAN</f>
        <v>-130</v>
      </c>
    </row>
    <row r="737" spans="1:21" x14ac:dyDescent="0.35">
      <c r="A737">
        <v>2278</v>
      </c>
      <c r="B737" t="s">
        <v>98</v>
      </c>
      <c r="C737" t="s">
        <v>89</v>
      </c>
      <c r="D737">
        <v>4</v>
      </c>
      <c r="E737" t="s">
        <v>16</v>
      </c>
      <c r="F737">
        <v>3.2</v>
      </c>
      <c r="G737" s="1">
        <v>44573</v>
      </c>
      <c r="H737">
        <v>204</v>
      </c>
      <c r="I737">
        <v>1500</v>
      </c>
      <c r="J737">
        <v>28577.9</v>
      </c>
      <c r="K737">
        <f>IF(ISBLANK(J737),VLOOKUP(A737,LinearRegression!$B$2:$J$850,6,FALSE),J737)</f>
        <v>28577.9</v>
      </c>
      <c r="L737" s="4">
        <f>IF(ISBLANK(J737),VLOOKUP(A737,GradientBoostingRegressor!$B$2:$J$850,6,FALSE),J737)</f>
        <v>28577.9</v>
      </c>
      <c r="M737">
        <f>SUM(P737:S737)</f>
        <v>31423.199505053104</v>
      </c>
      <c r="N737">
        <f t="shared" si="44"/>
        <v>2845.2995050531026</v>
      </c>
      <c r="P737">
        <f t="shared" si="45"/>
        <v>0</v>
      </c>
      <c r="Q737">
        <f>$H737*Q$2402</f>
        <v>31423.199505053104</v>
      </c>
      <c r="R737">
        <f t="shared" si="46"/>
        <v>0</v>
      </c>
      <c r="S737">
        <f t="shared" si="47"/>
        <v>0</v>
      </c>
      <c r="T737">
        <f>MROT/DAY(EOMONTH(MIN($G$2:$G$2401),MONTH(G737)-1))/8*H737*$T$2402</f>
        <v>0</v>
      </c>
      <c r="U737">
        <f>I737-PLAN</f>
        <v>-60</v>
      </c>
    </row>
    <row r="738" spans="1:21" x14ac:dyDescent="0.35">
      <c r="A738">
        <v>670</v>
      </c>
      <c r="B738" t="s">
        <v>90</v>
      </c>
      <c r="C738" t="s">
        <v>18</v>
      </c>
      <c r="D738">
        <v>4</v>
      </c>
      <c r="E738" t="s">
        <v>16</v>
      </c>
      <c r="F738">
        <v>3.3</v>
      </c>
      <c r="G738" s="1">
        <v>44565</v>
      </c>
      <c r="H738">
        <v>192</v>
      </c>
      <c r="I738">
        <v>1790</v>
      </c>
      <c r="J738">
        <v>28329.11</v>
      </c>
      <c r="K738">
        <f>IF(ISBLANK(J738),VLOOKUP(A738,LinearRegression!$B$2:$J$850,6,FALSE),J738)</f>
        <v>28329.11</v>
      </c>
      <c r="L738" s="4">
        <f>IF(ISBLANK(J738),VLOOKUP(A738,GradientBoostingRegressor!$B$2:$J$850,6,FALSE),J738)</f>
        <v>28329.11</v>
      </c>
      <c r="M738">
        <f>SUM(P738:S738)</f>
        <v>29574.776004755862</v>
      </c>
      <c r="N738">
        <f t="shared" si="44"/>
        <v>1245.6660047558616</v>
      </c>
      <c r="P738">
        <f t="shared" si="45"/>
        <v>0</v>
      </c>
      <c r="Q738">
        <f>$H738*Q$2402</f>
        <v>29574.776004755862</v>
      </c>
      <c r="R738">
        <f t="shared" si="46"/>
        <v>0</v>
      </c>
      <c r="S738">
        <f t="shared" si="47"/>
        <v>0</v>
      </c>
      <c r="T738">
        <f>MROT/DAY(EOMONTH(MIN($G$2:$G$2401),MONTH(G738)-1))/8*H738*$T$2402</f>
        <v>0</v>
      </c>
      <c r="U738">
        <f>I738-PLAN</f>
        <v>230</v>
      </c>
    </row>
    <row r="739" spans="1:21" x14ac:dyDescent="0.35">
      <c r="A739">
        <v>681</v>
      </c>
      <c r="B739" t="s">
        <v>101</v>
      </c>
      <c r="C739" t="s">
        <v>18</v>
      </c>
      <c r="D739">
        <v>4</v>
      </c>
      <c r="E739" t="s">
        <v>16</v>
      </c>
      <c r="F739">
        <v>3.3</v>
      </c>
      <c r="G739" s="1">
        <v>44565</v>
      </c>
      <c r="H739">
        <v>192</v>
      </c>
      <c r="I739">
        <v>1790</v>
      </c>
      <c r="J739">
        <v>28329.11</v>
      </c>
      <c r="K739">
        <f>IF(ISBLANK(J739),VLOOKUP(A739,LinearRegression!$B$2:$J$850,6,FALSE),J739)</f>
        <v>28329.11</v>
      </c>
      <c r="L739" s="4">
        <f>IF(ISBLANK(J739),VLOOKUP(A739,GradientBoostingRegressor!$B$2:$J$850,6,FALSE),J739)</f>
        <v>28329.11</v>
      </c>
      <c r="M739">
        <f>SUM(P739:S739)</f>
        <v>29574.776004755862</v>
      </c>
      <c r="N739">
        <f t="shared" si="44"/>
        <v>1245.6660047558616</v>
      </c>
      <c r="P739">
        <f t="shared" si="45"/>
        <v>0</v>
      </c>
      <c r="Q739">
        <f>$H739*Q$2402</f>
        <v>29574.776004755862</v>
      </c>
      <c r="R739">
        <f t="shared" si="46"/>
        <v>0</v>
      </c>
      <c r="S739">
        <f t="shared" si="47"/>
        <v>0</v>
      </c>
      <c r="T739">
        <f>MROT/DAY(EOMONTH(MIN($G$2:$G$2401),MONTH(G739)-1))/8*H739*$T$2402</f>
        <v>0</v>
      </c>
      <c r="U739">
        <f>I739-PLAN</f>
        <v>230</v>
      </c>
    </row>
    <row r="740" spans="1:21" x14ac:dyDescent="0.35">
      <c r="A740">
        <v>1476</v>
      </c>
      <c r="B740" t="s">
        <v>96</v>
      </c>
      <c r="C740" t="s">
        <v>89</v>
      </c>
      <c r="D740">
        <v>4</v>
      </c>
      <c r="E740" t="s">
        <v>16</v>
      </c>
      <c r="F740">
        <v>3.2</v>
      </c>
      <c r="G740" s="1">
        <v>44569</v>
      </c>
      <c r="H740">
        <v>192</v>
      </c>
      <c r="I740">
        <v>1930</v>
      </c>
      <c r="J740">
        <v>28244.06</v>
      </c>
      <c r="K740">
        <f>IF(ISBLANK(J740),VLOOKUP(A740,LinearRegression!$B$2:$J$850,6,FALSE),J740)</f>
        <v>28244.06</v>
      </c>
      <c r="L740" s="4">
        <f>IF(ISBLANK(J740),VLOOKUP(A740,GradientBoostingRegressor!$B$2:$J$850,6,FALSE),J740)</f>
        <v>28244.06</v>
      </c>
      <c r="M740">
        <f>SUM(P740:S740)</f>
        <v>29574.776004755862</v>
      </c>
      <c r="N740">
        <f t="shared" si="44"/>
        <v>1330.7160047558609</v>
      </c>
      <c r="P740">
        <f t="shared" si="45"/>
        <v>0</v>
      </c>
      <c r="Q740">
        <f>$H740*Q$2402</f>
        <v>29574.776004755862</v>
      </c>
      <c r="R740">
        <f t="shared" si="46"/>
        <v>0</v>
      </c>
      <c r="S740">
        <f t="shared" si="47"/>
        <v>0</v>
      </c>
      <c r="T740">
        <f>MROT/DAY(EOMONTH(MIN($G$2:$G$2401),MONTH(G740)-1))/8*H740*$T$2402</f>
        <v>0</v>
      </c>
      <c r="U740">
        <f>I740-PLAN</f>
        <v>370</v>
      </c>
    </row>
    <row r="741" spans="1:21" x14ac:dyDescent="0.35">
      <c r="A741">
        <v>17</v>
      </c>
      <c r="B741" t="s">
        <v>30</v>
      </c>
      <c r="C741" t="s">
        <v>11</v>
      </c>
      <c r="D741">
        <v>3</v>
      </c>
      <c r="E741" t="s">
        <v>12</v>
      </c>
      <c r="F741">
        <v>1</v>
      </c>
      <c r="G741" s="1">
        <v>44562</v>
      </c>
      <c r="H741">
        <v>228</v>
      </c>
      <c r="I741">
        <v>1950</v>
      </c>
      <c r="J741">
        <v>28217.32</v>
      </c>
      <c r="K741">
        <f>IF(ISBLANK(J741),VLOOKUP(A741,LinearRegression!$B$2:$J$850,6,FALSE),J741)</f>
        <v>28217.32</v>
      </c>
      <c r="L741" s="4">
        <f>IF(ISBLANK(J741),VLOOKUP(A741,GradientBoostingRegressor!$B$2:$J$850,6,FALSE),J741)</f>
        <v>28217.32</v>
      </c>
      <c r="M741">
        <f>SUM(P741:S741)</f>
        <v>35120.046505647588</v>
      </c>
      <c r="N741">
        <f t="shared" si="44"/>
        <v>6902.7265056475881</v>
      </c>
      <c r="P741">
        <f t="shared" si="45"/>
        <v>0</v>
      </c>
      <c r="Q741">
        <f>$H741*Q$2402</f>
        <v>35120.046505647588</v>
      </c>
      <c r="R741">
        <f t="shared" si="46"/>
        <v>0</v>
      </c>
      <c r="S741">
        <f t="shared" si="47"/>
        <v>0</v>
      </c>
      <c r="T741">
        <f>MROT/DAY(EOMONTH(MIN($G$2:$G$2401),MONTH(G741)-1))/8*H741*$T$2402</f>
        <v>0</v>
      </c>
      <c r="U741">
        <f>I741-PLAN</f>
        <v>390</v>
      </c>
    </row>
    <row r="742" spans="1:21" x14ac:dyDescent="0.35">
      <c r="A742">
        <v>22</v>
      </c>
      <c r="B742" t="s">
        <v>35</v>
      </c>
      <c r="C742" t="s">
        <v>11</v>
      </c>
      <c r="D742">
        <v>3</v>
      </c>
      <c r="E742" t="s">
        <v>12</v>
      </c>
      <c r="F742">
        <v>1</v>
      </c>
      <c r="G742" s="1">
        <v>44562</v>
      </c>
      <c r="H742">
        <v>228</v>
      </c>
      <c r="I742">
        <v>1950</v>
      </c>
      <c r="J742">
        <v>28217.32</v>
      </c>
      <c r="K742">
        <f>IF(ISBLANK(J742),VLOOKUP(A742,LinearRegression!$B$2:$J$850,6,FALSE),J742)</f>
        <v>28217.32</v>
      </c>
      <c r="L742" s="4">
        <f>IF(ISBLANK(J742),VLOOKUP(A742,GradientBoostingRegressor!$B$2:$J$850,6,FALSE),J742)</f>
        <v>28217.32</v>
      </c>
      <c r="M742">
        <f>SUM(P742:S742)</f>
        <v>35120.046505647588</v>
      </c>
      <c r="N742">
        <f t="shared" si="44"/>
        <v>6902.7265056475881</v>
      </c>
      <c r="P742">
        <f t="shared" si="45"/>
        <v>0</v>
      </c>
      <c r="Q742">
        <f>$H742*Q$2402</f>
        <v>35120.046505647588</v>
      </c>
      <c r="R742">
        <f t="shared" si="46"/>
        <v>0</v>
      </c>
      <c r="S742">
        <f t="shared" si="47"/>
        <v>0</v>
      </c>
      <c r="T742">
        <f>MROT/DAY(EOMONTH(MIN($G$2:$G$2401),MONTH(G742)-1))/8*H742*$T$2402</f>
        <v>0</v>
      </c>
      <c r="U742">
        <f>I742-PLAN</f>
        <v>390</v>
      </c>
    </row>
    <row r="743" spans="1:21" x14ac:dyDescent="0.35">
      <c r="A743">
        <v>561</v>
      </c>
      <c r="B743" t="s">
        <v>188</v>
      </c>
      <c r="C743" t="s">
        <v>65</v>
      </c>
      <c r="D743">
        <v>7</v>
      </c>
      <c r="E743" t="s">
        <v>66</v>
      </c>
      <c r="F743">
        <v>3.4</v>
      </c>
      <c r="G743" s="1">
        <v>44564</v>
      </c>
      <c r="H743">
        <v>168</v>
      </c>
      <c r="I743">
        <v>1430</v>
      </c>
      <c r="J743">
        <v>28215.67</v>
      </c>
      <c r="K743">
        <f>IF(ISBLANK(J743),VLOOKUP(A743,LinearRegression!$B$2:$J$850,6,FALSE),J743)</f>
        <v>28215.67</v>
      </c>
      <c r="L743" s="4">
        <f>IF(ISBLANK(J743),VLOOKUP(A743,GradientBoostingRegressor!$B$2:$J$850,6,FALSE),J743)</f>
        <v>28215.67</v>
      </c>
      <c r="M743">
        <f>SUM(P743:S743)</f>
        <v>25877.929004161379</v>
      </c>
      <c r="N743">
        <f t="shared" si="44"/>
        <v>2337.7409958386197</v>
      </c>
      <c r="P743">
        <f t="shared" si="45"/>
        <v>0</v>
      </c>
      <c r="Q743">
        <f>$H743*Q$2402</f>
        <v>25877.929004161379</v>
      </c>
      <c r="R743">
        <f t="shared" si="46"/>
        <v>0</v>
      </c>
      <c r="S743">
        <f t="shared" si="47"/>
        <v>0</v>
      </c>
      <c r="T743">
        <f>MROT/DAY(EOMONTH(MIN($G$2:$G$2401),MONTH(G743)-1))/8*H743*$T$2402</f>
        <v>0</v>
      </c>
      <c r="U743">
        <f>I743-PLAN</f>
        <v>-130</v>
      </c>
    </row>
    <row r="744" spans="1:21" x14ac:dyDescent="0.35">
      <c r="A744">
        <v>564</v>
      </c>
      <c r="B744" t="s">
        <v>191</v>
      </c>
      <c r="C744" t="s">
        <v>65</v>
      </c>
      <c r="D744">
        <v>7</v>
      </c>
      <c r="E744" t="s">
        <v>66</v>
      </c>
      <c r="F744">
        <v>3.4</v>
      </c>
      <c r="G744" s="1">
        <v>44564</v>
      </c>
      <c r="H744">
        <v>168</v>
      </c>
      <c r="I744">
        <v>1430</v>
      </c>
      <c r="J744">
        <v>28215.67</v>
      </c>
      <c r="K744">
        <f>IF(ISBLANK(J744),VLOOKUP(A744,LinearRegression!$B$2:$J$850,6,FALSE),J744)</f>
        <v>28215.67</v>
      </c>
      <c r="L744" s="4">
        <f>IF(ISBLANK(J744),VLOOKUP(A744,GradientBoostingRegressor!$B$2:$J$850,6,FALSE),J744)</f>
        <v>28215.67</v>
      </c>
      <c r="M744">
        <f>SUM(P744:S744)</f>
        <v>25877.929004161379</v>
      </c>
      <c r="N744">
        <f t="shared" si="44"/>
        <v>2337.7409958386197</v>
      </c>
      <c r="P744">
        <f t="shared" si="45"/>
        <v>0</v>
      </c>
      <c r="Q744">
        <f>$H744*Q$2402</f>
        <v>25877.929004161379</v>
      </c>
      <c r="R744">
        <f t="shared" si="46"/>
        <v>0</v>
      </c>
      <c r="S744">
        <f t="shared" si="47"/>
        <v>0</v>
      </c>
      <c r="T744">
        <f>MROT/DAY(EOMONTH(MIN($G$2:$G$2401),MONTH(G744)-1))/8*H744*$T$2402</f>
        <v>0</v>
      </c>
      <c r="U744">
        <f>I744-PLAN</f>
        <v>-130</v>
      </c>
    </row>
    <row r="745" spans="1:21" x14ac:dyDescent="0.35">
      <c r="A745">
        <v>966</v>
      </c>
      <c r="B745" t="s">
        <v>193</v>
      </c>
      <c r="C745" t="s">
        <v>65</v>
      </c>
      <c r="D745">
        <v>7</v>
      </c>
      <c r="E745" t="s">
        <v>66</v>
      </c>
      <c r="F745">
        <v>3.4</v>
      </c>
      <c r="G745" s="1">
        <v>44566</v>
      </c>
      <c r="H745">
        <v>168</v>
      </c>
      <c r="I745">
        <v>1490</v>
      </c>
      <c r="J745">
        <v>28215.67</v>
      </c>
      <c r="K745">
        <f>IF(ISBLANK(J745),VLOOKUP(A745,LinearRegression!$B$2:$J$850,6,FALSE),J745)</f>
        <v>28215.67</v>
      </c>
      <c r="L745" s="4">
        <f>IF(ISBLANK(J745),VLOOKUP(A745,GradientBoostingRegressor!$B$2:$J$850,6,FALSE),J745)</f>
        <v>28215.67</v>
      </c>
      <c r="M745">
        <f>SUM(P745:S745)</f>
        <v>25877.929004161379</v>
      </c>
      <c r="N745">
        <f t="shared" si="44"/>
        <v>2337.7409958386197</v>
      </c>
      <c r="P745">
        <f t="shared" si="45"/>
        <v>0</v>
      </c>
      <c r="Q745">
        <f>$H745*Q$2402</f>
        <v>25877.929004161379</v>
      </c>
      <c r="R745">
        <f t="shared" si="46"/>
        <v>0</v>
      </c>
      <c r="S745">
        <f t="shared" si="47"/>
        <v>0</v>
      </c>
      <c r="T745">
        <f>MROT/DAY(EOMONTH(MIN($G$2:$G$2401),MONTH(G745)-1))/8*H745*$T$2402</f>
        <v>0</v>
      </c>
      <c r="U745">
        <f>I745-PLAN</f>
        <v>-70</v>
      </c>
    </row>
    <row r="746" spans="1:21" x14ac:dyDescent="0.35">
      <c r="A746">
        <v>948</v>
      </c>
      <c r="B746" t="s">
        <v>173</v>
      </c>
      <c r="C746" t="s">
        <v>114</v>
      </c>
      <c r="D746">
        <v>6</v>
      </c>
      <c r="E746" t="s">
        <v>16</v>
      </c>
      <c r="F746">
        <v>3.3</v>
      </c>
      <c r="G746" s="1">
        <v>44566</v>
      </c>
      <c r="H746">
        <v>180</v>
      </c>
      <c r="I746">
        <v>1490</v>
      </c>
      <c r="J746">
        <v>28202.77</v>
      </c>
      <c r="K746">
        <f>IF(ISBLANK(J746),VLOOKUP(A746,LinearRegression!$B$2:$J$850,6,FALSE),J746)</f>
        <v>28202.77</v>
      </c>
      <c r="L746" s="4">
        <f>IF(ISBLANK(J746),VLOOKUP(A746,GradientBoostingRegressor!$B$2:$J$850,6,FALSE),J746)</f>
        <v>28202.77</v>
      </c>
      <c r="M746">
        <f>SUM(P746:S746)</f>
        <v>27726.35250445862</v>
      </c>
      <c r="N746">
        <f t="shared" si="44"/>
        <v>476.41749554138005</v>
      </c>
      <c r="P746">
        <f t="shared" si="45"/>
        <v>0</v>
      </c>
      <c r="Q746">
        <f>$H746*Q$2402</f>
        <v>27726.35250445862</v>
      </c>
      <c r="R746">
        <f t="shared" si="46"/>
        <v>0</v>
      </c>
      <c r="S746">
        <f t="shared" si="47"/>
        <v>0</v>
      </c>
      <c r="T746">
        <f>MROT/DAY(EOMONTH(MIN($G$2:$G$2401),MONTH(G746)-1))/8*H746*$T$2402</f>
        <v>0</v>
      </c>
      <c r="U746">
        <f>I746-PLAN</f>
        <v>-70</v>
      </c>
    </row>
    <row r="747" spans="1:21" x14ac:dyDescent="0.35">
      <c r="A747">
        <v>2352</v>
      </c>
      <c r="B747" t="s">
        <v>177</v>
      </c>
      <c r="C747" t="s">
        <v>114</v>
      </c>
      <c r="D747">
        <v>6</v>
      </c>
      <c r="E747" t="s">
        <v>103</v>
      </c>
      <c r="F747">
        <v>3.3</v>
      </c>
      <c r="G747" s="1">
        <v>44573</v>
      </c>
      <c r="H747">
        <v>180</v>
      </c>
      <c r="I747">
        <v>1500</v>
      </c>
      <c r="J747">
        <v>28202.77</v>
      </c>
      <c r="K747">
        <f>IF(ISBLANK(J747),VLOOKUP(A747,LinearRegression!$B$2:$J$850,6,FALSE),J747)</f>
        <v>28202.77</v>
      </c>
      <c r="L747" s="4">
        <f>IF(ISBLANK(J747),VLOOKUP(A747,GradientBoostingRegressor!$B$2:$J$850,6,FALSE),J747)</f>
        <v>28202.77</v>
      </c>
      <c r="M747">
        <f>SUM(P747:S747)</f>
        <v>27726.35250445862</v>
      </c>
      <c r="N747">
        <f t="shared" si="44"/>
        <v>476.41749554138005</v>
      </c>
      <c r="P747">
        <f t="shared" si="45"/>
        <v>0</v>
      </c>
      <c r="Q747">
        <f>$H747*Q$2402</f>
        <v>27726.35250445862</v>
      </c>
      <c r="R747">
        <f t="shared" si="46"/>
        <v>0</v>
      </c>
      <c r="S747">
        <f t="shared" si="47"/>
        <v>0</v>
      </c>
      <c r="T747">
        <f>MROT/DAY(EOMONTH(MIN($G$2:$G$2401),MONTH(G747)-1))/8*H747*$T$2402</f>
        <v>0</v>
      </c>
      <c r="U747">
        <f>I747-PLAN</f>
        <v>-60</v>
      </c>
    </row>
    <row r="748" spans="1:21" x14ac:dyDescent="0.35">
      <c r="A748">
        <v>1418</v>
      </c>
      <c r="B748" t="s">
        <v>31</v>
      </c>
      <c r="C748" t="s">
        <v>11</v>
      </c>
      <c r="D748">
        <v>3</v>
      </c>
      <c r="E748" t="s">
        <v>12</v>
      </c>
      <c r="F748">
        <v>1</v>
      </c>
      <c r="G748" s="1">
        <v>44569</v>
      </c>
      <c r="H748">
        <v>228</v>
      </c>
      <c r="I748">
        <v>1930</v>
      </c>
      <c r="J748">
        <v>28086.55</v>
      </c>
      <c r="K748">
        <f>IF(ISBLANK(J748),VLOOKUP(A748,LinearRegression!$B$2:$J$850,6,FALSE),J748)</f>
        <v>28086.55</v>
      </c>
      <c r="L748" s="4">
        <f>IF(ISBLANK(J748),VLOOKUP(A748,GradientBoostingRegressor!$B$2:$J$850,6,FALSE),J748)</f>
        <v>28086.55</v>
      </c>
      <c r="M748">
        <f>SUM(P748:S748)</f>
        <v>35120.046505647588</v>
      </c>
      <c r="N748">
        <f t="shared" si="44"/>
        <v>7033.4965056475885</v>
      </c>
      <c r="P748">
        <f t="shared" si="45"/>
        <v>0</v>
      </c>
      <c r="Q748">
        <f>$H748*Q$2402</f>
        <v>35120.046505647588</v>
      </c>
      <c r="R748">
        <f t="shared" si="46"/>
        <v>0</v>
      </c>
      <c r="S748">
        <f t="shared" si="47"/>
        <v>0</v>
      </c>
      <c r="T748">
        <f>MROT/DAY(EOMONTH(MIN($G$2:$G$2401),MONTH(G748)-1))/8*H748*$T$2402</f>
        <v>0</v>
      </c>
      <c r="U748">
        <f>I748-PLAN</f>
        <v>370</v>
      </c>
    </row>
    <row r="749" spans="1:21" x14ac:dyDescent="0.35">
      <c r="A749">
        <v>1250</v>
      </c>
      <c r="B749" t="s">
        <v>67</v>
      </c>
      <c r="C749" t="s">
        <v>68</v>
      </c>
      <c r="D749">
        <v>4</v>
      </c>
      <c r="E749" t="s">
        <v>66</v>
      </c>
      <c r="F749">
        <v>3.4</v>
      </c>
      <c r="G749" s="1">
        <v>44568</v>
      </c>
      <c r="H749">
        <v>192</v>
      </c>
      <c r="I749">
        <v>1620</v>
      </c>
      <c r="J749">
        <v>28077.51</v>
      </c>
      <c r="K749">
        <f>IF(ISBLANK(J749),VLOOKUP(A749,LinearRegression!$B$2:$J$850,6,FALSE),J749)</f>
        <v>28077.51</v>
      </c>
      <c r="L749" s="4">
        <f>IF(ISBLANK(J749),VLOOKUP(A749,GradientBoostingRegressor!$B$2:$J$850,6,FALSE),J749)</f>
        <v>28077.51</v>
      </c>
      <c r="M749">
        <f>SUM(P749:S749)</f>
        <v>29574.776004755862</v>
      </c>
      <c r="N749">
        <f t="shared" si="44"/>
        <v>1497.2660047558638</v>
      </c>
      <c r="P749">
        <f t="shared" si="45"/>
        <v>0</v>
      </c>
      <c r="Q749">
        <f>$H749*Q$2402</f>
        <v>29574.776004755862</v>
      </c>
      <c r="R749">
        <f t="shared" si="46"/>
        <v>0</v>
      </c>
      <c r="S749">
        <f t="shared" si="47"/>
        <v>0</v>
      </c>
      <c r="T749">
        <f>MROT/DAY(EOMONTH(MIN($G$2:$G$2401),MONTH(G749)-1))/8*H749*$T$2402</f>
        <v>0</v>
      </c>
      <c r="U749">
        <f>I749-PLAN</f>
        <v>60</v>
      </c>
    </row>
    <row r="750" spans="1:21" x14ac:dyDescent="0.35">
      <c r="A750">
        <v>1253</v>
      </c>
      <c r="B750" t="s">
        <v>72</v>
      </c>
      <c r="C750" t="s">
        <v>65</v>
      </c>
      <c r="D750">
        <v>4</v>
      </c>
      <c r="E750" t="s">
        <v>66</v>
      </c>
      <c r="F750">
        <v>3.4</v>
      </c>
      <c r="G750" s="1">
        <v>44568</v>
      </c>
      <c r="H750">
        <v>192</v>
      </c>
      <c r="I750">
        <v>1620</v>
      </c>
      <c r="J750">
        <v>28077.51</v>
      </c>
      <c r="K750">
        <f>IF(ISBLANK(J750),VLOOKUP(A750,LinearRegression!$B$2:$J$850,6,FALSE),J750)</f>
        <v>28077.51</v>
      </c>
      <c r="L750" s="4">
        <f>IF(ISBLANK(J750),VLOOKUP(A750,GradientBoostingRegressor!$B$2:$J$850,6,FALSE),J750)</f>
        <v>28077.51</v>
      </c>
      <c r="M750">
        <f>SUM(P750:S750)</f>
        <v>29574.776004755862</v>
      </c>
      <c r="N750">
        <f t="shared" si="44"/>
        <v>1497.2660047558638</v>
      </c>
      <c r="P750">
        <f t="shared" si="45"/>
        <v>0</v>
      </c>
      <c r="Q750">
        <f>$H750*Q$2402</f>
        <v>29574.776004755862</v>
      </c>
      <c r="R750">
        <f t="shared" si="46"/>
        <v>0</v>
      </c>
      <c r="S750">
        <f t="shared" si="47"/>
        <v>0</v>
      </c>
      <c r="T750">
        <f>MROT/DAY(EOMONTH(MIN($G$2:$G$2401),MONTH(G750)-1))/8*H750*$T$2402</f>
        <v>0</v>
      </c>
      <c r="U750">
        <f>I750-PLAN</f>
        <v>60</v>
      </c>
    </row>
    <row r="751" spans="1:21" x14ac:dyDescent="0.35">
      <c r="A751">
        <v>1265</v>
      </c>
      <c r="B751" t="s">
        <v>84</v>
      </c>
      <c r="C751" t="s">
        <v>68</v>
      </c>
      <c r="D751">
        <v>4</v>
      </c>
      <c r="E751" t="s">
        <v>66</v>
      </c>
      <c r="F751">
        <v>3.4</v>
      </c>
      <c r="G751" s="1">
        <v>44568</v>
      </c>
      <c r="H751">
        <v>192</v>
      </c>
      <c r="I751">
        <v>1620</v>
      </c>
      <c r="J751">
        <v>28077.51</v>
      </c>
      <c r="K751">
        <f>IF(ISBLANK(J751),VLOOKUP(A751,LinearRegression!$B$2:$J$850,6,FALSE),J751)</f>
        <v>28077.51</v>
      </c>
      <c r="L751" s="4">
        <f>IF(ISBLANK(J751),VLOOKUP(A751,GradientBoostingRegressor!$B$2:$J$850,6,FALSE),J751)</f>
        <v>28077.51</v>
      </c>
      <c r="M751">
        <f>SUM(P751:S751)</f>
        <v>29574.776004755862</v>
      </c>
      <c r="N751">
        <f t="shared" si="44"/>
        <v>1497.2660047558638</v>
      </c>
      <c r="P751">
        <f t="shared" si="45"/>
        <v>0</v>
      </c>
      <c r="Q751">
        <f>$H751*Q$2402</f>
        <v>29574.776004755862</v>
      </c>
      <c r="R751">
        <f t="shared" si="46"/>
        <v>0</v>
      </c>
      <c r="S751">
        <f t="shared" si="47"/>
        <v>0</v>
      </c>
      <c r="T751">
        <f>MROT/DAY(EOMONTH(MIN($G$2:$G$2401),MONTH(G751)-1))/8*H751*$T$2402</f>
        <v>0</v>
      </c>
      <c r="U751">
        <f>I751-PLAN</f>
        <v>60</v>
      </c>
    </row>
    <row r="752" spans="1:21" x14ac:dyDescent="0.35">
      <c r="A752">
        <v>638</v>
      </c>
      <c r="B752" t="s">
        <v>53</v>
      </c>
      <c r="C752" t="s">
        <v>50</v>
      </c>
      <c r="D752">
        <v>4</v>
      </c>
      <c r="E752" t="s">
        <v>51</v>
      </c>
      <c r="F752">
        <v>2</v>
      </c>
      <c r="G752" s="1">
        <v>44565</v>
      </c>
      <c r="H752">
        <v>204</v>
      </c>
      <c r="I752">
        <v>1790</v>
      </c>
      <c r="J752">
        <v>28075.759999999998</v>
      </c>
      <c r="K752">
        <f>IF(ISBLANK(J752),VLOOKUP(A752,LinearRegression!$B$2:$J$850,6,FALSE),J752)</f>
        <v>28075.759999999998</v>
      </c>
      <c r="L752" s="4">
        <f>IF(ISBLANK(J752),VLOOKUP(A752,GradientBoostingRegressor!$B$2:$J$850,6,FALSE),J752)</f>
        <v>28075.759999999998</v>
      </c>
      <c r="M752">
        <f>SUM(P752:S752)</f>
        <v>31423.199505053104</v>
      </c>
      <c r="N752">
        <f t="shared" si="44"/>
        <v>3347.4395050531057</v>
      </c>
      <c r="P752">
        <f t="shared" si="45"/>
        <v>0</v>
      </c>
      <c r="Q752">
        <f>$H752*Q$2402</f>
        <v>31423.199505053104</v>
      </c>
      <c r="R752">
        <f t="shared" si="46"/>
        <v>0</v>
      </c>
      <c r="S752">
        <f t="shared" si="47"/>
        <v>0</v>
      </c>
      <c r="T752">
        <f>MROT/DAY(EOMONTH(MIN($G$2:$G$2401),MONTH(G752)-1))/8*H752*$T$2402</f>
        <v>0</v>
      </c>
      <c r="U752">
        <f>I752-PLAN</f>
        <v>230</v>
      </c>
    </row>
    <row r="753" spans="1:21" x14ac:dyDescent="0.35">
      <c r="A753">
        <v>643</v>
      </c>
      <c r="B753" t="s">
        <v>58</v>
      </c>
      <c r="C753" t="s">
        <v>50</v>
      </c>
      <c r="D753">
        <v>4</v>
      </c>
      <c r="E753" t="s">
        <v>51</v>
      </c>
      <c r="F753">
        <v>2</v>
      </c>
      <c r="G753" s="1">
        <v>44565</v>
      </c>
      <c r="H753">
        <v>204</v>
      </c>
      <c r="I753">
        <v>1790</v>
      </c>
      <c r="J753">
        <v>28075.759999999998</v>
      </c>
      <c r="K753">
        <f>IF(ISBLANK(J753),VLOOKUP(A753,LinearRegression!$B$2:$J$850,6,FALSE),J753)</f>
        <v>28075.759999999998</v>
      </c>
      <c r="L753" s="4">
        <f>IF(ISBLANK(J753),VLOOKUP(A753,GradientBoostingRegressor!$B$2:$J$850,6,FALSE),J753)</f>
        <v>28075.759999999998</v>
      </c>
      <c r="M753">
        <f>SUM(P753:S753)</f>
        <v>31423.199505053104</v>
      </c>
      <c r="N753">
        <f t="shared" si="44"/>
        <v>3347.4395050531057</v>
      </c>
      <c r="P753">
        <f t="shared" si="45"/>
        <v>0</v>
      </c>
      <c r="Q753">
        <f>$H753*Q$2402</f>
        <v>31423.199505053104</v>
      </c>
      <c r="R753">
        <f t="shared" si="46"/>
        <v>0</v>
      </c>
      <c r="S753">
        <f t="shared" si="47"/>
        <v>0</v>
      </c>
      <c r="T753">
        <f>MROT/DAY(EOMONTH(MIN($G$2:$G$2401),MONTH(G753)-1))/8*H753*$T$2402</f>
        <v>0</v>
      </c>
      <c r="U753">
        <f>I753-PLAN</f>
        <v>230</v>
      </c>
    </row>
    <row r="754" spans="1:21" x14ac:dyDescent="0.35">
      <c r="A754">
        <v>250</v>
      </c>
      <c r="B754" t="s">
        <v>67</v>
      </c>
      <c r="C754" t="s">
        <v>68</v>
      </c>
      <c r="D754">
        <v>4</v>
      </c>
      <c r="E754" t="s">
        <v>66</v>
      </c>
      <c r="F754">
        <v>3.4</v>
      </c>
      <c r="G754" s="1">
        <v>44563</v>
      </c>
      <c r="H754">
        <v>192</v>
      </c>
      <c r="I754">
        <v>1460</v>
      </c>
      <c r="J754">
        <v>28055.68</v>
      </c>
      <c r="K754">
        <f>IF(ISBLANK(J754),VLOOKUP(A754,LinearRegression!$B$2:$J$850,6,FALSE),J754)</f>
        <v>28055.68</v>
      </c>
      <c r="L754" s="4">
        <f>IF(ISBLANK(J754),VLOOKUP(A754,GradientBoostingRegressor!$B$2:$J$850,6,FALSE),J754)</f>
        <v>28055.68</v>
      </c>
      <c r="M754">
        <f>SUM(P754:S754)</f>
        <v>29574.776004755862</v>
      </c>
      <c r="N754">
        <f t="shared" si="44"/>
        <v>1519.0960047558619</v>
      </c>
      <c r="P754">
        <f t="shared" si="45"/>
        <v>0</v>
      </c>
      <c r="Q754">
        <f>$H754*Q$2402</f>
        <v>29574.776004755862</v>
      </c>
      <c r="R754">
        <f t="shared" si="46"/>
        <v>0</v>
      </c>
      <c r="S754">
        <f t="shared" si="47"/>
        <v>0</v>
      </c>
      <c r="T754">
        <f>MROT/DAY(EOMONTH(MIN($G$2:$G$2401),MONTH(G754)-1))/8*H754*$T$2402</f>
        <v>0</v>
      </c>
      <c r="U754">
        <f>I754-PLAN</f>
        <v>-100</v>
      </c>
    </row>
    <row r="755" spans="1:21" x14ac:dyDescent="0.35">
      <c r="A755">
        <v>262</v>
      </c>
      <c r="B755" t="s">
        <v>81</v>
      </c>
      <c r="C755" t="s">
        <v>68</v>
      </c>
      <c r="D755">
        <v>4</v>
      </c>
      <c r="E755" t="s">
        <v>66</v>
      </c>
      <c r="F755">
        <v>3.4</v>
      </c>
      <c r="G755" s="1">
        <v>44563</v>
      </c>
      <c r="H755">
        <v>192</v>
      </c>
      <c r="I755">
        <v>1460</v>
      </c>
      <c r="J755">
        <v>28055.68</v>
      </c>
      <c r="K755">
        <f>IF(ISBLANK(J755),VLOOKUP(A755,LinearRegression!$B$2:$J$850,6,FALSE),J755)</f>
        <v>28055.68</v>
      </c>
      <c r="L755" s="4">
        <f>IF(ISBLANK(J755),VLOOKUP(A755,GradientBoostingRegressor!$B$2:$J$850,6,FALSE),J755)</f>
        <v>28055.68</v>
      </c>
      <c r="M755">
        <f>SUM(P755:S755)</f>
        <v>29574.776004755862</v>
      </c>
      <c r="N755">
        <f t="shared" si="44"/>
        <v>1519.0960047558619</v>
      </c>
      <c r="P755">
        <f t="shared" si="45"/>
        <v>0</v>
      </c>
      <c r="Q755">
        <f>$H755*Q$2402</f>
        <v>29574.776004755862</v>
      </c>
      <c r="R755">
        <f t="shared" si="46"/>
        <v>0</v>
      </c>
      <c r="S755">
        <f t="shared" si="47"/>
        <v>0</v>
      </c>
      <c r="T755">
        <f>MROT/DAY(EOMONTH(MIN($G$2:$G$2401),MONTH(G755)-1))/8*H755*$T$2402</f>
        <v>0</v>
      </c>
      <c r="U755">
        <f>I755-PLAN</f>
        <v>-100</v>
      </c>
    </row>
    <row r="756" spans="1:21" x14ac:dyDescent="0.35">
      <c r="A756">
        <v>696</v>
      </c>
      <c r="B756" t="s">
        <v>118</v>
      </c>
      <c r="C756" t="s">
        <v>50</v>
      </c>
      <c r="D756">
        <v>5</v>
      </c>
      <c r="E756" t="s">
        <v>51</v>
      </c>
      <c r="F756">
        <v>2</v>
      </c>
      <c r="G756" s="1">
        <v>44565</v>
      </c>
      <c r="H756">
        <v>192</v>
      </c>
      <c r="I756">
        <v>1790</v>
      </c>
      <c r="J756">
        <v>27995.07</v>
      </c>
      <c r="K756">
        <f>IF(ISBLANK(J756),VLOOKUP(A756,LinearRegression!$B$2:$J$850,6,FALSE),J756)</f>
        <v>27995.07</v>
      </c>
      <c r="L756" s="4">
        <f>IF(ISBLANK(J756),VLOOKUP(A756,GradientBoostingRegressor!$B$2:$J$850,6,FALSE),J756)</f>
        <v>27995.07</v>
      </c>
      <c r="M756">
        <f>SUM(P756:S756)</f>
        <v>29574.776004755862</v>
      </c>
      <c r="N756">
        <f t="shared" si="44"/>
        <v>1579.7060047558625</v>
      </c>
      <c r="P756">
        <f t="shared" si="45"/>
        <v>0</v>
      </c>
      <c r="Q756">
        <f>$H756*Q$2402</f>
        <v>29574.776004755862</v>
      </c>
      <c r="R756">
        <f t="shared" si="46"/>
        <v>0</v>
      </c>
      <c r="S756">
        <f t="shared" si="47"/>
        <v>0</v>
      </c>
      <c r="T756">
        <f>MROT/DAY(EOMONTH(MIN($G$2:$G$2401),MONTH(G756)-1))/8*H756*$T$2402</f>
        <v>0</v>
      </c>
      <c r="U756">
        <f>I756-PLAN</f>
        <v>230</v>
      </c>
    </row>
    <row r="757" spans="1:21" x14ac:dyDescent="0.35">
      <c r="A757">
        <v>712</v>
      </c>
      <c r="B757" t="s">
        <v>135</v>
      </c>
      <c r="C757" t="s">
        <v>50</v>
      </c>
      <c r="D757">
        <v>5</v>
      </c>
      <c r="E757" t="s">
        <v>133</v>
      </c>
      <c r="F757">
        <v>2</v>
      </c>
      <c r="G757" s="1">
        <v>44565</v>
      </c>
      <c r="H757">
        <v>192</v>
      </c>
      <c r="I757">
        <v>1790</v>
      </c>
      <c r="J757">
        <v>27995.07</v>
      </c>
      <c r="K757">
        <f>IF(ISBLANK(J757),VLOOKUP(A757,LinearRegression!$B$2:$J$850,6,FALSE),J757)</f>
        <v>27995.07</v>
      </c>
      <c r="L757" s="4">
        <f>IF(ISBLANK(J757),VLOOKUP(A757,GradientBoostingRegressor!$B$2:$J$850,6,FALSE),J757)</f>
        <v>27995.07</v>
      </c>
      <c r="M757">
        <f>SUM(P757:S757)</f>
        <v>29574.776004755862</v>
      </c>
      <c r="N757">
        <f t="shared" si="44"/>
        <v>1579.7060047558625</v>
      </c>
      <c r="P757">
        <f t="shared" si="45"/>
        <v>0</v>
      </c>
      <c r="Q757">
        <f>$H757*Q$2402</f>
        <v>29574.776004755862</v>
      </c>
      <c r="R757">
        <f t="shared" si="46"/>
        <v>0</v>
      </c>
      <c r="S757">
        <f t="shared" si="47"/>
        <v>0</v>
      </c>
      <c r="T757">
        <f>MROT/DAY(EOMONTH(MIN($G$2:$G$2401),MONTH(G757)-1))/8*H757*$T$2402</f>
        <v>0</v>
      </c>
      <c r="U757">
        <f>I757-PLAN</f>
        <v>230</v>
      </c>
    </row>
    <row r="758" spans="1:21" x14ac:dyDescent="0.35">
      <c r="A758">
        <v>1374</v>
      </c>
      <c r="B758" t="s">
        <v>201</v>
      </c>
      <c r="C758" t="s">
        <v>114</v>
      </c>
      <c r="D758">
        <v>7</v>
      </c>
      <c r="E758" t="s">
        <v>16</v>
      </c>
      <c r="F758">
        <v>3.3</v>
      </c>
      <c r="G758" s="1">
        <v>44568</v>
      </c>
      <c r="H758">
        <v>168</v>
      </c>
      <c r="I758">
        <v>1620</v>
      </c>
      <c r="J758">
        <v>27719.61</v>
      </c>
      <c r="K758">
        <f>IF(ISBLANK(J758),VLOOKUP(A758,LinearRegression!$B$2:$J$850,6,FALSE),J758)</f>
        <v>27719.61</v>
      </c>
      <c r="L758" s="4">
        <f>IF(ISBLANK(J758),VLOOKUP(A758,GradientBoostingRegressor!$B$2:$J$850,6,FALSE),J758)</f>
        <v>27719.61</v>
      </c>
      <c r="M758">
        <f>SUM(P758:S758)</f>
        <v>25877.929004161379</v>
      </c>
      <c r="N758">
        <f t="shared" si="44"/>
        <v>1841.680995838622</v>
      </c>
      <c r="P758">
        <f t="shared" si="45"/>
        <v>0</v>
      </c>
      <c r="Q758">
        <f>$H758*Q$2402</f>
        <v>25877.929004161379</v>
      </c>
      <c r="R758">
        <f t="shared" si="46"/>
        <v>0</v>
      </c>
      <c r="S758">
        <f t="shared" si="47"/>
        <v>0</v>
      </c>
      <c r="T758">
        <f>MROT/DAY(EOMONTH(MIN($G$2:$G$2401),MONTH(G758)-1))/8*H758*$T$2402</f>
        <v>0</v>
      </c>
      <c r="U758">
        <f>I758-PLAN</f>
        <v>60</v>
      </c>
    </row>
    <row r="759" spans="1:21" x14ac:dyDescent="0.35">
      <c r="A759">
        <v>371</v>
      </c>
      <c r="B759" t="s">
        <v>198</v>
      </c>
      <c r="C759" t="s">
        <v>114</v>
      </c>
      <c r="D759">
        <v>7</v>
      </c>
      <c r="E759" t="s">
        <v>16</v>
      </c>
      <c r="F759">
        <v>3.3</v>
      </c>
      <c r="G759" s="1">
        <v>44563</v>
      </c>
      <c r="H759">
        <v>168</v>
      </c>
      <c r="I759">
        <v>1460</v>
      </c>
      <c r="J759">
        <v>27693.49</v>
      </c>
      <c r="K759">
        <f>IF(ISBLANK(J759),VLOOKUP(A759,LinearRegression!$B$2:$J$850,6,FALSE),J759)</f>
        <v>27693.49</v>
      </c>
      <c r="L759" s="4">
        <f>IF(ISBLANK(J759),VLOOKUP(A759,GradientBoostingRegressor!$B$2:$J$850,6,FALSE),J759)</f>
        <v>27693.49</v>
      </c>
      <c r="M759">
        <f>SUM(P759:S759)</f>
        <v>25877.929004161379</v>
      </c>
      <c r="N759">
        <f t="shared" si="44"/>
        <v>1815.5609958386231</v>
      </c>
      <c r="P759">
        <f t="shared" si="45"/>
        <v>0</v>
      </c>
      <c r="Q759">
        <f>$H759*Q$2402</f>
        <v>25877.929004161379</v>
      </c>
      <c r="R759">
        <f t="shared" si="46"/>
        <v>0</v>
      </c>
      <c r="S759">
        <f t="shared" si="47"/>
        <v>0</v>
      </c>
      <c r="T759">
        <f>MROT/DAY(EOMONTH(MIN($G$2:$G$2401),MONTH(G759)-1))/8*H759*$T$2402</f>
        <v>0</v>
      </c>
      <c r="U759">
        <f>I759-PLAN</f>
        <v>-100</v>
      </c>
    </row>
    <row r="760" spans="1:21" x14ac:dyDescent="0.35">
      <c r="A760">
        <v>375</v>
      </c>
      <c r="B760" t="s">
        <v>202</v>
      </c>
      <c r="C760" t="s">
        <v>114</v>
      </c>
      <c r="D760">
        <v>7</v>
      </c>
      <c r="E760" t="s">
        <v>103</v>
      </c>
      <c r="F760">
        <v>3.3</v>
      </c>
      <c r="G760" s="1">
        <v>44563</v>
      </c>
      <c r="H760">
        <v>168</v>
      </c>
      <c r="I760">
        <v>1460</v>
      </c>
      <c r="J760">
        <v>27693.49</v>
      </c>
      <c r="K760">
        <f>IF(ISBLANK(J760),VLOOKUP(A760,LinearRegression!$B$2:$J$850,6,FALSE),J760)</f>
        <v>27693.49</v>
      </c>
      <c r="L760" s="4">
        <f>IF(ISBLANK(J760),VLOOKUP(A760,GradientBoostingRegressor!$B$2:$J$850,6,FALSE),J760)</f>
        <v>27693.49</v>
      </c>
      <c r="M760">
        <f>SUM(P760:S760)</f>
        <v>25877.929004161379</v>
      </c>
      <c r="N760">
        <f t="shared" si="44"/>
        <v>1815.5609958386231</v>
      </c>
      <c r="P760">
        <f t="shared" si="45"/>
        <v>0</v>
      </c>
      <c r="Q760">
        <f>$H760*Q$2402</f>
        <v>25877.929004161379</v>
      </c>
      <c r="R760">
        <f t="shared" si="46"/>
        <v>0</v>
      </c>
      <c r="S760">
        <f t="shared" si="47"/>
        <v>0</v>
      </c>
      <c r="T760">
        <f>MROT/DAY(EOMONTH(MIN($G$2:$G$2401),MONTH(G760)-1))/8*H760*$T$2402</f>
        <v>0</v>
      </c>
      <c r="U760">
        <f>I760-PLAN</f>
        <v>-100</v>
      </c>
    </row>
    <row r="761" spans="1:21" x14ac:dyDescent="0.35">
      <c r="A761">
        <v>377</v>
      </c>
      <c r="B761" t="s">
        <v>204</v>
      </c>
      <c r="C761" t="s">
        <v>114</v>
      </c>
      <c r="D761">
        <v>7</v>
      </c>
      <c r="E761" t="s">
        <v>103</v>
      </c>
      <c r="F761">
        <v>3.3</v>
      </c>
      <c r="G761" s="1">
        <v>44563</v>
      </c>
      <c r="H761">
        <v>168</v>
      </c>
      <c r="I761">
        <v>1460</v>
      </c>
      <c r="J761">
        <v>27693.49</v>
      </c>
      <c r="K761">
        <f>IF(ISBLANK(J761),VLOOKUP(A761,LinearRegression!$B$2:$J$850,6,FALSE),J761)</f>
        <v>27693.49</v>
      </c>
      <c r="L761" s="4">
        <f>IF(ISBLANK(J761),VLOOKUP(A761,GradientBoostingRegressor!$B$2:$J$850,6,FALSE),J761)</f>
        <v>27693.49</v>
      </c>
      <c r="M761">
        <f>SUM(P761:S761)</f>
        <v>25877.929004161379</v>
      </c>
      <c r="N761">
        <f t="shared" si="44"/>
        <v>1815.5609958386231</v>
      </c>
      <c r="P761">
        <f t="shared" si="45"/>
        <v>0</v>
      </c>
      <c r="Q761">
        <f>$H761*Q$2402</f>
        <v>25877.929004161379</v>
      </c>
      <c r="R761">
        <f t="shared" si="46"/>
        <v>0</v>
      </c>
      <c r="S761">
        <f t="shared" si="47"/>
        <v>0</v>
      </c>
      <c r="T761">
        <f>MROT/DAY(EOMONTH(MIN($G$2:$G$2401),MONTH(G761)-1))/8*H761*$T$2402</f>
        <v>0</v>
      </c>
      <c r="U761">
        <f>I761-PLAN</f>
        <v>-100</v>
      </c>
    </row>
    <row r="762" spans="1:21" x14ac:dyDescent="0.35">
      <c r="A762">
        <v>379</v>
      </c>
      <c r="B762" t="s">
        <v>206</v>
      </c>
      <c r="C762" t="s">
        <v>114</v>
      </c>
      <c r="D762">
        <v>7</v>
      </c>
      <c r="E762" t="s">
        <v>103</v>
      </c>
      <c r="F762">
        <v>3.3</v>
      </c>
      <c r="G762" s="1">
        <v>44563</v>
      </c>
      <c r="H762">
        <v>168</v>
      </c>
      <c r="I762">
        <v>1460</v>
      </c>
      <c r="J762">
        <v>27693.49</v>
      </c>
      <c r="K762">
        <f>IF(ISBLANK(J762),VLOOKUP(A762,LinearRegression!$B$2:$J$850,6,FALSE),J762)</f>
        <v>27693.49</v>
      </c>
      <c r="L762" s="4">
        <f>IF(ISBLANK(J762),VLOOKUP(A762,GradientBoostingRegressor!$B$2:$J$850,6,FALSE),J762)</f>
        <v>27693.49</v>
      </c>
      <c r="M762">
        <f>SUM(P762:S762)</f>
        <v>25877.929004161379</v>
      </c>
      <c r="N762">
        <f t="shared" si="44"/>
        <v>1815.5609958386231</v>
      </c>
      <c r="P762">
        <f t="shared" si="45"/>
        <v>0</v>
      </c>
      <c r="Q762">
        <f>$H762*Q$2402</f>
        <v>25877.929004161379</v>
      </c>
      <c r="R762">
        <f t="shared" si="46"/>
        <v>0</v>
      </c>
      <c r="S762">
        <f t="shared" si="47"/>
        <v>0</v>
      </c>
      <c r="T762">
        <f>MROT/DAY(EOMONTH(MIN($G$2:$G$2401),MONTH(G762)-1))/8*H762*$T$2402</f>
        <v>0</v>
      </c>
      <c r="U762">
        <f>I762-PLAN</f>
        <v>-100</v>
      </c>
    </row>
    <row r="763" spans="1:21" x14ac:dyDescent="0.35">
      <c r="A763">
        <v>456</v>
      </c>
      <c r="B763" t="s">
        <v>75</v>
      </c>
      <c r="C763" t="s">
        <v>68</v>
      </c>
      <c r="D763">
        <v>4</v>
      </c>
      <c r="E763" t="s">
        <v>66</v>
      </c>
      <c r="F763">
        <v>3.4</v>
      </c>
      <c r="G763" s="1">
        <v>44564</v>
      </c>
      <c r="H763">
        <v>192</v>
      </c>
      <c r="I763">
        <v>1430</v>
      </c>
      <c r="J763">
        <v>27649.71</v>
      </c>
      <c r="K763">
        <f>IF(ISBLANK(J763),VLOOKUP(A763,LinearRegression!$B$2:$J$850,6,FALSE),J763)</f>
        <v>27649.71</v>
      </c>
      <c r="L763" s="4">
        <f>IF(ISBLANK(J763),VLOOKUP(A763,GradientBoostingRegressor!$B$2:$J$850,6,FALSE),J763)</f>
        <v>27649.71</v>
      </c>
      <c r="M763">
        <f>SUM(P763:S763)</f>
        <v>29574.776004755862</v>
      </c>
      <c r="N763">
        <f t="shared" si="44"/>
        <v>1925.0660047558631</v>
      </c>
      <c r="P763">
        <f t="shared" si="45"/>
        <v>0</v>
      </c>
      <c r="Q763">
        <f>$H763*Q$2402</f>
        <v>29574.776004755862</v>
      </c>
      <c r="R763">
        <f t="shared" si="46"/>
        <v>0</v>
      </c>
      <c r="S763">
        <f t="shared" si="47"/>
        <v>0</v>
      </c>
      <c r="T763">
        <f>MROT/DAY(EOMONTH(MIN($G$2:$G$2401),MONTH(G763)-1))/8*H763*$T$2402</f>
        <v>0</v>
      </c>
      <c r="U763">
        <f>I763-PLAN</f>
        <v>-130</v>
      </c>
    </row>
    <row r="764" spans="1:21" x14ac:dyDescent="0.35">
      <c r="A764">
        <v>461</v>
      </c>
      <c r="B764" t="s">
        <v>80</v>
      </c>
      <c r="C764" t="s">
        <v>65</v>
      </c>
      <c r="D764">
        <v>4</v>
      </c>
      <c r="E764" t="s">
        <v>66</v>
      </c>
      <c r="F764">
        <v>3.4</v>
      </c>
      <c r="G764" s="1">
        <v>44564</v>
      </c>
      <c r="H764">
        <v>192</v>
      </c>
      <c r="I764">
        <v>1430</v>
      </c>
      <c r="J764">
        <v>27649.71</v>
      </c>
      <c r="K764">
        <f>IF(ISBLANK(J764),VLOOKUP(A764,LinearRegression!$B$2:$J$850,6,FALSE),J764)</f>
        <v>27649.71</v>
      </c>
      <c r="L764" s="4">
        <f>IF(ISBLANK(J764),VLOOKUP(A764,GradientBoostingRegressor!$B$2:$J$850,6,FALSE),J764)</f>
        <v>27649.71</v>
      </c>
      <c r="M764">
        <f>SUM(P764:S764)</f>
        <v>29574.776004755862</v>
      </c>
      <c r="N764">
        <f t="shared" si="44"/>
        <v>1925.0660047558631</v>
      </c>
      <c r="P764">
        <f t="shared" si="45"/>
        <v>0</v>
      </c>
      <c r="Q764">
        <f>$H764*Q$2402</f>
        <v>29574.776004755862</v>
      </c>
      <c r="R764">
        <f t="shared" si="46"/>
        <v>0</v>
      </c>
      <c r="S764">
        <f t="shared" si="47"/>
        <v>0</v>
      </c>
      <c r="T764">
        <f>MROT/DAY(EOMONTH(MIN($G$2:$G$2401),MONTH(G764)-1))/8*H764*$T$2402</f>
        <v>0</v>
      </c>
      <c r="U764">
        <f>I764-PLAN</f>
        <v>-130</v>
      </c>
    </row>
    <row r="765" spans="1:21" x14ac:dyDescent="0.35">
      <c r="A765">
        <v>850</v>
      </c>
      <c r="B765" t="s">
        <v>67</v>
      </c>
      <c r="C765" t="s">
        <v>68</v>
      </c>
      <c r="D765">
        <v>4</v>
      </c>
      <c r="E765" t="s">
        <v>66</v>
      </c>
      <c r="F765">
        <v>3.4</v>
      </c>
      <c r="G765" s="1">
        <v>44566</v>
      </c>
      <c r="H765">
        <v>192</v>
      </c>
      <c r="I765">
        <v>1490</v>
      </c>
      <c r="J765">
        <v>27649.71</v>
      </c>
      <c r="K765">
        <f>IF(ISBLANK(J765),VLOOKUP(A765,LinearRegression!$B$2:$J$850,6,FALSE),J765)</f>
        <v>27649.71</v>
      </c>
      <c r="L765" s="4">
        <f>IF(ISBLANK(J765),VLOOKUP(A765,GradientBoostingRegressor!$B$2:$J$850,6,FALSE),J765)</f>
        <v>27649.71</v>
      </c>
      <c r="M765">
        <f>SUM(P765:S765)</f>
        <v>29574.776004755862</v>
      </c>
      <c r="N765">
        <f t="shared" si="44"/>
        <v>1925.0660047558631</v>
      </c>
      <c r="P765">
        <f t="shared" si="45"/>
        <v>0</v>
      </c>
      <c r="Q765">
        <f>$H765*Q$2402</f>
        <v>29574.776004755862</v>
      </c>
      <c r="R765">
        <f t="shared" si="46"/>
        <v>0</v>
      </c>
      <c r="S765">
        <f t="shared" si="47"/>
        <v>0</v>
      </c>
      <c r="T765">
        <f>MROT/DAY(EOMONTH(MIN($G$2:$G$2401),MONTH(G765)-1))/8*H765*$T$2402</f>
        <v>0</v>
      </c>
      <c r="U765">
        <f>I765-PLAN</f>
        <v>-70</v>
      </c>
    </row>
    <row r="766" spans="1:21" x14ac:dyDescent="0.35">
      <c r="A766">
        <v>854</v>
      </c>
      <c r="B766" t="s">
        <v>73</v>
      </c>
      <c r="C766" t="s">
        <v>68</v>
      </c>
      <c r="D766">
        <v>4</v>
      </c>
      <c r="E766" t="s">
        <v>66</v>
      </c>
      <c r="F766">
        <v>3.4</v>
      </c>
      <c r="G766" s="1">
        <v>44566</v>
      </c>
      <c r="H766">
        <v>192</v>
      </c>
      <c r="I766">
        <v>1490</v>
      </c>
      <c r="J766">
        <v>27649.71</v>
      </c>
      <c r="K766">
        <f>IF(ISBLANK(J766),VLOOKUP(A766,LinearRegression!$B$2:$J$850,6,FALSE),J766)</f>
        <v>27649.71</v>
      </c>
      <c r="L766" s="4">
        <f>IF(ISBLANK(J766),VLOOKUP(A766,GradientBoostingRegressor!$B$2:$J$850,6,FALSE),J766)</f>
        <v>27649.71</v>
      </c>
      <c r="M766">
        <f>SUM(P766:S766)</f>
        <v>29574.776004755862</v>
      </c>
      <c r="N766">
        <f t="shared" si="44"/>
        <v>1925.0660047558631</v>
      </c>
      <c r="P766">
        <f t="shared" si="45"/>
        <v>0</v>
      </c>
      <c r="Q766">
        <f>$H766*Q$2402</f>
        <v>29574.776004755862</v>
      </c>
      <c r="R766">
        <f t="shared" si="46"/>
        <v>0</v>
      </c>
      <c r="S766">
        <f t="shared" si="47"/>
        <v>0</v>
      </c>
      <c r="T766">
        <f>MROT/DAY(EOMONTH(MIN($G$2:$G$2401),MONTH(G766)-1))/8*H766*$T$2402</f>
        <v>0</v>
      </c>
      <c r="U766">
        <f>I766-PLAN</f>
        <v>-70</v>
      </c>
    </row>
    <row r="767" spans="1:21" x14ac:dyDescent="0.35">
      <c r="A767">
        <v>858</v>
      </c>
      <c r="B767" t="s">
        <v>77</v>
      </c>
      <c r="C767" t="s">
        <v>68</v>
      </c>
      <c r="D767">
        <v>4</v>
      </c>
      <c r="E767" t="s">
        <v>66</v>
      </c>
      <c r="F767">
        <v>3.4</v>
      </c>
      <c r="G767" s="1">
        <v>44566</v>
      </c>
      <c r="H767">
        <v>192</v>
      </c>
      <c r="I767">
        <v>1490</v>
      </c>
      <c r="J767">
        <v>27649.71</v>
      </c>
      <c r="K767">
        <f>IF(ISBLANK(J767),VLOOKUP(A767,LinearRegression!$B$2:$J$850,6,FALSE),J767)</f>
        <v>27649.71</v>
      </c>
      <c r="L767" s="4">
        <f>IF(ISBLANK(J767),VLOOKUP(A767,GradientBoostingRegressor!$B$2:$J$850,6,FALSE),J767)</f>
        <v>27649.71</v>
      </c>
      <c r="M767">
        <f>SUM(P767:S767)</f>
        <v>29574.776004755862</v>
      </c>
      <c r="N767">
        <f t="shared" si="44"/>
        <v>1925.0660047558631</v>
      </c>
      <c r="P767">
        <f t="shared" si="45"/>
        <v>0</v>
      </c>
      <c r="Q767">
        <f>$H767*Q$2402</f>
        <v>29574.776004755862</v>
      </c>
      <c r="R767">
        <f t="shared" si="46"/>
        <v>0</v>
      </c>
      <c r="S767">
        <f t="shared" si="47"/>
        <v>0</v>
      </c>
      <c r="T767">
        <f>MROT/DAY(EOMONTH(MIN($G$2:$G$2401),MONTH(G767)-1))/8*H767*$T$2402</f>
        <v>0</v>
      </c>
      <c r="U767">
        <f>I767-PLAN</f>
        <v>-70</v>
      </c>
    </row>
    <row r="768" spans="1:21" x14ac:dyDescent="0.35">
      <c r="A768">
        <v>861</v>
      </c>
      <c r="B768" t="s">
        <v>80</v>
      </c>
      <c r="C768" t="s">
        <v>65</v>
      </c>
      <c r="D768">
        <v>4</v>
      </c>
      <c r="E768" t="s">
        <v>66</v>
      </c>
      <c r="F768">
        <v>3.4</v>
      </c>
      <c r="G768" s="1">
        <v>44566</v>
      </c>
      <c r="H768">
        <v>192</v>
      </c>
      <c r="I768">
        <v>1490</v>
      </c>
      <c r="J768">
        <v>27649.71</v>
      </c>
      <c r="K768">
        <f>IF(ISBLANK(J768),VLOOKUP(A768,LinearRegression!$B$2:$J$850,6,FALSE),J768)</f>
        <v>27649.71</v>
      </c>
      <c r="L768" s="4">
        <f>IF(ISBLANK(J768),VLOOKUP(A768,GradientBoostingRegressor!$B$2:$J$850,6,FALSE),J768)</f>
        <v>27649.71</v>
      </c>
      <c r="M768">
        <f>SUM(P768:S768)</f>
        <v>29574.776004755862</v>
      </c>
      <c r="N768">
        <f t="shared" si="44"/>
        <v>1925.0660047558631</v>
      </c>
      <c r="P768">
        <f t="shared" si="45"/>
        <v>0</v>
      </c>
      <c r="Q768">
        <f>$H768*Q$2402</f>
        <v>29574.776004755862</v>
      </c>
      <c r="R768">
        <f t="shared" si="46"/>
        <v>0</v>
      </c>
      <c r="S768">
        <f t="shared" si="47"/>
        <v>0</v>
      </c>
      <c r="T768">
        <f>MROT/DAY(EOMONTH(MIN($G$2:$G$2401),MONTH(G768)-1))/8*H768*$T$2402</f>
        <v>0</v>
      </c>
      <c r="U768">
        <f>I768-PLAN</f>
        <v>-70</v>
      </c>
    </row>
    <row r="769" spans="1:21" x14ac:dyDescent="0.35">
      <c r="A769">
        <v>1327</v>
      </c>
      <c r="B769" t="s">
        <v>152</v>
      </c>
      <c r="C769" t="s">
        <v>65</v>
      </c>
      <c r="D769">
        <v>5</v>
      </c>
      <c r="E769" t="s">
        <v>151</v>
      </c>
      <c r="F769">
        <v>3.4</v>
      </c>
      <c r="G769" s="1">
        <v>44568</v>
      </c>
      <c r="H769">
        <v>180</v>
      </c>
      <c r="I769">
        <v>1620</v>
      </c>
      <c r="J769">
        <v>27414.71</v>
      </c>
      <c r="K769">
        <f>IF(ISBLANK(J769),VLOOKUP(A769,LinearRegression!$B$2:$J$850,6,FALSE),J769)</f>
        <v>27414.71</v>
      </c>
      <c r="L769" s="4">
        <f>IF(ISBLANK(J769),VLOOKUP(A769,GradientBoostingRegressor!$B$2:$J$850,6,FALSE),J769)</f>
        <v>27414.71</v>
      </c>
      <c r="M769">
        <f>SUM(P769:S769)</f>
        <v>27726.35250445862</v>
      </c>
      <c r="N769">
        <f t="shared" si="44"/>
        <v>311.64250445862126</v>
      </c>
      <c r="P769">
        <f t="shared" si="45"/>
        <v>0</v>
      </c>
      <c r="Q769">
        <f>$H769*Q$2402</f>
        <v>27726.35250445862</v>
      </c>
      <c r="R769">
        <f t="shared" si="46"/>
        <v>0</v>
      </c>
      <c r="S769">
        <f t="shared" si="47"/>
        <v>0</v>
      </c>
      <c r="T769">
        <f>MROT/DAY(EOMONTH(MIN($G$2:$G$2401),MONTH(G769)-1))/8*H769*$T$2402</f>
        <v>0</v>
      </c>
      <c r="U769">
        <f>I769-PLAN</f>
        <v>60</v>
      </c>
    </row>
    <row r="770" spans="1:21" x14ac:dyDescent="0.35">
      <c r="A770">
        <v>1334</v>
      </c>
      <c r="B770" t="s">
        <v>159</v>
      </c>
      <c r="C770" t="s">
        <v>65</v>
      </c>
      <c r="D770">
        <v>5</v>
      </c>
      <c r="E770" t="s">
        <v>151</v>
      </c>
      <c r="F770">
        <v>3.4</v>
      </c>
      <c r="G770" s="1">
        <v>44568</v>
      </c>
      <c r="H770">
        <v>180</v>
      </c>
      <c r="I770">
        <v>1620</v>
      </c>
      <c r="J770">
        <v>27414.71</v>
      </c>
      <c r="K770">
        <f>IF(ISBLANK(J770),VLOOKUP(A770,LinearRegression!$B$2:$J$850,6,FALSE),J770)</f>
        <v>27414.71</v>
      </c>
      <c r="L770" s="4">
        <f>IF(ISBLANK(J770),VLOOKUP(A770,GradientBoostingRegressor!$B$2:$J$850,6,FALSE),J770)</f>
        <v>27414.71</v>
      </c>
      <c r="M770">
        <f>SUM(P770:S770)</f>
        <v>27726.35250445862</v>
      </c>
      <c r="N770">
        <f t="shared" si="44"/>
        <v>311.64250445862126</v>
      </c>
      <c r="P770">
        <f t="shared" si="45"/>
        <v>0</v>
      </c>
      <c r="Q770">
        <f>$H770*Q$2402</f>
        <v>27726.35250445862</v>
      </c>
      <c r="R770">
        <f t="shared" si="46"/>
        <v>0</v>
      </c>
      <c r="S770">
        <f t="shared" si="47"/>
        <v>0</v>
      </c>
      <c r="T770">
        <f>MROT/DAY(EOMONTH(MIN($G$2:$G$2401),MONTH(G770)-1))/8*H770*$T$2402</f>
        <v>0</v>
      </c>
      <c r="U770">
        <f>I770-PLAN</f>
        <v>60</v>
      </c>
    </row>
    <row r="771" spans="1:21" x14ac:dyDescent="0.35">
      <c r="A771">
        <v>324</v>
      </c>
      <c r="B771" t="s">
        <v>148</v>
      </c>
      <c r="C771" t="s">
        <v>65</v>
      </c>
      <c r="D771">
        <v>5</v>
      </c>
      <c r="E771" t="s">
        <v>142</v>
      </c>
      <c r="F771">
        <v>3.4</v>
      </c>
      <c r="G771" s="1">
        <v>44563</v>
      </c>
      <c r="H771">
        <v>180</v>
      </c>
      <c r="I771">
        <v>1460</v>
      </c>
      <c r="J771">
        <v>27391.99</v>
      </c>
      <c r="K771">
        <f>IF(ISBLANK(J771),VLOOKUP(A771,LinearRegression!$B$2:$J$850,6,FALSE),J771)</f>
        <v>27391.99</v>
      </c>
      <c r="L771" s="4">
        <f>IF(ISBLANK(J771),VLOOKUP(A771,GradientBoostingRegressor!$B$2:$J$850,6,FALSE),J771)</f>
        <v>27391.99</v>
      </c>
      <c r="M771">
        <f>SUM(P771:S771)</f>
        <v>27726.35250445862</v>
      </c>
      <c r="N771">
        <f t="shared" ref="N771:N834" si="48">ABS(J771-M771)</f>
        <v>334.36250445861879</v>
      </c>
      <c r="P771">
        <f t="shared" ref="P771:P834" si="49">$I771*P$2402</f>
        <v>0</v>
      </c>
      <c r="Q771">
        <f>$H771*Q$2402</f>
        <v>27726.35250445862</v>
      </c>
      <c r="R771">
        <f t="shared" ref="R771:R834" si="50">$D771*R$2402</f>
        <v>0</v>
      </c>
      <c r="S771">
        <f t="shared" ref="S771:S834" si="51">$F771*S$2402</f>
        <v>0</v>
      </c>
      <c r="T771">
        <f>MROT/DAY(EOMONTH(MIN($G$2:$G$2401),MONTH(G771)-1))/8*H771*$T$2402</f>
        <v>0</v>
      </c>
      <c r="U771">
        <f>I771-PLAN</f>
        <v>-100</v>
      </c>
    </row>
    <row r="772" spans="1:21" x14ac:dyDescent="0.35">
      <c r="A772">
        <v>326</v>
      </c>
      <c r="B772" t="s">
        <v>150</v>
      </c>
      <c r="C772" t="s">
        <v>65</v>
      </c>
      <c r="D772">
        <v>5</v>
      </c>
      <c r="E772" t="s">
        <v>151</v>
      </c>
      <c r="F772">
        <v>3.4</v>
      </c>
      <c r="G772" s="1">
        <v>44563</v>
      </c>
      <c r="H772">
        <v>180</v>
      </c>
      <c r="I772">
        <v>1460</v>
      </c>
      <c r="J772">
        <v>27391.99</v>
      </c>
      <c r="K772">
        <f>IF(ISBLANK(J772),VLOOKUP(A772,LinearRegression!$B$2:$J$850,6,FALSE),J772)</f>
        <v>27391.99</v>
      </c>
      <c r="L772" s="4">
        <f>IF(ISBLANK(J772),VLOOKUP(A772,GradientBoostingRegressor!$B$2:$J$850,6,FALSE),J772)</f>
        <v>27391.99</v>
      </c>
      <c r="M772">
        <f>SUM(P772:S772)</f>
        <v>27726.35250445862</v>
      </c>
      <c r="N772">
        <f t="shared" si="48"/>
        <v>334.36250445861879</v>
      </c>
      <c r="P772">
        <f t="shared" si="49"/>
        <v>0</v>
      </c>
      <c r="Q772">
        <f>$H772*Q$2402</f>
        <v>27726.35250445862</v>
      </c>
      <c r="R772">
        <f t="shared" si="50"/>
        <v>0</v>
      </c>
      <c r="S772">
        <f t="shared" si="51"/>
        <v>0</v>
      </c>
      <c r="T772">
        <f>MROT/DAY(EOMONTH(MIN($G$2:$G$2401),MONTH(G772)-1))/8*H772*$T$2402</f>
        <v>0</v>
      </c>
      <c r="U772">
        <f>I772-PLAN</f>
        <v>-100</v>
      </c>
    </row>
    <row r="773" spans="1:21" x14ac:dyDescent="0.35">
      <c r="A773">
        <v>229</v>
      </c>
      <c r="B773" t="s">
        <v>42</v>
      </c>
      <c r="C773" t="s">
        <v>11</v>
      </c>
      <c r="D773">
        <v>3</v>
      </c>
      <c r="E773" t="s">
        <v>16</v>
      </c>
      <c r="F773">
        <v>3.3</v>
      </c>
      <c r="G773" s="1">
        <v>44563</v>
      </c>
      <c r="H773">
        <v>204</v>
      </c>
      <c r="I773">
        <v>1460</v>
      </c>
      <c r="J773">
        <v>27231.65</v>
      </c>
      <c r="K773">
        <f>IF(ISBLANK(J773),VLOOKUP(A773,LinearRegression!$B$2:$J$850,6,FALSE),J773)</f>
        <v>27231.65</v>
      </c>
      <c r="L773" s="4">
        <f>IF(ISBLANK(J773),VLOOKUP(A773,GradientBoostingRegressor!$B$2:$J$850,6,FALSE),J773)</f>
        <v>27231.65</v>
      </c>
      <c r="M773">
        <f>SUM(P773:S773)</f>
        <v>31423.199505053104</v>
      </c>
      <c r="N773">
        <f t="shared" si="48"/>
        <v>4191.5495050531026</v>
      </c>
      <c r="P773">
        <f t="shared" si="49"/>
        <v>0</v>
      </c>
      <c r="Q773">
        <f>$H773*Q$2402</f>
        <v>31423.199505053104</v>
      </c>
      <c r="R773">
        <f t="shared" si="50"/>
        <v>0</v>
      </c>
      <c r="S773">
        <f t="shared" si="51"/>
        <v>0</v>
      </c>
      <c r="T773">
        <f>MROT/DAY(EOMONTH(MIN($G$2:$G$2401),MONTH(G773)-1))/8*H773*$T$2402</f>
        <v>0</v>
      </c>
      <c r="U773">
        <f>I773-PLAN</f>
        <v>-100</v>
      </c>
    </row>
    <row r="774" spans="1:21" x14ac:dyDescent="0.35">
      <c r="A774">
        <v>576</v>
      </c>
      <c r="B774" t="s">
        <v>203</v>
      </c>
      <c r="C774" t="s">
        <v>114</v>
      </c>
      <c r="D774">
        <v>7</v>
      </c>
      <c r="E774" t="s">
        <v>103</v>
      </c>
      <c r="F774">
        <v>3.3</v>
      </c>
      <c r="G774" s="1">
        <v>44564</v>
      </c>
      <c r="H774">
        <v>168</v>
      </c>
      <c r="I774">
        <v>1430</v>
      </c>
      <c r="J774">
        <v>27207.67</v>
      </c>
      <c r="K774">
        <f>IF(ISBLANK(J774),VLOOKUP(A774,LinearRegression!$B$2:$J$850,6,FALSE),J774)</f>
        <v>27207.67</v>
      </c>
      <c r="L774" s="4">
        <f>IF(ISBLANK(J774),VLOOKUP(A774,GradientBoostingRegressor!$B$2:$J$850,6,FALSE),J774)</f>
        <v>27207.67</v>
      </c>
      <c r="M774">
        <f>SUM(P774:S774)</f>
        <v>25877.929004161379</v>
      </c>
      <c r="N774">
        <f t="shared" si="48"/>
        <v>1329.7409958386197</v>
      </c>
      <c r="P774">
        <f t="shared" si="49"/>
        <v>0</v>
      </c>
      <c r="Q774">
        <f>$H774*Q$2402</f>
        <v>25877.929004161379</v>
      </c>
      <c r="R774">
        <f t="shared" si="50"/>
        <v>0</v>
      </c>
      <c r="S774">
        <f t="shared" si="51"/>
        <v>0</v>
      </c>
      <c r="T774">
        <f>MROT/DAY(EOMONTH(MIN($G$2:$G$2401),MONTH(G774)-1))/8*H774*$T$2402</f>
        <v>0</v>
      </c>
      <c r="U774">
        <f>I774-PLAN</f>
        <v>-130</v>
      </c>
    </row>
    <row r="775" spans="1:21" x14ac:dyDescent="0.35">
      <c r="A775">
        <v>577</v>
      </c>
      <c r="B775" t="s">
        <v>204</v>
      </c>
      <c r="C775" t="s">
        <v>114</v>
      </c>
      <c r="D775">
        <v>7</v>
      </c>
      <c r="E775" t="s">
        <v>103</v>
      </c>
      <c r="F775">
        <v>3.3</v>
      </c>
      <c r="G775" s="1">
        <v>44564</v>
      </c>
      <c r="H775">
        <v>168</v>
      </c>
      <c r="I775">
        <v>1430</v>
      </c>
      <c r="J775">
        <v>27207.67</v>
      </c>
      <c r="K775">
        <f>IF(ISBLANK(J775),VLOOKUP(A775,LinearRegression!$B$2:$J$850,6,FALSE),J775)</f>
        <v>27207.67</v>
      </c>
      <c r="L775" s="4">
        <f>IF(ISBLANK(J775),VLOOKUP(A775,GradientBoostingRegressor!$B$2:$J$850,6,FALSE),J775)</f>
        <v>27207.67</v>
      </c>
      <c r="M775">
        <f>SUM(P775:S775)</f>
        <v>25877.929004161379</v>
      </c>
      <c r="N775">
        <f t="shared" si="48"/>
        <v>1329.7409958386197</v>
      </c>
      <c r="P775">
        <f t="shared" si="49"/>
        <v>0</v>
      </c>
      <c r="Q775">
        <f>$H775*Q$2402</f>
        <v>25877.929004161379</v>
      </c>
      <c r="R775">
        <f t="shared" si="50"/>
        <v>0</v>
      </c>
      <c r="S775">
        <f t="shared" si="51"/>
        <v>0</v>
      </c>
      <c r="T775">
        <f>MROT/DAY(EOMONTH(MIN($G$2:$G$2401),MONTH(G775)-1))/8*H775*$T$2402</f>
        <v>0</v>
      </c>
      <c r="U775">
        <f>I775-PLAN</f>
        <v>-130</v>
      </c>
    </row>
    <row r="776" spans="1:21" x14ac:dyDescent="0.35">
      <c r="A776">
        <v>582</v>
      </c>
      <c r="B776" t="s">
        <v>209</v>
      </c>
      <c r="C776" t="s">
        <v>114</v>
      </c>
      <c r="D776">
        <v>7</v>
      </c>
      <c r="E776" t="s">
        <v>103</v>
      </c>
      <c r="F776">
        <v>3.3</v>
      </c>
      <c r="G776" s="1">
        <v>44564</v>
      </c>
      <c r="H776">
        <v>168</v>
      </c>
      <c r="I776">
        <v>1430</v>
      </c>
      <c r="J776">
        <v>27207.67</v>
      </c>
      <c r="K776">
        <f>IF(ISBLANK(J776),VLOOKUP(A776,LinearRegression!$B$2:$J$850,6,FALSE),J776)</f>
        <v>27207.67</v>
      </c>
      <c r="L776" s="4">
        <f>IF(ISBLANK(J776),VLOOKUP(A776,GradientBoostingRegressor!$B$2:$J$850,6,FALSE),J776)</f>
        <v>27207.67</v>
      </c>
      <c r="M776">
        <f>SUM(P776:S776)</f>
        <v>25877.929004161379</v>
      </c>
      <c r="N776">
        <f t="shared" si="48"/>
        <v>1329.7409958386197</v>
      </c>
      <c r="P776">
        <f t="shared" si="49"/>
        <v>0</v>
      </c>
      <c r="Q776">
        <f>$H776*Q$2402</f>
        <v>25877.929004161379</v>
      </c>
      <c r="R776">
        <f t="shared" si="50"/>
        <v>0</v>
      </c>
      <c r="S776">
        <f t="shared" si="51"/>
        <v>0</v>
      </c>
      <c r="T776">
        <f>MROT/DAY(EOMONTH(MIN($G$2:$G$2401),MONTH(G776)-1))/8*H776*$T$2402</f>
        <v>0</v>
      </c>
      <c r="U776">
        <f>I776-PLAN</f>
        <v>-130</v>
      </c>
    </row>
    <row r="777" spans="1:21" x14ac:dyDescent="0.35">
      <c r="A777">
        <v>971</v>
      </c>
      <c r="B777" t="s">
        <v>198</v>
      </c>
      <c r="C777" t="s">
        <v>114</v>
      </c>
      <c r="D777">
        <v>7</v>
      </c>
      <c r="E777" t="s">
        <v>16</v>
      </c>
      <c r="F777">
        <v>3.3</v>
      </c>
      <c r="G777" s="1">
        <v>44566</v>
      </c>
      <c r="H777">
        <v>168</v>
      </c>
      <c r="I777">
        <v>1490</v>
      </c>
      <c r="J777">
        <v>27207.67</v>
      </c>
      <c r="K777">
        <f>IF(ISBLANK(J777),VLOOKUP(A777,LinearRegression!$B$2:$J$850,6,FALSE),J777)</f>
        <v>27207.67</v>
      </c>
      <c r="L777" s="4">
        <f>IF(ISBLANK(J777),VLOOKUP(A777,GradientBoostingRegressor!$B$2:$J$850,6,FALSE),J777)</f>
        <v>27207.67</v>
      </c>
      <c r="M777">
        <f>SUM(P777:S777)</f>
        <v>25877.929004161379</v>
      </c>
      <c r="N777">
        <f t="shared" si="48"/>
        <v>1329.7409958386197</v>
      </c>
      <c r="P777">
        <f t="shared" si="49"/>
        <v>0</v>
      </c>
      <c r="Q777">
        <f>$H777*Q$2402</f>
        <v>25877.929004161379</v>
      </c>
      <c r="R777">
        <f t="shared" si="50"/>
        <v>0</v>
      </c>
      <c r="S777">
        <f t="shared" si="51"/>
        <v>0</v>
      </c>
      <c r="T777">
        <f>MROT/DAY(EOMONTH(MIN($G$2:$G$2401),MONTH(G777)-1))/8*H777*$T$2402</f>
        <v>0</v>
      </c>
      <c r="U777">
        <f>I777-PLAN</f>
        <v>-70</v>
      </c>
    </row>
    <row r="778" spans="1:21" x14ac:dyDescent="0.35">
      <c r="A778">
        <v>978</v>
      </c>
      <c r="B778" t="s">
        <v>205</v>
      </c>
      <c r="C778" t="s">
        <v>114</v>
      </c>
      <c r="D778">
        <v>7</v>
      </c>
      <c r="E778" t="s">
        <v>103</v>
      </c>
      <c r="F778">
        <v>3.3</v>
      </c>
      <c r="G778" s="1">
        <v>44566</v>
      </c>
      <c r="H778">
        <v>168</v>
      </c>
      <c r="I778">
        <v>1490</v>
      </c>
      <c r="J778">
        <v>27207.67</v>
      </c>
      <c r="K778">
        <f>IF(ISBLANK(J778),VLOOKUP(A778,LinearRegression!$B$2:$J$850,6,FALSE),J778)</f>
        <v>27207.67</v>
      </c>
      <c r="L778" s="4">
        <f>IF(ISBLANK(J778),VLOOKUP(A778,GradientBoostingRegressor!$B$2:$J$850,6,FALSE),J778)</f>
        <v>27207.67</v>
      </c>
      <c r="M778">
        <f>SUM(P778:S778)</f>
        <v>25877.929004161379</v>
      </c>
      <c r="N778">
        <f t="shared" si="48"/>
        <v>1329.7409958386197</v>
      </c>
      <c r="P778">
        <f t="shared" si="49"/>
        <v>0</v>
      </c>
      <c r="Q778">
        <f>$H778*Q$2402</f>
        <v>25877.929004161379</v>
      </c>
      <c r="R778">
        <f t="shared" si="50"/>
        <v>0</v>
      </c>
      <c r="S778">
        <f t="shared" si="51"/>
        <v>0</v>
      </c>
      <c r="T778">
        <f>MROT/DAY(EOMONTH(MIN($G$2:$G$2401),MONTH(G778)-1))/8*H778*$T$2402</f>
        <v>0</v>
      </c>
      <c r="U778">
        <f>I778-PLAN</f>
        <v>-70</v>
      </c>
    </row>
    <row r="779" spans="1:21" x14ac:dyDescent="0.35">
      <c r="A779">
        <v>979</v>
      </c>
      <c r="B779" t="s">
        <v>206</v>
      </c>
      <c r="C779" t="s">
        <v>114</v>
      </c>
      <c r="D779">
        <v>7</v>
      </c>
      <c r="E779" t="s">
        <v>103</v>
      </c>
      <c r="F779">
        <v>3.3</v>
      </c>
      <c r="G779" s="1">
        <v>44566</v>
      </c>
      <c r="H779">
        <v>168</v>
      </c>
      <c r="I779">
        <v>1490</v>
      </c>
      <c r="J779">
        <v>27207.67</v>
      </c>
      <c r="K779">
        <f>IF(ISBLANK(J779),VLOOKUP(A779,LinearRegression!$B$2:$J$850,6,FALSE),J779)</f>
        <v>27207.67</v>
      </c>
      <c r="L779" s="4">
        <f>IF(ISBLANK(J779),VLOOKUP(A779,GradientBoostingRegressor!$B$2:$J$850,6,FALSE),J779)</f>
        <v>27207.67</v>
      </c>
      <c r="M779">
        <f>SUM(P779:S779)</f>
        <v>25877.929004161379</v>
      </c>
      <c r="N779">
        <f t="shared" si="48"/>
        <v>1329.7409958386197</v>
      </c>
      <c r="P779">
        <f t="shared" si="49"/>
        <v>0</v>
      </c>
      <c r="Q779">
        <f>$H779*Q$2402</f>
        <v>25877.929004161379</v>
      </c>
      <c r="R779">
        <f t="shared" si="50"/>
        <v>0</v>
      </c>
      <c r="S779">
        <f t="shared" si="51"/>
        <v>0</v>
      </c>
      <c r="T779">
        <f>MROT/DAY(EOMONTH(MIN($G$2:$G$2401),MONTH(G779)-1))/8*H779*$T$2402</f>
        <v>0</v>
      </c>
      <c r="U779">
        <f>I779-PLAN</f>
        <v>-70</v>
      </c>
    </row>
    <row r="780" spans="1:21" x14ac:dyDescent="0.35">
      <c r="A780">
        <v>2171</v>
      </c>
      <c r="B780" t="s">
        <v>198</v>
      </c>
      <c r="C780" t="s">
        <v>114</v>
      </c>
      <c r="D780">
        <v>7</v>
      </c>
      <c r="E780" t="s">
        <v>16</v>
      </c>
      <c r="F780">
        <v>3.3</v>
      </c>
      <c r="G780" s="1">
        <v>44572</v>
      </c>
      <c r="H780">
        <v>168</v>
      </c>
      <c r="I780">
        <v>1200</v>
      </c>
      <c r="J780">
        <v>27207.67</v>
      </c>
      <c r="K780">
        <f>IF(ISBLANK(J780),VLOOKUP(A780,LinearRegression!$B$2:$J$850,6,FALSE),J780)</f>
        <v>27207.67</v>
      </c>
      <c r="L780" s="4">
        <f>IF(ISBLANK(J780),VLOOKUP(A780,GradientBoostingRegressor!$B$2:$J$850,6,FALSE),J780)</f>
        <v>27207.67</v>
      </c>
      <c r="M780">
        <f>SUM(P780:S780)</f>
        <v>25877.929004161379</v>
      </c>
      <c r="N780">
        <f t="shared" si="48"/>
        <v>1329.7409958386197</v>
      </c>
      <c r="P780">
        <f t="shared" si="49"/>
        <v>0</v>
      </c>
      <c r="Q780">
        <f>$H780*Q$2402</f>
        <v>25877.929004161379</v>
      </c>
      <c r="R780">
        <f t="shared" si="50"/>
        <v>0</v>
      </c>
      <c r="S780">
        <f t="shared" si="51"/>
        <v>0</v>
      </c>
      <c r="T780">
        <f>MROT/DAY(EOMONTH(MIN($G$2:$G$2401),MONTH(G780)-1))/8*H780*$T$2402</f>
        <v>0</v>
      </c>
      <c r="U780">
        <f>I780-PLAN</f>
        <v>-360</v>
      </c>
    </row>
    <row r="781" spans="1:21" x14ac:dyDescent="0.35">
      <c r="A781">
        <v>2368</v>
      </c>
      <c r="B781" t="s">
        <v>195</v>
      </c>
      <c r="C781" t="s">
        <v>114</v>
      </c>
      <c r="D781">
        <v>7</v>
      </c>
      <c r="E781" t="s">
        <v>16</v>
      </c>
      <c r="F781">
        <v>3.3</v>
      </c>
      <c r="G781" s="1">
        <v>44573</v>
      </c>
      <c r="H781">
        <v>168</v>
      </c>
      <c r="I781">
        <v>1500</v>
      </c>
      <c r="J781">
        <v>27207.67</v>
      </c>
      <c r="K781">
        <f>IF(ISBLANK(J781),VLOOKUP(A781,LinearRegression!$B$2:$J$850,6,FALSE),J781)</f>
        <v>27207.67</v>
      </c>
      <c r="L781" s="4">
        <f>IF(ISBLANK(J781),VLOOKUP(A781,GradientBoostingRegressor!$B$2:$J$850,6,FALSE),J781)</f>
        <v>27207.67</v>
      </c>
      <c r="M781">
        <f>SUM(P781:S781)</f>
        <v>25877.929004161379</v>
      </c>
      <c r="N781">
        <f t="shared" si="48"/>
        <v>1329.7409958386197</v>
      </c>
      <c r="P781">
        <f t="shared" si="49"/>
        <v>0</v>
      </c>
      <c r="Q781">
        <f>$H781*Q$2402</f>
        <v>25877.929004161379</v>
      </c>
      <c r="R781">
        <f t="shared" si="50"/>
        <v>0</v>
      </c>
      <c r="S781">
        <f t="shared" si="51"/>
        <v>0</v>
      </c>
      <c r="T781">
        <f>MROT/DAY(EOMONTH(MIN($G$2:$G$2401),MONTH(G781)-1))/8*H781*$T$2402</f>
        <v>0</v>
      </c>
      <c r="U781">
        <f>I781-PLAN</f>
        <v>-60</v>
      </c>
    </row>
    <row r="782" spans="1:21" x14ac:dyDescent="0.35">
      <c r="A782">
        <v>2369</v>
      </c>
      <c r="B782" t="s">
        <v>196</v>
      </c>
      <c r="C782" t="s">
        <v>114</v>
      </c>
      <c r="D782">
        <v>7</v>
      </c>
      <c r="E782" t="s">
        <v>16</v>
      </c>
      <c r="F782">
        <v>3.3</v>
      </c>
      <c r="G782" s="1">
        <v>44573</v>
      </c>
      <c r="H782">
        <v>168</v>
      </c>
      <c r="I782">
        <v>1500</v>
      </c>
      <c r="J782">
        <v>27207.67</v>
      </c>
      <c r="K782">
        <f>IF(ISBLANK(J782),VLOOKUP(A782,LinearRegression!$B$2:$J$850,6,FALSE),J782)</f>
        <v>27207.67</v>
      </c>
      <c r="L782" s="4">
        <f>IF(ISBLANK(J782),VLOOKUP(A782,GradientBoostingRegressor!$B$2:$J$850,6,FALSE),J782)</f>
        <v>27207.67</v>
      </c>
      <c r="M782">
        <f>SUM(P782:S782)</f>
        <v>25877.929004161379</v>
      </c>
      <c r="N782">
        <f t="shared" si="48"/>
        <v>1329.7409958386197</v>
      </c>
      <c r="P782">
        <f t="shared" si="49"/>
        <v>0</v>
      </c>
      <c r="Q782">
        <f>$H782*Q$2402</f>
        <v>25877.929004161379</v>
      </c>
      <c r="R782">
        <f t="shared" si="50"/>
        <v>0</v>
      </c>
      <c r="S782">
        <f t="shared" si="51"/>
        <v>0</v>
      </c>
      <c r="T782">
        <f>MROT/DAY(EOMONTH(MIN($G$2:$G$2401),MONTH(G782)-1))/8*H782*$T$2402</f>
        <v>0</v>
      </c>
      <c r="U782">
        <f>I782-PLAN</f>
        <v>-60</v>
      </c>
    </row>
    <row r="783" spans="1:21" x14ac:dyDescent="0.35">
      <c r="A783">
        <v>2371</v>
      </c>
      <c r="B783" t="s">
        <v>198</v>
      </c>
      <c r="C783" t="s">
        <v>114</v>
      </c>
      <c r="D783">
        <v>7</v>
      </c>
      <c r="E783" t="s">
        <v>16</v>
      </c>
      <c r="F783">
        <v>3.3</v>
      </c>
      <c r="G783" s="1">
        <v>44573</v>
      </c>
      <c r="H783">
        <v>168</v>
      </c>
      <c r="I783">
        <v>1500</v>
      </c>
      <c r="J783">
        <v>27207.67</v>
      </c>
      <c r="K783">
        <f>IF(ISBLANK(J783),VLOOKUP(A783,LinearRegression!$B$2:$J$850,6,FALSE),J783)</f>
        <v>27207.67</v>
      </c>
      <c r="L783" s="4">
        <f>IF(ISBLANK(J783),VLOOKUP(A783,GradientBoostingRegressor!$B$2:$J$850,6,FALSE),J783)</f>
        <v>27207.67</v>
      </c>
      <c r="M783">
        <f>SUM(P783:S783)</f>
        <v>25877.929004161379</v>
      </c>
      <c r="N783">
        <f t="shared" si="48"/>
        <v>1329.7409958386197</v>
      </c>
      <c r="P783">
        <f t="shared" si="49"/>
        <v>0</v>
      </c>
      <c r="Q783">
        <f>$H783*Q$2402</f>
        <v>25877.929004161379</v>
      </c>
      <c r="R783">
        <f t="shared" si="50"/>
        <v>0</v>
      </c>
      <c r="S783">
        <f t="shared" si="51"/>
        <v>0</v>
      </c>
      <c r="T783">
        <f>MROT/DAY(EOMONTH(MIN($G$2:$G$2401),MONTH(G783)-1))/8*H783*$T$2402</f>
        <v>0</v>
      </c>
      <c r="U783">
        <f>I783-PLAN</f>
        <v>-60</v>
      </c>
    </row>
    <row r="784" spans="1:21" x14ac:dyDescent="0.35">
      <c r="A784">
        <v>2375</v>
      </c>
      <c r="B784" t="s">
        <v>202</v>
      </c>
      <c r="C784" t="s">
        <v>114</v>
      </c>
      <c r="D784">
        <v>7</v>
      </c>
      <c r="E784" t="s">
        <v>103</v>
      </c>
      <c r="F784">
        <v>3.3</v>
      </c>
      <c r="G784" s="1">
        <v>44573</v>
      </c>
      <c r="H784">
        <v>168</v>
      </c>
      <c r="I784">
        <v>1500</v>
      </c>
      <c r="J784">
        <v>27207.67</v>
      </c>
      <c r="K784">
        <f>IF(ISBLANK(J784),VLOOKUP(A784,LinearRegression!$B$2:$J$850,6,FALSE),J784)</f>
        <v>27207.67</v>
      </c>
      <c r="L784" s="4">
        <f>IF(ISBLANK(J784),VLOOKUP(A784,GradientBoostingRegressor!$B$2:$J$850,6,FALSE),J784)</f>
        <v>27207.67</v>
      </c>
      <c r="M784">
        <f>SUM(P784:S784)</f>
        <v>25877.929004161379</v>
      </c>
      <c r="N784">
        <f t="shared" si="48"/>
        <v>1329.7409958386197</v>
      </c>
      <c r="P784">
        <f t="shared" si="49"/>
        <v>0</v>
      </c>
      <c r="Q784">
        <f>$H784*Q$2402</f>
        <v>25877.929004161379</v>
      </c>
      <c r="R784">
        <f t="shared" si="50"/>
        <v>0</v>
      </c>
      <c r="S784">
        <f t="shared" si="51"/>
        <v>0</v>
      </c>
      <c r="T784">
        <f>MROT/DAY(EOMONTH(MIN($G$2:$G$2401),MONTH(G784)-1))/8*H784*$T$2402</f>
        <v>0</v>
      </c>
      <c r="U784">
        <f>I784-PLAN</f>
        <v>-60</v>
      </c>
    </row>
    <row r="785" spans="1:21" x14ac:dyDescent="0.35">
      <c r="A785">
        <v>2382</v>
      </c>
      <c r="B785" t="s">
        <v>209</v>
      </c>
      <c r="C785" t="s">
        <v>114</v>
      </c>
      <c r="D785">
        <v>7</v>
      </c>
      <c r="E785" t="s">
        <v>103</v>
      </c>
      <c r="F785">
        <v>3.3</v>
      </c>
      <c r="G785" s="1">
        <v>44573</v>
      </c>
      <c r="H785">
        <v>168</v>
      </c>
      <c r="I785">
        <v>1500</v>
      </c>
      <c r="J785">
        <v>27207.67</v>
      </c>
      <c r="K785">
        <f>IF(ISBLANK(J785),VLOOKUP(A785,LinearRegression!$B$2:$J$850,6,FALSE),J785)</f>
        <v>27207.67</v>
      </c>
      <c r="L785" s="4">
        <f>IF(ISBLANK(J785),VLOOKUP(A785,GradientBoostingRegressor!$B$2:$J$850,6,FALSE),J785)</f>
        <v>27207.67</v>
      </c>
      <c r="M785">
        <f>SUM(P785:S785)</f>
        <v>25877.929004161379</v>
      </c>
      <c r="N785">
        <f t="shared" si="48"/>
        <v>1329.7409958386197</v>
      </c>
      <c r="P785">
        <f t="shared" si="49"/>
        <v>0</v>
      </c>
      <c r="Q785">
        <f>$H785*Q$2402</f>
        <v>25877.929004161379</v>
      </c>
      <c r="R785">
        <f t="shared" si="50"/>
        <v>0</v>
      </c>
      <c r="S785">
        <f t="shared" si="51"/>
        <v>0</v>
      </c>
      <c r="T785">
        <f>MROT/DAY(EOMONTH(MIN($G$2:$G$2401),MONTH(G785)-1))/8*H785*$T$2402</f>
        <v>0</v>
      </c>
      <c r="U785">
        <f>I785-PLAN</f>
        <v>-60</v>
      </c>
    </row>
    <row r="786" spans="1:21" x14ac:dyDescent="0.35">
      <c r="A786">
        <v>852</v>
      </c>
      <c r="B786" t="s">
        <v>70</v>
      </c>
      <c r="C786" t="s">
        <v>71</v>
      </c>
      <c r="D786">
        <v>4</v>
      </c>
      <c r="E786" t="s">
        <v>66</v>
      </c>
      <c r="F786">
        <v>3.1</v>
      </c>
      <c r="G786" s="1">
        <v>44566</v>
      </c>
      <c r="H786">
        <v>204</v>
      </c>
      <c r="I786">
        <v>1490</v>
      </c>
      <c r="J786">
        <v>27047.9</v>
      </c>
      <c r="K786">
        <f>IF(ISBLANK(J786),VLOOKUP(A786,LinearRegression!$B$2:$J$850,6,FALSE),J786)</f>
        <v>27047.9</v>
      </c>
      <c r="L786" s="4">
        <f>IF(ISBLANK(J786),VLOOKUP(A786,GradientBoostingRegressor!$B$2:$J$850,6,FALSE),J786)</f>
        <v>27047.9</v>
      </c>
      <c r="M786">
        <f>SUM(P786:S786)</f>
        <v>31423.199505053104</v>
      </c>
      <c r="N786">
        <f t="shared" si="48"/>
        <v>4375.2995050531026</v>
      </c>
      <c r="P786">
        <f t="shared" si="49"/>
        <v>0</v>
      </c>
      <c r="Q786">
        <f>$H786*Q$2402</f>
        <v>31423.199505053104</v>
      </c>
      <c r="R786">
        <f t="shared" si="50"/>
        <v>0</v>
      </c>
      <c r="S786">
        <f t="shared" si="51"/>
        <v>0</v>
      </c>
      <c r="T786">
        <f>MROT/DAY(EOMONTH(MIN($G$2:$G$2401),MONTH(G786)-1))/8*H786*$T$2402</f>
        <v>0</v>
      </c>
      <c r="U786">
        <f>I786-PLAN</f>
        <v>-70</v>
      </c>
    </row>
    <row r="787" spans="1:21" x14ac:dyDescent="0.35">
      <c r="A787">
        <v>867</v>
      </c>
      <c r="B787" t="s">
        <v>86</v>
      </c>
      <c r="C787" t="s">
        <v>71</v>
      </c>
      <c r="D787">
        <v>4</v>
      </c>
      <c r="E787" t="s">
        <v>66</v>
      </c>
      <c r="F787">
        <v>3.1</v>
      </c>
      <c r="G787" s="1">
        <v>44566</v>
      </c>
      <c r="H787">
        <v>204</v>
      </c>
      <c r="I787">
        <v>1490</v>
      </c>
      <c r="J787">
        <v>27047.9</v>
      </c>
      <c r="K787">
        <f>IF(ISBLANK(J787),VLOOKUP(A787,LinearRegression!$B$2:$J$850,6,FALSE),J787)</f>
        <v>27047.9</v>
      </c>
      <c r="L787" s="4">
        <f>IF(ISBLANK(J787),VLOOKUP(A787,GradientBoostingRegressor!$B$2:$J$850,6,FALSE),J787)</f>
        <v>27047.9</v>
      </c>
      <c r="M787">
        <f>SUM(P787:S787)</f>
        <v>31423.199505053104</v>
      </c>
      <c r="N787">
        <f t="shared" si="48"/>
        <v>4375.2995050531026</v>
      </c>
      <c r="P787">
        <f t="shared" si="49"/>
        <v>0</v>
      </c>
      <c r="Q787">
        <f>$H787*Q$2402</f>
        <v>31423.199505053104</v>
      </c>
      <c r="R787">
        <f t="shared" si="50"/>
        <v>0</v>
      </c>
      <c r="S787">
        <f t="shared" si="51"/>
        <v>0</v>
      </c>
      <c r="T787">
        <f>MROT/DAY(EOMONTH(MIN($G$2:$G$2401),MONTH(G787)-1))/8*H787*$T$2402</f>
        <v>0</v>
      </c>
      <c r="U787">
        <f>I787-PLAN</f>
        <v>-70</v>
      </c>
    </row>
    <row r="788" spans="1:21" x14ac:dyDescent="0.35">
      <c r="A788">
        <v>517</v>
      </c>
      <c r="B788" t="s">
        <v>140</v>
      </c>
      <c r="C788" t="s">
        <v>65</v>
      </c>
      <c r="D788">
        <v>5</v>
      </c>
      <c r="E788" t="s">
        <v>66</v>
      </c>
      <c r="F788">
        <v>3.4</v>
      </c>
      <c r="G788" s="1">
        <v>44564</v>
      </c>
      <c r="H788">
        <v>180</v>
      </c>
      <c r="I788">
        <v>1430</v>
      </c>
      <c r="J788">
        <v>26969.53</v>
      </c>
      <c r="K788">
        <f>IF(ISBLANK(J788),VLOOKUP(A788,LinearRegression!$B$2:$J$850,6,FALSE),J788)</f>
        <v>26969.53</v>
      </c>
      <c r="L788" s="4">
        <f>IF(ISBLANK(J788),VLOOKUP(A788,GradientBoostingRegressor!$B$2:$J$850,6,FALSE),J788)</f>
        <v>26969.53</v>
      </c>
      <c r="M788">
        <f>SUM(P788:S788)</f>
        <v>27726.35250445862</v>
      </c>
      <c r="N788">
        <f t="shared" si="48"/>
        <v>756.82250445862155</v>
      </c>
      <c r="P788">
        <f t="shared" si="49"/>
        <v>0</v>
      </c>
      <c r="Q788">
        <f>$H788*Q$2402</f>
        <v>27726.35250445862</v>
      </c>
      <c r="R788">
        <f t="shared" si="50"/>
        <v>0</v>
      </c>
      <c r="S788">
        <f t="shared" si="51"/>
        <v>0</v>
      </c>
      <c r="T788">
        <f>MROT/DAY(EOMONTH(MIN($G$2:$G$2401),MONTH(G788)-1))/8*H788*$T$2402</f>
        <v>0</v>
      </c>
      <c r="U788">
        <f>I788-PLAN</f>
        <v>-130</v>
      </c>
    </row>
    <row r="789" spans="1:21" x14ac:dyDescent="0.35">
      <c r="A789">
        <v>521</v>
      </c>
      <c r="B789" t="s">
        <v>145</v>
      </c>
      <c r="C789" t="s">
        <v>65</v>
      </c>
      <c r="D789">
        <v>5</v>
      </c>
      <c r="E789" t="s">
        <v>142</v>
      </c>
      <c r="F789">
        <v>3.4</v>
      </c>
      <c r="G789" s="1">
        <v>44564</v>
      </c>
      <c r="H789">
        <v>180</v>
      </c>
      <c r="I789">
        <v>1430</v>
      </c>
      <c r="J789">
        <v>26969.53</v>
      </c>
      <c r="K789">
        <f>IF(ISBLANK(J789),VLOOKUP(A789,LinearRegression!$B$2:$J$850,6,FALSE),J789)</f>
        <v>26969.53</v>
      </c>
      <c r="L789" s="4">
        <f>IF(ISBLANK(J789),VLOOKUP(A789,GradientBoostingRegressor!$B$2:$J$850,6,FALSE),J789)</f>
        <v>26969.53</v>
      </c>
      <c r="M789">
        <f>SUM(P789:S789)</f>
        <v>27726.35250445862</v>
      </c>
      <c r="N789">
        <f t="shared" si="48"/>
        <v>756.82250445862155</v>
      </c>
      <c r="P789">
        <f t="shared" si="49"/>
        <v>0</v>
      </c>
      <c r="Q789">
        <f>$H789*Q$2402</f>
        <v>27726.35250445862</v>
      </c>
      <c r="R789">
        <f t="shared" si="50"/>
        <v>0</v>
      </c>
      <c r="S789">
        <f t="shared" si="51"/>
        <v>0</v>
      </c>
      <c r="T789">
        <f>MROT/DAY(EOMONTH(MIN($G$2:$G$2401),MONTH(G789)-1))/8*H789*$T$2402</f>
        <v>0</v>
      </c>
      <c r="U789">
        <f>I789-PLAN</f>
        <v>-130</v>
      </c>
    </row>
    <row r="790" spans="1:21" x14ac:dyDescent="0.35">
      <c r="A790">
        <v>522</v>
      </c>
      <c r="B790" t="s">
        <v>146</v>
      </c>
      <c r="C790" t="s">
        <v>65</v>
      </c>
      <c r="D790">
        <v>5</v>
      </c>
      <c r="E790" t="s">
        <v>142</v>
      </c>
      <c r="F790">
        <v>3.4</v>
      </c>
      <c r="G790" s="1">
        <v>44564</v>
      </c>
      <c r="H790">
        <v>180</v>
      </c>
      <c r="I790">
        <v>1430</v>
      </c>
      <c r="J790">
        <v>26969.53</v>
      </c>
      <c r="K790">
        <f>IF(ISBLANK(J790),VLOOKUP(A790,LinearRegression!$B$2:$J$850,6,FALSE),J790)</f>
        <v>26969.53</v>
      </c>
      <c r="L790" s="4">
        <f>IF(ISBLANK(J790),VLOOKUP(A790,GradientBoostingRegressor!$B$2:$J$850,6,FALSE),J790)</f>
        <v>26969.53</v>
      </c>
      <c r="M790">
        <f>SUM(P790:S790)</f>
        <v>27726.35250445862</v>
      </c>
      <c r="N790">
        <f t="shared" si="48"/>
        <v>756.82250445862155</v>
      </c>
      <c r="P790">
        <f t="shared" si="49"/>
        <v>0</v>
      </c>
      <c r="Q790">
        <f>$H790*Q$2402</f>
        <v>27726.35250445862</v>
      </c>
      <c r="R790">
        <f t="shared" si="50"/>
        <v>0</v>
      </c>
      <c r="S790">
        <f t="shared" si="51"/>
        <v>0</v>
      </c>
      <c r="T790">
        <f>MROT/DAY(EOMONTH(MIN($G$2:$G$2401),MONTH(G790)-1))/8*H790*$T$2402</f>
        <v>0</v>
      </c>
      <c r="U790">
        <f>I790-PLAN</f>
        <v>-130</v>
      </c>
    </row>
    <row r="791" spans="1:21" x14ac:dyDescent="0.35">
      <c r="A791">
        <v>529</v>
      </c>
      <c r="B791" t="s">
        <v>154</v>
      </c>
      <c r="C791" t="s">
        <v>65</v>
      </c>
      <c r="D791">
        <v>5</v>
      </c>
      <c r="E791" t="s">
        <v>151</v>
      </c>
      <c r="F791">
        <v>3.4</v>
      </c>
      <c r="G791" s="1">
        <v>44564</v>
      </c>
      <c r="H791">
        <v>180</v>
      </c>
      <c r="I791">
        <v>1430</v>
      </c>
      <c r="J791">
        <v>26969.53</v>
      </c>
      <c r="K791">
        <f>IF(ISBLANK(J791),VLOOKUP(A791,LinearRegression!$B$2:$J$850,6,FALSE),J791)</f>
        <v>26969.53</v>
      </c>
      <c r="L791" s="4">
        <f>IF(ISBLANK(J791),VLOOKUP(A791,GradientBoostingRegressor!$B$2:$J$850,6,FALSE),J791)</f>
        <v>26969.53</v>
      </c>
      <c r="M791">
        <f>SUM(P791:S791)</f>
        <v>27726.35250445862</v>
      </c>
      <c r="N791">
        <f t="shared" si="48"/>
        <v>756.82250445862155</v>
      </c>
      <c r="P791">
        <f t="shared" si="49"/>
        <v>0</v>
      </c>
      <c r="Q791">
        <f>$H791*Q$2402</f>
        <v>27726.35250445862</v>
      </c>
      <c r="R791">
        <f t="shared" si="50"/>
        <v>0</v>
      </c>
      <c r="S791">
        <f t="shared" si="51"/>
        <v>0</v>
      </c>
      <c r="T791">
        <f>MROT/DAY(EOMONTH(MIN($G$2:$G$2401),MONTH(G791)-1))/8*H791*$T$2402</f>
        <v>0</v>
      </c>
      <c r="U791">
        <f>I791-PLAN</f>
        <v>-130</v>
      </c>
    </row>
    <row r="792" spans="1:21" x14ac:dyDescent="0.35">
      <c r="A792">
        <v>530</v>
      </c>
      <c r="B792" t="s">
        <v>155</v>
      </c>
      <c r="C792" t="s">
        <v>65</v>
      </c>
      <c r="D792">
        <v>5</v>
      </c>
      <c r="E792" t="s">
        <v>151</v>
      </c>
      <c r="F792">
        <v>3.4</v>
      </c>
      <c r="G792" s="1">
        <v>44564</v>
      </c>
      <c r="H792">
        <v>180</v>
      </c>
      <c r="I792">
        <v>1430</v>
      </c>
      <c r="J792">
        <v>26969.53</v>
      </c>
      <c r="K792">
        <f>IF(ISBLANK(J792),VLOOKUP(A792,LinearRegression!$B$2:$J$850,6,FALSE),J792)</f>
        <v>26969.53</v>
      </c>
      <c r="L792" s="4">
        <f>IF(ISBLANK(J792),VLOOKUP(A792,GradientBoostingRegressor!$B$2:$J$850,6,FALSE),J792)</f>
        <v>26969.53</v>
      </c>
      <c r="M792">
        <f>SUM(P792:S792)</f>
        <v>27726.35250445862</v>
      </c>
      <c r="N792">
        <f t="shared" si="48"/>
        <v>756.82250445862155</v>
      </c>
      <c r="P792">
        <f t="shared" si="49"/>
        <v>0</v>
      </c>
      <c r="Q792">
        <f>$H792*Q$2402</f>
        <v>27726.35250445862</v>
      </c>
      <c r="R792">
        <f t="shared" si="50"/>
        <v>0</v>
      </c>
      <c r="S792">
        <f t="shared" si="51"/>
        <v>0</v>
      </c>
      <c r="T792">
        <f>MROT/DAY(EOMONTH(MIN($G$2:$G$2401),MONTH(G792)-1))/8*H792*$T$2402</f>
        <v>0</v>
      </c>
      <c r="U792">
        <f>I792-PLAN</f>
        <v>-130</v>
      </c>
    </row>
    <row r="793" spans="1:21" x14ac:dyDescent="0.35">
      <c r="A793">
        <v>921</v>
      </c>
      <c r="B793" t="s">
        <v>145</v>
      </c>
      <c r="C793" t="s">
        <v>65</v>
      </c>
      <c r="D793">
        <v>5</v>
      </c>
      <c r="E793" t="s">
        <v>142</v>
      </c>
      <c r="F793">
        <v>3.4</v>
      </c>
      <c r="G793" s="1">
        <v>44566</v>
      </c>
      <c r="H793">
        <v>180</v>
      </c>
      <c r="I793">
        <v>1490</v>
      </c>
      <c r="J793">
        <v>26969.53</v>
      </c>
      <c r="K793">
        <f>IF(ISBLANK(J793),VLOOKUP(A793,LinearRegression!$B$2:$J$850,6,FALSE),J793)</f>
        <v>26969.53</v>
      </c>
      <c r="L793" s="4">
        <f>IF(ISBLANK(J793),VLOOKUP(A793,GradientBoostingRegressor!$B$2:$J$850,6,FALSE),J793)</f>
        <v>26969.53</v>
      </c>
      <c r="M793">
        <f>SUM(P793:S793)</f>
        <v>27726.35250445862</v>
      </c>
      <c r="N793">
        <f t="shared" si="48"/>
        <v>756.82250445862155</v>
      </c>
      <c r="P793">
        <f t="shared" si="49"/>
        <v>0</v>
      </c>
      <c r="Q793">
        <f>$H793*Q$2402</f>
        <v>27726.35250445862</v>
      </c>
      <c r="R793">
        <f t="shared" si="50"/>
        <v>0</v>
      </c>
      <c r="S793">
        <f t="shared" si="51"/>
        <v>0</v>
      </c>
      <c r="T793">
        <f>MROT/DAY(EOMONTH(MIN($G$2:$G$2401),MONTH(G793)-1))/8*H793*$T$2402</f>
        <v>0</v>
      </c>
      <c r="U793">
        <f>I793-PLAN</f>
        <v>-70</v>
      </c>
    </row>
    <row r="794" spans="1:21" x14ac:dyDescent="0.35">
      <c r="A794">
        <v>934</v>
      </c>
      <c r="B794" t="s">
        <v>159</v>
      </c>
      <c r="C794" t="s">
        <v>65</v>
      </c>
      <c r="D794">
        <v>5</v>
      </c>
      <c r="E794" t="s">
        <v>151</v>
      </c>
      <c r="F794">
        <v>3.4</v>
      </c>
      <c r="G794" s="1">
        <v>44566</v>
      </c>
      <c r="H794">
        <v>180</v>
      </c>
      <c r="I794">
        <v>1490</v>
      </c>
      <c r="J794">
        <v>26969.53</v>
      </c>
      <c r="K794">
        <f>IF(ISBLANK(J794),VLOOKUP(A794,LinearRegression!$B$2:$J$850,6,FALSE),J794)</f>
        <v>26969.53</v>
      </c>
      <c r="L794" s="4">
        <f>IF(ISBLANK(J794),VLOOKUP(A794,GradientBoostingRegressor!$B$2:$J$850,6,FALSE),J794)</f>
        <v>26969.53</v>
      </c>
      <c r="M794">
        <f>SUM(P794:S794)</f>
        <v>27726.35250445862</v>
      </c>
      <c r="N794">
        <f t="shared" si="48"/>
        <v>756.82250445862155</v>
      </c>
      <c r="P794">
        <f t="shared" si="49"/>
        <v>0</v>
      </c>
      <c r="Q794">
        <f>$H794*Q$2402</f>
        <v>27726.35250445862</v>
      </c>
      <c r="R794">
        <f t="shared" si="50"/>
        <v>0</v>
      </c>
      <c r="S794">
        <f t="shared" si="51"/>
        <v>0</v>
      </c>
      <c r="T794">
        <f>MROT/DAY(EOMONTH(MIN($G$2:$G$2401),MONTH(G794)-1))/8*H794*$T$2402</f>
        <v>0</v>
      </c>
      <c r="U794">
        <f>I794-PLAN</f>
        <v>-70</v>
      </c>
    </row>
    <row r="795" spans="1:21" x14ac:dyDescent="0.35">
      <c r="A795">
        <v>2317</v>
      </c>
      <c r="B795" t="s">
        <v>140</v>
      </c>
      <c r="C795" t="s">
        <v>65</v>
      </c>
      <c r="D795">
        <v>5</v>
      </c>
      <c r="E795" t="s">
        <v>66</v>
      </c>
      <c r="F795">
        <v>3.4</v>
      </c>
      <c r="G795" s="1">
        <v>44573</v>
      </c>
      <c r="H795">
        <v>180</v>
      </c>
      <c r="I795">
        <v>1500</v>
      </c>
      <c r="J795">
        <v>26969.53</v>
      </c>
      <c r="K795">
        <f>IF(ISBLANK(J795),VLOOKUP(A795,LinearRegression!$B$2:$J$850,6,FALSE),J795)</f>
        <v>26969.53</v>
      </c>
      <c r="L795" s="4">
        <f>IF(ISBLANK(J795),VLOOKUP(A795,GradientBoostingRegressor!$B$2:$J$850,6,FALSE),J795)</f>
        <v>26969.53</v>
      </c>
      <c r="M795">
        <f>SUM(P795:S795)</f>
        <v>27726.35250445862</v>
      </c>
      <c r="N795">
        <f t="shared" si="48"/>
        <v>756.82250445862155</v>
      </c>
      <c r="P795">
        <f t="shared" si="49"/>
        <v>0</v>
      </c>
      <c r="Q795">
        <f>$H795*Q$2402</f>
        <v>27726.35250445862</v>
      </c>
      <c r="R795">
        <f t="shared" si="50"/>
        <v>0</v>
      </c>
      <c r="S795">
        <f t="shared" si="51"/>
        <v>0</v>
      </c>
      <c r="T795">
        <f>MROT/DAY(EOMONTH(MIN($G$2:$G$2401),MONTH(G795)-1))/8*H795*$T$2402</f>
        <v>0</v>
      </c>
      <c r="U795">
        <f>I795-PLAN</f>
        <v>-60</v>
      </c>
    </row>
    <row r="796" spans="1:21" x14ac:dyDescent="0.35">
      <c r="A796">
        <v>2327</v>
      </c>
      <c r="B796" t="s">
        <v>152</v>
      </c>
      <c r="C796" t="s">
        <v>65</v>
      </c>
      <c r="D796">
        <v>5</v>
      </c>
      <c r="E796" t="s">
        <v>151</v>
      </c>
      <c r="F796">
        <v>3.4</v>
      </c>
      <c r="G796" s="1">
        <v>44573</v>
      </c>
      <c r="H796">
        <v>180</v>
      </c>
      <c r="I796">
        <v>1500</v>
      </c>
      <c r="J796">
        <v>26969.53</v>
      </c>
      <c r="K796">
        <f>IF(ISBLANK(J796),VLOOKUP(A796,LinearRegression!$B$2:$J$850,6,FALSE),J796)</f>
        <v>26969.53</v>
      </c>
      <c r="L796" s="4">
        <f>IF(ISBLANK(J796),VLOOKUP(A796,GradientBoostingRegressor!$B$2:$J$850,6,FALSE),J796)</f>
        <v>26969.53</v>
      </c>
      <c r="M796">
        <f>SUM(P796:S796)</f>
        <v>27726.35250445862</v>
      </c>
      <c r="N796">
        <f t="shared" si="48"/>
        <v>756.82250445862155</v>
      </c>
      <c r="P796">
        <f t="shared" si="49"/>
        <v>0</v>
      </c>
      <c r="Q796">
        <f>$H796*Q$2402</f>
        <v>27726.35250445862</v>
      </c>
      <c r="R796">
        <f t="shared" si="50"/>
        <v>0</v>
      </c>
      <c r="S796">
        <f t="shared" si="51"/>
        <v>0</v>
      </c>
      <c r="T796">
        <f>MROT/DAY(EOMONTH(MIN($G$2:$G$2401),MONTH(G796)-1))/8*H796*$T$2402</f>
        <v>0</v>
      </c>
      <c r="U796">
        <f>I796-PLAN</f>
        <v>-60</v>
      </c>
    </row>
    <row r="797" spans="1:21" x14ac:dyDescent="0.35">
      <c r="A797">
        <v>2334</v>
      </c>
      <c r="B797" t="s">
        <v>159</v>
      </c>
      <c r="C797" t="s">
        <v>65</v>
      </c>
      <c r="D797">
        <v>5</v>
      </c>
      <c r="E797" t="s">
        <v>151</v>
      </c>
      <c r="F797">
        <v>3.4</v>
      </c>
      <c r="G797" s="1">
        <v>44573</v>
      </c>
      <c r="H797">
        <v>180</v>
      </c>
      <c r="I797">
        <v>1500</v>
      </c>
      <c r="J797">
        <v>26969.53</v>
      </c>
      <c r="K797">
        <f>IF(ISBLANK(J797),VLOOKUP(A797,LinearRegression!$B$2:$J$850,6,FALSE),J797)</f>
        <v>26969.53</v>
      </c>
      <c r="L797" s="4">
        <f>IF(ISBLANK(J797),VLOOKUP(A797,GradientBoostingRegressor!$B$2:$J$850,6,FALSE),J797)</f>
        <v>26969.53</v>
      </c>
      <c r="M797">
        <f>SUM(P797:S797)</f>
        <v>27726.35250445862</v>
      </c>
      <c r="N797">
        <f t="shared" si="48"/>
        <v>756.82250445862155</v>
      </c>
      <c r="P797">
        <f t="shared" si="49"/>
        <v>0</v>
      </c>
      <c r="Q797">
        <f>$H797*Q$2402</f>
        <v>27726.35250445862</v>
      </c>
      <c r="R797">
        <f t="shared" si="50"/>
        <v>0</v>
      </c>
      <c r="S797">
        <f t="shared" si="51"/>
        <v>0</v>
      </c>
      <c r="T797">
        <f>MROT/DAY(EOMONTH(MIN($G$2:$G$2401),MONTH(G797)-1))/8*H797*$T$2402</f>
        <v>0</v>
      </c>
      <c r="U797">
        <f>I797-PLAN</f>
        <v>-60</v>
      </c>
    </row>
    <row r="798" spans="1:21" x14ac:dyDescent="0.35">
      <c r="A798">
        <v>284</v>
      </c>
      <c r="B798" t="s">
        <v>105</v>
      </c>
      <c r="C798" t="s">
        <v>18</v>
      </c>
      <c r="D798">
        <v>4</v>
      </c>
      <c r="E798" t="s">
        <v>103</v>
      </c>
      <c r="F798">
        <v>3.3</v>
      </c>
      <c r="G798" s="1">
        <v>44563</v>
      </c>
      <c r="H798">
        <v>192</v>
      </c>
      <c r="I798">
        <v>1460</v>
      </c>
      <c r="J798">
        <v>26903.68</v>
      </c>
      <c r="K798">
        <f>IF(ISBLANK(J798),VLOOKUP(A798,LinearRegression!$B$2:$J$850,6,FALSE),J798)</f>
        <v>26903.68</v>
      </c>
      <c r="L798" s="4">
        <f>IF(ISBLANK(J798),VLOOKUP(A798,GradientBoostingRegressor!$B$2:$J$850,6,FALSE),J798)</f>
        <v>26903.68</v>
      </c>
      <c r="M798">
        <f>SUM(P798:S798)</f>
        <v>29574.776004755862</v>
      </c>
      <c r="N798">
        <f t="shared" si="48"/>
        <v>2671.0960047558619</v>
      </c>
      <c r="P798">
        <f t="shared" si="49"/>
        <v>0</v>
      </c>
      <c r="Q798">
        <f>$H798*Q$2402</f>
        <v>29574.776004755862</v>
      </c>
      <c r="R798">
        <f t="shared" si="50"/>
        <v>0</v>
      </c>
      <c r="S798">
        <f t="shared" si="51"/>
        <v>0</v>
      </c>
      <c r="T798">
        <f>MROT/DAY(EOMONTH(MIN($G$2:$G$2401),MONTH(G798)-1))/8*H798*$T$2402</f>
        <v>0</v>
      </c>
      <c r="U798">
        <f>I798-PLAN</f>
        <v>-100</v>
      </c>
    </row>
    <row r="799" spans="1:21" x14ac:dyDescent="0.35">
      <c r="A799">
        <v>287</v>
      </c>
      <c r="B799" t="s">
        <v>108</v>
      </c>
      <c r="C799" t="s">
        <v>18</v>
      </c>
      <c r="D799">
        <v>4</v>
      </c>
      <c r="E799" t="s">
        <v>103</v>
      </c>
      <c r="F799">
        <v>3.3</v>
      </c>
      <c r="G799" s="1">
        <v>44563</v>
      </c>
      <c r="H799">
        <v>192</v>
      </c>
      <c r="I799">
        <v>1460</v>
      </c>
      <c r="J799">
        <v>26903.68</v>
      </c>
      <c r="K799">
        <f>IF(ISBLANK(J799),VLOOKUP(A799,LinearRegression!$B$2:$J$850,6,FALSE),J799)</f>
        <v>26903.68</v>
      </c>
      <c r="L799" s="4">
        <f>IF(ISBLANK(J799),VLOOKUP(A799,GradientBoostingRegressor!$B$2:$J$850,6,FALSE),J799)</f>
        <v>26903.68</v>
      </c>
      <c r="M799">
        <f>SUM(P799:S799)</f>
        <v>29574.776004755862</v>
      </c>
      <c r="N799">
        <f t="shared" si="48"/>
        <v>2671.0960047558619</v>
      </c>
      <c r="P799">
        <f t="shared" si="49"/>
        <v>0</v>
      </c>
      <c r="Q799">
        <f>$H799*Q$2402</f>
        <v>29574.776004755862</v>
      </c>
      <c r="R799">
        <f t="shared" si="50"/>
        <v>0</v>
      </c>
      <c r="S799">
        <f t="shared" si="51"/>
        <v>0</v>
      </c>
      <c r="T799">
        <f>MROT/DAY(EOMONTH(MIN($G$2:$G$2401),MONTH(G799)-1))/8*H799*$T$2402</f>
        <v>0</v>
      </c>
      <c r="U799">
        <f>I799-PLAN</f>
        <v>-100</v>
      </c>
    </row>
    <row r="800" spans="1:21" x14ac:dyDescent="0.35">
      <c r="A800">
        <v>830</v>
      </c>
      <c r="B800" t="s">
        <v>43</v>
      </c>
      <c r="C800" t="s">
        <v>11</v>
      </c>
      <c r="D800">
        <v>3</v>
      </c>
      <c r="E800" t="s">
        <v>16</v>
      </c>
      <c r="F800">
        <v>3.3</v>
      </c>
      <c r="G800" s="1">
        <v>44566</v>
      </c>
      <c r="H800">
        <v>204</v>
      </c>
      <c r="I800">
        <v>1490</v>
      </c>
      <c r="J800">
        <v>26843.040000000001</v>
      </c>
      <c r="K800">
        <f>IF(ISBLANK(J800),VLOOKUP(A800,LinearRegression!$B$2:$J$850,6,FALSE),J800)</f>
        <v>26843.040000000001</v>
      </c>
      <c r="L800" s="4">
        <f>IF(ISBLANK(J800),VLOOKUP(A800,GradientBoostingRegressor!$B$2:$J$850,6,FALSE),J800)</f>
        <v>26843.040000000001</v>
      </c>
      <c r="M800">
        <f>SUM(P800:S800)</f>
        <v>31423.199505053104</v>
      </c>
      <c r="N800">
        <f t="shared" si="48"/>
        <v>4580.1595050531032</v>
      </c>
      <c r="P800">
        <f t="shared" si="49"/>
        <v>0</v>
      </c>
      <c r="Q800">
        <f>$H800*Q$2402</f>
        <v>31423.199505053104</v>
      </c>
      <c r="R800">
        <f t="shared" si="50"/>
        <v>0</v>
      </c>
      <c r="S800">
        <f t="shared" si="51"/>
        <v>0</v>
      </c>
      <c r="T800">
        <f>MROT/DAY(EOMONTH(MIN($G$2:$G$2401),MONTH(G800)-1))/8*H800*$T$2402</f>
        <v>0</v>
      </c>
      <c r="U800">
        <f>I800-PLAN</f>
        <v>-70</v>
      </c>
    </row>
    <row r="801" spans="1:21" x14ac:dyDescent="0.35">
      <c r="A801">
        <v>364</v>
      </c>
      <c r="B801" t="s">
        <v>191</v>
      </c>
      <c r="C801" t="s">
        <v>65</v>
      </c>
      <c r="D801">
        <v>7</v>
      </c>
      <c r="E801" t="s">
        <v>66</v>
      </c>
      <c r="F801">
        <v>3.4</v>
      </c>
      <c r="G801" s="1">
        <v>44563</v>
      </c>
      <c r="H801">
        <v>156</v>
      </c>
      <c r="I801">
        <v>1460</v>
      </c>
      <c r="J801">
        <v>26651.38</v>
      </c>
      <c r="K801">
        <f>IF(ISBLANK(J801),VLOOKUP(A801,LinearRegression!$B$2:$J$850,6,FALSE),J801)</f>
        <v>26651.38</v>
      </c>
      <c r="L801" s="4">
        <f>IF(ISBLANK(J801),VLOOKUP(A801,GradientBoostingRegressor!$B$2:$J$850,6,FALSE),J801)</f>
        <v>26651.38</v>
      </c>
      <c r="M801">
        <f>SUM(P801:S801)</f>
        <v>24029.505503864137</v>
      </c>
      <c r="N801">
        <f t="shared" si="48"/>
        <v>2621.8744961358643</v>
      </c>
      <c r="P801">
        <f t="shared" si="49"/>
        <v>0</v>
      </c>
      <c r="Q801">
        <f>$H801*Q$2402</f>
        <v>24029.505503864137</v>
      </c>
      <c r="R801">
        <f t="shared" si="50"/>
        <v>0</v>
      </c>
      <c r="S801">
        <f t="shared" si="51"/>
        <v>0</v>
      </c>
      <c r="T801">
        <f>MROT/DAY(EOMONTH(MIN($G$2:$G$2401),MONTH(G801)-1))/8*H801*$T$2402</f>
        <v>0</v>
      </c>
      <c r="U801">
        <f>I801-PLAN</f>
        <v>-100</v>
      </c>
    </row>
    <row r="802" spans="1:21" x14ac:dyDescent="0.35">
      <c r="A802">
        <v>365</v>
      </c>
      <c r="B802" t="s">
        <v>192</v>
      </c>
      <c r="C802" t="s">
        <v>65</v>
      </c>
      <c r="D802">
        <v>7</v>
      </c>
      <c r="E802" t="s">
        <v>66</v>
      </c>
      <c r="F802">
        <v>3.4</v>
      </c>
      <c r="G802" s="1">
        <v>44563</v>
      </c>
      <c r="H802">
        <v>156</v>
      </c>
      <c r="I802">
        <v>1460</v>
      </c>
      <c r="J802">
        <v>26651.38</v>
      </c>
      <c r="K802">
        <f>IF(ISBLANK(J802),VLOOKUP(A802,LinearRegression!$B$2:$J$850,6,FALSE),J802)</f>
        <v>26651.38</v>
      </c>
      <c r="L802" s="4">
        <f>IF(ISBLANK(J802),VLOOKUP(A802,GradientBoostingRegressor!$B$2:$J$850,6,FALSE),J802)</f>
        <v>26651.38</v>
      </c>
      <c r="M802">
        <f>SUM(P802:S802)</f>
        <v>24029.505503864137</v>
      </c>
      <c r="N802">
        <f t="shared" si="48"/>
        <v>2621.8744961358643</v>
      </c>
      <c r="P802">
        <f t="shared" si="49"/>
        <v>0</v>
      </c>
      <c r="Q802">
        <f>$H802*Q$2402</f>
        <v>24029.505503864137</v>
      </c>
      <c r="R802">
        <f t="shared" si="50"/>
        <v>0</v>
      </c>
      <c r="S802">
        <f t="shared" si="51"/>
        <v>0</v>
      </c>
      <c r="T802">
        <f>MROT/DAY(EOMONTH(MIN($G$2:$G$2401),MONTH(G802)-1))/8*H802*$T$2402</f>
        <v>0</v>
      </c>
      <c r="U802">
        <f>I802-PLAN</f>
        <v>-100</v>
      </c>
    </row>
    <row r="803" spans="1:21" x14ac:dyDescent="0.35">
      <c r="A803">
        <v>25</v>
      </c>
      <c r="B803" t="s">
        <v>38</v>
      </c>
      <c r="C803" t="s">
        <v>18</v>
      </c>
      <c r="D803">
        <v>3</v>
      </c>
      <c r="E803" t="s">
        <v>16</v>
      </c>
      <c r="F803">
        <v>3.3</v>
      </c>
      <c r="G803" s="1">
        <v>44562</v>
      </c>
      <c r="H803">
        <v>192</v>
      </c>
      <c r="I803">
        <v>1950</v>
      </c>
      <c r="J803">
        <v>26587.87</v>
      </c>
      <c r="K803">
        <f>IF(ISBLANK(J803),VLOOKUP(A803,LinearRegression!$B$2:$J$850,6,FALSE),J803)</f>
        <v>26587.87</v>
      </c>
      <c r="L803" s="4">
        <f>IF(ISBLANK(J803),VLOOKUP(A803,GradientBoostingRegressor!$B$2:$J$850,6,FALSE),J803)</f>
        <v>26587.87</v>
      </c>
      <c r="M803">
        <f>SUM(P803:S803)</f>
        <v>29574.776004755862</v>
      </c>
      <c r="N803">
        <f t="shared" si="48"/>
        <v>2986.9060047558633</v>
      </c>
      <c r="P803">
        <f t="shared" si="49"/>
        <v>0</v>
      </c>
      <c r="Q803">
        <f>$H803*Q$2402</f>
        <v>29574.776004755862</v>
      </c>
      <c r="R803">
        <f t="shared" si="50"/>
        <v>0</v>
      </c>
      <c r="S803">
        <f t="shared" si="51"/>
        <v>0</v>
      </c>
      <c r="T803">
        <f>MROT/DAY(EOMONTH(MIN($G$2:$G$2401),MONTH(G803)-1))/8*H803*$T$2402</f>
        <v>0</v>
      </c>
      <c r="U803">
        <f>I803-PLAN</f>
        <v>390</v>
      </c>
    </row>
    <row r="804" spans="1:21" x14ac:dyDescent="0.35">
      <c r="A804">
        <v>1242</v>
      </c>
      <c r="B804" t="s">
        <v>57</v>
      </c>
      <c r="C804" t="s">
        <v>50</v>
      </c>
      <c r="D804">
        <v>4</v>
      </c>
      <c r="E804" t="s">
        <v>51</v>
      </c>
      <c r="F804">
        <v>2</v>
      </c>
      <c r="G804" s="1">
        <v>44568</v>
      </c>
      <c r="H804">
        <v>204</v>
      </c>
      <c r="I804">
        <v>1620</v>
      </c>
      <c r="J804">
        <v>26584.44</v>
      </c>
      <c r="K804">
        <f>IF(ISBLANK(J804),VLOOKUP(A804,LinearRegression!$B$2:$J$850,6,FALSE),J804)</f>
        <v>26584.44</v>
      </c>
      <c r="L804" s="4">
        <f>IF(ISBLANK(J804),VLOOKUP(A804,GradientBoostingRegressor!$B$2:$J$850,6,FALSE),J804)</f>
        <v>26584.44</v>
      </c>
      <c r="M804">
        <f>SUM(P804:S804)</f>
        <v>31423.199505053104</v>
      </c>
      <c r="N804">
        <f t="shared" si="48"/>
        <v>4838.7595050531054</v>
      </c>
      <c r="P804">
        <f t="shared" si="49"/>
        <v>0</v>
      </c>
      <c r="Q804">
        <f>$H804*Q$2402</f>
        <v>31423.199505053104</v>
      </c>
      <c r="R804">
        <f t="shared" si="50"/>
        <v>0</v>
      </c>
      <c r="S804">
        <f t="shared" si="51"/>
        <v>0</v>
      </c>
      <c r="T804">
        <f>MROT/DAY(EOMONTH(MIN($G$2:$G$2401),MONTH(G804)-1))/8*H804*$T$2402</f>
        <v>0</v>
      </c>
      <c r="U804">
        <f>I804-PLAN</f>
        <v>60</v>
      </c>
    </row>
    <row r="805" spans="1:21" x14ac:dyDescent="0.35">
      <c r="A805">
        <v>1244</v>
      </c>
      <c r="B805" t="s">
        <v>59</v>
      </c>
      <c r="C805" t="s">
        <v>50</v>
      </c>
      <c r="D805">
        <v>4</v>
      </c>
      <c r="E805" t="s">
        <v>51</v>
      </c>
      <c r="F805">
        <v>2</v>
      </c>
      <c r="G805" s="1">
        <v>44568</v>
      </c>
      <c r="H805">
        <v>204</v>
      </c>
      <c r="I805">
        <v>1620</v>
      </c>
      <c r="J805">
        <v>26584.44</v>
      </c>
      <c r="K805">
        <f>IF(ISBLANK(J805),VLOOKUP(A805,LinearRegression!$B$2:$J$850,6,FALSE),J805)</f>
        <v>26584.44</v>
      </c>
      <c r="L805" s="4">
        <f>IF(ISBLANK(J805),VLOOKUP(A805,GradientBoostingRegressor!$B$2:$J$850,6,FALSE),J805)</f>
        <v>26584.44</v>
      </c>
      <c r="M805">
        <f>SUM(P805:S805)</f>
        <v>31423.199505053104</v>
      </c>
      <c r="N805">
        <f t="shared" si="48"/>
        <v>4838.7595050531054</v>
      </c>
      <c r="P805">
        <f t="shared" si="49"/>
        <v>0</v>
      </c>
      <c r="Q805">
        <f>$H805*Q$2402</f>
        <v>31423.199505053104</v>
      </c>
      <c r="R805">
        <f t="shared" si="50"/>
        <v>0</v>
      </c>
      <c r="S805">
        <f t="shared" si="51"/>
        <v>0</v>
      </c>
      <c r="T805">
        <f>MROT/DAY(EOMONTH(MIN($G$2:$G$2401),MONTH(G805)-1))/8*H805*$T$2402</f>
        <v>0</v>
      </c>
      <c r="U805">
        <f>I805-PLAN</f>
        <v>60</v>
      </c>
    </row>
    <row r="806" spans="1:21" x14ac:dyDescent="0.35">
      <c r="A806">
        <v>1248</v>
      </c>
      <c r="B806" t="s">
        <v>63</v>
      </c>
      <c r="C806" t="s">
        <v>50</v>
      </c>
      <c r="D806">
        <v>4</v>
      </c>
      <c r="E806" t="s">
        <v>51</v>
      </c>
      <c r="F806">
        <v>2</v>
      </c>
      <c r="G806" s="1">
        <v>44568</v>
      </c>
      <c r="H806">
        <v>204</v>
      </c>
      <c r="I806">
        <v>1620</v>
      </c>
      <c r="J806">
        <v>26584.44</v>
      </c>
      <c r="K806">
        <f>IF(ISBLANK(J806),VLOOKUP(A806,LinearRegression!$B$2:$J$850,6,FALSE),J806)</f>
        <v>26584.44</v>
      </c>
      <c r="L806" s="4">
        <f>IF(ISBLANK(J806),VLOOKUP(A806,GradientBoostingRegressor!$B$2:$J$850,6,FALSE),J806)</f>
        <v>26584.44</v>
      </c>
      <c r="M806">
        <f>SUM(P806:S806)</f>
        <v>31423.199505053104</v>
      </c>
      <c r="N806">
        <f t="shared" si="48"/>
        <v>4838.7595050531054</v>
      </c>
      <c r="P806">
        <f t="shared" si="49"/>
        <v>0</v>
      </c>
      <c r="Q806">
        <f>$H806*Q$2402</f>
        <v>31423.199505053104</v>
      </c>
      <c r="R806">
        <f t="shared" si="50"/>
        <v>0</v>
      </c>
      <c r="S806">
        <f t="shared" si="51"/>
        <v>0</v>
      </c>
      <c r="T806">
        <f>MROT/DAY(EOMONTH(MIN($G$2:$G$2401),MONTH(G806)-1))/8*H806*$T$2402</f>
        <v>0</v>
      </c>
      <c r="U806">
        <f>I806-PLAN</f>
        <v>60</v>
      </c>
    </row>
    <row r="807" spans="1:21" x14ac:dyDescent="0.35">
      <c r="A807">
        <v>244</v>
      </c>
      <c r="B807" t="s">
        <v>59</v>
      </c>
      <c r="C807" t="s">
        <v>50</v>
      </c>
      <c r="D807">
        <v>4</v>
      </c>
      <c r="E807" t="s">
        <v>51</v>
      </c>
      <c r="F807">
        <v>2</v>
      </c>
      <c r="G807" s="1">
        <v>44563</v>
      </c>
      <c r="H807">
        <v>204</v>
      </c>
      <c r="I807">
        <v>1460</v>
      </c>
      <c r="J807">
        <v>26561.25</v>
      </c>
      <c r="K807">
        <f>IF(ISBLANK(J807),VLOOKUP(A807,LinearRegression!$B$2:$J$850,6,FALSE),J807)</f>
        <v>26561.25</v>
      </c>
      <c r="L807" s="4">
        <f>IF(ISBLANK(J807),VLOOKUP(A807,GradientBoostingRegressor!$B$2:$J$850,6,FALSE),J807)</f>
        <v>26561.25</v>
      </c>
      <c r="M807">
        <f>SUM(P807:S807)</f>
        <v>31423.199505053104</v>
      </c>
      <c r="N807">
        <f t="shared" si="48"/>
        <v>4861.9495050531041</v>
      </c>
      <c r="P807">
        <f t="shared" si="49"/>
        <v>0</v>
      </c>
      <c r="Q807">
        <f>$H807*Q$2402</f>
        <v>31423.199505053104</v>
      </c>
      <c r="R807">
        <f t="shared" si="50"/>
        <v>0</v>
      </c>
      <c r="S807">
        <f t="shared" si="51"/>
        <v>0</v>
      </c>
      <c r="T807">
        <f>MROT/DAY(EOMONTH(MIN($G$2:$G$2401),MONTH(G807)-1))/8*H807*$T$2402</f>
        <v>0</v>
      </c>
      <c r="U807">
        <f>I807-PLAN</f>
        <v>-100</v>
      </c>
    </row>
    <row r="808" spans="1:21" x14ac:dyDescent="0.35">
      <c r="A808">
        <v>484</v>
      </c>
      <c r="B808" t="s">
        <v>105</v>
      </c>
      <c r="C808" t="s">
        <v>18</v>
      </c>
      <c r="D808">
        <v>4</v>
      </c>
      <c r="E808" t="s">
        <v>103</v>
      </c>
      <c r="F808">
        <v>3.3</v>
      </c>
      <c r="G808" s="1">
        <v>44564</v>
      </c>
      <c r="H808">
        <v>192</v>
      </c>
      <c r="I808">
        <v>1430</v>
      </c>
      <c r="J808">
        <v>26497.71</v>
      </c>
      <c r="K808">
        <f>IF(ISBLANK(J808),VLOOKUP(A808,LinearRegression!$B$2:$J$850,6,FALSE),J808)</f>
        <v>26497.71</v>
      </c>
      <c r="L808" s="4">
        <f>IF(ISBLANK(J808),VLOOKUP(A808,GradientBoostingRegressor!$B$2:$J$850,6,FALSE),J808)</f>
        <v>26497.71</v>
      </c>
      <c r="M808">
        <f>SUM(P808:S808)</f>
        <v>29574.776004755862</v>
      </c>
      <c r="N808">
        <f t="shared" si="48"/>
        <v>3077.0660047558631</v>
      </c>
      <c r="P808">
        <f t="shared" si="49"/>
        <v>0</v>
      </c>
      <c r="Q808">
        <f>$H808*Q$2402</f>
        <v>29574.776004755862</v>
      </c>
      <c r="R808">
        <f t="shared" si="50"/>
        <v>0</v>
      </c>
      <c r="S808">
        <f t="shared" si="51"/>
        <v>0</v>
      </c>
      <c r="T808">
        <f>MROT/DAY(EOMONTH(MIN($G$2:$G$2401),MONTH(G808)-1))/8*H808*$T$2402</f>
        <v>0</v>
      </c>
      <c r="U808">
        <f>I808-PLAN</f>
        <v>-130</v>
      </c>
    </row>
    <row r="809" spans="1:21" x14ac:dyDescent="0.35">
      <c r="A809">
        <v>486</v>
      </c>
      <c r="B809" t="s">
        <v>107</v>
      </c>
      <c r="C809" t="s">
        <v>18</v>
      </c>
      <c r="D809">
        <v>4</v>
      </c>
      <c r="E809" t="s">
        <v>103</v>
      </c>
      <c r="F809">
        <v>3.3</v>
      </c>
      <c r="G809" s="1">
        <v>44564</v>
      </c>
      <c r="H809">
        <v>192</v>
      </c>
      <c r="I809">
        <v>1430</v>
      </c>
      <c r="J809">
        <v>26497.71</v>
      </c>
      <c r="K809">
        <f>IF(ISBLANK(J809),VLOOKUP(A809,LinearRegression!$B$2:$J$850,6,FALSE),J809)</f>
        <v>26497.71</v>
      </c>
      <c r="L809" s="4">
        <f>IF(ISBLANK(J809),VLOOKUP(A809,GradientBoostingRegressor!$B$2:$J$850,6,FALSE),J809)</f>
        <v>26497.71</v>
      </c>
      <c r="M809">
        <f>SUM(P809:S809)</f>
        <v>29574.776004755862</v>
      </c>
      <c r="N809">
        <f t="shared" si="48"/>
        <v>3077.0660047558631</v>
      </c>
      <c r="P809">
        <f t="shared" si="49"/>
        <v>0</v>
      </c>
      <c r="Q809">
        <f>$H809*Q$2402</f>
        <v>29574.776004755862</v>
      </c>
      <c r="R809">
        <f t="shared" si="50"/>
        <v>0</v>
      </c>
      <c r="S809">
        <f t="shared" si="51"/>
        <v>0</v>
      </c>
      <c r="T809">
        <f>MROT/DAY(EOMONTH(MIN($G$2:$G$2401),MONTH(G809)-1))/8*H809*$T$2402</f>
        <v>0</v>
      </c>
      <c r="U809">
        <f>I809-PLAN</f>
        <v>-130</v>
      </c>
    </row>
    <row r="810" spans="1:21" x14ac:dyDescent="0.35">
      <c r="A810">
        <v>885</v>
      </c>
      <c r="B810" t="s">
        <v>106</v>
      </c>
      <c r="C810" t="s">
        <v>18</v>
      </c>
      <c r="D810">
        <v>4</v>
      </c>
      <c r="E810" t="s">
        <v>103</v>
      </c>
      <c r="F810">
        <v>3.3</v>
      </c>
      <c r="G810" s="1">
        <v>44566</v>
      </c>
      <c r="H810">
        <v>192</v>
      </c>
      <c r="I810">
        <v>1490</v>
      </c>
      <c r="J810">
        <v>26497.71</v>
      </c>
      <c r="K810">
        <f>IF(ISBLANK(J810),VLOOKUP(A810,LinearRegression!$B$2:$J$850,6,FALSE),J810)</f>
        <v>26497.71</v>
      </c>
      <c r="L810" s="4">
        <f>IF(ISBLANK(J810),VLOOKUP(A810,GradientBoostingRegressor!$B$2:$J$850,6,FALSE),J810)</f>
        <v>26497.71</v>
      </c>
      <c r="M810">
        <f>SUM(P810:S810)</f>
        <v>29574.776004755862</v>
      </c>
      <c r="N810">
        <f t="shared" si="48"/>
        <v>3077.0660047558631</v>
      </c>
      <c r="P810">
        <f t="shared" si="49"/>
        <v>0</v>
      </c>
      <c r="Q810">
        <f>$H810*Q$2402</f>
        <v>29574.776004755862</v>
      </c>
      <c r="R810">
        <f t="shared" si="50"/>
        <v>0</v>
      </c>
      <c r="S810">
        <f t="shared" si="51"/>
        <v>0</v>
      </c>
      <c r="T810">
        <f>MROT/DAY(EOMONTH(MIN($G$2:$G$2401),MONTH(G810)-1))/8*H810*$T$2402</f>
        <v>0</v>
      </c>
      <c r="U810">
        <f>I810-PLAN</f>
        <v>-70</v>
      </c>
    </row>
    <row r="811" spans="1:21" x14ac:dyDescent="0.35">
      <c r="A811">
        <v>886</v>
      </c>
      <c r="B811" t="s">
        <v>107</v>
      </c>
      <c r="C811" t="s">
        <v>18</v>
      </c>
      <c r="D811">
        <v>4</v>
      </c>
      <c r="E811" t="s">
        <v>103</v>
      </c>
      <c r="F811">
        <v>3.3</v>
      </c>
      <c r="G811" s="1">
        <v>44566</v>
      </c>
      <c r="H811">
        <v>192</v>
      </c>
      <c r="I811">
        <v>1490</v>
      </c>
      <c r="J811">
        <v>26497.71</v>
      </c>
      <c r="K811">
        <f>IF(ISBLANK(J811),VLOOKUP(A811,LinearRegression!$B$2:$J$850,6,FALSE),J811)</f>
        <v>26497.71</v>
      </c>
      <c r="L811" s="4">
        <f>IF(ISBLANK(J811),VLOOKUP(A811,GradientBoostingRegressor!$B$2:$J$850,6,FALSE),J811)</f>
        <v>26497.71</v>
      </c>
      <c r="M811">
        <f>SUM(P811:S811)</f>
        <v>29574.776004755862</v>
      </c>
      <c r="N811">
        <f t="shared" si="48"/>
        <v>3077.0660047558631</v>
      </c>
      <c r="P811">
        <f t="shared" si="49"/>
        <v>0</v>
      </c>
      <c r="Q811">
        <f>$H811*Q$2402</f>
        <v>29574.776004755862</v>
      </c>
      <c r="R811">
        <f t="shared" si="50"/>
        <v>0</v>
      </c>
      <c r="S811">
        <f t="shared" si="51"/>
        <v>0</v>
      </c>
      <c r="T811">
        <f>MROT/DAY(EOMONTH(MIN($G$2:$G$2401),MONTH(G811)-1))/8*H811*$T$2402</f>
        <v>0</v>
      </c>
      <c r="U811">
        <f>I811-PLAN</f>
        <v>-70</v>
      </c>
    </row>
    <row r="812" spans="1:21" x14ac:dyDescent="0.35">
      <c r="A812">
        <v>2273</v>
      </c>
      <c r="B812" t="s">
        <v>93</v>
      </c>
      <c r="C812" t="s">
        <v>18</v>
      </c>
      <c r="D812">
        <v>4</v>
      </c>
      <c r="E812" t="s">
        <v>16</v>
      </c>
      <c r="F812">
        <v>3.3</v>
      </c>
      <c r="G812" s="1">
        <v>44573</v>
      </c>
      <c r="H812">
        <v>192</v>
      </c>
      <c r="I812">
        <v>1500</v>
      </c>
      <c r="J812">
        <v>26497.71</v>
      </c>
      <c r="K812">
        <f>IF(ISBLANK(J812),VLOOKUP(A812,LinearRegression!$B$2:$J$850,6,FALSE),J812)</f>
        <v>26497.71</v>
      </c>
      <c r="L812" s="4">
        <f>IF(ISBLANK(J812),VLOOKUP(A812,GradientBoostingRegressor!$B$2:$J$850,6,FALSE),J812)</f>
        <v>26497.71</v>
      </c>
      <c r="M812">
        <f>SUM(P812:S812)</f>
        <v>29574.776004755862</v>
      </c>
      <c r="N812">
        <f t="shared" si="48"/>
        <v>3077.0660047558631</v>
      </c>
      <c r="P812">
        <f t="shared" si="49"/>
        <v>0</v>
      </c>
      <c r="Q812">
        <f>$H812*Q$2402</f>
        <v>29574.776004755862</v>
      </c>
      <c r="R812">
        <f t="shared" si="50"/>
        <v>0</v>
      </c>
      <c r="S812">
        <f t="shared" si="51"/>
        <v>0</v>
      </c>
      <c r="T812">
        <f>MROT/DAY(EOMONTH(MIN($G$2:$G$2401),MONTH(G812)-1))/8*H812*$T$2402</f>
        <v>0</v>
      </c>
      <c r="U812">
        <f>I812-PLAN</f>
        <v>-60</v>
      </c>
    </row>
    <row r="813" spans="1:21" x14ac:dyDescent="0.35">
      <c r="A813">
        <v>2282</v>
      </c>
      <c r="B813" t="s">
        <v>102</v>
      </c>
      <c r="C813" t="s">
        <v>18</v>
      </c>
      <c r="D813">
        <v>4</v>
      </c>
      <c r="E813" t="s">
        <v>103</v>
      </c>
      <c r="F813">
        <v>3.3</v>
      </c>
      <c r="G813" s="1">
        <v>44573</v>
      </c>
      <c r="H813">
        <v>192</v>
      </c>
      <c r="I813">
        <v>1500</v>
      </c>
      <c r="J813">
        <v>26497.71</v>
      </c>
      <c r="K813">
        <f>IF(ISBLANK(J813),VLOOKUP(A813,LinearRegression!$B$2:$J$850,6,FALSE),J813)</f>
        <v>26497.71</v>
      </c>
      <c r="L813" s="4">
        <f>IF(ISBLANK(J813),VLOOKUP(A813,GradientBoostingRegressor!$B$2:$J$850,6,FALSE),J813)</f>
        <v>26497.71</v>
      </c>
      <c r="M813">
        <f>SUM(P813:S813)</f>
        <v>29574.776004755862</v>
      </c>
      <c r="N813">
        <f t="shared" si="48"/>
        <v>3077.0660047558631</v>
      </c>
      <c r="P813">
        <f t="shared" si="49"/>
        <v>0</v>
      </c>
      <c r="Q813">
        <f>$H813*Q$2402</f>
        <v>29574.776004755862</v>
      </c>
      <c r="R813">
        <f t="shared" si="50"/>
        <v>0</v>
      </c>
      <c r="S813">
        <f t="shared" si="51"/>
        <v>0</v>
      </c>
      <c r="T813">
        <f>MROT/DAY(EOMONTH(MIN($G$2:$G$2401),MONTH(G813)-1))/8*H813*$T$2402</f>
        <v>0</v>
      </c>
      <c r="U813">
        <f>I813-PLAN</f>
        <v>-60</v>
      </c>
    </row>
    <row r="814" spans="1:21" x14ac:dyDescent="0.35">
      <c r="A814">
        <v>2283</v>
      </c>
      <c r="B814" t="s">
        <v>104</v>
      </c>
      <c r="C814" t="s">
        <v>18</v>
      </c>
      <c r="D814">
        <v>4</v>
      </c>
      <c r="E814" t="s">
        <v>103</v>
      </c>
      <c r="F814">
        <v>3.3</v>
      </c>
      <c r="G814" s="1">
        <v>44573</v>
      </c>
      <c r="H814">
        <v>192</v>
      </c>
      <c r="I814">
        <v>1500</v>
      </c>
      <c r="J814">
        <v>26497.71</v>
      </c>
      <c r="K814">
        <f>IF(ISBLANK(J814),VLOOKUP(A814,LinearRegression!$B$2:$J$850,6,FALSE),J814)</f>
        <v>26497.71</v>
      </c>
      <c r="L814" s="4">
        <f>IF(ISBLANK(J814),VLOOKUP(A814,GradientBoostingRegressor!$B$2:$J$850,6,FALSE),J814)</f>
        <v>26497.71</v>
      </c>
      <c r="M814">
        <f>SUM(P814:S814)</f>
        <v>29574.776004755862</v>
      </c>
      <c r="N814">
        <f t="shared" si="48"/>
        <v>3077.0660047558631</v>
      </c>
      <c r="P814">
        <f t="shared" si="49"/>
        <v>0</v>
      </c>
      <c r="Q814">
        <f>$H814*Q$2402</f>
        <v>29574.776004755862</v>
      </c>
      <c r="R814">
        <f t="shared" si="50"/>
        <v>0</v>
      </c>
      <c r="S814">
        <f t="shared" si="51"/>
        <v>0</v>
      </c>
      <c r="T814">
        <f>MROT/DAY(EOMONTH(MIN($G$2:$G$2401),MONTH(G814)-1))/8*H814*$T$2402</f>
        <v>0</v>
      </c>
      <c r="U814">
        <f>I814-PLAN</f>
        <v>-60</v>
      </c>
    </row>
    <row r="815" spans="1:21" x14ac:dyDescent="0.35">
      <c r="A815">
        <v>2286</v>
      </c>
      <c r="B815" t="s">
        <v>107</v>
      </c>
      <c r="C815" t="s">
        <v>18</v>
      </c>
      <c r="D815">
        <v>4</v>
      </c>
      <c r="E815" t="s">
        <v>103</v>
      </c>
      <c r="F815">
        <v>3.3</v>
      </c>
      <c r="G815" s="1">
        <v>44573</v>
      </c>
      <c r="H815">
        <v>192</v>
      </c>
      <c r="I815">
        <v>1500</v>
      </c>
      <c r="J815">
        <v>26497.71</v>
      </c>
      <c r="K815">
        <f>IF(ISBLANK(J815),VLOOKUP(A815,LinearRegression!$B$2:$J$850,6,FALSE),J815)</f>
        <v>26497.71</v>
      </c>
      <c r="L815" s="4">
        <f>IF(ISBLANK(J815),VLOOKUP(A815,GradientBoostingRegressor!$B$2:$J$850,6,FALSE),J815)</f>
        <v>26497.71</v>
      </c>
      <c r="M815">
        <f>SUM(P815:S815)</f>
        <v>29574.776004755862</v>
      </c>
      <c r="N815">
        <f t="shared" si="48"/>
        <v>3077.0660047558631</v>
      </c>
      <c r="P815">
        <f t="shared" si="49"/>
        <v>0</v>
      </c>
      <c r="Q815">
        <f>$H815*Q$2402</f>
        <v>29574.776004755862</v>
      </c>
      <c r="R815">
        <f t="shared" si="50"/>
        <v>0</v>
      </c>
      <c r="S815">
        <f t="shared" si="51"/>
        <v>0</v>
      </c>
      <c r="T815">
        <f>MROT/DAY(EOMONTH(MIN($G$2:$G$2401),MONTH(G815)-1))/8*H815*$T$2402</f>
        <v>0</v>
      </c>
      <c r="U815">
        <f>I815-PLAN</f>
        <v>-60</v>
      </c>
    </row>
    <row r="816" spans="1:21" x14ac:dyDescent="0.35">
      <c r="A816">
        <v>1356</v>
      </c>
      <c r="B816" t="s">
        <v>183</v>
      </c>
      <c r="C816" t="s">
        <v>180</v>
      </c>
      <c r="D816">
        <v>7</v>
      </c>
      <c r="E816" t="s">
        <v>181</v>
      </c>
      <c r="F816">
        <v>1</v>
      </c>
      <c r="G816" s="1">
        <v>44568</v>
      </c>
      <c r="H816">
        <v>180</v>
      </c>
      <c r="I816">
        <v>1620</v>
      </c>
      <c r="J816">
        <v>26458.99</v>
      </c>
      <c r="K816">
        <f>IF(ISBLANK(J816),VLOOKUP(A816,LinearRegression!$B$2:$J$850,6,FALSE),J816)</f>
        <v>26458.99</v>
      </c>
      <c r="L816" s="4">
        <f>IF(ISBLANK(J816),VLOOKUP(A816,GradientBoostingRegressor!$B$2:$J$850,6,FALSE),J816)</f>
        <v>26458.99</v>
      </c>
      <c r="M816">
        <f>SUM(P816:S816)</f>
        <v>27726.35250445862</v>
      </c>
      <c r="N816">
        <f t="shared" si="48"/>
        <v>1267.3625044586188</v>
      </c>
      <c r="P816">
        <f t="shared" si="49"/>
        <v>0</v>
      </c>
      <c r="Q816">
        <f>$H816*Q$2402</f>
        <v>27726.35250445862</v>
      </c>
      <c r="R816">
        <f t="shared" si="50"/>
        <v>0</v>
      </c>
      <c r="S816">
        <f t="shared" si="51"/>
        <v>0</v>
      </c>
      <c r="T816">
        <f>MROT/DAY(EOMONTH(MIN($G$2:$G$2401),MONTH(G816)-1))/8*H816*$T$2402</f>
        <v>0</v>
      </c>
      <c r="U816">
        <f>I816-PLAN</f>
        <v>60</v>
      </c>
    </row>
    <row r="817" spans="1:21" x14ac:dyDescent="0.35">
      <c r="A817">
        <v>1357</v>
      </c>
      <c r="B817" t="s">
        <v>184</v>
      </c>
      <c r="C817" t="s">
        <v>180</v>
      </c>
      <c r="D817">
        <v>7</v>
      </c>
      <c r="E817" t="s">
        <v>181</v>
      </c>
      <c r="F817">
        <v>1</v>
      </c>
      <c r="G817" s="1">
        <v>44568</v>
      </c>
      <c r="H817">
        <v>180</v>
      </c>
      <c r="I817">
        <v>1620</v>
      </c>
      <c r="J817">
        <v>26458.99</v>
      </c>
      <c r="K817">
        <f>IF(ISBLANK(J817),VLOOKUP(A817,LinearRegression!$B$2:$J$850,6,FALSE),J817)</f>
        <v>26458.99</v>
      </c>
      <c r="L817" s="4">
        <f>IF(ISBLANK(J817),VLOOKUP(A817,GradientBoostingRegressor!$B$2:$J$850,6,FALSE),J817)</f>
        <v>26458.99</v>
      </c>
      <c r="M817">
        <f>SUM(P817:S817)</f>
        <v>27726.35250445862</v>
      </c>
      <c r="N817">
        <f t="shared" si="48"/>
        <v>1267.3625044586188</v>
      </c>
      <c r="P817">
        <f t="shared" si="49"/>
        <v>0</v>
      </c>
      <c r="Q817">
        <f>$H817*Q$2402</f>
        <v>27726.35250445862</v>
      </c>
      <c r="R817">
        <f t="shared" si="50"/>
        <v>0</v>
      </c>
      <c r="S817">
        <f t="shared" si="51"/>
        <v>0</v>
      </c>
      <c r="T817">
        <f>MROT/DAY(EOMONTH(MIN($G$2:$G$2401),MONTH(G817)-1))/8*H817*$T$2402</f>
        <v>0</v>
      </c>
      <c r="U817">
        <f>I817-PLAN</f>
        <v>60</v>
      </c>
    </row>
    <row r="818" spans="1:21" x14ac:dyDescent="0.35">
      <c r="A818">
        <v>1298</v>
      </c>
      <c r="B818" t="s">
        <v>120</v>
      </c>
      <c r="C818" t="s">
        <v>50</v>
      </c>
      <c r="D818">
        <v>5</v>
      </c>
      <c r="E818" t="s">
        <v>51</v>
      </c>
      <c r="F818">
        <v>2</v>
      </c>
      <c r="G818" s="1">
        <v>44568</v>
      </c>
      <c r="H818">
        <v>192</v>
      </c>
      <c r="I818">
        <v>1620</v>
      </c>
      <c r="J818">
        <v>26437.08</v>
      </c>
      <c r="K818">
        <f>IF(ISBLANK(J818),VLOOKUP(A818,LinearRegression!$B$2:$J$850,6,FALSE),J818)</f>
        <v>26437.08</v>
      </c>
      <c r="L818" s="4">
        <f>IF(ISBLANK(J818),VLOOKUP(A818,GradientBoostingRegressor!$B$2:$J$850,6,FALSE),J818)</f>
        <v>26437.08</v>
      </c>
      <c r="M818">
        <f>SUM(P818:S818)</f>
        <v>29574.776004755862</v>
      </c>
      <c r="N818">
        <f t="shared" si="48"/>
        <v>3137.6960047558605</v>
      </c>
      <c r="P818">
        <f t="shared" si="49"/>
        <v>0</v>
      </c>
      <c r="Q818">
        <f>$H818*Q$2402</f>
        <v>29574.776004755862</v>
      </c>
      <c r="R818">
        <f t="shared" si="50"/>
        <v>0</v>
      </c>
      <c r="S818">
        <f t="shared" si="51"/>
        <v>0</v>
      </c>
      <c r="T818">
        <f>MROT/DAY(EOMONTH(MIN($G$2:$G$2401),MONTH(G818)-1))/8*H818*$T$2402</f>
        <v>0</v>
      </c>
      <c r="U818">
        <f>I818-PLAN</f>
        <v>60</v>
      </c>
    </row>
    <row r="819" spans="1:21" x14ac:dyDescent="0.35">
      <c r="A819">
        <v>354</v>
      </c>
      <c r="B819" t="s">
        <v>179</v>
      </c>
      <c r="C819" t="s">
        <v>180</v>
      </c>
      <c r="D819">
        <v>7</v>
      </c>
      <c r="E819" t="s">
        <v>181</v>
      </c>
      <c r="F819">
        <v>1</v>
      </c>
      <c r="G819" s="1">
        <v>44563</v>
      </c>
      <c r="H819">
        <v>180</v>
      </c>
      <c r="I819">
        <v>1460</v>
      </c>
      <c r="J819">
        <v>26431</v>
      </c>
      <c r="K819">
        <f>IF(ISBLANK(J819),VLOOKUP(A819,LinearRegression!$B$2:$J$850,6,FALSE),J819)</f>
        <v>26431</v>
      </c>
      <c r="L819" s="4">
        <f>IF(ISBLANK(J819),VLOOKUP(A819,GradientBoostingRegressor!$B$2:$J$850,6,FALSE),J819)</f>
        <v>26431</v>
      </c>
      <c r="M819">
        <f>SUM(P819:S819)</f>
        <v>27726.35250445862</v>
      </c>
      <c r="N819">
        <f t="shared" si="48"/>
        <v>1295.3525044586204</v>
      </c>
      <c r="P819">
        <f t="shared" si="49"/>
        <v>0</v>
      </c>
      <c r="Q819">
        <f>$H819*Q$2402</f>
        <v>27726.35250445862</v>
      </c>
      <c r="R819">
        <f t="shared" si="50"/>
        <v>0</v>
      </c>
      <c r="S819">
        <f t="shared" si="51"/>
        <v>0</v>
      </c>
      <c r="T819">
        <f>MROT/DAY(EOMONTH(MIN($G$2:$G$2401),MONTH(G819)-1))/8*H819*$T$2402</f>
        <v>0</v>
      </c>
      <c r="U819">
        <f>I819-PLAN</f>
        <v>-100</v>
      </c>
    </row>
    <row r="820" spans="1:21" x14ac:dyDescent="0.35">
      <c r="A820">
        <v>356</v>
      </c>
      <c r="B820" t="s">
        <v>183</v>
      </c>
      <c r="C820" t="s">
        <v>180</v>
      </c>
      <c r="D820">
        <v>7</v>
      </c>
      <c r="E820" t="s">
        <v>181</v>
      </c>
      <c r="F820">
        <v>1</v>
      </c>
      <c r="G820" s="1">
        <v>44563</v>
      </c>
      <c r="H820">
        <v>180</v>
      </c>
      <c r="I820">
        <v>1460</v>
      </c>
      <c r="J820">
        <v>26431</v>
      </c>
      <c r="K820">
        <f>IF(ISBLANK(J820),VLOOKUP(A820,LinearRegression!$B$2:$J$850,6,FALSE),J820)</f>
        <v>26431</v>
      </c>
      <c r="L820" s="4">
        <f>IF(ISBLANK(J820),VLOOKUP(A820,GradientBoostingRegressor!$B$2:$J$850,6,FALSE),J820)</f>
        <v>26431</v>
      </c>
      <c r="M820">
        <f>SUM(P820:S820)</f>
        <v>27726.35250445862</v>
      </c>
      <c r="N820">
        <f t="shared" si="48"/>
        <v>1295.3525044586204</v>
      </c>
      <c r="P820">
        <f t="shared" si="49"/>
        <v>0</v>
      </c>
      <c r="Q820">
        <f>$H820*Q$2402</f>
        <v>27726.35250445862</v>
      </c>
      <c r="R820">
        <f t="shared" si="50"/>
        <v>0</v>
      </c>
      <c r="S820">
        <f t="shared" si="51"/>
        <v>0</v>
      </c>
      <c r="T820">
        <f>MROT/DAY(EOMONTH(MIN($G$2:$G$2401),MONTH(G820)-1))/8*H820*$T$2402</f>
        <v>0</v>
      </c>
      <c r="U820">
        <f>I820-PLAN</f>
        <v>-100</v>
      </c>
    </row>
    <row r="821" spans="1:21" x14ac:dyDescent="0.35">
      <c r="A821">
        <v>297</v>
      </c>
      <c r="B821" t="s">
        <v>119</v>
      </c>
      <c r="C821" t="s">
        <v>50</v>
      </c>
      <c r="D821">
        <v>5</v>
      </c>
      <c r="E821" t="s">
        <v>51</v>
      </c>
      <c r="F821">
        <v>2</v>
      </c>
      <c r="G821" s="1">
        <v>44563</v>
      </c>
      <c r="H821">
        <v>192</v>
      </c>
      <c r="I821">
        <v>1460</v>
      </c>
      <c r="J821">
        <v>26412.85</v>
      </c>
      <c r="K821">
        <f>IF(ISBLANK(J821),VLOOKUP(A821,LinearRegression!$B$2:$J$850,6,FALSE),J821)</f>
        <v>26412.85</v>
      </c>
      <c r="L821" s="4">
        <f>IF(ISBLANK(J821),VLOOKUP(A821,GradientBoostingRegressor!$B$2:$J$850,6,FALSE),J821)</f>
        <v>26412.85</v>
      </c>
      <c r="M821">
        <f>SUM(P821:S821)</f>
        <v>29574.776004755862</v>
      </c>
      <c r="N821">
        <f t="shared" si="48"/>
        <v>3161.9260047558637</v>
      </c>
      <c r="P821">
        <f t="shared" si="49"/>
        <v>0</v>
      </c>
      <c r="Q821">
        <f>$H821*Q$2402</f>
        <v>29574.776004755862</v>
      </c>
      <c r="R821">
        <f t="shared" si="50"/>
        <v>0</v>
      </c>
      <c r="S821">
        <f t="shared" si="51"/>
        <v>0</v>
      </c>
      <c r="T821">
        <f>MROT/DAY(EOMONTH(MIN($G$2:$G$2401),MONTH(G821)-1))/8*H821*$T$2402</f>
        <v>0</v>
      </c>
      <c r="U821">
        <f>I821-PLAN</f>
        <v>-100</v>
      </c>
    </row>
    <row r="822" spans="1:21" x14ac:dyDescent="0.35">
      <c r="A822">
        <v>310</v>
      </c>
      <c r="B822" t="s">
        <v>132</v>
      </c>
      <c r="C822" t="s">
        <v>50</v>
      </c>
      <c r="D822">
        <v>5</v>
      </c>
      <c r="E822" t="s">
        <v>133</v>
      </c>
      <c r="F822">
        <v>2</v>
      </c>
      <c r="G822" s="1">
        <v>44563</v>
      </c>
      <c r="H822">
        <v>192</v>
      </c>
      <c r="I822">
        <v>1460</v>
      </c>
      <c r="J822">
        <v>26412.85</v>
      </c>
      <c r="K822">
        <f>IF(ISBLANK(J822),VLOOKUP(A822,LinearRegression!$B$2:$J$850,6,FALSE),J822)</f>
        <v>26412.85</v>
      </c>
      <c r="L822" s="4">
        <f>IF(ISBLANK(J822),VLOOKUP(A822,GradientBoostingRegressor!$B$2:$J$850,6,FALSE),J822)</f>
        <v>26412.85</v>
      </c>
      <c r="M822">
        <f>SUM(P822:S822)</f>
        <v>29574.776004755862</v>
      </c>
      <c r="N822">
        <f t="shared" si="48"/>
        <v>3161.9260047558637</v>
      </c>
      <c r="P822">
        <f t="shared" si="49"/>
        <v>0</v>
      </c>
      <c r="Q822">
        <f>$H822*Q$2402</f>
        <v>29574.776004755862</v>
      </c>
      <c r="R822">
        <f t="shared" si="50"/>
        <v>0</v>
      </c>
      <c r="S822">
        <f t="shared" si="51"/>
        <v>0</v>
      </c>
      <c r="T822">
        <f>MROT/DAY(EOMONTH(MIN($G$2:$G$2401),MONTH(G822)-1))/8*H822*$T$2402</f>
        <v>0</v>
      </c>
      <c r="U822">
        <f>I822-PLAN</f>
        <v>-100</v>
      </c>
    </row>
    <row r="823" spans="1:21" x14ac:dyDescent="0.35">
      <c r="A823">
        <v>1269</v>
      </c>
      <c r="B823" t="s">
        <v>88</v>
      </c>
      <c r="C823" t="s">
        <v>89</v>
      </c>
      <c r="D823">
        <v>4</v>
      </c>
      <c r="E823" t="s">
        <v>16</v>
      </c>
      <c r="F823">
        <v>3.2</v>
      </c>
      <c r="G823" s="1">
        <v>44568</v>
      </c>
      <c r="H823">
        <v>192</v>
      </c>
      <c r="I823">
        <v>1620</v>
      </c>
      <c r="J823">
        <v>26349.51</v>
      </c>
      <c r="K823">
        <f>IF(ISBLANK(J823),VLOOKUP(A823,LinearRegression!$B$2:$J$850,6,FALSE),J823)</f>
        <v>26349.51</v>
      </c>
      <c r="L823" s="4">
        <f>IF(ISBLANK(J823),VLOOKUP(A823,GradientBoostingRegressor!$B$2:$J$850,6,FALSE),J823)</f>
        <v>26349.51</v>
      </c>
      <c r="M823">
        <f>SUM(P823:S823)</f>
        <v>29574.776004755862</v>
      </c>
      <c r="N823">
        <f t="shared" si="48"/>
        <v>3225.2660047558638</v>
      </c>
      <c r="P823">
        <f t="shared" si="49"/>
        <v>0</v>
      </c>
      <c r="Q823">
        <f>$H823*Q$2402</f>
        <v>29574.776004755862</v>
      </c>
      <c r="R823">
        <f t="shared" si="50"/>
        <v>0</v>
      </c>
      <c r="S823">
        <f t="shared" si="51"/>
        <v>0</v>
      </c>
      <c r="T823">
        <f>MROT/DAY(EOMONTH(MIN($G$2:$G$2401),MONTH(G823)-1))/8*H823*$T$2402</f>
        <v>0</v>
      </c>
      <c r="U823">
        <f>I823-PLAN</f>
        <v>60</v>
      </c>
    </row>
    <row r="824" spans="1:21" x14ac:dyDescent="0.35">
      <c r="A824">
        <v>1276</v>
      </c>
      <c r="B824" t="s">
        <v>96</v>
      </c>
      <c r="C824" t="s">
        <v>89</v>
      </c>
      <c r="D824">
        <v>4</v>
      </c>
      <c r="E824" t="s">
        <v>16</v>
      </c>
      <c r="F824">
        <v>3.2</v>
      </c>
      <c r="G824" s="1">
        <v>44568</v>
      </c>
      <c r="H824">
        <v>192</v>
      </c>
      <c r="I824">
        <v>1620</v>
      </c>
      <c r="J824">
        <v>26349.51</v>
      </c>
      <c r="K824">
        <f>IF(ISBLANK(J824),VLOOKUP(A824,LinearRegression!$B$2:$J$850,6,FALSE),J824)</f>
        <v>26349.51</v>
      </c>
      <c r="L824" s="4">
        <f>IF(ISBLANK(J824),VLOOKUP(A824,GradientBoostingRegressor!$B$2:$J$850,6,FALSE),J824)</f>
        <v>26349.51</v>
      </c>
      <c r="M824">
        <f>SUM(P824:S824)</f>
        <v>29574.776004755862</v>
      </c>
      <c r="N824">
        <f t="shared" si="48"/>
        <v>3225.2660047558638</v>
      </c>
      <c r="P824">
        <f t="shared" si="49"/>
        <v>0</v>
      </c>
      <c r="Q824">
        <f>$H824*Q$2402</f>
        <v>29574.776004755862</v>
      </c>
      <c r="R824">
        <f t="shared" si="50"/>
        <v>0</v>
      </c>
      <c r="S824">
        <f t="shared" si="51"/>
        <v>0</v>
      </c>
      <c r="T824">
        <f>MROT/DAY(EOMONTH(MIN($G$2:$G$2401),MONTH(G824)-1))/8*H824*$T$2402</f>
        <v>0</v>
      </c>
      <c r="U824">
        <f>I824-PLAN</f>
        <v>60</v>
      </c>
    </row>
    <row r="825" spans="1:21" x14ac:dyDescent="0.35">
      <c r="A825">
        <v>1302</v>
      </c>
      <c r="B825" t="s">
        <v>124</v>
      </c>
      <c r="C825" t="s">
        <v>114</v>
      </c>
      <c r="D825">
        <v>5</v>
      </c>
      <c r="E825" t="s">
        <v>51</v>
      </c>
      <c r="F825">
        <v>3.3</v>
      </c>
      <c r="G825" s="1">
        <v>44568</v>
      </c>
      <c r="H825">
        <v>180</v>
      </c>
      <c r="I825">
        <v>1620</v>
      </c>
      <c r="J825">
        <v>26334.71</v>
      </c>
      <c r="K825">
        <f>IF(ISBLANK(J825),VLOOKUP(A825,LinearRegression!$B$2:$J$850,6,FALSE),J825)</f>
        <v>26334.71</v>
      </c>
      <c r="L825" s="4">
        <f>IF(ISBLANK(J825),VLOOKUP(A825,GradientBoostingRegressor!$B$2:$J$850,6,FALSE),J825)</f>
        <v>26334.71</v>
      </c>
      <c r="M825">
        <f>SUM(P825:S825)</f>
        <v>27726.35250445862</v>
      </c>
      <c r="N825">
        <f t="shared" si="48"/>
        <v>1391.6425044586213</v>
      </c>
      <c r="P825">
        <f t="shared" si="49"/>
        <v>0</v>
      </c>
      <c r="Q825">
        <f>$H825*Q$2402</f>
        <v>27726.35250445862</v>
      </c>
      <c r="R825">
        <f t="shared" si="50"/>
        <v>0</v>
      </c>
      <c r="S825">
        <f t="shared" si="51"/>
        <v>0</v>
      </c>
      <c r="T825">
        <f>MROT/DAY(EOMONTH(MIN($G$2:$G$2401),MONTH(G825)-1))/8*H825*$T$2402</f>
        <v>0</v>
      </c>
      <c r="U825">
        <f>I825-PLAN</f>
        <v>60</v>
      </c>
    </row>
    <row r="826" spans="1:21" x14ac:dyDescent="0.35">
      <c r="A826">
        <v>1305</v>
      </c>
      <c r="B826" t="s">
        <v>127</v>
      </c>
      <c r="C826" t="s">
        <v>114</v>
      </c>
      <c r="D826">
        <v>5</v>
      </c>
      <c r="E826" t="s">
        <v>51</v>
      </c>
      <c r="F826">
        <v>3.3</v>
      </c>
      <c r="G826" s="1">
        <v>44568</v>
      </c>
      <c r="H826">
        <v>180</v>
      </c>
      <c r="I826">
        <v>1620</v>
      </c>
      <c r="J826">
        <v>26334.71</v>
      </c>
      <c r="K826">
        <f>IF(ISBLANK(J826),VLOOKUP(A826,LinearRegression!$B$2:$J$850,6,FALSE),J826)</f>
        <v>26334.71</v>
      </c>
      <c r="L826" s="4">
        <f>IF(ISBLANK(J826),VLOOKUP(A826,GradientBoostingRegressor!$B$2:$J$850,6,FALSE),J826)</f>
        <v>26334.71</v>
      </c>
      <c r="M826">
        <f>SUM(P826:S826)</f>
        <v>27726.35250445862</v>
      </c>
      <c r="N826">
        <f t="shared" si="48"/>
        <v>1391.6425044586213</v>
      </c>
      <c r="P826">
        <f t="shared" si="49"/>
        <v>0</v>
      </c>
      <c r="Q826">
        <f>$H826*Q$2402</f>
        <v>27726.35250445862</v>
      </c>
      <c r="R826">
        <f t="shared" si="50"/>
        <v>0</v>
      </c>
      <c r="S826">
        <f t="shared" si="51"/>
        <v>0</v>
      </c>
      <c r="T826">
        <f>MROT/DAY(EOMONTH(MIN($G$2:$G$2401),MONTH(G826)-1))/8*H826*$T$2402</f>
        <v>0</v>
      </c>
      <c r="U826">
        <f>I826-PLAN</f>
        <v>60</v>
      </c>
    </row>
    <row r="827" spans="1:21" x14ac:dyDescent="0.35">
      <c r="A827">
        <v>1307</v>
      </c>
      <c r="B827" t="s">
        <v>129</v>
      </c>
      <c r="C827" t="s">
        <v>114</v>
      </c>
      <c r="D827">
        <v>5</v>
      </c>
      <c r="E827" t="s">
        <v>51</v>
      </c>
      <c r="F827">
        <v>3.3</v>
      </c>
      <c r="G827" s="1">
        <v>44568</v>
      </c>
      <c r="H827">
        <v>180</v>
      </c>
      <c r="I827">
        <v>1620</v>
      </c>
      <c r="J827">
        <v>26334.71</v>
      </c>
      <c r="K827">
        <f>IF(ISBLANK(J827),VLOOKUP(A827,LinearRegression!$B$2:$J$850,6,FALSE),J827)</f>
        <v>26334.71</v>
      </c>
      <c r="L827" s="4">
        <f>IF(ISBLANK(J827),VLOOKUP(A827,GradientBoostingRegressor!$B$2:$J$850,6,FALSE),J827)</f>
        <v>26334.71</v>
      </c>
      <c r="M827">
        <f>SUM(P827:S827)</f>
        <v>27726.35250445862</v>
      </c>
      <c r="N827">
        <f t="shared" si="48"/>
        <v>1391.6425044586213</v>
      </c>
      <c r="P827">
        <f t="shared" si="49"/>
        <v>0</v>
      </c>
      <c r="Q827">
        <f>$H827*Q$2402</f>
        <v>27726.35250445862</v>
      </c>
      <c r="R827">
        <f t="shared" si="50"/>
        <v>0</v>
      </c>
      <c r="S827">
        <f t="shared" si="51"/>
        <v>0</v>
      </c>
      <c r="T827">
        <f>MROT/DAY(EOMONTH(MIN($G$2:$G$2401),MONTH(G827)-1))/8*H827*$T$2402</f>
        <v>0</v>
      </c>
      <c r="U827">
        <f>I827-PLAN</f>
        <v>60</v>
      </c>
    </row>
    <row r="828" spans="1:21" x14ac:dyDescent="0.35">
      <c r="A828">
        <v>1337</v>
      </c>
      <c r="B828" t="s">
        <v>162</v>
      </c>
      <c r="C828" t="s">
        <v>114</v>
      </c>
      <c r="D828">
        <v>5</v>
      </c>
      <c r="E828" t="s">
        <v>16</v>
      </c>
      <c r="F828">
        <v>3.3</v>
      </c>
      <c r="G828" s="1">
        <v>44568</v>
      </c>
      <c r="H828">
        <v>180</v>
      </c>
      <c r="I828">
        <v>1620</v>
      </c>
      <c r="J828">
        <v>26334.71</v>
      </c>
      <c r="K828">
        <f>IF(ISBLANK(J828),VLOOKUP(A828,LinearRegression!$B$2:$J$850,6,FALSE),J828)</f>
        <v>26334.71</v>
      </c>
      <c r="L828" s="4">
        <f>IF(ISBLANK(J828),VLOOKUP(A828,GradientBoostingRegressor!$B$2:$J$850,6,FALSE),J828)</f>
        <v>26334.71</v>
      </c>
      <c r="M828">
        <f>SUM(P828:S828)</f>
        <v>27726.35250445862</v>
      </c>
      <c r="N828">
        <f t="shared" si="48"/>
        <v>1391.6425044586213</v>
      </c>
      <c r="P828">
        <f t="shared" si="49"/>
        <v>0</v>
      </c>
      <c r="Q828">
        <f>$H828*Q$2402</f>
        <v>27726.35250445862</v>
      </c>
      <c r="R828">
        <f t="shared" si="50"/>
        <v>0</v>
      </c>
      <c r="S828">
        <f t="shared" si="51"/>
        <v>0</v>
      </c>
      <c r="T828">
        <f>MROT/DAY(EOMONTH(MIN($G$2:$G$2401),MONTH(G828)-1))/8*H828*$T$2402</f>
        <v>0</v>
      </c>
      <c r="U828">
        <f>I828-PLAN</f>
        <v>60</v>
      </c>
    </row>
    <row r="829" spans="1:21" x14ac:dyDescent="0.35">
      <c r="A829">
        <v>1338</v>
      </c>
      <c r="B829" t="s">
        <v>163</v>
      </c>
      <c r="C829" t="s">
        <v>114</v>
      </c>
      <c r="D829">
        <v>5</v>
      </c>
      <c r="E829" t="s">
        <v>103</v>
      </c>
      <c r="F829">
        <v>3.3</v>
      </c>
      <c r="G829" s="1">
        <v>44568</v>
      </c>
      <c r="H829">
        <v>180</v>
      </c>
      <c r="I829">
        <v>1620</v>
      </c>
      <c r="J829">
        <v>26334.71</v>
      </c>
      <c r="K829">
        <f>IF(ISBLANK(J829),VLOOKUP(A829,LinearRegression!$B$2:$J$850,6,FALSE),J829)</f>
        <v>26334.71</v>
      </c>
      <c r="L829" s="4">
        <f>IF(ISBLANK(J829),VLOOKUP(A829,GradientBoostingRegressor!$B$2:$J$850,6,FALSE),J829)</f>
        <v>26334.71</v>
      </c>
      <c r="M829">
        <f>SUM(P829:S829)</f>
        <v>27726.35250445862</v>
      </c>
      <c r="N829">
        <f t="shared" si="48"/>
        <v>1391.6425044586213</v>
      </c>
      <c r="P829">
        <f t="shared" si="49"/>
        <v>0</v>
      </c>
      <c r="Q829">
        <f>$H829*Q$2402</f>
        <v>27726.35250445862</v>
      </c>
      <c r="R829">
        <f t="shared" si="50"/>
        <v>0</v>
      </c>
      <c r="S829">
        <f t="shared" si="51"/>
        <v>0</v>
      </c>
      <c r="T829">
        <f>MROT/DAY(EOMONTH(MIN($G$2:$G$2401),MONTH(G829)-1))/8*H829*$T$2402</f>
        <v>0</v>
      </c>
      <c r="U829">
        <f>I829-PLAN</f>
        <v>60</v>
      </c>
    </row>
    <row r="830" spans="1:21" x14ac:dyDescent="0.35">
      <c r="A830">
        <v>275</v>
      </c>
      <c r="B830" t="s">
        <v>95</v>
      </c>
      <c r="C830" t="s">
        <v>89</v>
      </c>
      <c r="D830">
        <v>4</v>
      </c>
      <c r="E830" t="s">
        <v>16</v>
      </c>
      <c r="F830">
        <v>3.2</v>
      </c>
      <c r="G830" s="1">
        <v>44563</v>
      </c>
      <c r="H830">
        <v>192</v>
      </c>
      <c r="I830">
        <v>1460</v>
      </c>
      <c r="J830">
        <v>26327.68</v>
      </c>
      <c r="K830">
        <f>IF(ISBLANK(J830),VLOOKUP(A830,LinearRegression!$B$2:$J$850,6,FALSE),J830)</f>
        <v>26327.68</v>
      </c>
      <c r="L830" s="4">
        <f>IF(ISBLANK(J830),VLOOKUP(A830,GradientBoostingRegressor!$B$2:$J$850,6,FALSE),J830)</f>
        <v>26327.68</v>
      </c>
      <c r="M830">
        <f>SUM(P830:S830)</f>
        <v>29574.776004755862</v>
      </c>
      <c r="N830">
        <f t="shared" si="48"/>
        <v>3247.0960047558619</v>
      </c>
      <c r="P830">
        <f t="shared" si="49"/>
        <v>0</v>
      </c>
      <c r="Q830">
        <f>$H830*Q$2402</f>
        <v>29574.776004755862</v>
      </c>
      <c r="R830">
        <f t="shared" si="50"/>
        <v>0</v>
      </c>
      <c r="S830">
        <f t="shared" si="51"/>
        <v>0</v>
      </c>
      <c r="T830">
        <f>MROT/DAY(EOMONTH(MIN($G$2:$G$2401),MONTH(G830)-1))/8*H830*$T$2402</f>
        <v>0</v>
      </c>
      <c r="U830">
        <f>I830-PLAN</f>
        <v>-100</v>
      </c>
    </row>
    <row r="831" spans="1:21" x14ac:dyDescent="0.35">
      <c r="A831">
        <v>292</v>
      </c>
      <c r="B831" t="s">
        <v>113</v>
      </c>
      <c r="C831" t="s">
        <v>114</v>
      </c>
      <c r="D831">
        <v>5</v>
      </c>
      <c r="E831" t="s">
        <v>51</v>
      </c>
      <c r="F831">
        <v>3.3</v>
      </c>
      <c r="G831" s="1">
        <v>44563</v>
      </c>
      <c r="H831">
        <v>180</v>
      </c>
      <c r="I831">
        <v>1460</v>
      </c>
      <c r="J831">
        <v>26311.99</v>
      </c>
      <c r="K831">
        <f>IF(ISBLANK(J831),VLOOKUP(A831,LinearRegression!$B$2:$J$850,6,FALSE),J831)</f>
        <v>26311.99</v>
      </c>
      <c r="L831" s="4">
        <f>IF(ISBLANK(J831),VLOOKUP(A831,GradientBoostingRegressor!$B$2:$J$850,6,FALSE),J831)</f>
        <v>26311.99</v>
      </c>
      <c r="M831">
        <f>SUM(P831:S831)</f>
        <v>27726.35250445862</v>
      </c>
      <c r="N831">
        <f t="shared" si="48"/>
        <v>1414.3625044586188</v>
      </c>
      <c r="P831">
        <f t="shared" si="49"/>
        <v>0</v>
      </c>
      <c r="Q831">
        <f>$H831*Q$2402</f>
        <v>27726.35250445862</v>
      </c>
      <c r="R831">
        <f t="shared" si="50"/>
        <v>0</v>
      </c>
      <c r="S831">
        <f t="shared" si="51"/>
        <v>0</v>
      </c>
      <c r="T831">
        <f>MROT/DAY(EOMONTH(MIN($G$2:$G$2401),MONTH(G831)-1))/8*H831*$T$2402</f>
        <v>0</v>
      </c>
      <c r="U831">
        <f>I831-PLAN</f>
        <v>-100</v>
      </c>
    </row>
    <row r="832" spans="1:21" x14ac:dyDescent="0.35">
      <c r="A832">
        <v>338</v>
      </c>
      <c r="B832" t="s">
        <v>163</v>
      </c>
      <c r="C832" t="s">
        <v>114</v>
      </c>
      <c r="D832">
        <v>5</v>
      </c>
      <c r="E832" t="s">
        <v>103</v>
      </c>
      <c r="F832">
        <v>3.3</v>
      </c>
      <c r="G832" s="1">
        <v>44563</v>
      </c>
      <c r="H832">
        <v>180</v>
      </c>
      <c r="I832">
        <v>1460</v>
      </c>
      <c r="J832">
        <v>26311.99</v>
      </c>
      <c r="K832">
        <f>IF(ISBLANK(J832),VLOOKUP(A832,LinearRegression!$B$2:$J$850,6,FALSE),J832)</f>
        <v>26311.99</v>
      </c>
      <c r="L832" s="4">
        <f>IF(ISBLANK(J832),VLOOKUP(A832,GradientBoostingRegressor!$B$2:$J$850,6,FALSE),J832)</f>
        <v>26311.99</v>
      </c>
      <c r="M832">
        <f>SUM(P832:S832)</f>
        <v>27726.35250445862</v>
      </c>
      <c r="N832">
        <f t="shared" si="48"/>
        <v>1414.3625044586188</v>
      </c>
      <c r="P832">
        <f t="shared" si="49"/>
        <v>0</v>
      </c>
      <c r="Q832">
        <f>$H832*Q$2402</f>
        <v>27726.35250445862</v>
      </c>
      <c r="R832">
        <f t="shared" si="50"/>
        <v>0</v>
      </c>
      <c r="S832">
        <f t="shared" si="51"/>
        <v>0</v>
      </c>
      <c r="T832">
        <f>MROT/DAY(EOMONTH(MIN($G$2:$G$2401),MONTH(G832)-1))/8*H832*$T$2402</f>
        <v>0</v>
      </c>
      <c r="U832">
        <f>I832-PLAN</f>
        <v>-100</v>
      </c>
    </row>
    <row r="833" spans="1:21" x14ac:dyDescent="0.35">
      <c r="A833">
        <v>342</v>
      </c>
      <c r="B833" t="s">
        <v>167</v>
      </c>
      <c r="C833" t="s">
        <v>114</v>
      </c>
      <c r="D833">
        <v>5</v>
      </c>
      <c r="E833" t="s">
        <v>103</v>
      </c>
      <c r="F833">
        <v>3.3</v>
      </c>
      <c r="G833" s="1">
        <v>44563</v>
      </c>
      <c r="H833">
        <v>180</v>
      </c>
      <c r="I833">
        <v>1460</v>
      </c>
      <c r="J833">
        <v>26311.99</v>
      </c>
      <c r="K833">
        <f>IF(ISBLANK(J833),VLOOKUP(A833,LinearRegression!$B$2:$J$850,6,FALSE),J833)</f>
        <v>26311.99</v>
      </c>
      <c r="L833" s="4">
        <f>IF(ISBLANK(J833),VLOOKUP(A833,GradientBoostingRegressor!$B$2:$J$850,6,FALSE),J833)</f>
        <v>26311.99</v>
      </c>
      <c r="M833">
        <f>SUM(P833:S833)</f>
        <v>27726.35250445862</v>
      </c>
      <c r="N833">
        <f t="shared" si="48"/>
        <v>1414.3625044586188</v>
      </c>
      <c r="P833">
        <f t="shared" si="49"/>
        <v>0</v>
      </c>
      <c r="Q833">
        <f>$H833*Q$2402</f>
        <v>27726.35250445862</v>
      </c>
      <c r="R833">
        <f t="shared" si="50"/>
        <v>0</v>
      </c>
      <c r="S833">
        <f t="shared" si="51"/>
        <v>0</v>
      </c>
      <c r="T833">
        <f>MROT/DAY(EOMONTH(MIN($G$2:$G$2401),MONTH(G833)-1))/8*H833*$T$2402</f>
        <v>0</v>
      </c>
      <c r="U833">
        <f>I833-PLAN</f>
        <v>-100</v>
      </c>
    </row>
    <row r="834" spans="1:21" x14ac:dyDescent="0.35">
      <c r="A834">
        <v>343</v>
      </c>
      <c r="B834" t="s">
        <v>168</v>
      </c>
      <c r="C834" t="s">
        <v>114</v>
      </c>
      <c r="D834">
        <v>5</v>
      </c>
      <c r="E834" t="s">
        <v>103</v>
      </c>
      <c r="F834">
        <v>3.3</v>
      </c>
      <c r="G834" s="1">
        <v>44563</v>
      </c>
      <c r="H834">
        <v>180</v>
      </c>
      <c r="I834">
        <v>1460</v>
      </c>
      <c r="J834">
        <v>26311.99</v>
      </c>
      <c r="K834">
        <f>IF(ISBLANK(J834),VLOOKUP(A834,LinearRegression!$B$2:$J$850,6,FALSE),J834)</f>
        <v>26311.99</v>
      </c>
      <c r="L834" s="4">
        <f>IF(ISBLANK(J834),VLOOKUP(A834,GradientBoostingRegressor!$B$2:$J$850,6,FALSE),J834)</f>
        <v>26311.99</v>
      </c>
      <c r="M834">
        <f>SUM(P834:S834)</f>
        <v>27726.35250445862</v>
      </c>
      <c r="N834">
        <f t="shared" si="48"/>
        <v>1414.3625044586188</v>
      </c>
      <c r="P834">
        <f t="shared" si="49"/>
        <v>0</v>
      </c>
      <c r="Q834">
        <f>$H834*Q$2402</f>
        <v>27726.35250445862</v>
      </c>
      <c r="R834">
        <f t="shared" si="50"/>
        <v>0</v>
      </c>
      <c r="S834">
        <f t="shared" si="51"/>
        <v>0</v>
      </c>
      <c r="T834">
        <f>MROT/DAY(EOMONTH(MIN($G$2:$G$2401),MONTH(G834)-1))/8*H834*$T$2402</f>
        <v>0</v>
      </c>
      <c r="U834">
        <f>I834-PLAN</f>
        <v>-100</v>
      </c>
    </row>
    <row r="835" spans="1:21" x14ac:dyDescent="0.35">
      <c r="A835">
        <v>964</v>
      </c>
      <c r="B835" t="s">
        <v>191</v>
      </c>
      <c r="C835" t="s">
        <v>65</v>
      </c>
      <c r="D835">
        <v>7</v>
      </c>
      <c r="E835" t="s">
        <v>66</v>
      </c>
      <c r="F835">
        <v>3.4</v>
      </c>
      <c r="G835" s="1">
        <v>44566</v>
      </c>
      <c r="H835">
        <v>156</v>
      </c>
      <c r="I835">
        <v>1490</v>
      </c>
      <c r="J835">
        <v>26200.26</v>
      </c>
      <c r="K835">
        <f>IF(ISBLANK(J835),VLOOKUP(A835,LinearRegression!$B$2:$J$850,6,FALSE),J835)</f>
        <v>26200.26</v>
      </c>
      <c r="L835" s="4">
        <f>IF(ISBLANK(J835),VLOOKUP(A835,GradientBoostingRegressor!$B$2:$J$850,6,FALSE),J835)</f>
        <v>26200.26</v>
      </c>
      <c r="M835">
        <f>SUM(P835:S835)</f>
        <v>24029.505503864137</v>
      </c>
      <c r="N835">
        <f t="shared" ref="N835:N898" si="52">ABS(J835-M835)</f>
        <v>2170.7544961358617</v>
      </c>
      <c r="P835">
        <f t="shared" ref="P835:P898" si="53">$I835*P$2402</f>
        <v>0</v>
      </c>
      <c r="Q835">
        <f>$H835*Q$2402</f>
        <v>24029.505503864137</v>
      </c>
      <c r="R835">
        <f t="shared" ref="R835:R898" si="54">$D835*R$2402</f>
        <v>0</v>
      </c>
      <c r="S835">
        <f t="shared" ref="S835:S898" si="55">$F835*S$2402</f>
        <v>0</v>
      </c>
      <c r="T835">
        <f>MROT/DAY(EOMONTH(MIN($G$2:$G$2401),MONTH(G835)-1))/8*H835*$T$2402</f>
        <v>0</v>
      </c>
      <c r="U835">
        <f>I835-PLAN</f>
        <v>-70</v>
      </c>
    </row>
    <row r="836" spans="1:21" x14ac:dyDescent="0.35">
      <c r="A836">
        <v>2166</v>
      </c>
      <c r="B836" t="s">
        <v>193</v>
      </c>
      <c r="C836" t="s">
        <v>65</v>
      </c>
      <c r="D836">
        <v>7</v>
      </c>
      <c r="E836" t="s">
        <v>66</v>
      </c>
      <c r="F836">
        <v>3.4</v>
      </c>
      <c r="G836" s="1">
        <v>44572</v>
      </c>
      <c r="H836">
        <v>156</v>
      </c>
      <c r="I836">
        <v>1200</v>
      </c>
      <c r="J836">
        <v>26200.26</v>
      </c>
      <c r="K836">
        <f>IF(ISBLANK(J836),VLOOKUP(A836,LinearRegression!$B$2:$J$850,6,FALSE),J836)</f>
        <v>26200.26</v>
      </c>
      <c r="L836" s="4">
        <f>IF(ISBLANK(J836),VLOOKUP(A836,GradientBoostingRegressor!$B$2:$J$850,6,FALSE),J836)</f>
        <v>26200.26</v>
      </c>
      <c r="M836">
        <f>SUM(P836:S836)</f>
        <v>24029.505503864137</v>
      </c>
      <c r="N836">
        <f t="shared" si="52"/>
        <v>2170.7544961358617</v>
      </c>
      <c r="P836">
        <f t="shared" si="53"/>
        <v>0</v>
      </c>
      <c r="Q836">
        <f>$H836*Q$2402</f>
        <v>24029.505503864137</v>
      </c>
      <c r="R836">
        <f t="shared" si="54"/>
        <v>0</v>
      </c>
      <c r="S836">
        <f t="shared" si="55"/>
        <v>0</v>
      </c>
      <c r="T836">
        <f>MROT/DAY(EOMONTH(MIN($G$2:$G$2401),MONTH(G836)-1))/8*H836*$T$2402</f>
        <v>0</v>
      </c>
      <c r="U836">
        <f>I836-PLAN</f>
        <v>-360</v>
      </c>
    </row>
    <row r="837" spans="1:21" x14ac:dyDescent="0.35">
      <c r="A837">
        <v>2361</v>
      </c>
      <c r="B837" t="s">
        <v>188</v>
      </c>
      <c r="C837" t="s">
        <v>65</v>
      </c>
      <c r="D837">
        <v>7</v>
      </c>
      <c r="E837" t="s">
        <v>66</v>
      </c>
      <c r="F837">
        <v>3.4</v>
      </c>
      <c r="G837" s="1">
        <v>44573</v>
      </c>
      <c r="H837">
        <v>156</v>
      </c>
      <c r="I837">
        <v>1500</v>
      </c>
      <c r="J837">
        <v>26200.26</v>
      </c>
      <c r="K837">
        <f>IF(ISBLANK(J837),VLOOKUP(A837,LinearRegression!$B$2:$J$850,6,FALSE),J837)</f>
        <v>26200.26</v>
      </c>
      <c r="L837" s="4">
        <f>IF(ISBLANK(J837),VLOOKUP(A837,GradientBoostingRegressor!$B$2:$J$850,6,FALSE),J837)</f>
        <v>26200.26</v>
      </c>
      <c r="M837">
        <f>SUM(P837:S837)</f>
        <v>24029.505503864137</v>
      </c>
      <c r="N837">
        <f t="shared" si="52"/>
        <v>2170.7544961358617</v>
      </c>
      <c r="P837">
        <f t="shared" si="53"/>
        <v>0</v>
      </c>
      <c r="Q837">
        <f>$H837*Q$2402</f>
        <v>24029.505503864137</v>
      </c>
      <c r="R837">
        <f t="shared" si="54"/>
        <v>0</v>
      </c>
      <c r="S837">
        <f t="shared" si="55"/>
        <v>0</v>
      </c>
      <c r="T837">
        <f>MROT/DAY(EOMONTH(MIN($G$2:$G$2401),MONTH(G837)-1))/8*H837*$T$2402</f>
        <v>0</v>
      </c>
      <c r="U837">
        <f>I837-PLAN</f>
        <v>-60</v>
      </c>
    </row>
    <row r="838" spans="1:21" x14ac:dyDescent="0.35">
      <c r="A838">
        <v>2364</v>
      </c>
      <c r="B838" t="s">
        <v>191</v>
      </c>
      <c r="C838" t="s">
        <v>65</v>
      </c>
      <c r="D838">
        <v>7</v>
      </c>
      <c r="E838" t="s">
        <v>66</v>
      </c>
      <c r="F838">
        <v>3.4</v>
      </c>
      <c r="G838" s="1">
        <v>44573</v>
      </c>
      <c r="H838">
        <v>156</v>
      </c>
      <c r="I838">
        <v>1500</v>
      </c>
      <c r="J838">
        <v>26200.26</v>
      </c>
      <c r="K838">
        <f>IF(ISBLANK(J838),VLOOKUP(A838,LinearRegression!$B$2:$J$850,6,FALSE),J838)</f>
        <v>26200.26</v>
      </c>
      <c r="L838" s="4">
        <f>IF(ISBLANK(J838),VLOOKUP(A838,GradientBoostingRegressor!$B$2:$J$850,6,FALSE),J838)</f>
        <v>26200.26</v>
      </c>
      <c r="M838">
        <f>SUM(P838:S838)</f>
        <v>24029.505503864137</v>
      </c>
      <c r="N838">
        <f t="shared" si="52"/>
        <v>2170.7544961358617</v>
      </c>
      <c r="P838">
        <f t="shared" si="53"/>
        <v>0</v>
      </c>
      <c r="Q838">
        <f>$H838*Q$2402</f>
        <v>24029.505503864137</v>
      </c>
      <c r="R838">
        <f t="shared" si="54"/>
        <v>0</v>
      </c>
      <c r="S838">
        <f t="shared" si="55"/>
        <v>0</v>
      </c>
      <c r="T838">
        <f>MROT/DAY(EOMONTH(MIN($G$2:$G$2401),MONTH(G838)-1))/8*H838*$T$2402</f>
        <v>0</v>
      </c>
      <c r="U838">
        <f>I838-PLAN</f>
        <v>-60</v>
      </c>
    </row>
    <row r="839" spans="1:21" x14ac:dyDescent="0.35">
      <c r="A839">
        <v>839</v>
      </c>
      <c r="B839" t="s">
        <v>54</v>
      </c>
      <c r="C839" t="s">
        <v>50</v>
      </c>
      <c r="D839">
        <v>4</v>
      </c>
      <c r="E839" t="s">
        <v>51</v>
      </c>
      <c r="F839">
        <v>2</v>
      </c>
      <c r="G839" s="1">
        <v>44566</v>
      </c>
      <c r="H839">
        <v>204</v>
      </c>
      <c r="I839">
        <v>1490</v>
      </c>
      <c r="J839">
        <v>26129.9</v>
      </c>
      <c r="K839">
        <f>IF(ISBLANK(J839),VLOOKUP(A839,LinearRegression!$B$2:$J$850,6,FALSE),J839)</f>
        <v>26129.9</v>
      </c>
      <c r="L839" s="4">
        <f>IF(ISBLANK(J839),VLOOKUP(A839,GradientBoostingRegressor!$B$2:$J$850,6,FALSE),J839)</f>
        <v>26129.9</v>
      </c>
      <c r="M839">
        <f>SUM(P839:S839)</f>
        <v>31423.199505053104</v>
      </c>
      <c r="N839">
        <f t="shared" si="52"/>
        <v>5293.2995050531026</v>
      </c>
      <c r="P839">
        <f t="shared" si="53"/>
        <v>0</v>
      </c>
      <c r="Q839">
        <f>$H839*Q$2402</f>
        <v>31423.199505053104</v>
      </c>
      <c r="R839">
        <f t="shared" si="54"/>
        <v>0</v>
      </c>
      <c r="S839">
        <f t="shared" si="55"/>
        <v>0</v>
      </c>
      <c r="T839">
        <f>MROT/DAY(EOMONTH(MIN($G$2:$G$2401),MONTH(G839)-1))/8*H839*$T$2402</f>
        <v>0</v>
      </c>
      <c r="U839">
        <f>I839-PLAN</f>
        <v>-70</v>
      </c>
    </row>
    <row r="840" spans="1:21" x14ac:dyDescent="0.35">
      <c r="A840">
        <v>46</v>
      </c>
      <c r="B840" t="s">
        <v>61</v>
      </c>
      <c r="C840" t="s">
        <v>50</v>
      </c>
      <c r="D840">
        <v>4</v>
      </c>
      <c r="E840" t="s">
        <v>51</v>
      </c>
      <c r="F840">
        <v>2</v>
      </c>
      <c r="G840" s="1">
        <v>44562</v>
      </c>
      <c r="H840">
        <v>192</v>
      </c>
      <c r="I840">
        <v>1950</v>
      </c>
      <c r="J840">
        <v>26062.29</v>
      </c>
      <c r="K840">
        <f>IF(ISBLANK(J840),VLOOKUP(A840,LinearRegression!$B$2:$J$850,6,FALSE),J840)</f>
        <v>26062.29</v>
      </c>
      <c r="L840" s="4">
        <f>IF(ISBLANK(J840),VLOOKUP(A840,GradientBoostingRegressor!$B$2:$J$850,6,FALSE),J840)</f>
        <v>26062.29</v>
      </c>
      <c r="M840">
        <f>SUM(P840:S840)</f>
        <v>29574.776004755862</v>
      </c>
      <c r="N840">
        <f t="shared" si="52"/>
        <v>3512.4860047558614</v>
      </c>
      <c r="P840">
        <f t="shared" si="53"/>
        <v>0</v>
      </c>
      <c r="Q840">
        <f>$H840*Q$2402</f>
        <v>29574.776004755862</v>
      </c>
      <c r="R840">
        <f t="shared" si="54"/>
        <v>0</v>
      </c>
      <c r="S840">
        <f t="shared" si="55"/>
        <v>0</v>
      </c>
      <c r="T840">
        <f>MROT/DAY(EOMONTH(MIN($G$2:$G$2401),MONTH(G840)-1))/8*H840*$T$2402</f>
        <v>0</v>
      </c>
      <c r="U840">
        <f>I840-PLAN</f>
        <v>390</v>
      </c>
    </row>
    <row r="841" spans="1:21" x14ac:dyDescent="0.35">
      <c r="A841">
        <v>48</v>
      </c>
      <c r="B841" t="s">
        <v>63</v>
      </c>
      <c r="C841" t="s">
        <v>50</v>
      </c>
      <c r="D841">
        <v>4</v>
      </c>
      <c r="E841" t="s">
        <v>51</v>
      </c>
      <c r="F841">
        <v>2</v>
      </c>
      <c r="G841" s="1">
        <v>44562</v>
      </c>
      <c r="H841">
        <v>192</v>
      </c>
      <c r="I841">
        <v>1950</v>
      </c>
      <c r="J841">
        <v>26062.29</v>
      </c>
      <c r="K841">
        <f>IF(ISBLANK(J841),VLOOKUP(A841,LinearRegression!$B$2:$J$850,6,FALSE),J841)</f>
        <v>26062.29</v>
      </c>
      <c r="L841" s="4">
        <f>IF(ISBLANK(J841),VLOOKUP(A841,GradientBoostingRegressor!$B$2:$J$850,6,FALSE),J841)</f>
        <v>26062.29</v>
      </c>
      <c r="M841">
        <f>SUM(P841:S841)</f>
        <v>29574.776004755862</v>
      </c>
      <c r="N841">
        <f t="shared" si="52"/>
        <v>3512.4860047558614</v>
      </c>
      <c r="P841">
        <f t="shared" si="53"/>
        <v>0</v>
      </c>
      <c r="Q841">
        <f>$H841*Q$2402</f>
        <v>29574.776004755862</v>
      </c>
      <c r="R841">
        <f t="shared" si="54"/>
        <v>0</v>
      </c>
      <c r="S841">
        <f t="shared" si="55"/>
        <v>0</v>
      </c>
      <c r="T841">
        <f>MROT/DAY(EOMONTH(MIN($G$2:$G$2401),MONTH(G841)-1))/8*H841*$T$2402</f>
        <v>0</v>
      </c>
      <c r="U841">
        <f>I841-PLAN</f>
        <v>390</v>
      </c>
    </row>
    <row r="842" spans="1:21" x14ac:dyDescent="0.35">
      <c r="A842">
        <v>1218</v>
      </c>
      <c r="B842" t="s">
        <v>31</v>
      </c>
      <c r="C842" t="s">
        <v>11</v>
      </c>
      <c r="D842">
        <v>3</v>
      </c>
      <c r="E842" t="s">
        <v>12</v>
      </c>
      <c r="F842">
        <v>1</v>
      </c>
      <c r="G842" s="1">
        <v>44568</v>
      </c>
      <c r="H842">
        <v>228</v>
      </c>
      <c r="I842">
        <v>1620</v>
      </c>
      <c r="J842">
        <v>26059.72</v>
      </c>
      <c r="K842">
        <f>IF(ISBLANK(J842),VLOOKUP(A842,LinearRegression!$B$2:$J$850,6,FALSE),J842)</f>
        <v>26059.72</v>
      </c>
      <c r="L842" s="4">
        <f>IF(ISBLANK(J842),VLOOKUP(A842,GradientBoostingRegressor!$B$2:$J$850,6,FALSE),J842)</f>
        <v>26059.72</v>
      </c>
      <c r="M842">
        <f>SUM(P842:S842)</f>
        <v>35120.046505647588</v>
      </c>
      <c r="N842">
        <f t="shared" si="52"/>
        <v>9060.3265056475866</v>
      </c>
      <c r="P842">
        <f t="shared" si="53"/>
        <v>0</v>
      </c>
      <c r="Q842">
        <f>$H842*Q$2402</f>
        <v>35120.046505647588</v>
      </c>
      <c r="R842">
        <f t="shared" si="54"/>
        <v>0</v>
      </c>
      <c r="S842">
        <f t="shared" si="55"/>
        <v>0</v>
      </c>
      <c r="T842">
        <f>MROT/DAY(EOMONTH(MIN($G$2:$G$2401),MONTH(G842)-1))/8*H842*$T$2402</f>
        <v>0</v>
      </c>
      <c r="U842">
        <f>I842-PLAN</f>
        <v>60</v>
      </c>
    </row>
    <row r="843" spans="1:21" x14ac:dyDescent="0.35">
      <c r="A843">
        <v>218</v>
      </c>
      <c r="B843" t="s">
        <v>31</v>
      </c>
      <c r="C843" t="s">
        <v>11</v>
      </c>
      <c r="D843">
        <v>3</v>
      </c>
      <c r="E843" t="s">
        <v>12</v>
      </c>
      <c r="F843">
        <v>1</v>
      </c>
      <c r="G843" s="1">
        <v>44563</v>
      </c>
      <c r="H843">
        <v>228</v>
      </c>
      <c r="I843">
        <v>1460</v>
      </c>
      <c r="J843">
        <v>26036.37</v>
      </c>
      <c r="K843">
        <f>IF(ISBLANK(J843),VLOOKUP(A843,LinearRegression!$B$2:$J$850,6,FALSE),J843)</f>
        <v>26036.37</v>
      </c>
      <c r="L843" s="4">
        <f>IF(ISBLANK(J843),VLOOKUP(A843,GradientBoostingRegressor!$B$2:$J$850,6,FALSE),J843)</f>
        <v>26036.37</v>
      </c>
      <c r="M843">
        <f>SUM(P843:S843)</f>
        <v>35120.046505647588</v>
      </c>
      <c r="N843">
        <f t="shared" si="52"/>
        <v>9083.6765056475888</v>
      </c>
      <c r="P843">
        <f t="shared" si="53"/>
        <v>0</v>
      </c>
      <c r="Q843">
        <f>$H843*Q$2402</f>
        <v>35120.046505647588</v>
      </c>
      <c r="R843">
        <f t="shared" si="54"/>
        <v>0</v>
      </c>
      <c r="S843">
        <f t="shared" si="55"/>
        <v>0</v>
      </c>
      <c r="T843">
        <f>MROT/DAY(EOMONTH(MIN($G$2:$G$2401),MONTH(G843)-1))/8*H843*$T$2402</f>
        <v>0</v>
      </c>
      <c r="U843">
        <f>I843-PLAN</f>
        <v>-100</v>
      </c>
    </row>
    <row r="844" spans="1:21" x14ac:dyDescent="0.35">
      <c r="A844">
        <v>624</v>
      </c>
      <c r="B844" t="s">
        <v>37</v>
      </c>
      <c r="C844" t="s">
        <v>11</v>
      </c>
      <c r="D844">
        <v>3</v>
      </c>
      <c r="E844" t="s">
        <v>16</v>
      </c>
      <c r="F844">
        <v>3.3</v>
      </c>
      <c r="G844" s="1">
        <v>44565</v>
      </c>
      <c r="H844">
        <v>192</v>
      </c>
      <c r="I844">
        <v>1790</v>
      </c>
      <c r="J844">
        <v>26035.45</v>
      </c>
      <c r="K844">
        <f>IF(ISBLANK(J844),VLOOKUP(A844,LinearRegression!$B$2:$J$850,6,FALSE),J844)</f>
        <v>26035.45</v>
      </c>
      <c r="L844" s="4">
        <f>IF(ISBLANK(J844),VLOOKUP(A844,GradientBoostingRegressor!$B$2:$J$850,6,FALSE),J844)</f>
        <v>26035.45</v>
      </c>
      <c r="M844">
        <f>SUM(P844:S844)</f>
        <v>29574.776004755862</v>
      </c>
      <c r="N844">
        <f t="shared" si="52"/>
        <v>3539.3260047558615</v>
      </c>
      <c r="P844">
        <f t="shared" si="53"/>
        <v>0</v>
      </c>
      <c r="Q844">
        <f>$H844*Q$2402</f>
        <v>29574.776004755862</v>
      </c>
      <c r="R844">
        <f t="shared" si="54"/>
        <v>0</v>
      </c>
      <c r="S844">
        <f t="shared" si="55"/>
        <v>0</v>
      </c>
      <c r="T844">
        <f>MROT/DAY(EOMONTH(MIN($G$2:$G$2401),MONTH(G844)-1))/8*H844*$T$2402</f>
        <v>0</v>
      </c>
      <c r="U844">
        <f>I844-PLAN</f>
        <v>230</v>
      </c>
    </row>
    <row r="845" spans="1:21" x14ac:dyDescent="0.35">
      <c r="A845">
        <v>633</v>
      </c>
      <c r="B845" t="s">
        <v>46</v>
      </c>
      <c r="C845" t="s">
        <v>18</v>
      </c>
      <c r="D845">
        <v>3</v>
      </c>
      <c r="E845" t="s">
        <v>16</v>
      </c>
      <c r="F845">
        <v>3.3</v>
      </c>
      <c r="G845" s="1">
        <v>44565</v>
      </c>
      <c r="H845">
        <v>192</v>
      </c>
      <c r="I845">
        <v>1790</v>
      </c>
      <c r="J845">
        <v>26035.45</v>
      </c>
      <c r="K845">
        <f>IF(ISBLANK(J845),VLOOKUP(A845,LinearRegression!$B$2:$J$850,6,FALSE),J845)</f>
        <v>26035.45</v>
      </c>
      <c r="L845" s="4">
        <f>IF(ISBLANK(J845),VLOOKUP(A845,GradientBoostingRegressor!$B$2:$J$850,6,FALSE),J845)</f>
        <v>26035.45</v>
      </c>
      <c r="M845">
        <f>SUM(P845:S845)</f>
        <v>29574.776004755862</v>
      </c>
      <c r="N845">
        <f t="shared" si="52"/>
        <v>3539.3260047558615</v>
      </c>
      <c r="P845">
        <f t="shared" si="53"/>
        <v>0</v>
      </c>
      <c r="Q845">
        <f>$H845*Q$2402</f>
        <v>29574.776004755862</v>
      </c>
      <c r="R845">
        <f t="shared" si="54"/>
        <v>0</v>
      </c>
      <c r="S845">
        <f t="shared" si="55"/>
        <v>0</v>
      </c>
      <c r="T845">
        <f>MROT/DAY(EOMONTH(MIN($G$2:$G$2401),MONTH(G845)-1))/8*H845*$T$2402</f>
        <v>0</v>
      </c>
      <c r="U845">
        <f>I845-PLAN</f>
        <v>230</v>
      </c>
    </row>
    <row r="846" spans="1:21" x14ac:dyDescent="0.35">
      <c r="A846">
        <v>498</v>
      </c>
      <c r="B846" t="s">
        <v>120</v>
      </c>
      <c r="C846" t="s">
        <v>50</v>
      </c>
      <c r="D846">
        <v>5</v>
      </c>
      <c r="E846" t="s">
        <v>51</v>
      </c>
      <c r="F846">
        <v>2</v>
      </c>
      <c r="G846" s="1">
        <v>44564</v>
      </c>
      <c r="H846">
        <v>192</v>
      </c>
      <c r="I846">
        <v>1430</v>
      </c>
      <c r="J846">
        <v>25962.22</v>
      </c>
      <c r="K846">
        <f>IF(ISBLANK(J846),VLOOKUP(A846,LinearRegression!$B$2:$J$850,6,FALSE),J846)</f>
        <v>25962.22</v>
      </c>
      <c r="L846" s="4">
        <f>IF(ISBLANK(J846),VLOOKUP(A846,GradientBoostingRegressor!$B$2:$J$850,6,FALSE),J846)</f>
        <v>25962.22</v>
      </c>
      <c r="M846">
        <f>SUM(P846:S846)</f>
        <v>29574.776004755862</v>
      </c>
      <c r="N846">
        <f t="shared" si="52"/>
        <v>3612.5560047558611</v>
      </c>
      <c r="P846">
        <f t="shared" si="53"/>
        <v>0</v>
      </c>
      <c r="Q846">
        <f>$H846*Q$2402</f>
        <v>29574.776004755862</v>
      </c>
      <c r="R846">
        <f t="shared" si="54"/>
        <v>0</v>
      </c>
      <c r="S846">
        <f t="shared" si="55"/>
        <v>0</v>
      </c>
      <c r="T846">
        <f>MROT/DAY(EOMONTH(MIN($G$2:$G$2401),MONTH(G846)-1))/8*H846*$T$2402</f>
        <v>0</v>
      </c>
      <c r="U846">
        <f>I846-PLAN</f>
        <v>-130</v>
      </c>
    </row>
    <row r="847" spans="1:21" x14ac:dyDescent="0.35">
      <c r="A847">
        <v>503</v>
      </c>
      <c r="B847" t="s">
        <v>125</v>
      </c>
      <c r="C847" t="s">
        <v>50</v>
      </c>
      <c r="D847">
        <v>5</v>
      </c>
      <c r="E847" t="s">
        <v>51</v>
      </c>
      <c r="F847">
        <v>2</v>
      </c>
      <c r="G847" s="1">
        <v>44564</v>
      </c>
      <c r="H847">
        <v>192</v>
      </c>
      <c r="I847">
        <v>1430</v>
      </c>
      <c r="J847">
        <v>25962.22</v>
      </c>
      <c r="K847">
        <f>IF(ISBLANK(J847),VLOOKUP(A847,LinearRegression!$B$2:$J$850,6,FALSE),J847)</f>
        <v>25962.22</v>
      </c>
      <c r="L847" s="4">
        <f>IF(ISBLANK(J847),VLOOKUP(A847,GradientBoostingRegressor!$B$2:$J$850,6,FALSE),J847)</f>
        <v>25962.22</v>
      </c>
      <c r="M847">
        <f>SUM(P847:S847)</f>
        <v>29574.776004755862</v>
      </c>
      <c r="N847">
        <f t="shared" si="52"/>
        <v>3612.5560047558611</v>
      </c>
      <c r="P847">
        <f t="shared" si="53"/>
        <v>0</v>
      </c>
      <c r="Q847">
        <f>$H847*Q$2402</f>
        <v>29574.776004755862</v>
      </c>
      <c r="R847">
        <f t="shared" si="54"/>
        <v>0</v>
      </c>
      <c r="S847">
        <f t="shared" si="55"/>
        <v>0</v>
      </c>
      <c r="T847">
        <f>MROT/DAY(EOMONTH(MIN($G$2:$G$2401),MONTH(G847)-1))/8*H847*$T$2402</f>
        <v>0</v>
      </c>
      <c r="U847">
        <f>I847-PLAN</f>
        <v>-130</v>
      </c>
    </row>
    <row r="848" spans="1:21" x14ac:dyDescent="0.35">
      <c r="A848">
        <v>512</v>
      </c>
      <c r="B848" t="s">
        <v>135</v>
      </c>
      <c r="C848" t="s">
        <v>50</v>
      </c>
      <c r="D848">
        <v>5</v>
      </c>
      <c r="E848" t="s">
        <v>133</v>
      </c>
      <c r="F848">
        <v>2</v>
      </c>
      <c r="G848" s="1">
        <v>44564</v>
      </c>
      <c r="H848">
        <v>192</v>
      </c>
      <c r="I848">
        <v>1430</v>
      </c>
      <c r="J848">
        <v>25962.22</v>
      </c>
      <c r="K848">
        <f>IF(ISBLANK(J848),VLOOKUP(A848,LinearRegression!$B$2:$J$850,6,FALSE),J848)</f>
        <v>25962.22</v>
      </c>
      <c r="L848" s="4">
        <f>IF(ISBLANK(J848),VLOOKUP(A848,GradientBoostingRegressor!$B$2:$J$850,6,FALSE),J848)</f>
        <v>25962.22</v>
      </c>
      <c r="M848">
        <f>SUM(P848:S848)</f>
        <v>29574.776004755862</v>
      </c>
      <c r="N848">
        <f t="shared" si="52"/>
        <v>3612.5560047558611</v>
      </c>
      <c r="P848">
        <f t="shared" si="53"/>
        <v>0</v>
      </c>
      <c r="Q848">
        <f>$H848*Q$2402</f>
        <v>29574.776004755862</v>
      </c>
      <c r="R848">
        <f t="shared" si="54"/>
        <v>0</v>
      </c>
      <c r="S848">
        <f t="shared" si="55"/>
        <v>0</v>
      </c>
      <c r="T848">
        <f>MROT/DAY(EOMONTH(MIN($G$2:$G$2401),MONTH(G848)-1))/8*H848*$T$2402</f>
        <v>0</v>
      </c>
      <c r="U848">
        <f>I848-PLAN</f>
        <v>-130</v>
      </c>
    </row>
    <row r="849" spans="1:21" x14ac:dyDescent="0.35">
      <c r="A849">
        <v>2301</v>
      </c>
      <c r="B849" t="s">
        <v>123</v>
      </c>
      <c r="C849" t="s">
        <v>50</v>
      </c>
      <c r="D849">
        <v>5</v>
      </c>
      <c r="E849" t="s">
        <v>51</v>
      </c>
      <c r="F849">
        <v>2</v>
      </c>
      <c r="G849" s="1">
        <v>44573</v>
      </c>
      <c r="H849">
        <v>192</v>
      </c>
      <c r="I849">
        <v>1500</v>
      </c>
      <c r="J849">
        <v>25962.22</v>
      </c>
      <c r="K849">
        <f>IF(ISBLANK(J849),VLOOKUP(A849,LinearRegression!$B$2:$J$850,6,FALSE),J849)</f>
        <v>25962.22</v>
      </c>
      <c r="L849" s="4">
        <f>IF(ISBLANK(J849),VLOOKUP(A849,GradientBoostingRegressor!$B$2:$J$850,6,FALSE),J849)</f>
        <v>25962.22</v>
      </c>
      <c r="M849">
        <f>SUM(P849:S849)</f>
        <v>29574.776004755862</v>
      </c>
      <c r="N849">
        <f t="shared" si="52"/>
        <v>3612.5560047558611</v>
      </c>
      <c r="P849">
        <f t="shared" si="53"/>
        <v>0</v>
      </c>
      <c r="Q849">
        <f>$H849*Q$2402</f>
        <v>29574.776004755862</v>
      </c>
      <c r="R849">
        <f t="shared" si="54"/>
        <v>0</v>
      </c>
      <c r="S849">
        <f t="shared" si="55"/>
        <v>0</v>
      </c>
      <c r="T849">
        <f>MROT/DAY(EOMONTH(MIN($G$2:$G$2401),MONTH(G849)-1))/8*H849*$T$2402</f>
        <v>0</v>
      </c>
      <c r="U849">
        <f>I849-PLAN</f>
        <v>-60</v>
      </c>
    </row>
    <row r="850" spans="1:21" x14ac:dyDescent="0.35">
      <c r="A850">
        <v>2312</v>
      </c>
      <c r="B850" t="s">
        <v>135</v>
      </c>
      <c r="C850" t="s">
        <v>50</v>
      </c>
      <c r="D850">
        <v>5</v>
      </c>
      <c r="E850" t="s">
        <v>133</v>
      </c>
      <c r="F850">
        <v>2</v>
      </c>
      <c r="G850" s="1">
        <v>44573</v>
      </c>
      <c r="H850">
        <v>192</v>
      </c>
      <c r="I850">
        <v>1500</v>
      </c>
      <c r="J850">
        <v>25962.22</v>
      </c>
      <c r="K850">
        <f>IF(ISBLANK(J850),VLOOKUP(A850,LinearRegression!$B$2:$J$850,6,FALSE),J850)</f>
        <v>25962.22</v>
      </c>
      <c r="L850" s="4">
        <f>IF(ISBLANK(J850),VLOOKUP(A850,GradientBoostingRegressor!$B$2:$J$850,6,FALSE),J850)</f>
        <v>25962.22</v>
      </c>
      <c r="M850">
        <f>SUM(P850:S850)</f>
        <v>29574.776004755862</v>
      </c>
      <c r="N850">
        <f t="shared" si="52"/>
        <v>3612.5560047558611</v>
      </c>
      <c r="P850">
        <f t="shared" si="53"/>
        <v>0</v>
      </c>
      <c r="Q850">
        <f>$H850*Q$2402</f>
        <v>29574.776004755862</v>
      </c>
      <c r="R850">
        <f t="shared" si="54"/>
        <v>0</v>
      </c>
      <c r="S850">
        <f t="shared" si="55"/>
        <v>0</v>
      </c>
      <c r="T850">
        <f>MROT/DAY(EOMONTH(MIN($G$2:$G$2401),MONTH(G850)-1))/8*H850*$T$2402</f>
        <v>0</v>
      </c>
      <c r="U850">
        <f>I850-PLAN</f>
        <v>-60</v>
      </c>
    </row>
    <row r="851" spans="1:21" x14ac:dyDescent="0.35">
      <c r="A851">
        <v>2315</v>
      </c>
      <c r="B851" t="s">
        <v>138</v>
      </c>
      <c r="C851" t="s">
        <v>50</v>
      </c>
      <c r="D851">
        <v>5</v>
      </c>
      <c r="E851" t="s">
        <v>133</v>
      </c>
      <c r="F851">
        <v>2</v>
      </c>
      <c r="G851" s="1">
        <v>44573</v>
      </c>
      <c r="H851">
        <v>192</v>
      </c>
      <c r="I851">
        <v>1500</v>
      </c>
      <c r="J851">
        <v>25962.22</v>
      </c>
      <c r="K851">
        <f>IF(ISBLANK(J851),VLOOKUP(A851,LinearRegression!$B$2:$J$850,6,FALSE),J851)</f>
        <v>25962.22</v>
      </c>
      <c r="L851" s="4">
        <f>IF(ISBLANK(J851),VLOOKUP(A851,GradientBoostingRegressor!$B$2:$J$850,6,FALSE),J851)</f>
        <v>25962.22</v>
      </c>
      <c r="M851">
        <f>SUM(P851:S851)</f>
        <v>29574.776004755862</v>
      </c>
      <c r="N851">
        <f t="shared" si="52"/>
        <v>3612.5560047558611</v>
      </c>
      <c r="P851">
        <f t="shared" si="53"/>
        <v>0</v>
      </c>
      <c r="Q851">
        <f>$H851*Q$2402</f>
        <v>29574.776004755862</v>
      </c>
      <c r="R851">
        <f t="shared" si="54"/>
        <v>0</v>
      </c>
      <c r="S851">
        <f t="shared" si="55"/>
        <v>0</v>
      </c>
      <c r="T851">
        <f>MROT/DAY(EOMONTH(MIN($G$2:$G$2401),MONTH(G851)-1))/8*H851*$T$2402</f>
        <v>0</v>
      </c>
      <c r="U851">
        <f>I851-PLAN</f>
        <v>-60</v>
      </c>
    </row>
    <row r="852" spans="1:21" x14ac:dyDescent="0.35">
      <c r="A852">
        <v>19</v>
      </c>
      <c r="B852" t="s">
        <v>32</v>
      </c>
      <c r="C852" t="s">
        <v>11</v>
      </c>
      <c r="D852">
        <v>3</v>
      </c>
      <c r="E852" t="s">
        <v>12</v>
      </c>
      <c r="F852">
        <v>1</v>
      </c>
      <c r="G852" s="1">
        <v>44562</v>
      </c>
      <c r="H852">
        <v>216</v>
      </c>
      <c r="I852">
        <v>1950</v>
      </c>
      <c r="J852">
        <v>25946.17</v>
      </c>
      <c r="K852">
        <f>IF(ISBLANK(J852),VLOOKUP(A852,LinearRegression!$B$2:$J$850,6,FALSE),J852)</f>
        <v>25946.17</v>
      </c>
      <c r="L852" s="4">
        <f>IF(ISBLANK(J852),VLOOKUP(A852,GradientBoostingRegressor!$B$2:$J$850,6,FALSE),J852)</f>
        <v>25946.17</v>
      </c>
      <c r="M852">
        <f>SUM(P852:S852)</f>
        <v>33271.623005350346</v>
      </c>
      <c r="N852">
        <f t="shared" si="52"/>
        <v>7325.4530053503477</v>
      </c>
      <c r="P852">
        <f t="shared" si="53"/>
        <v>0</v>
      </c>
      <c r="Q852">
        <f>$H852*Q$2402</f>
        <v>33271.623005350346</v>
      </c>
      <c r="R852">
        <f t="shared" si="54"/>
        <v>0</v>
      </c>
      <c r="S852">
        <f t="shared" si="55"/>
        <v>0</v>
      </c>
      <c r="T852">
        <f>MROT/DAY(EOMONTH(MIN($G$2:$G$2401),MONTH(G852)-1))/8*H852*$T$2402</f>
        <v>0</v>
      </c>
      <c r="U852">
        <f>I852-PLAN</f>
        <v>390</v>
      </c>
    </row>
    <row r="853" spans="1:21" x14ac:dyDescent="0.35">
      <c r="A853">
        <v>1437</v>
      </c>
      <c r="B853" t="s">
        <v>52</v>
      </c>
      <c r="C853" t="s">
        <v>50</v>
      </c>
      <c r="D853">
        <v>4</v>
      </c>
      <c r="E853" t="s">
        <v>51</v>
      </c>
      <c r="F853">
        <v>2</v>
      </c>
      <c r="G853" s="1">
        <v>44569</v>
      </c>
      <c r="H853">
        <v>192</v>
      </c>
      <c r="I853">
        <v>1930</v>
      </c>
      <c r="J853">
        <v>25940.06</v>
      </c>
      <c r="K853">
        <f>IF(ISBLANK(J853),VLOOKUP(A853,LinearRegression!$B$2:$J$850,6,FALSE),J853)</f>
        <v>25940.06</v>
      </c>
      <c r="L853" s="4">
        <f>IF(ISBLANK(J853),VLOOKUP(A853,GradientBoostingRegressor!$B$2:$J$850,6,FALSE),J853)</f>
        <v>25940.06</v>
      </c>
      <c r="M853">
        <f>SUM(P853:S853)</f>
        <v>29574.776004755862</v>
      </c>
      <c r="N853">
        <f t="shared" si="52"/>
        <v>3634.7160047558609</v>
      </c>
      <c r="P853">
        <f t="shared" si="53"/>
        <v>0</v>
      </c>
      <c r="Q853">
        <f>$H853*Q$2402</f>
        <v>29574.776004755862</v>
      </c>
      <c r="R853">
        <f t="shared" si="54"/>
        <v>0</v>
      </c>
      <c r="S853">
        <f t="shared" si="55"/>
        <v>0</v>
      </c>
      <c r="T853">
        <f>MROT/DAY(EOMONTH(MIN($G$2:$G$2401),MONTH(G853)-1))/8*H853*$T$2402</f>
        <v>0</v>
      </c>
      <c r="U853">
        <f>I853-PLAN</f>
        <v>370</v>
      </c>
    </row>
    <row r="854" spans="1:21" x14ac:dyDescent="0.35">
      <c r="A854">
        <v>476</v>
      </c>
      <c r="B854" t="s">
        <v>96</v>
      </c>
      <c r="C854" t="s">
        <v>89</v>
      </c>
      <c r="D854">
        <v>4</v>
      </c>
      <c r="E854" t="s">
        <v>16</v>
      </c>
      <c r="F854">
        <v>3.2</v>
      </c>
      <c r="G854" s="1">
        <v>44564</v>
      </c>
      <c r="H854">
        <v>192</v>
      </c>
      <c r="I854">
        <v>1430</v>
      </c>
      <c r="J854">
        <v>25921.71</v>
      </c>
      <c r="K854">
        <f>IF(ISBLANK(J854),VLOOKUP(A854,LinearRegression!$B$2:$J$850,6,FALSE),J854)</f>
        <v>25921.71</v>
      </c>
      <c r="L854" s="4">
        <f>IF(ISBLANK(J854),VLOOKUP(A854,GradientBoostingRegressor!$B$2:$J$850,6,FALSE),J854)</f>
        <v>25921.71</v>
      </c>
      <c r="M854">
        <f>SUM(P854:S854)</f>
        <v>29574.776004755862</v>
      </c>
      <c r="N854">
        <f t="shared" si="52"/>
        <v>3653.0660047558631</v>
      </c>
      <c r="P854">
        <f t="shared" si="53"/>
        <v>0</v>
      </c>
      <c r="Q854">
        <f>$H854*Q$2402</f>
        <v>29574.776004755862</v>
      </c>
      <c r="R854">
        <f t="shared" si="54"/>
        <v>0</v>
      </c>
      <c r="S854">
        <f t="shared" si="55"/>
        <v>0</v>
      </c>
      <c r="T854">
        <f>MROT/DAY(EOMONTH(MIN($G$2:$G$2401),MONTH(G854)-1))/8*H854*$T$2402</f>
        <v>0</v>
      </c>
      <c r="U854">
        <f>I854-PLAN</f>
        <v>-130</v>
      </c>
    </row>
    <row r="855" spans="1:21" x14ac:dyDescent="0.35">
      <c r="A855">
        <v>872</v>
      </c>
      <c r="B855" t="s">
        <v>92</v>
      </c>
      <c r="C855" t="s">
        <v>89</v>
      </c>
      <c r="D855">
        <v>4</v>
      </c>
      <c r="E855" t="s">
        <v>16</v>
      </c>
      <c r="F855">
        <v>3.2</v>
      </c>
      <c r="G855" s="1">
        <v>44566</v>
      </c>
      <c r="H855">
        <v>192</v>
      </c>
      <c r="I855">
        <v>1490</v>
      </c>
      <c r="J855">
        <v>25921.71</v>
      </c>
      <c r="K855">
        <f>IF(ISBLANK(J855),VLOOKUP(A855,LinearRegression!$B$2:$J$850,6,FALSE),J855)</f>
        <v>25921.71</v>
      </c>
      <c r="L855" s="4">
        <f>IF(ISBLANK(J855),VLOOKUP(A855,GradientBoostingRegressor!$B$2:$J$850,6,FALSE),J855)</f>
        <v>25921.71</v>
      </c>
      <c r="M855">
        <f>SUM(P855:S855)</f>
        <v>29574.776004755862</v>
      </c>
      <c r="N855">
        <f t="shared" si="52"/>
        <v>3653.0660047558631</v>
      </c>
      <c r="P855">
        <f t="shared" si="53"/>
        <v>0</v>
      </c>
      <c r="Q855">
        <f>$H855*Q$2402</f>
        <v>29574.776004755862</v>
      </c>
      <c r="R855">
        <f t="shared" si="54"/>
        <v>0</v>
      </c>
      <c r="S855">
        <f t="shared" si="55"/>
        <v>0</v>
      </c>
      <c r="T855">
        <f>MROT/DAY(EOMONTH(MIN($G$2:$G$2401),MONTH(G855)-1))/8*H855*$T$2402</f>
        <v>0</v>
      </c>
      <c r="U855">
        <f>I855-PLAN</f>
        <v>-70</v>
      </c>
    </row>
    <row r="856" spans="1:21" x14ac:dyDescent="0.35">
      <c r="A856">
        <v>2069</v>
      </c>
      <c r="B856" t="s">
        <v>88</v>
      </c>
      <c r="C856" t="s">
        <v>89</v>
      </c>
      <c r="D856">
        <v>4</v>
      </c>
      <c r="E856" t="s">
        <v>16</v>
      </c>
      <c r="F856">
        <v>3.2</v>
      </c>
      <c r="G856" s="1">
        <v>44572</v>
      </c>
      <c r="H856">
        <v>192</v>
      </c>
      <c r="I856">
        <v>1200</v>
      </c>
      <c r="J856">
        <v>25921.71</v>
      </c>
      <c r="K856">
        <f>IF(ISBLANK(J856),VLOOKUP(A856,LinearRegression!$B$2:$J$850,6,FALSE),J856)</f>
        <v>25921.71</v>
      </c>
      <c r="L856" s="4">
        <f>IF(ISBLANK(J856),VLOOKUP(A856,GradientBoostingRegressor!$B$2:$J$850,6,FALSE),J856)</f>
        <v>25921.71</v>
      </c>
      <c r="M856">
        <f>SUM(P856:S856)</f>
        <v>29574.776004755862</v>
      </c>
      <c r="N856">
        <f t="shared" si="52"/>
        <v>3653.0660047558631</v>
      </c>
      <c r="P856">
        <f t="shared" si="53"/>
        <v>0</v>
      </c>
      <c r="Q856">
        <f>$H856*Q$2402</f>
        <v>29574.776004755862</v>
      </c>
      <c r="R856">
        <f t="shared" si="54"/>
        <v>0</v>
      </c>
      <c r="S856">
        <f t="shared" si="55"/>
        <v>0</v>
      </c>
      <c r="T856">
        <f>MROT/DAY(EOMONTH(MIN($G$2:$G$2401),MONTH(G856)-1))/8*H856*$T$2402</f>
        <v>0</v>
      </c>
      <c r="U856">
        <f>I856-PLAN</f>
        <v>-360</v>
      </c>
    </row>
    <row r="857" spans="1:21" x14ac:dyDescent="0.35">
      <c r="A857">
        <v>2276</v>
      </c>
      <c r="B857" t="s">
        <v>96</v>
      </c>
      <c r="C857" t="s">
        <v>89</v>
      </c>
      <c r="D857">
        <v>4</v>
      </c>
      <c r="E857" t="s">
        <v>16</v>
      </c>
      <c r="F857">
        <v>3.2</v>
      </c>
      <c r="G857" s="1">
        <v>44573</v>
      </c>
      <c r="H857">
        <v>192</v>
      </c>
      <c r="I857">
        <v>1500</v>
      </c>
      <c r="J857">
        <v>25921.71</v>
      </c>
      <c r="K857">
        <f>IF(ISBLANK(J857),VLOOKUP(A857,LinearRegression!$B$2:$J$850,6,FALSE),J857)</f>
        <v>25921.71</v>
      </c>
      <c r="L857" s="4">
        <f>IF(ISBLANK(J857),VLOOKUP(A857,GradientBoostingRegressor!$B$2:$J$850,6,FALSE),J857)</f>
        <v>25921.71</v>
      </c>
      <c r="M857">
        <f>SUM(P857:S857)</f>
        <v>29574.776004755862</v>
      </c>
      <c r="N857">
        <f t="shared" si="52"/>
        <v>3653.0660047558631</v>
      </c>
      <c r="P857">
        <f t="shared" si="53"/>
        <v>0</v>
      </c>
      <c r="Q857">
        <f>$H857*Q$2402</f>
        <v>29574.776004755862</v>
      </c>
      <c r="R857">
        <f t="shared" si="54"/>
        <v>0</v>
      </c>
      <c r="S857">
        <f t="shared" si="55"/>
        <v>0</v>
      </c>
      <c r="T857">
        <f>MROT/DAY(EOMONTH(MIN($G$2:$G$2401),MONTH(G857)-1))/8*H857*$T$2402</f>
        <v>0</v>
      </c>
      <c r="U857">
        <f>I857-PLAN</f>
        <v>-60</v>
      </c>
    </row>
    <row r="858" spans="1:21" x14ac:dyDescent="0.35">
      <c r="A858">
        <v>555</v>
      </c>
      <c r="B858" t="s">
        <v>182</v>
      </c>
      <c r="C858" t="s">
        <v>180</v>
      </c>
      <c r="D858">
        <v>7</v>
      </c>
      <c r="E858" t="s">
        <v>181</v>
      </c>
      <c r="F858">
        <v>1</v>
      </c>
      <c r="G858" s="1">
        <v>44564</v>
      </c>
      <c r="H858">
        <v>180</v>
      </c>
      <c r="I858">
        <v>1430</v>
      </c>
      <c r="J858">
        <v>25910.48</v>
      </c>
      <c r="K858">
        <f>IF(ISBLANK(J858),VLOOKUP(A858,LinearRegression!$B$2:$J$850,6,FALSE),J858)</f>
        <v>25910.48</v>
      </c>
      <c r="L858" s="4">
        <f>IF(ISBLANK(J858),VLOOKUP(A858,GradientBoostingRegressor!$B$2:$J$850,6,FALSE),J858)</f>
        <v>25910.48</v>
      </c>
      <c r="M858">
        <f>SUM(P858:S858)</f>
        <v>27726.35250445862</v>
      </c>
      <c r="N858">
        <f t="shared" si="52"/>
        <v>1815.8725044586208</v>
      </c>
      <c r="P858">
        <f t="shared" si="53"/>
        <v>0</v>
      </c>
      <c r="Q858">
        <f>$H858*Q$2402</f>
        <v>27726.35250445862</v>
      </c>
      <c r="R858">
        <f t="shared" si="54"/>
        <v>0</v>
      </c>
      <c r="S858">
        <f t="shared" si="55"/>
        <v>0</v>
      </c>
      <c r="T858">
        <f>MROT/DAY(EOMONTH(MIN($G$2:$G$2401),MONTH(G858)-1))/8*H858*$T$2402</f>
        <v>0</v>
      </c>
      <c r="U858">
        <f>I858-PLAN</f>
        <v>-130</v>
      </c>
    </row>
    <row r="859" spans="1:21" x14ac:dyDescent="0.35">
      <c r="A859">
        <v>2354</v>
      </c>
      <c r="B859" t="s">
        <v>179</v>
      </c>
      <c r="C859" t="s">
        <v>180</v>
      </c>
      <c r="D859">
        <v>7</v>
      </c>
      <c r="E859" t="s">
        <v>181</v>
      </c>
      <c r="F859">
        <v>1</v>
      </c>
      <c r="G859" s="1">
        <v>44573</v>
      </c>
      <c r="H859">
        <v>180</v>
      </c>
      <c r="I859">
        <v>1500</v>
      </c>
      <c r="J859">
        <v>25910.48</v>
      </c>
      <c r="K859">
        <f>IF(ISBLANK(J859),VLOOKUP(A859,LinearRegression!$B$2:$J$850,6,FALSE),J859)</f>
        <v>25910.48</v>
      </c>
      <c r="L859" s="4">
        <f>IF(ISBLANK(J859),VLOOKUP(A859,GradientBoostingRegressor!$B$2:$J$850,6,FALSE),J859)</f>
        <v>25910.48</v>
      </c>
      <c r="M859">
        <f>SUM(P859:S859)</f>
        <v>27726.35250445862</v>
      </c>
      <c r="N859">
        <f t="shared" si="52"/>
        <v>1815.8725044586208</v>
      </c>
      <c r="P859">
        <f t="shared" si="53"/>
        <v>0</v>
      </c>
      <c r="Q859">
        <f>$H859*Q$2402</f>
        <v>27726.35250445862</v>
      </c>
      <c r="R859">
        <f t="shared" si="54"/>
        <v>0</v>
      </c>
      <c r="S859">
        <f t="shared" si="55"/>
        <v>0</v>
      </c>
      <c r="T859">
        <f>MROT/DAY(EOMONTH(MIN($G$2:$G$2401),MONTH(G859)-1))/8*H859*$T$2402</f>
        <v>0</v>
      </c>
      <c r="U859">
        <f>I859-PLAN</f>
        <v>-60</v>
      </c>
    </row>
    <row r="860" spans="1:21" x14ac:dyDescent="0.35">
      <c r="A860">
        <v>892</v>
      </c>
      <c r="B860" t="s">
        <v>113</v>
      </c>
      <c r="C860" t="s">
        <v>114</v>
      </c>
      <c r="D860">
        <v>5</v>
      </c>
      <c r="E860" t="s">
        <v>51</v>
      </c>
      <c r="F860">
        <v>3.3</v>
      </c>
      <c r="G860" s="1">
        <v>44566</v>
      </c>
      <c r="H860">
        <v>180</v>
      </c>
      <c r="I860">
        <v>1490</v>
      </c>
      <c r="J860">
        <v>25889.53</v>
      </c>
      <c r="K860">
        <f>IF(ISBLANK(J860),VLOOKUP(A860,LinearRegression!$B$2:$J$850,6,FALSE),J860)</f>
        <v>25889.53</v>
      </c>
      <c r="L860" s="4">
        <f>IF(ISBLANK(J860),VLOOKUP(A860,GradientBoostingRegressor!$B$2:$J$850,6,FALSE),J860)</f>
        <v>25889.53</v>
      </c>
      <c r="M860">
        <f>SUM(P860:S860)</f>
        <v>27726.35250445862</v>
      </c>
      <c r="N860">
        <f t="shared" si="52"/>
        <v>1836.8225044586216</v>
      </c>
      <c r="P860">
        <f t="shared" si="53"/>
        <v>0</v>
      </c>
      <c r="Q860">
        <f>$H860*Q$2402</f>
        <v>27726.35250445862</v>
      </c>
      <c r="R860">
        <f t="shared" si="54"/>
        <v>0</v>
      </c>
      <c r="S860">
        <f t="shared" si="55"/>
        <v>0</v>
      </c>
      <c r="T860">
        <f>MROT/DAY(EOMONTH(MIN($G$2:$G$2401),MONTH(G860)-1))/8*H860*$T$2402</f>
        <v>0</v>
      </c>
      <c r="U860">
        <f>I860-PLAN</f>
        <v>-70</v>
      </c>
    </row>
    <row r="861" spans="1:21" x14ac:dyDescent="0.35">
      <c r="A861">
        <v>902</v>
      </c>
      <c r="B861" t="s">
        <v>124</v>
      </c>
      <c r="C861" t="s">
        <v>114</v>
      </c>
      <c r="D861">
        <v>5</v>
      </c>
      <c r="E861" t="s">
        <v>51</v>
      </c>
      <c r="F861">
        <v>3.3</v>
      </c>
      <c r="G861" s="1">
        <v>44566</v>
      </c>
      <c r="H861">
        <v>180</v>
      </c>
      <c r="I861">
        <v>1490</v>
      </c>
      <c r="J861">
        <v>25889.53</v>
      </c>
      <c r="K861">
        <f>IF(ISBLANK(J861),VLOOKUP(A861,LinearRegression!$B$2:$J$850,6,FALSE),J861)</f>
        <v>25889.53</v>
      </c>
      <c r="L861" s="4">
        <f>IF(ISBLANK(J861),VLOOKUP(A861,GradientBoostingRegressor!$B$2:$J$850,6,FALSE),J861)</f>
        <v>25889.53</v>
      </c>
      <c r="M861">
        <f>SUM(P861:S861)</f>
        <v>27726.35250445862</v>
      </c>
      <c r="N861">
        <f t="shared" si="52"/>
        <v>1836.8225044586216</v>
      </c>
      <c r="P861">
        <f t="shared" si="53"/>
        <v>0</v>
      </c>
      <c r="Q861">
        <f>$H861*Q$2402</f>
        <v>27726.35250445862</v>
      </c>
      <c r="R861">
        <f t="shared" si="54"/>
        <v>0</v>
      </c>
      <c r="S861">
        <f t="shared" si="55"/>
        <v>0</v>
      </c>
      <c r="T861">
        <f>MROT/DAY(EOMONTH(MIN($G$2:$G$2401),MONTH(G861)-1))/8*H861*$T$2402</f>
        <v>0</v>
      </c>
      <c r="U861">
        <f>I861-PLAN</f>
        <v>-70</v>
      </c>
    </row>
    <row r="862" spans="1:21" x14ac:dyDescent="0.35">
      <c r="A862">
        <v>906</v>
      </c>
      <c r="B862" t="s">
        <v>128</v>
      </c>
      <c r="C862" t="s">
        <v>114</v>
      </c>
      <c r="D862">
        <v>5</v>
      </c>
      <c r="E862" t="s">
        <v>51</v>
      </c>
      <c r="F862">
        <v>3.3</v>
      </c>
      <c r="G862" s="1">
        <v>44566</v>
      </c>
      <c r="H862">
        <v>180</v>
      </c>
      <c r="I862">
        <v>1490</v>
      </c>
      <c r="J862">
        <v>25889.53</v>
      </c>
      <c r="K862">
        <f>IF(ISBLANK(J862),VLOOKUP(A862,LinearRegression!$B$2:$J$850,6,FALSE),J862)</f>
        <v>25889.53</v>
      </c>
      <c r="L862" s="4">
        <f>IF(ISBLANK(J862),VLOOKUP(A862,GradientBoostingRegressor!$B$2:$J$850,6,FALSE),J862)</f>
        <v>25889.53</v>
      </c>
      <c r="M862">
        <f>SUM(P862:S862)</f>
        <v>27726.35250445862</v>
      </c>
      <c r="N862">
        <f t="shared" si="52"/>
        <v>1836.8225044586216</v>
      </c>
      <c r="P862">
        <f t="shared" si="53"/>
        <v>0</v>
      </c>
      <c r="Q862">
        <f>$H862*Q$2402</f>
        <v>27726.35250445862</v>
      </c>
      <c r="R862">
        <f t="shared" si="54"/>
        <v>0</v>
      </c>
      <c r="S862">
        <f t="shared" si="55"/>
        <v>0</v>
      </c>
      <c r="T862">
        <f>MROT/DAY(EOMONTH(MIN($G$2:$G$2401),MONTH(G862)-1))/8*H862*$T$2402</f>
        <v>0</v>
      </c>
      <c r="U862">
        <f>I862-PLAN</f>
        <v>-70</v>
      </c>
    </row>
    <row r="863" spans="1:21" x14ac:dyDescent="0.35">
      <c r="A863">
        <v>907</v>
      </c>
      <c r="B863" t="s">
        <v>129</v>
      </c>
      <c r="C863" t="s">
        <v>114</v>
      </c>
      <c r="D863">
        <v>5</v>
      </c>
      <c r="E863" t="s">
        <v>51</v>
      </c>
      <c r="F863">
        <v>3.3</v>
      </c>
      <c r="G863" s="1">
        <v>44566</v>
      </c>
      <c r="H863">
        <v>180</v>
      </c>
      <c r="I863">
        <v>1490</v>
      </c>
      <c r="J863">
        <v>25889.53</v>
      </c>
      <c r="K863">
        <f>IF(ISBLANK(J863),VLOOKUP(A863,LinearRegression!$B$2:$J$850,6,FALSE),J863)</f>
        <v>25889.53</v>
      </c>
      <c r="L863" s="4">
        <f>IF(ISBLANK(J863),VLOOKUP(A863,GradientBoostingRegressor!$B$2:$J$850,6,FALSE),J863)</f>
        <v>25889.53</v>
      </c>
      <c r="M863">
        <f>SUM(P863:S863)</f>
        <v>27726.35250445862</v>
      </c>
      <c r="N863">
        <f t="shared" si="52"/>
        <v>1836.8225044586216</v>
      </c>
      <c r="P863">
        <f t="shared" si="53"/>
        <v>0</v>
      </c>
      <c r="Q863">
        <f>$H863*Q$2402</f>
        <v>27726.35250445862</v>
      </c>
      <c r="R863">
        <f t="shared" si="54"/>
        <v>0</v>
      </c>
      <c r="S863">
        <f t="shared" si="55"/>
        <v>0</v>
      </c>
      <c r="T863">
        <f>MROT/DAY(EOMONTH(MIN($G$2:$G$2401),MONTH(G863)-1))/8*H863*$T$2402</f>
        <v>0</v>
      </c>
      <c r="U863">
        <f>I863-PLAN</f>
        <v>-70</v>
      </c>
    </row>
    <row r="864" spans="1:21" x14ac:dyDescent="0.35">
      <c r="A864">
        <v>935</v>
      </c>
      <c r="B864" t="s">
        <v>160</v>
      </c>
      <c r="C864" t="s">
        <v>114</v>
      </c>
      <c r="D864">
        <v>5</v>
      </c>
      <c r="E864" t="s">
        <v>16</v>
      </c>
      <c r="F864">
        <v>3.3</v>
      </c>
      <c r="G864" s="1">
        <v>44566</v>
      </c>
      <c r="H864">
        <v>180</v>
      </c>
      <c r="I864">
        <v>1490</v>
      </c>
      <c r="J864">
        <v>25889.53</v>
      </c>
      <c r="K864">
        <f>IF(ISBLANK(J864),VLOOKUP(A864,LinearRegression!$B$2:$J$850,6,FALSE),J864)</f>
        <v>25889.53</v>
      </c>
      <c r="L864" s="4">
        <f>IF(ISBLANK(J864),VLOOKUP(A864,GradientBoostingRegressor!$B$2:$J$850,6,FALSE),J864)</f>
        <v>25889.53</v>
      </c>
      <c r="M864">
        <f>SUM(P864:S864)</f>
        <v>27726.35250445862</v>
      </c>
      <c r="N864">
        <f t="shared" si="52"/>
        <v>1836.8225044586216</v>
      </c>
      <c r="P864">
        <f t="shared" si="53"/>
        <v>0</v>
      </c>
      <c r="Q864">
        <f>$H864*Q$2402</f>
        <v>27726.35250445862</v>
      </c>
      <c r="R864">
        <f t="shared" si="54"/>
        <v>0</v>
      </c>
      <c r="S864">
        <f t="shared" si="55"/>
        <v>0</v>
      </c>
      <c r="T864">
        <f>MROT/DAY(EOMONTH(MIN($G$2:$G$2401),MONTH(G864)-1))/8*H864*$T$2402</f>
        <v>0</v>
      </c>
      <c r="U864">
        <f>I864-PLAN</f>
        <v>-70</v>
      </c>
    </row>
    <row r="865" spans="1:21" x14ac:dyDescent="0.35">
      <c r="A865">
        <v>939</v>
      </c>
      <c r="B865" t="s">
        <v>164</v>
      </c>
      <c r="C865" t="s">
        <v>114</v>
      </c>
      <c r="D865">
        <v>5</v>
      </c>
      <c r="E865" t="s">
        <v>103</v>
      </c>
      <c r="F865">
        <v>3.3</v>
      </c>
      <c r="G865" s="1">
        <v>44566</v>
      </c>
      <c r="H865">
        <v>180</v>
      </c>
      <c r="I865">
        <v>1490</v>
      </c>
      <c r="J865">
        <v>25889.53</v>
      </c>
      <c r="K865">
        <f>IF(ISBLANK(J865),VLOOKUP(A865,LinearRegression!$B$2:$J$850,6,FALSE),J865)</f>
        <v>25889.53</v>
      </c>
      <c r="L865" s="4">
        <f>IF(ISBLANK(J865),VLOOKUP(A865,GradientBoostingRegressor!$B$2:$J$850,6,FALSE),J865)</f>
        <v>25889.53</v>
      </c>
      <c r="M865">
        <f>SUM(P865:S865)</f>
        <v>27726.35250445862</v>
      </c>
      <c r="N865">
        <f t="shared" si="52"/>
        <v>1836.8225044586216</v>
      </c>
      <c r="P865">
        <f t="shared" si="53"/>
        <v>0</v>
      </c>
      <c r="Q865">
        <f>$H865*Q$2402</f>
        <v>27726.35250445862</v>
      </c>
      <c r="R865">
        <f t="shared" si="54"/>
        <v>0</v>
      </c>
      <c r="S865">
        <f t="shared" si="55"/>
        <v>0</v>
      </c>
      <c r="T865">
        <f>MROT/DAY(EOMONTH(MIN($G$2:$G$2401),MONTH(G865)-1))/8*H865*$T$2402</f>
        <v>0</v>
      </c>
      <c r="U865">
        <f>I865-PLAN</f>
        <v>-70</v>
      </c>
    </row>
    <row r="866" spans="1:21" x14ac:dyDescent="0.35">
      <c r="A866">
        <v>2104</v>
      </c>
      <c r="B866" t="s">
        <v>126</v>
      </c>
      <c r="C866" t="s">
        <v>114</v>
      </c>
      <c r="D866">
        <v>5</v>
      </c>
      <c r="E866" t="s">
        <v>51</v>
      </c>
      <c r="F866">
        <v>3.3</v>
      </c>
      <c r="G866" s="1">
        <v>44572</v>
      </c>
      <c r="H866">
        <v>180</v>
      </c>
      <c r="I866">
        <v>1200</v>
      </c>
      <c r="J866">
        <v>25889.53</v>
      </c>
      <c r="K866">
        <f>IF(ISBLANK(J866),VLOOKUP(A866,LinearRegression!$B$2:$J$850,6,FALSE),J866)</f>
        <v>25889.53</v>
      </c>
      <c r="L866" s="4">
        <f>IF(ISBLANK(J866),VLOOKUP(A866,GradientBoostingRegressor!$B$2:$J$850,6,FALSE),J866)</f>
        <v>25889.53</v>
      </c>
      <c r="M866">
        <f>SUM(P866:S866)</f>
        <v>27726.35250445862</v>
      </c>
      <c r="N866">
        <f t="shared" si="52"/>
        <v>1836.8225044586216</v>
      </c>
      <c r="P866">
        <f t="shared" si="53"/>
        <v>0</v>
      </c>
      <c r="Q866">
        <f>$H866*Q$2402</f>
        <v>27726.35250445862</v>
      </c>
      <c r="R866">
        <f t="shared" si="54"/>
        <v>0</v>
      </c>
      <c r="S866">
        <f t="shared" si="55"/>
        <v>0</v>
      </c>
      <c r="T866">
        <f>MROT/DAY(EOMONTH(MIN($G$2:$G$2401),MONTH(G866)-1))/8*H866*$T$2402</f>
        <v>0</v>
      </c>
      <c r="U866">
        <f>I866-PLAN</f>
        <v>-360</v>
      </c>
    </row>
    <row r="867" spans="1:21" x14ac:dyDescent="0.35">
      <c r="A867">
        <v>2299</v>
      </c>
      <c r="B867" t="s">
        <v>121</v>
      </c>
      <c r="C867" t="s">
        <v>114</v>
      </c>
      <c r="D867">
        <v>5</v>
      </c>
      <c r="E867" t="s">
        <v>51</v>
      </c>
      <c r="F867">
        <v>3.3</v>
      </c>
      <c r="G867" s="1">
        <v>44573</v>
      </c>
      <c r="H867">
        <v>180</v>
      </c>
      <c r="I867">
        <v>1500</v>
      </c>
      <c r="J867">
        <v>25889.53</v>
      </c>
      <c r="K867">
        <f>IF(ISBLANK(J867),VLOOKUP(A867,LinearRegression!$B$2:$J$850,6,FALSE),J867)</f>
        <v>25889.53</v>
      </c>
      <c r="L867" s="4">
        <f>IF(ISBLANK(J867),VLOOKUP(A867,GradientBoostingRegressor!$B$2:$J$850,6,FALSE),J867)</f>
        <v>25889.53</v>
      </c>
      <c r="M867">
        <f>SUM(P867:S867)</f>
        <v>27726.35250445862</v>
      </c>
      <c r="N867">
        <f t="shared" si="52"/>
        <v>1836.8225044586216</v>
      </c>
      <c r="P867">
        <f t="shared" si="53"/>
        <v>0</v>
      </c>
      <c r="Q867">
        <f>$H867*Q$2402</f>
        <v>27726.35250445862</v>
      </c>
      <c r="R867">
        <f t="shared" si="54"/>
        <v>0</v>
      </c>
      <c r="S867">
        <f t="shared" si="55"/>
        <v>0</v>
      </c>
      <c r="T867">
        <f>MROT/DAY(EOMONTH(MIN($G$2:$G$2401),MONTH(G867)-1))/8*H867*$T$2402</f>
        <v>0</v>
      </c>
      <c r="U867">
        <f>I867-PLAN</f>
        <v>-60</v>
      </c>
    </row>
    <row r="868" spans="1:21" x14ac:dyDescent="0.35">
      <c r="A868">
        <v>2309</v>
      </c>
      <c r="B868" t="s">
        <v>131</v>
      </c>
      <c r="C868" t="s">
        <v>114</v>
      </c>
      <c r="D868">
        <v>5</v>
      </c>
      <c r="E868" t="s">
        <v>51</v>
      </c>
      <c r="F868">
        <v>3.3</v>
      </c>
      <c r="G868" s="1">
        <v>44573</v>
      </c>
      <c r="H868">
        <v>180</v>
      </c>
      <c r="I868">
        <v>1500</v>
      </c>
      <c r="J868">
        <v>25889.53</v>
      </c>
      <c r="K868">
        <f>IF(ISBLANK(J868),VLOOKUP(A868,LinearRegression!$B$2:$J$850,6,FALSE),J868)</f>
        <v>25889.53</v>
      </c>
      <c r="L868" s="4">
        <f>IF(ISBLANK(J868),VLOOKUP(A868,GradientBoostingRegressor!$B$2:$J$850,6,FALSE),J868)</f>
        <v>25889.53</v>
      </c>
      <c r="M868">
        <f>SUM(P868:S868)</f>
        <v>27726.35250445862</v>
      </c>
      <c r="N868">
        <f t="shared" si="52"/>
        <v>1836.8225044586216</v>
      </c>
      <c r="P868">
        <f t="shared" si="53"/>
        <v>0</v>
      </c>
      <c r="Q868">
        <f>$H868*Q$2402</f>
        <v>27726.35250445862</v>
      </c>
      <c r="R868">
        <f t="shared" si="54"/>
        <v>0</v>
      </c>
      <c r="S868">
        <f t="shared" si="55"/>
        <v>0</v>
      </c>
      <c r="T868">
        <f>MROT/DAY(EOMONTH(MIN($G$2:$G$2401),MONTH(G868)-1))/8*H868*$T$2402</f>
        <v>0</v>
      </c>
      <c r="U868">
        <f>I868-PLAN</f>
        <v>-60</v>
      </c>
    </row>
    <row r="869" spans="1:21" x14ac:dyDescent="0.35">
      <c r="A869">
        <v>2335</v>
      </c>
      <c r="B869" t="s">
        <v>160</v>
      </c>
      <c r="C869" t="s">
        <v>114</v>
      </c>
      <c r="D869">
        <v>5</v>
      </c>
      <c r="E869" t="s">
        <v>16</v>
      </c>
      <c r="F869">
        <v>3.3</v>
      </c>
      <c r="G869" s="1">
        <v>44573</v>
      </c>
      <c r="H869">
        <v>180</v>
      </c>
      <c r="I869">
        <v>1500</v>
      </c>
      <c r="J869">
        <v>25889.53</v>
      </c>
      <c r="K869">
        <f>IF(ISBLANK(J869),VLOOKUP(A869,LinearRegression!$B$2:$J$850,6,FALSE),J869)</f>
        <v>25889.53</v>
      </c>
      <c r="L869" s="4">
        <f>IF(ISBLANK(J869),VLOOKUP(A869,GradientBoostingRegressor!$B$2:$J$850,6,FALSE),J869)</f>
        <v>25889.53</v>
      </c>
      <c r="M869">
        <f>SUM(P869:S869)</f>
        <v>27726.35250445862</v>
      </c>
      <c r="N869">
        <f t="shared" si="52"/>
        <v>1836.8225044586216</v>
      </c>
      <c r="P869">
        <f t="shared" si="53"/>
        <v>0</v>
      </c>
      <c r="Q869">
        <f>$H869*Q$2402</f>
        <v>27726.35250445862</v>
      </c>
      <c r="R869">
        <f t="shared" si="54"/>
        <v>0</v>
      </c>
      <c r="S869">
        <f t="shared" si="55"/>
        <v>0</v>
      </c>
      <c r="T869">
        <f>MROT/DAY(EOMONTH(MIN($G$2:$G$2401),MONTH(G869)-1))/8*H869*$T$2402</f>
        <v>0</v>
      </c>
      <c r="U869">
        <f>I869-PLAN</f>
        <v>-60</v>
      </c>
    </row>
    <row r="870" spans="1:21" x14ac:dyDescent="0.35">
      <c r="A870">
        <v>2337</v>
      </c>
      <c r="B870" t="s">
        <v>162</v>
      </c>
      <c r="C870" t="s">
        <v>114</v>
      </c>
      <c r="D870">
        <v>5</v>
      </c>
      <c r="E870" t="s">
        <v>16</v>
      </c>
      <c r="F870">
        <v>3.3</v>
      </c>
      <c r="G870" s="1">
        <v>44573</v>
      </c>
      <c r="H870">
        <v>180</v>
      </c>
      <c r="I870">
        <v>1500</v>
      </c>
      <c r="J870">
        <v>25889.53</v>
      </c>
      <c r="K870">
        <f>IF(ISBLANK(J870),VLOOKUP(A870,LinearRegression!$B$2:$J$850,6,FALSE),J870)</f>
        <v>25889.53</v>
      </c>
      <c r="L870" s="4">
        <f>IF(ISBLANK(J870),VLOOKUP(A870,GradientBoostingRegressor!$B$2:$J$850,6,FALSE),J870)</f>
        <v>25889.53</v>
      </c>
      <c r="M870">
        <f>SUM(P870:S870)</f>
        <v>27726.35250445862</v>
      </c>
      <c r="N870">
        <f t="shared" si="52"/>
        <v>1836.8225044586216</v>
      </c>
      <c r="P870">
        <f t="shared" si="53"/>
        <v>0</v>
      </c>
      <c r="Q870">
        <f>$H870*Q$2402</f>
        <v>27726.35250445862</v>
      </c>
      <c r="R870">
        <f t="shared" si="54"/>
        <v>0</v>
      </c>
      <c r="S870">
        <f t="shared" si="55"/>
        <v>0</v>
      </c>
      <c r="T870">
        <f>MROT/DAY(EOMONTH(MIN($G$2:$G$2401),MONTH(G870)-1))/8*H870*$T$2402</f>
        <v>0</v>
      </c>
      <c r="U870">
        <f>I870-PLAN</f>
        <v>-60</v>
      </c>
    </row>
    <row r="871" spans="1:21" x14ac:dyDescent="0.35">
      <c r="A871">
        <v>2338</v>
      </c>
      <c r="B871" t="s">
        <v>163</v>
      </c>
      <c r="C871" t="s">
        <v>114</v>
      </c>
      <c r="D871">
        <v>5</v>
      </c>
      <c r="E871" t="s">
        <v>103</v>
      </c>
      <c r="F871">
        <v>3.3</v>
      </c>
      <c r="G871" s="1">
        <v>44573</v>
      </c>
      <c r="H871">
        <v>180</v>
      </c>
      <c r="I871">
        <v>1500</v>
      </c>
      <c r="J871">
        <v>25889.53</v>
      </c>
      <c r="K871">
        <f>IF(ISBLANK(J871),VLOOKUP(A871,LinearRegression!$B$2:$J$850,6,FALSE),J871)</f>
        <v>25889.53</v>
      </c>
      <c r="L871" s="4">
        <f>IF(ISBLANK(J871),VLOOKUP(A871,GradientBoostingRegressor!$B$2:$J$850,6,FALSE),J871)</f>
        <v>25889.53</v>
      </c>
      <c r="M871">
        <f>SUM(P871:S871)</f>
        <v>27726.35250445862</v>
      </c>
      <c r="N871">
        <f t="shared" si="52"/>
        <v>1836.8225044586216</v>
      </c>
      <c r="P871">
        <f t="shared" si="53"/>
        <v>0</v>
      </c>
      <c r="Q871">
        <f>$H871*Q$2402</f>
        <v>27726.35250445862</v>
      </c>
      <c r="R871">
        <f t="shared" si="54"/>
        <v>0</v>
      </c>
      <c r="S871">
        <f t="shared" si="55"/>
        <v>0</v>
      </c>
      <c r="T871">
        <f>MROT/DAY(EOMONTH(MIN($G$2:$G$2401),MONTH(G871)-1))/8*H871*$T$2402</f>
        <v>0</v>
      </c>
      <c r="U871">
        <f>I871-PLAN</f>
        <v>-60</v>
      </c>
    </row>
    <row r="872" spans="1:21" x14ac:dyDescent="0.35">
      <c r="A872">
        <v>2343</v>
      </c>
      <c r="B872" t="s">
        <v>168</v>
      </c>
      <c r="C872" t="s">
        <v>114</v>
      </c>
      <c r="D872">
        <v>5</v>
      </c>
      <c r="E872" t="s">
        <v>103</v>
      </c>
      <c r="F872">
        <v>3.3</v>
      </c>
      <c r="G872" s="1">
        <v>44573</v>
      </c>
      <c r="H872">
        <v>180</v>
      </c>
      <c r="I872">
        <v>1500</v>
      </c>
      <c r="J872">
        <v>25889.53</v>
      </c>
      <c r="K872">
        <f>IF(ISBLANK(J872),VLOOKUP(A872,LinearRegression!$B$2:$J$850,6,FALSE),J872)</f>
        <v>25889.53</v>
      </c>
      <c r="L872" s="4">
        <f>IF(ISBLANK(J872),VLOOKUP(A872,GradientBoostingRegressor!$B$2:$J$850,6,FALSE),J872)</f>
        <v>25889.53</v>
      </c>
      <c r="M872">
        <f>SUM(P872:S872)</f>
        <v>27726.35250445862</v>
      </c>
      <c r="N872">
        <f t="shared" si="52"/>
        <v>1836.8225044586216</v>
      </c>
      <c r="P872">
        <f t="shared" si="53"/>
        <v>0</v>
      </c>
      <c r="Q872">
        <f>$H872*Q$2402</f>
        <v>27726.35250445862</v>
      </c>
      <c r="R872">
        <f t="shared" si="54"/>
        <v>0</v>
      </c>
      <c r="S872">
        <f t="shared" si="55"/>
        <v>0</v>
      </c>
      <c r="T872">
        <f>MROT/DAY(EOMONTH(MIN($G$2:$G$2401),MONTH(G872)-1))/8*H872*$T$2402</f>
        <v>0</v>
      </c>
      <c r="U872">
        <f>I872-PLAN</f>
        <v>-60</v>
      </c>
    </row>
    <row r="873" spans="1:21" x14ac:dyDescent="0.35">
      <c r="A873">
        <v>110</v>
      </c>
      <c r="B873" t="s">
        <v>132</v>
      </c>
      <c r="C873" t="s">
        <v>50</v>
      </c>
      <c r="D873">
        <v>5</v>
      </c>
      <c r="E873" t="s">
        <v>133</v>
      </c>
      <c r="F873">
        <v>2</v>
      </c>
      <c r="G873" s="1">
        <v>44562</v>
      </c>
      <c r="H873">
        <v>180</v>
      </c>
      <c r="I873">
        <v>1950</v>
      </c>
      <c r="J873">
        <v>25733.42</v>
      </c>
      <c r="K873">
        <f>IF(ISBLANK(J873),VLOOKUP(A873,LinearRegression!$B$2:$J$850,6,FALSE),J873)</f>
        <v>25733.42</v>
      </c>
      <c r="L873" s="4">
        <f>IF(ISBLANK(J873),VLOOKUP(A873,GradientBoostingRegressor!$B$2:$J$850,6,FALSE),J873)</f>
        <v>25733.42</v>
      </c>
      <c r="M873">
        <f>SUM(P873:S873)</f>
        <v>27726.35250445862</v>
      </c>
      <c r="N873">
        <f t="shared" si="52"/>
        <v>1992.9325044586221</v>
      </c>
      <c r="P873">
        <f t="shared" si="53"/>
        <v>0</v>
      </c>
      <c r="Q873">
        <f>$H873*Q$2402</f>
        <v>27726.35250445862</v>
      </c>
      <c r="R873">
        <f t="shared" si="54"/>
        <v>0</v>
      </c>
      <c r="S873">
        <f t="shared" si="55"/>
        <v>0</v>
      </c>
      <c r="T873">
        <f>MROT/DAY(EOMONTH(MIN($G$2:$G$2401),MONTH(G873)-1))/8*H873*$T$2402</f>
        <v>0</v>
      </c>
      <c r="U873">
        <f>I873-PLAN</f>
        <v>390</v>
      </c>
    </row>
    <row r="874" spans="1:21" x14ac:dyDescent="0.35">
      <c r="A874">
        <v>369</v>
      </c>
      <c r="B874" t="s">
        <v>196</v>
      </c>
      <c r="C874" t="s">
        <v>114</v>
      </c>
      <c r="D874">
        <v>7</v>
      </c>
      <c r="E874" t="s">
        <v>16</v>
      </c>
      <c r="F874">
        <v>3.3</v>
      </c>
      <c r="G874" s="1">
        <v>44563</v>
      </c>
      <c r="H874">
        <v>156</v>
      </c>
      <c r="I874">
        <v>1460</v>
      </c>
      <c r="J874">
        <v>25715.38</v>
      </c>
      <c r="K874">
        <f>IF(ISBLANK(J874),VLOOKUP(A874,LinearRegression!$B$2:$J$850,6,FALSE),J874)</f>
        <v>25715.38</v>
      </c>
      <c r="L874" s="4">
        <f>IF(ISBLANK(J874),VLOOKUP(A874,GradientBoostingRegressor!$B$2:$J$850,6,FALSE),J874)</f>
        <v>25715.38</v>
      </c>
      <c r="M874">
        <f>SUM(P874:S874)</f>
        <v>24029.505503864137</v>
      </c>
      <c r="N874">
        <f t="shared" si="52"/>
        <v>1685.8744961358643</v>
      </c>
      <c r="P874">
        <f t="shared" si="53"/>
        <v>0</v>
      </c>
      <c r="Q874">
        <f>$H874*Q$2402</f>
        <v>24029.505503864137</v>
      </c>
      <c r="R874">
        <f t="shared" si="54"/>
        <v>0</v>
      </c>
      <c r="S874">
        <f t="shared" si="55"/>
        <v>0</v>
      </c>
      <c r="T874">
        <f>MROT/DAY(EOMONTH(MIN($G$2:$G$2401),MONTH(G874)-1))/8*H874*$T$2402</f>
        <v>0</v>
      </c>
      <c r="U874">
        <f>I874-PLAN</f>
        <v>-100</v>
      </c>
    </row>
    <row r="875" spans="1:21" x14ac:dyDescent="0.35">
      <c r="A875">
        <v>376</v>
      </c>
      <c r="B875" t="s">
        <v>203</v>
      </c>
      <c r="C875" t="s">
        <v>114</v>
      </c>
      <c r="D875">
        <v>7</v>
      </c>
      <c r="E875" t="s">
        <v>103</v>
      </c>
      <c r="F875">
        <v>3.3</v>
      </c>
      <c r="G875" s="1">
        <v>44563</v>
      </c>
      <c r="H875">
        <v>156</v>
      </c>
      <c r="I875">
        <v>1460</v>
      </c>
      <c r="J875">
        <v>25715.38</v>
      </c>
      <c r="K875">
        <f>IF(ISBLANK(J875),VLOOKUP(A875,LinearRegression!$B$2:$J$850,6,FALSE),J875)</f>
        <v>25715.38</v>
      </c>
      <c r="L875" s="4">
        <f>IF(ISBLANK(J875),VLOOKUP(A875,GradientBoostingRegressor!$B$2:$J$850,6,FALSE),J875)</f>
        <v>25715.38</v>
      </c>
      <c r="M875">
        <f>SUM(P875:S875)</f>
        <v>24029.505503864137</v>
      </c>
      <c r="N875">
        <f t="shared" si="52"/>
        <v>1685.8744961358643</v>
      </c>
      <c r="P875">
        <f t="shared" si="53"/>
        <v>0</v>
      </c>
      <c r="Q875">
        <f>$H875*Q$2402</f>
        <v>24029.505503864137</v>
      </c>
      <c r="R875">
        <f t="shared" si="54"/>
        <v>0</v>
      </c>
      <c r="S875">
        <f t="shared" si="55"/>
        <v>0</v>
      </c>
      <c r="T875">
        <f>MROT/DAY(EOMONTH(MIN($G$2:$G$2401),MONTH(G875)-1))/8*H875*$T$2402</f>
        <v>0</v>
      </c>
      <c r="U875">
        <f>I875-PLAN</f>
        <v>-100</v>
      </c>
    </row>
    <row r="876" spans="1:21" x14ac:dyDescent="0.35">
      <c r="A876">
        <v>381</v>
      </c>
      <c r="B876" t="s">
        <v>208</v>
      </c>
      <c r="C876" t="s">
        <v>114</v>
      </c>
      <c r="D876">
        <v>7</v>
      </c>
      <c r="E876" t="s">
        <v>103</v>
      </c>
      <c r="F876">
        <v>3.3</v>
      </c>
      <c r="G876" s="1">
        <v>44563</v>
      </c>
      <c r="H876">
        <v>156</v>
      </c>
      <c r="I876">
        <v>1460</v>
      </c>
      <c r="J876">
        <v>25715.38</v>
      </c>
      <c r="K876">
        <f>IF(ISBLANK(J876),VLOOKUP(A876,LinearRegression!$B$2:$J$850,6,FALSE),J876)</f>
        <v>25715.38</v>
      </c>
      <c r="L876" s="4">
        <f>IF(ISBLANK(J876),VLOOKUP(A876,GradientBoostingRegressor!$B$2:$J$850,6,FALSE),J876)</f>
        <v>25715.38</v>
      </c>
      <c r="M876">
        <f>SUM(P876:S876)</f>
        <v>24029.505503864137</v>
      </c>
      <c r="N876">
        <f t="shared" si="52"/>
        <v>1685.8744961358643</v>
      </c>
      <c r="P876">
        <f t="shared" si="53"/>
        <v>0</v>
      </c>
      <c r="Q876">
        <f>$H876*Q$2402</f>
        <v>24029.505503864137</v>
      </c>
      <c r="R876">
        <f t="shared" si="54"/>
        <v>0</v>
      </c>
      <c r="S876">
        <f t="shared" si="55"/>
        <v>0</v>
      </c>
      <c r="T876">
        <f>MROT/DAY(EOMONTH(MIN($G$2:$G$2401),MONTH(G876)-1))/8*H876*$T$2402</f>
        <v>0</v>
      </c>
      <c r="U876">
        <f>I876-PLAN</f>
        <v>-100</v>
      </c>
    </row>
    <row r="877" spans="1:21" x14ac:dyDescent="0.35">
      <c r="A877">
        <v>688</v>
      </c>
      <c r="B877" t="s">
        <v>109</v>
      </c>
      <c r="C877" t="s">
        <v>18</v>
      </c>
      <c r="D877">
        <v>4</v>
      </c>
      <c r="E877" t="s">
        <v>103</v>
      </c>
      <c r="F877">
        <v>3.3</v>
      </c>
      <c r="G877" s="1">
        <v>44565</v>
      </c>
      <c r="H877">
        <v>180</v>
      </c>
      <c r="I877">
        <v>1790</v>
      </c>
      <c r="J877">
        <v>25522.46</v>
      </c>
      <c r="K877">
        <f>IF(ISBLANK(J877),VLOOKUP(A877,LinearRegression!$B$2:$J$850,6,FALSE),J877)</f>
        <v>25522.46</v>
      </c>
      <c r="L877" s="4">
        <f>IF(ISBLANK(J877),VLOOKUP(A877,GradientBoostingRegressor!$B$2:$J$850,6,FALSE),J877)</f>
        <v>25522.46</v>
      </c>
      <c r="M877">
        <f>SUM(P877:S877)</f>
        <v>27726.35250445862</v>
      </c>
      <c r="N877">
        <f t="shared" si="52"/>
        <v>2203.8925044586213</v>
      </c>
      <c r="P877">
        <f t="shared" si="53"/>
        <v>0</v>
      </c>
      <c r="Q877">
        <f>$H877*Q$2402</f>
        <v>27726.35250445862</v>
      </c>
      <c r="R877">
        <f t="shared" si="54"/>
        <v>0</v>
      </c>
      <c r="S877">
        <f t="shared" si="55"/>
        <v>0</v>
      </c>
      <c r="T877">
        <f>MROT/DAY(EOMONTH(MIN($G$2:$G$2401),MONTH(G877)-1))/8*H877*$T$2402</f>
        <v>0</v>
      </c>
      <c r="U877">
        <f>I877-PLAN</f>
        <v>230</v>
      </c>
    </row>
    <row r="878" spans="1:21" x14ac:dyDescent="0.35">
      <c r="A878">
        <v>642</v>
      </c>
      <c r="B878" t="s">
        <v>57</v>
      </c>
      <c r="C878" t="s">
        <v>50</v>
      </c>
      <c r="D878">
        <v>4</v>
      </c>
      <c r="E878" t="s">
        <v>51</v>
      </c>
      <c r="F878">
        <v>2</v>
      </c>
      <c r="G878" s="1">
        <v>44565</v>
      </c>
      <c r="H878">
        <v>192</v>
      </c>
      <c r="I878">
        <v>1790</v>
      </c>
      <c r="J878">
        <v>25449.11</v>
      </c>
      <c r="K878">
        <f>IF(ISBLANK(J878),VLOOKUP(A878,LinearRegression!$B$2:$J$850,6,FALSE),J878)</f>
        <v>25449.11</v>
      </c>
      <c r="L878" s="4">
        <f>IF(ISBLANK(J878),VLOOKUP(A878,GradientBoostingRegressor!$B$2:$J$850,6,FALSE),J878)</f>
        <v>25449.11</v>
      </c>
      <c r="M878">
        <f>SUM(P878:S878)</f>
        <v>29574.776004755862</v>
      </c>
      <c r="N878">
        <f t="shared" si="52"/>
        <v>4125.6660047558616</v>
      </c>
      <c r="P878">
        <f t="shared" si="53"/>
        <v>0</v>
      </c>
      <c r="Q878">
        <f>$H878*Q$2402</f>
        <v>29574.776004755862</v>
      </c>
      <c r="R878">
        <f t="shared" si="54"/>
        <v>0</v>
      </c>
      <c r="S878">
        <f t="shared" si="55"/>
        <v>0</v>
      </c>
      <c r="T878">
        <f>MROT/DAY(EOMONTH(MIN($G$2:$G$2401),MONTH(G878)-1))/8*H878*$T$2402</f>
        <v>0</v>
      </c>
      <c r="U878">
        <f>I878-PLAN</f>
        <v>230</v>
      </c>
    </row>
    <row r="879" spans="1:21" x14ac:dyDescent="0.35">
      <c r="A879">
        <v>645</v>
      </c>
      <c r="B879" t="s">
        <v>60</v>
      </c>
      <c r="C879" t="s">
        <v>50</v>
      </c>
      <c r="D879">
        <v>4</v>
      </c>
      <c r="E879" t="s">
        <v>51</v>
      </c>
      <c r="F879">
        <v>2</v>
      </c>
      <c r="G879" s="1">
        <v>44565</v>
      </c>
      <c r="H879">
        <v>192</v>
      </c>
      <c r="I879">
        <v>1790</v>
      </c>
      <c r="J879">
        <v>25449.11</v>
      </c>
      <c r="K879">
        <f>IF(ISBLANK(J879),VLOOKUP(A879,LinearRegression!$B$2:$J$850,6,FALSE),J879)</f>
        <v>25449.11</v>
      </c>
      <c r="L879" s="4">
        <f>IF(ISBLANK(J879),VLOOKUP(A879,GradientBoostingRegressor!$B$2:$J$850,6,FALSE),J879)</f>
        <v>25449.11</v>
      </c>
      <c r="M879">
        <f>SUM(P879:S879)</f>
        <v>29574.776004755862</v>
      </c>
      <c r="N879">
        <f t="shared" si="52"/>
        <v>4125.6660047558616</v>
      </c>
      <c r="P879">
        <f t="shared" si="53"/>
        <v>0</v>
      </c>
      <c r="Q879">
        <f>$H879*Q$2402</f>
        <v>29574.776004755862</v>
      </c>
      <c r="R879">
        <f t="shared" si="54"/>
        <v>0</v>
      </c>
      <c r="S879">
        <f t="shared" si="55"/>
        <v>0</v>
      </c>
      <c r="T879">
        <f>MROT/DAY(EOMONTH(MIN($G$2:$G$2401),MONTH(G879)-1))/8*H879*$T$2402</f>
        <v>0</v>
      </c>
      <c r="U879">
        <f>I879-PLAN</f>
        <v>230</v>
      </c>
    </row>
    <row r="880" spans="1:21" x14ac:dyDescent="0.35">
      <c r="A880">
        <v>1352</v>
      </c>
      <c r="B880" t="s">
        <v>177</v>
      </c>
      <c r="C880" t="s">
        <v>114</v>
      </c>
      <c r="D880">
        <v>6</v>
      </c>
      <c r="E880" t="s">
        <v>103</v>
      </c>
      <c r="F880">
        <v>3.3</v>
      </c>
      <c r="G880" s="1">
        <v>44568</v>
      </c>
      <c r="H880">
        <v>168</v>
      </c>
      <c r="I880">
        <v>1620</v>
      </c>
      <c r="J880">
        <v>25422.13</v>
      </c>
      <c r="K880">
        <f>IF(ISBLANK(J880),VLOOKUP(A880,LinearRegression!$B$2:$J$850,6,FALSE),J880)</f>
        <v>25422.13</v>
      </c>
      <c r="L880" s="4">
        <f>IF(ISBLANK(J880),VLOOKUP(A880,GradientBoostingRegressor!$B$2:$J$850,6,FALSE),J880)</f>
        <v>25422.13</v>
      </c>
      <c r="M880">
        <f>SUM(P880:S880)</f>
        <v>25877.929004161379</v>
      </c>
      <c r="N880">
        <f t="shared" si="52"/>
        <v>455.79900416137752</v>
      </c>
      <c r="P880">
        <f t="shared" si="53"/>
        <v>0</v>
      </c>
      <c r="Q880">
        <f>$H880*Q$2402</f>
        <v>25877.929004161379</v>
      </c>
      <c r="R880">
        <f t="shared" si="54"/>
        <v>0</v>
      </c>
      <c r="S880">
        <f t="shared" si="55"/>
        <v>0</v>
      </c>
      <c r="T880">
        <f>MROT/DAY(EOMONTH(MIN($G$2:$G$2401),MONTH(G880)-1))/8*H880*$T$2402</f>
        <v>0</v>
      </c>
      <c r="U880">
        <f>I880-PLAN</f>
        <v>60</v>
      </c>
    </row>
    <row r="881" spans="1:21" x14ac:dyDescent="0.35">
      <c r="A881">
        <v>350</v>
      </c>
      <c r="B881" t="s">
        <v>175</v>
      </c>
      <c r="C881" t="s">
        <v>114</v>
      </c>
      <c r="D881">
        <v>6</v>
      </c>
      <c r="E881" t="s">
        <v>16</v>
      </c>
      <c r="F881">
        <v>3.3</v>
      </c>
      <c r="G881" s="1">
        <v>44563</v>
      </c>
      <c r="H881">
        <v>168</v>
      </c>
      <c r="I881">
        <v>1460</v>
      </c>
      <c r="J881">
        <v>25398.6</v>
      </c>
      <c r="K881">
        <f>IF(ISBLANK(J881),VLOOKUP(A881,LinearRegression!$B$2:$J$850,6,FALSE),J881)</f>
        <v>25398.6</v>
      </c>
      <c r="L881" s="4">
        <f>IF(ISBLANK(J881),VLOOKUP(A881,GradientBoostingRegressor!$B$2:$J$850,6,FALSE),J881)</f>
        <v>25398.6</v>
      </c>
      <c r="M881">
        <f>SUM(P881:S881)</f>
        <v>25877.929004161379</v>
      </c>
      <c r="N881">
        <f t="shared" si="52"/>
        <v>479.32900416138</v>
      </c>
      <c r="P881">
        <f t="shared" si="53"/>
        <v>0</v>
      </c>
      <c r="Q881">
        <f>$H881*Q$2402</f>
        <v>25877.929004161379</v>
      </c>
      <c r="R881">
        <f t="shared" si="54"/>
        <v>0</v>
      </c>
      <c r="S881">
        <f t="shared" si="55"/>
        <v>0</v>
      </c>
      <c r="T881">
        <f>MROT/DAY(EOMONTH(MIN($G$2:$G$2401),MONTH(G881)-1))/8*H881*$T$2402</f>
        <v>0</v>
      </c>
      <c r="U881">
        <f>I881-PLAN</f>
        <v>-100</v>
      </c>
    </row>
    <row r="882" spans="1:21" x14ac:dyDescent="0.35">
      <c r="A882">
        <v>1255</v>
      </c>
      <c r="B882" t="s">
        <v>74</v>
      </c>
      <c r="C882" t="s">
        <v>65</v>
      </c>
      <c r="D882">
        <v>4</v>
      </c>
      <c r="E882" t="s">
        <v>66</v>
      </c>
      <c r="F882">
        <v>3.4</v>
      </c>
      <c r="G882" s="1">
        <v>44568</v>
      </c>
      <c r="H882">
        <v>180</v>
      </c>
      <c r="I882">
        <v>1620</v>
      </c>
      <c r="J882">
        <v>25286.58</v>
      </c>
      <c r="K882">
        <f>IF(ISBLANK(J882),VLOOKUP(A882,LinearRegression!$B$2:$J$850,6,FALSE),J882)</f>
        <v>25286.58</v>
      </c>
      <c r="L882" s="4">
        <f>IF(ISBLANK(J882),VLOOKUP(A882,GradientBoostingRegressor!$B$2:$J$850,6,FALSE),J882)</f>
        <v>25286.58</v>
      </c>
      <c r="M882">
        <f>SUM(P882:S882)</f>
        <v>27726.35250445862</v>
      </c>
      <c r="N882">
        <f t="shared" si="52"/>
        <v>2439.7725044586186</v>
      </c>
      <c r="P882">
        <f t="shared" si="53"/>
        <v>0</v>
      </c>
      <c r="Q882">
        <f>$H882*Q$2402</f>
        <v>27726.35250445862</v>
      </c>
      <c r="R882">
        <f t="shared" si="54"/>
        <v>0</v>
      </c>
      <c r="S882">
        <f t="shared" si="55"/>
        <v>0</v>
      </c>
      <c r="T882">
        <f>MROT/DAY(EOMONTH(MIN($G$2:$G$2401),MONTH(G882)-1))/8*H882*$T$2402</f>
        <v>0</v>
      </c>
      <c r="U882">
        <f>I882-PLAN</f>
        <v>60</v>
      </c>
    </row>
    <row r="883" spans="1:21" x14ac:dyDescent="0.35">
      <c r="A883">
        <v>1260</v>
      </c>
      <c r="B883" t="s">
        <v>79</v>
      </c>
      <c r="C883" t="s">
        <v>65</v>
      </c>
      <c r="D883">
        <v>4</v>
      </c>
      <c r="E883" t="s">
        <v>66</v>
      </c>
      <c r="F883">
        <v>3.4</v>
      </c>
      <c r="G883" s="1">
        <v>44568</v>
      </c>
      <c r="H883">
        <v>180</v>
      </c>
      <c r="I883">
        <v>1620</v>
      </c>
      <c r="J883">
        <v>25286.58</v>
      </c>
      <c r="K883">
        <f>IF(ISBLANK(J883),VLOOKUP(A883,LinearRegression!$B$2:$J$850,6,FALSE),J883)</f>
        <v>25286.58</v>
      </c>
      <c r="L883" s="4">
        <f>IF(ISBLANK(J883),VLOOKUP(A883,GradientBoostingRegressor!$B$2:$J$850,6,FALSE),J883)</f>
        <v>25286.58</v>
      </c>
      <c r="M883">
        <f>SUM(P883:S883)</f>
        <v>27726.35250445862</v>
      </c>
      <c r="N883">
        <f t="shared" si="52"/>
        <v>2439.7725044586186</v>
      </c>
      <c r="P883">
        <f t="shared" si="53"/>
        <v>0</v>
      </c>
      <c r="Q883">
        <f>$H883*Q$2402</f>
        <v>27726.35250445862</v>
      </c>
      <c r="R883">
        <f t="shared" si="54"/>
        <v>0</v>
      </c>
      <c r="S883">
        <f t="shared" si="55"/>
        <v>0</v>
      </c>
      <c r="T883">
        <f>MROT/DAY(EOMONTH(MIN($G$2:$G$2401),MONTH(G883)-1))/8*H883*$T$2402</f>
        <v>0</v>
      </c>
      <c r="U883">
        <f>I883-PLAN</f>
        <v>60</v>
      </c>
    </row>
    <row r="884" spans="1:21" x14ac:dyDescent="0.35">
      <c r="A884">
        <v>1262</v>
      </c>
      <c r="B884" t="s">
        <v>81</v>
      </c>
      <c r="C884" t="s">
        <v>68</v>
      </c>
      <c r="D884">
        <v>4</v>
      </c>
      <c r="E884" t="s">
        <v>66</v>
      </c>
      <c r="F884">
        <v>3.4</v>
      </c>
      <c r="G884" s="1">
        <v>44568</v>
      </c>
      <c r="H884">
        <v>180</v>
      </c>
      <c r="I884">
        <v>1620</v>
      </c>
      <c r="J884">
        <v>25286.58</v>
      </c>
      <c r="K884">
        <f>IF(ISBLANK(J884),VLOOKUP(A884,LinearRegression!$B$2:$J$850,6,FALSE),J884)</f>
        <v>25286.58</v>
      </c>
      <c r="L884" s="4">
        <f>IF(ISBLANK(J884),VLOOKUP(A884,GradientBoostingRegressor!$B$2:$J$850,6,FALSE),J884)</f>
        <v>25286.58</v>
      </c>
      <c r="M884">
        <f>SUM(P884:S884)</f>
        <v>27726.35250445862</v>
      </c>
      <c r="N884">
        <f t="shared" si="52"/>
        <v>2439.7725044586186</v>
      </c>
      <c r="P884">
        <f t="shared" si="53"/>
        <v>0</v>
      </c>
      <c r="Q884">
        <f>$H884*Q$2402</f>
        <v>27726.35250445862</v>
      </c>
      <c r="R884">
        <f t="shared" si="54"/>
        <v>0</v>
      </c>
      <c r="S884">
        <f t="shared" si="55"/>
        <v>0</v>
      </c>
      <c r="T884">
        <f>MROT/DAY(EOMONTH(MIN($G$2:$G$2401),MONTH(G884)-1))/8*H884*$T$2402</f>
        <v>0</v>
      </c>
      <c r="U884">
        <f>I884-PLAN</f>
        <v>60</v>
      </c>
    </row>
    <row r="885" spans="1:21" x14ac:dyDescent="0.35">
      <c r="A885">
        <v>258</v>
      </c>
      <c r="B885" t="s">
        <v>77</v>
      </c>
      <c r="C885" t="s">
        <v>68</v>
      </c>
      <c r="D885">
        <v>4</v>
      </c>
      <c r="E885" t="s">
        <v>66</v>
      </c>
      <c r="F885">
        <v>3.4</v>
      </c>
      <c r="G885" s="1">
        <v>44563</v>
      </c>
      <c r="H885">
        <v>180</v>
      </c>
      <c r="I885">
        <v>1460</v>
      </c>
      <c r="J885">
        <v>25266.12</v>
      </c>
      <c r="K885">
        <f>IF(ISBLANK(J885),VLOOKUP(A885,LinearRegression!$B$2:$J$850,6,FALSE),J885)</f>
        <v>25266.12</v>
      </c>
      <c r="L885" s="4">
        <f>IF(ISBLANK(J885),VLOOKUP(A885,GradientBoostingRegressor!$B$2:$J$850,6,FALSE),J885)</f>
        <v>25266.12</v>
      </c>
      <c r="M885">
        <f>SUM(P885:S885)</f>
        <v>27726.35250445862</v>
      </c>
      <c r="N885">
        <f t="shared" si="52"/>
        <v>2460.2325044586214</v>
      </c>
      <c r="P885">
        <f t="shared" si="53"/>
        <v>0</v>
      </c>
      <c r="Q885">
        <f>$H885*Q$2402</f>
        <v>27726.35250445862</v>
      </c>
      <c r="R885">
        <f t="shared" si="54"/>
        <v>0</v>
      </c>
      <c r="S885">
        <f t="shared" si="55"/>
        <v>0</v>
      </c>
      <c r="T885">
        <f>MROT/DAY(EOMONTH(MIN($G$2:$G$2401),MONTH(G885)-1))/8*H885*$T$2402</f>
        <v>0</v>
      </c>
      <c r="U885">
        <f>I885-PLAN</f>
        <v>-100</v>
      </c>
    </row>
    <row r="886" spans="1:21" x14ac:dyDescent="0.35">
      <c r="A886">
        <v>264</v>
      </c>
      <c r="B886" t="s">
        <v>83</v>
      </c>
      <c r="C886" t="s">
        <v>68</v>
      </c>
      <c r="D886">
        <v>4</v>
      </c>
      <c r="E886" t="s">
        <v>66</v>
      </c>
      <c r="F886">
        <v>3.4</v>
      </c>
      <c r="G886" s="1">
        <v>44563</v>
      </c>
      <c r="H886">
        <v>180</v>
      </c>
      <c r="I886">
        <v>1460</v>
      </c>
      <c r="J886">
        <v>25266.12</v>
      </c>
      <c r="K886">
        <f>IF(ISBLANK(J886),VLOOKUP(A886,LinearRegression!$B$2:$J$850,6,FALSE),J886)</f>
        <v>25266.12</v>
      </c>
      <c r="L886" s="4">
        <f>IF(ISBLANK(J886),VLOOKUP(A886,GradientBoostingRegressor!$B$2:$J$850,6,FALSE),J886)</f>
        <v>25266.12</v>
      </c>
      <c r="M886">
        <f>SUM(P886:S886)</f>
        <v>27726.35250445862</v>
      </c>
      <c r="N886">
        <f t="shared" si="52"/>
        <v>2460.2325044586214</v>
      </c>
      <c r="P886">
        <f t="shared" si="53"/>
        <v>0</v>
      </c>
      <c r="Q886">
        <f>$H886*Q$2402</f>
        <v>27726.35250445862</v>
      </c>
      <c r="R886">
        <f t="shared" si="54"/>
        <v>0</v>
      </c>
      <c r="S886">
        <f t="shared" si="55"/>
        <v>0</v>
      </c>
      <c r="T886">
        <f>MROT/DAY(EOMONTH(MIN($G$2:$G$2401),MONTH(G886)-1))/8*H886*$T$2402</f>
        <v>0</v>
      </c>
      <c r="U886">
        <f>I886-PLAN</f>
        <v>-100</v>
      </c>
    </row>
    <row r="887" spans="1:21" x14ac:dyDescent="0.35">
      <c r="A887">
        <v>567</v>
      </c>
      <c r="B887" t="s">
        <v>194</v>
      </c>
      <c r="C887" t="s">
        <v>114</v>
      </c>
      <c r="D887">
        <v>7</v>
      </c>
      <c r="E887" t="s">
        <v>16</v>
      </c>
      <c r="F887">
        <v>3.3</v>
      </c>
      <c r="G887" s="1">
        <v>44564</v>
      </c>
      <c r="H887">
        <v>156</v>
      </c>
      <c r="I887">
        <v>1430</v>
      </c>
      <c r="J887">
        <v>25264.26</v>
      </c>
      <c r="K887">
        <f>IF(ISBLANK(J887),VLOOKUP(A887,LinearRegression!$B$2:$J$850,6,FALSE),J887)</f>
        <v>25264.26</v>
      </c>
      <c r="L887" s="4">
        <f>IF(ISBLANK(J887),VLOOKUP(A887,GradientBoostingRegressor!$B$2:$J$850,6,FALSE),J887)</f>
        <v>25264.26</v>
      </c>
      <c r="M887">
        <f>SUM(P887:S887)</f>
        <v>24029.505503864137</v>
      </c>
      <c r="N887">
        <f t="shared" si="52"/>
        <v>1234.7544961358617</v>
      </c>
      <c r="P887">
        <f t="shared" si="53"/>
        <v>0</v>
      </c>
      <c r="Q887">
        <f>$H887*Q$2402</f>
        <v>24029.505503864137</v>
      </c>
      <c r="R887">
        <f t="shared" si="54"/>
        <v>0</v>
      </c>
      <c r="S887">
        <f t="shared" si="55"/>
        <v>0</v>
      </c>
      <c r="T887">
        <f>MROT/DAY(EOMONTH(MIN($G$2:$G$2401),MONTH(G887)-1))/8*H887*$T$2402</f>
        <v>0</v>
      </c>
      <c r="U887">
        <f>I887-PLAN</f>
        <v>-130</v>
      </c>
    </row>
    <row r="888" spans="1:21" x14ac:dyDescent="0.35">
      <c r="A888">
        <v>569</v>
      </c>
      <c r="B888" t="s">
        <v>196</v>
      </c>
      <c r="C888" t="s">
        <v>114</v>
      </c>
      <c r="D888">
        <v>7</v>
      </c>
      <c r="E888" t="s">
        <v>16</v>
      </c>
      <c r="F888">
        <v>3.3</v>
      </c>
      <c r="G888" s="1">
        <v>44564</v>
      </c>
      <c r="H888">
        <v>156</v>
      </c>
      <c r="I888">
        <v>1430</v>
      </c>
      <c r="J888">
        <v>25264.26</v>
      </c>
      <c r="K888">
        <f>IF(ISBLANK(J888),VLOOKUP(A888,LinearRegression!$B$2:$J$850,6,FALSE),J888)</f>
        <v>25264.26</v>
      </c>
      <c r="L888" s="4">
        <f>IF(ISBLANK(J888),VLOOKUP(A888,GradientBoostingRegressor!$B$2:$J$850,6,FALSE),J888)</f>
        <v>25264.26</v>
      </c>
      <c r="M888">
        <f>SUM(P888:S888)</f>
        <v>24029.505503864137</v>
      </c>
      <c r="N888">
        <f t="shared" si="52"/>
        <v>1234.7544961358617</v>
      </c>
      <c r="P888">
        <f t="shared" si="53"/>
        <v>0</v>
      </c>
      <c r="Q888">
        <f>$H888*Q$2402</f>
        <v>24029.505503864137</v>
      </c>
      <c r="R888">
        <f t="shared" si="54"/>
        <v>0</v>
      </c>
      <c r="S888">
        <f t="shared" si="55"/>
        <v>0</v>
      </c>
      <c r="T888">
        <f>MROT/DAY(EOMONTH(MIN($G$2:$G$2401),MONTH(G888)-1))/8*H888*$T$2402</f>
        <v>0</v>
      </c>
      <c r="U888">
        <f>I888-PLAN</f>
        <v>-130</v>
      </c>
    </row>
    <row r="889" spans="1:21" x14ac:dyDescent="0.35">
      <c r="A889">
        <v>571</v>
      </c>
      <c r="B889" t="s">
        <v>198</v>
      </c>
      <c r="C889" t="s">
        <v>114</v>
      </c>
      <c r="D889">
        <v>7</v>
      </c>
      <c r="E889" t="s">
        <v>16</v>
      </c>
      <c r="F889">
        <v>3.3</v>
      </c>
      <c r="G889" s="1">
        <v>44564</v>
      </c>
      <c r="H889">
        <v>156</v>
      </c>
      <c r="I889">
        <v>1430</v>
      </c>
      <c r="J889">
        <v>25264.26</v>
      </c>
      <c r="K889">
        <f>IF(ISBLANK(J889),VLOOKUP(A889,LinearRegression!$B$2:$J$850,6,FALSE),J889)</f>
        <v>25264.26</v>
      </c>
      <c r="L889" s="4">
        <f>IF(ISBLANK(J889),VLOOKUP(A889,GradientBoostingRegressor!$B$2:$J$850,6,FALSE),J889)</f>
        <v>25264.26</v>
      </c>
      <c r="M889">
        <f>SUM(P889:S889)</f>
        <v>24029.505503864137</v>
      </c>
      <c r="N889">
        <f t="shared" si="52"/>
        <v>1234.7544961358617</v>
      </c>
      <c r="P889">
        <f t="shared" si="53"/>
        <v>0</v>
      </c>
      <c r="Q889">
        <f>$H889*Q$2402</f>
        <v>24029.505503864137</v>
      </c>
      <c r="R889">
        <f t="shared" si="54"/>
        <v>0</v>
      </c>
      <c r="S889">
        <f t="shared" si="55"/>
        <v>0</v>
      </c>
      <c r="T889">
        <f>MROT/DAY(EOMONTH(MIN($G$2:$G$2401),MONTH(G889)-1))/8*H889*$T$2402</f>
        <v>0</v>
      </c>
      <c r="U889">
        <f>I889-PLAN</f>
        <v>-130</v>
      </c>
    </row>
    <row r="890" spans="1:21" x14ac:dyDescent="0.35">
      <c r="A890">
        <v>578</v>
      </c>
      <c r="B890" t="s">
        <v>205</v>
      </c>
      <c r="C890" t="s">
        <v>114</v>
      </c>
      <c r="D890">
        <v>7</v>
      </c>
      <c r="E890" t="s">
        <v>103</v>
      </c>
      <c r="F890">
        <v>3.3</v>
      </c>
      <c r="G890" s="1">
        <v>44564</v>
      </c>
      <c r="H890">
        <v>156</v>
      </c>
      <c r="I890">
        <v>1430</v>
      </c>
      <c r="J890">
        <v>25264.26</v>
      </c>
      <c r="K890">
        <f>IF(ISBLANK(J890),VLOOKUP(A890,LinearRegression!$B$2:$J$850,6,FALSE),J890)</f>
        <v>25264.26</v>
      </c>
      <c r="L890" s="4">
        <f>IF(ISBLANK(J890),VLOOKUP(A890,GradientBoostingRegressor!$B$2:$J$850,6,FALSE),J890)</f>
        <v>25264.26</v>
      </c>
      <c r="M890">
        <f>SUM(P890:S890)</f>
        <v>24029.505503864137</v>
      </c>
      <c r="N890">
        <f t="shared" si="52"/>
        <v>1234.7544961358617</v>
      </c>
      <c r="P890">
        <f t="shared" si="53"/>
        <v>0</v>
      </c>
      <c r="Q890">
        <f>$H890*Q$2402</f>
        <v>24029.505503864137</v>
      </c>
      <c r="R890">
        <f t="shared" si="54"/>
        <v>0</v>
      </c>
      <c r="S890">
        <f t="shared" si="55"/>
        <v>0</v>
      </c>
      <c r="T890">
        <f>MROT/DAY(EOMONTH(MIN($G$2:$G$2401),MONTH(G890)-1))/8*H890*$T$2402</f>
        <v>0</v>
      </c>
      <c r="U890">
        <f>I890-PLAN</f>
        <v>-130</v>
      </c>
    </row>
    <row r="891" spans="1:21" x14ac:dyDescent="0.35">
      <c r="A891">
        <v>974</v>
      </c>
      <c r="B891" t="s">
        <v>201</v>
      </c>
      <c r="C891" t="s">
        <v>114</v>
      </c>
      <c r="D891">
        <v>7</v>
      </c>
      <c r="E891" t="s">
        <v>16</v>
      </c>
      <c r="F891">
        <v>3.3</v>
      </c>
      <c r="G891" s="1">
        <v>44566</v>
      </c>
      <c r="H891">
        <v>156</v>
      </c>
      <c r="I891">
        <v>1490</v>
      </c>
      <c r="J891">
        <v>25264.26</v>
      </c>
      <c r="K891">
        <f>IF(ISBLANK(J891),VLOOKUP(A891,LinearRegression!$B$2:$J$850,6,FALSE),J891)</f>
        <v>25264.26</v>
      </c>
      <c r="L891" s="4">
        <f>IF(ISBLANK(J891),VLOOKUP(A891,GradientBoostingRegressor!$B$2:$J$850,6,FALSE),J891)</f>
        <v>25264.26</v>
      </c>
      <c r="M891">
        <f>SUM(P891:S891)</f>
        <v>24029.505503864137</v>
      </c>
      <c r="N891">
        <f t="shared" si="52"/>
        <v>1234.7544961358617</v>
      </c>
      <c r="P891">
        <f t="shared" si="53"/>
        <v>0</v>
      </c>
      <c r="Q891">
        <f>$H891*Q$2402</f>
        <v>24029.505503864137</v>
      </c>
      <c r="R891">
        <f t="shared" si="54"/>
        <v>0</v>
      </c>
      <c r="S891">
        <f t="shared" si="55"/>
        <v>0</v>
      </c>
      <c r="T891">
        <f>MROT/DAY(EOMONTH(MIN($G$2:$G$2401),MONTH(G891)-1))/8*H891*$T$2402</f>
        <v>0</v>
      </c>
      <c r="U891">
        <f>I891-PLAN</f>
        <v>-70</v>
      </c>
    </row>
    <row r="892" spans="1:21" x14ac:dyDescent="0.35">
      <c r="A892">
        <v>2367</v>
      </c>
      <c r="B892" t="s">
        <v>194</v>
      </c>
      <c r="C892" t="s">
        <v>114</v>
      </c>
      <c r="D892">
        <v>7</v>
      </c>
      <c r="E892" t="s">
        <v>16</v>
      </c>
      <c r="F892">
        <v>3.3</v>
      </c>
      <c r="G892" s="1">
        <v>44573</v>
      </c>
      <c r="H892">
        <v>156</v>
      </c>
      <c r="I892">
        <v>1500</v>
      </c>
      <c r="J892">
        <v>25264.26</v>
      </c>
      <c r="K892">
        <f>IF(ISBLANK(J892),VLOOKUP(A892,LinearRegression!$B$2:$J$850,6,FALSE),J892)</f>
        <v>25264.26</v>
      </c>
      <c r="L892" s="4">
        <f>IF(ISBLANK(J892),VLOOKUP(A892,GradientBoostingRegressor!$B$2:$J$850,6,FALSE),J892)</f>
        <v>25264.26</v>
      </c>
      <c r="M892">
        <f>SUM(P892:S892)</f>
        <v>24029.505503864137</v>
      </c>
      <c r="N892">
        <f t="shared" si="52"/>
        <v>1234.7544961358617</v>
      </c>
      <c r="P892">
        <f t="shared" si="53"/>
        <v>0</v>
      </c>
      <c r="Q892">
        <f>$H892*Q$2402</f>
        <v>24029.505503864137</v>
      </c>
      <c r="R892">
        <f t="shared" si="54"/>
        <v>0</v>
      </c>
      <c r="S892">
        <f t="shared" si="55"/>
        <v>0</v>
      </c>
      <c r="T892">
        <f>MROT/DAY(EOMONTH(MIN($G$2:$G$2401),MONTH(G892)-1))/8*H892*$T$2402</f>
        <v>0</v>
      </c>
      <c r="U892">
        <f>I892-PLAN</f>
        <v>-60</v>
      </c>
    </row>
    <row r="893" spans="1:21" x14ac:dyDescent="0.35">
      <c r="A893">
        <v>2376</v>
      </c>
      <c r="B893" t="s">
        <v>203</v>
      </c>
      <c r="C893" t="s">
        <v>114</v>
      </c>
      <c r="D893">
        <v>7</v>
      </c>
      <c r="E893" t="s">
        <v>103</v>
      </c>
      <c r="F893">
        <v>3.3</v>
      </c>
      <c r="G893" s="1">
        <v>44573</v>
      </c>
      <c r="H893">
        <v>156</v>
      </c>
      <c r="I893">
        <v>1500</v>
      </c>
      <c r="J893">
        <v>25264.26</v>
      </c>
      <c r="K893">
        <f>IF(ISBLANK(J893),VLOOKUP(A893,LinearRegression!$B$2:$J$850,6,FALSE),J893)</f>
        <v>25264.26</v>
      </c>
      <c r="L893" s="4">
        <f>IF(ISBLANK(J893),VLOOKUP(A893,GradientBoostingRegressor!$B$2:$J$850,6,FALSE),J893)</f>
        <v>25264.26</v>
      </c>
      <c r="M893">
        <f>SUM(P893:S893)</f>
        <v>24029.505503864137</v>
      </c>
      <c r="N893">
        <f t="shared" si="52"/>
        <v>1234.7544961358617</v>
      </c>
      <c r="P893">
        <f t="shared" si="53"/>
        <v>0</v>
      </c>
      <c r="Q893">
        <f>$H893*Q$2402</f>
        <v>24029.505503864137</v>
      </c>
      <c r="R893">
        <f t="shared" si="54"/>
        <v>0</v>
      </c>
      <c r="S893">
        <f t="shared" si="55"/>
        <v>0</v>
      </c>
      <c r="T893">
        <f>MROT/DAY(EOMONTH(MIN($G$2:$G$2401),MONTH(G893)-1))/8*H893*$T$2402</f>
        <v>0</v>
      </c>
      <c r="U893">
        <f>I893-PLAN</f>
        <v>-60</v>
      </c>
    </row>
    <row r="894" spans="1:21" x14ac:dyDescent="0.35">
      <c r="A894">
        <v>550</v>
      </c>
      <c r="B894" t="s">
        <v>175</v>
      </c>
      <c r="C894" t="s">
        <v>114</v>
      </c>
      <c r="D894">
        <v>6</v>
      </c>
      <c r="E894" t="s">
        <v>16</v>
      </c>
      <c r="F894">
        <v>3.3</v>
      </c>
      <c r="G894" s="1">
        <v>44564</v>
      </c>
      <c r="H894">
        <v>168</v>
      </c>
      <c r="I894">
        <v>1430</v>
      </c>
      <c r="J894">
        <v>24960.93</v>
      </c>
      <c r="K894">
        <f>IF(ISBLANK(J894),VLOOKUP(A894,LinearRegression!$B$2:$J$850,6,FALSE),J894)</f>
        <v>24960.93</v>
      </c>
      <c r="L894" s="4">
        <f>IF(ISBLANK(J894),VLOOKUP(A894,GradientBoostingRegressor!$B$2:$J$850,6,FALSE),J894)</f>
        <v>24960.93</v>
      </c>
      <c r="M894">
        <f>SUM(P894:S894)</f>
        <v>25877.929004161379</v>
      </c>
      <c r="N894">
        <f t="shared" si="52"/>
        <v>916.99900416137825</v>
      </c>
      <c r="P894">
        <f t="shared" si="53"/>
        <v>0</v>
      </c>
      <c r="Q894">
        <f>$H894*Q$2402</f>
        <v>25877.929004161379</v>
      </c>
      <c r="R894">
        <f t="shared" si="54"/>
        <v>0</v>
      </c>
      <c r="S894">
        <f t="shared" si="55"/>
        <v>0</v>
      </c>
      <c r="T894">
        <f>MROT/DAY(EOMONTH(MIN($G$2:$G$2401),MONTH(G894)-1))/8*H894*$T$2402</f>
        <v>0</v>
      </c>
      <c r="U894">
        <f>I894-PLAN</f>
        <v>-130</v>
      </c>
    </row>
    <row r="895" spans="1:21" x14ac:dyDescent="0.35">
      <c r="A895">
        <v>950</v>
      </c>
      <c r="B895" t="s">
        <v>175</v>
      </c>
      <c r="C895" t="s">
        <v>114</v>
      </c>
      <c r="D895">
        <v>6</v>
      </c>
      <c r="E895" t="s">
        <v>16</v>
      </c>
      <c r="F895">
        <v>3.3</v>
      </c>
      <c r="G895" s="1">
        <v>44566</v>
      </c>
      <c r="H895">
        <v>168</v>
      </c>
      <c r="I895">
        <v>1490</v>
      </c>
      <c r="J895">
        <v>24960.93</v>
      </c>
      <c r="K895">
        <f>IF(ISBLANK(J895),VLOOKUP(A895,LinearRegression!$B$2:$J$850,6,FALSE),J895)</f>
        <v>24960.93</v>
      </c>
      <c r="L895" s="4">
        <f>IF(ISBLANK(J895),VLOOKUP(A895,GradientBoostingRegressor!$B$2:$J$850,6,FALSE),J895)</f>
        <v>24960.93</v>
      </c>
      <c r="M895">
        <f>SUM(P895:S895)</f>
        <v>25877.929004161379</v>
      </c>
      <c r="N895">
        <f t="shared" si="52"/>
        <v>916.99900416137825</v>
      </c>
      <c r="P895">
        <f t="shared" si="53"/>
        <v>0</v>
      </c>
      <c r="Q895">
        <f>$H895*Q$2402</f>
        <v>25877.929004161379</v>
      </c>
      <c r="R895">
        <f t="shared" si="54"/>
        <v>0</v>
      </c>
      <c r="S895">
        <f t="shared" si="55"/>
        <v>0</v>
      </c>
      <c r="T895">
        <f>MROT/DAY(EOMONTH(MIN($G$2:$G$2401),MONTH(G895)-1))/8*H895*$T$2402</f>
        <v>0</v>
      </c>
      <c r="U895">
        <f>I895-PLAN</f>
        <v>-70</v>
      </c>
    </row>
    <row r="896" spans="1:21" x14ac:dyDescent="0.35">
      <c r="A896">
        <v>2150</v>
      </c>
      <c r="B896" t="s">
        <v>175</v>
      </c>
      <c r="C896" t="s">
        <v>114</v>
      </c>
      <c r="D896">
        <v>6</v>
      </c>
      <c r="E896" t="s">
        <v>16</v>
      </c>
      <c r="F896">
        <v>3.3</v>
      </c>
      <c r="G896" s="1">
        <v>44572</v>
      </c>
      <c r="H896">
        <v>168</v>
      </c>
      <c r="I896">
        <v>1200</v>
      </c>
      <c r="J896">
        <v>24960.93</v>
      </c>
      <c r="K896">
        <f>IF(ISBLANK(J896),VLOOKUP(A896,LinearRegression!$B$2:$J$850,6,FALSE),J896)</f>
        <v>24960.93</v>
      </c>
      <c r="L896" s="4">
        <f>IF(ISBLANK(J896),VLOOKUP(A896,GradientBoostingRegressor!$B$2:$J$850,6,FALSE),J896)</f>
        <v>24960.93</v>
      </c>
      <c r="M896">
        <f>SUM(P896:S896)</f>
        <v>25877.929004161379</v>
      </c>
      <c r="N896">
        <f t="shared" si="52"/>
        <v>916.99900416137825</v>
      </c>
      <c r="P896">
        <f t="shared" si="53"/>
        <v>0</v>
      </c>
      <c r="Q896">
        <f>$H896*Q$2402</f>
        <v>25877.929004161379</v>
      </c>
      <c r="R896">
        <f t="shared" si="54"/>
        <v>0</v>
      </c>
      <c r="S896">
        <f t="shared" si="55"/>
        <v>0</v>
      </c>
      <c r="T896">
        <f>MROT/DAY(EOMONTH(MIN($G$2:$G$2401),MONTH(G896)-1))/8*H896*$T$2402</f>
        <v>0</v>
      </c>
      <c r="U896">
        <f>I896-PLAN</f>
        <v>-360</v>
      </c>
    </row>
    <row r="897" spans="1:21" x14ac:dyDescent="0.35">
      <c r="A897">
        <v>2348</v>
      </c>
      <c r="B897" t="s">
        <v>173</v>
      </c>
      <c r="C897" t="s">
        <v>114</v>
      </c>
      <c r="D897">
        <v>6</v>
      </c>
      <c r="E897" t="s">
        <v>16</v>
      </c>
      <c r="F897">
        <v>3.3</v>
      </c>
      <c r="G897" s="1">
        <v>44573</v>
      </c>
      <c r="H897">
        <v>168</v>
      </c>
      <c r="I897">
        <v>1500</v>
      </c>
      <c r="J897">
        <v>24960.93</v>
      </c>
      <c r="K897">
        <f>IF(ISBLANK(J897),VLOOKUP(A897,LinearRegression!$B$2:$J$850,6,FALSE),J897)</f>
        <v>24960.93</v>
      </c>
      <c r="L897" s="4">
        <f>IF(ISBLANK(J897),VLOOKUP(A897,GradientBoostingRegressor!$B$2:$J$850,6,FALSE),J897)</f>
        <v>24960.93</v>
      </c>
      <c r="M897">
        <f>SUM(P897:S897)</f>
        <v>25877.929004161379</v>
      </c>
      <c r="N897">
        <f t="shared" si="52"/>
        <v>916.99900416137825</v>
      </c>
      <c r="P897">
        <f t="shared" si="53"/>
        <v>0</v>
      </c>
      <c r="Q897">
        <f>$H897*Q$2402</f>
        <v>25877.929004161379</v>
      </c>
      <c r="R897">
        <f t="shared" si="54"/>
        <v>0</v>
      </c>
      <c r="S897">
        <f t="shared" si="55"/>
        <v>0</v>
      </c>
      <c r="T897">
        <f>MROT/DAY(EOMONTH(MIN($G$2:$G$2401),MONTH(G897)-1))/8*H897*$T$2402</f>
        <v>0</v>
      </c>
      <c r="U897">
        <f>I897-PLAN</f>
        <v>-60</v>
      </c>
    </row>
    <row r="898" spans="1:21" x14ac:dyDescent="0.35">
      <c r="A898">
        <v>2350</v>
      </c>
      <c r="B898" t="s">
        <v>175</v>
      </c>
      <c r="C898" t="s">
        <v>114</v>
      </c>
      <c r="D898">
        <v>6</v>
      </c>
      <c r="E898" t="s">
        <v>16</v>
      </c>
      <c r="F898">
        <v>3.3</v>
      </c>
      <c r="G898" s="1">
        <v>44573</v>
      </c>
      <c r="H898">
        <v>168</v>
      </c>
      <c r="I898">
        <v>1500</v>
      </c>
      <c r="J898">
        <v>24960.93</v>
      </c>
      <c r="K898">
        <f>IF(ISBLANK(J898),VLOOKUP(A898,LinearRegression!$B$2:$J$850,6,FALSE),J898)</f>
        <v>24960.93</v>
      </c>
      <c r="L898" s="4">
        <f>IF(ISBLANK(J898),VLOOKUP(A898,GradientBoostingRegressor!$B$2:$J$850,6,FALSE),J898)</f>
        <v>24960.93</v>
      </c>
      <c r="M898">
        <f>SUM(P898:S898)</f>
        <v>25877.929004161379</v>
      </c>
      <c r="N898">
        <f t="shared" si="52"/>
        <v>916.99900416137825</v>
      </c>
      <c r="P898">
        <f t="shared" si="53"/>
        <v>0</v>
      </c>
      <c r="Q898">
        <f>$H898*Q$2402</f>
        <v>25877.929004161379</v>
      </c>
      <c r="R898">
        <f t="shared" si="54"/>
        <v>0</v>
      </c>
      <c r="S898">
        <f t="shared" si="55"/>
        <v>0</v>
      </c>
      <c r="T898">
        <f>MROT/DAY(EOMONTH(MIN($G$2:$G$2401),MONTH(G898)-1))/8*H898*$T$2402</f>
        <v>0</v>
      </c>
      <c r="U898">
        <f>I898-PLAN</f>
        <v>-60</v>
      </c>
    </row>
    <row r="899" spans="1:21" x14ac:dyDescent="0.35">
      <c r="A899">
        <v>1252</v>
      </c>
      <c r="B899" t="s">
        <v>70</v>
      </c>
      <c r="C899" t="s">
        <v>71</v>
      </c>
      <c r="D899">
        <v>4</v>
      </c>
      <c r="E899" t="s">
        <v>66</v>
      </c>
      <c r="F899">
        <v>3.1</v>
      </c>
      <c r="G899" s="1">
        <v>44568</v>
      </c>
      <c r="H899">
        <v>192</v>
      </c>
      <c r="I899">
        <v>1620</v>
      </c>
      <c r="J899">
        <v>24909.51</v>
      </c>
      <c r="K899">
        <f>IF(ISBLANK(J899),VLOOKUP(A899,LinearRegression!$B$2:$J$850,6,FALSE),J899)</f>
        <v>24909.51</v>
      </c>
      <c r="L899" s="4">
        <f>IF(ISBLANK(J899),VLOOKUP(A899,GradientBoostingRegressor!$B$2:$J$850,6,FALSE),J899)</f>
        <v>24909.51</v>
      </c>
      <c r="M899">
        <f>SUM(P899:S899)</f>
        <v>29574.776004755862</v>
      </c>
      <c r="N899">
        <f t="shared" ref="N899:N962" si="56">ABS(J899-M899)</f>
        <v>4665.2660047558638</v>
      </c>
      <c r="P899">
        <f t="shared" ref="P899:P962" si="57">$I899*P$2402</f>
        <v>0</v>
      </c>
      <c r="Q899">
        <f>$H899*Q$2402</f>
        <v>29574.776004755862</v>
      </c>
      <c r="R899">
        <f t="shared" ref="R899:R962" si="58">$D899*R$2402</f>
        <v>0</v>
      </c>
      <c r="S899">
        <f t="shared" ref="S899:S962" si="59">$F899*S$2402</f>
        <v>0</v>
      </c>
      <c r="T899">
        <f>MROT/DAY(EOMONTH(MIN($G$2:$G$2401),MONTH(G899)-1))/8*H899*$T$2402</f>
        <v>0</v>
      </c>
      <c r="U899">
        <f>I899-PLAN</f>
        <v>60</v>
      </c>
    </row>
    <row r="900" spans="1:21" x14ac:dyDescent="0.35">
      <c r="A900">
        <v>1268</v>
      </c>
      <c r="B900" t="s">
        <v>87</v>
      </c>
      <c r="C900" t="s">
        <v>71</v>
      </c>
      <c r="D900">
        <v>4</v>
      </c>
      <c r="E900" t="s">
        <v>66</v>
      </c>
      <c r="F900">
        <v>3.1</v>
      </c>
      <c r="G900" s="1">
        <v>44568</v>
      </c>
      <c r="H900">
        <v>192</v>
      </c>
      <c r="I900">
        <v>1620</v>
      </c>
      <c r="J900">
        <v>24909.51</v>
      </c>
      <c r="K900">
        <f>IF(ISBLANK(J900),VLOOKUP(A900,LinearRegression!$B$2:$J$850,6,FALSE),J900)</f>
        <v>24909.51</v>
      </c>
      <c r="L900" s="4">
        <f>IF(ISBLANK(J900),VLOOKUP(A900,GradientBoostingRegressor!$B$2:$J$850,6,FALSE),J900)</f>
        <v>24909.51</v>
      </c>
      <c r="M900">
        <f>SUM(P900:S900)</f>
        <v>29574.776004755862</v>
      </c>
      <c r="N900">
        <f t="shared" si="56"/>
        <v>4665.2660047558638</v>
      </c>
      <c r="P900">
        <f t="shared" si="57"/>
        <v>0</v>
      </c>
      <c r="Q900">
        <f>$H900*Q$2402</f>
        <v>29574.776004755862</v>
      </c>
      <c r="R900">
        <f t="shared" si="58"/>
        <v>0</v>
      </c>
      <c r="S900">
        <f t="shared" si="59"/>
        <v>0</v>
      </c>
      <c r="T900">
        <f>MROT/DAY(EOMONTH(MIN($G$2:$G$2401),MONTH(G900)-1))/8*H900*$T$2402</f>
        <v>0</v>
      </c>
      <c r="U900">
        <f>I900-PLAN</f>
        <v>60</v>
      </c>
    </row>
    <row r="901" spans="1:21" x14ac:dyDescent="0.35">
      <c r="A901">
        <v>266</v>
      </c>
      <c r="B901" t="s">
        <v>85</v>
      </c>
      <c r="C901" t="s">
        <v>71</v>
      </c>
      <c r="D901">
        <v>4</v>
      </c>
      <c r="E901" t="s">
        <v>66</v>
      </c>
      <c r="F901">
        <v>3.1</v>
      </c>
      <c r="G901" s="1">
        <v>44563</v>
      </c>
      <c r="H901">
        <v>192</v>
      </c>
      <c r="I901">
        <v>1460</v>
      </c>
      <c r="J901">
        <v>24887.68</v>
      </c>
      <c r="K901">
        <f>IF(ISBLANK(J901),VLOOKUP(A901,LinearRegression!$B$2:$J$850,6,FALSE),J901)</f>
        <v>24887.68</v>
      </c>
      <c r="L901" s="4">
        <f>IF(ISBLANK(J901),VLOOKUP(A901,GradientBoostingRegressor!$B$2:$J$850,6,FALSE),J901)</f>
        <v>24887.68</v>
      </c>
      <c r="M901">
        <f>SUM(P901:S901)</f>
        <v>29574.776004755862</v>
      </c>
      <c r="N901">
        <f t="shared" si="56"/>
        <v>4687.0960047558619</v>
      </c>
      <c r="P901">
        <f t="shared" si="57"/>
        <v>0</v>
      </c>
      <c r="Q901">
        <f>$H901*Q$2402</f>
        <v>29574.776004755862</v>
      </c>
      <c r="R901">
        <f t="shared" si="58"/>
        <v>0</v>
      </c>
      <c r="S901">
        <f t="shared" si="59"/>
        <v>0</v>
      </c>
      <c r="T901">
        <f>MROT/DAY(EOMONTH(MIN($G$2:$G$2401),MONTH(G901)-1))/8*H901*$T$2402</f>
        <v>0</v>
      </c>
      <c r="U901">
        <f>I901-PLAN</f>
        <v>-100</v>
      </c>
    </row>
    <row r="902" spans="1:21" x14ac:dyDescent="0.35">
      <c r="A902">
        <v>856</v>
      </c>
      <c r="B902" t="s">
        <v>75</v>
      </c>
      <c r="C902" t="s">
        <v>68</v>
      </c>
      <c r="D902">
        <v>4</v>
      </c>
      <c r="E902" t="s">
        <v>66</v>
      </c>
      <c r="F902">
        <v>3.4</v>
      </c>
      <c r="G902" s="1">
        <v>44566</v>
      </c>
      <c r="H902">
        <v>180</v>
      </c>
      <c r="I902">
        <v>1490</v>
      </c>
      <c r="J902">
        <v>24885.52</v>
      </c>
      <c r="K902">
        <f>IF(ISBLANK(J902),VLOOKUP(A902,LinearRegression!$B$2:$J$850,6,FALSE),J902)</f>
        <v>24885.52</v>
      </c>
      <c r="L902" s="4">
        <f>IF(ISBLANK(J902),VLOOKUP(A902,GradientBoostingRegressor!$B$2:$J$850,6,FALSE),J902)</f>
        <v>24885.52</v>
      </c>
      <c r="M902">
        <f>SUM(P902:S902)</f>
        <v>27726.35250445862</v>
      </c>
      <c r="N902">
        <f t="shared" si="56"/>
        <v>2840.83250445862</v>
      </c>
      <c r="P902">
        <f t="shared" si="57"/>
        <v>0</v>
      </c>
      <c r="Q902">
        <f>$H902*Q$2402</f>
        <v>27726.35250445862</v>
      </c>
      <c r="R902">
        <f t="shared" si="58"/>
        <v>0</v>
      </c>
      <c r="S902">
        <f t="shared" si="59"/>
        <v>0</v>
      </c>
      <c r="T902">
        <f>MROT/DAY(EOMONTH(MIN($G$2:$G$2401),MONTH(G902)-1))/8*H902*$T$2402</f>
        <v>0</v>
      </c>
      <c r="U902">
        <f>I902-PLAN</f>
        <v>-70</v>
      </c>
    </row>
    <row r="903" spans="1:21" x14ac:dyDescent="0.35">
      <c r="A903">
        <v>865</v>
      </c>
      <c r="B903" t="s">
        <v>84</v>
      </c>
      <c r="C903" t="s">
        <v>68</v>
      </c>
      <c r="D903">
        <v>4</v>
      </c>
      <c r="E903" t="s">
        <v>66</v>
      </c>
      <c r="F903">
        <v>3.4</v>
      </c>
      <c r="G903" s="1">
        <v>44566</v>
      </c>
      <c r="H903">
        <v>180</v>
      </c>
      <c r="I903">
        <v>1490</v>
      </c>
      <c r="J903">
        <v>24885.52</v>
      </c>
      <c r="K903">
        <f>IF(ISBLANK(J903),VLOOKUP(A903,LinearRegression!$B$2:$J$850,6,FALSE),J903)</f>
        <v>24885.52</v>
      </c>
      <c r="L903" s="4">
        <f>IF(ISBLANK(J903),VLOOKUP(A903,GradientBoostingRegressor!$B$2:$J$850,6,FALSE),J903)</f>
        <v>24885.52</v>
      </c>
      <c r="M903">
        <f>SUM(P903:S903)</f>
        <v>27726.35250445862</v>
      </c>
      <c r="N903">
        <f t="shared" si="56"/>
        <v>2840.83250445862</v>
      </c>
      <c r="P903">
        <f t="shared" si="57"/>
        <v>0</v>
      </c>
      <c r="Q903">
        <f>$H903*Q$2402</f>
        <v>27726.35250445862</v>
      </c>
      <c r="R903">
        <f t="shared" si="58"/>
        <v>0</v>
      </c>
      <c r="S903">
        <f t="shared" si="59"/>
        <v>0</v>
      </c>
      <c r="T903">
        <f>MROT/DAY(EOMONTH(MIN($G$2:$G$2401),MONTH(G903)-1))/8*H903*$T$2402</f>
        <v>0</v>
      </c>
      <c r="U903">
        <f>I903-PLAN</f>
        <v>-70</v>
      </c>
    </row>
    <row r="904" spans="1:21" x14ac:dyDescent="0.35">
      <c r="A904">
        <v>2254</v>
      </c>
      <c r="B904" t="s">
        <v>73</v>
      </c>
      <c r="C904" t="s">
        <v>68</v>
      </c>
      <c r="D904">
        <v>4</v>
      </c>
      <c r="E904" t="s">
        <v>66</v>
      </c>
      <c r="F904">
        <v>3.4</v>
      </c>
      <c r="G904" s="1">
        <v>44573</v>
      </c>
      <c r="H904">
        <v>180</v>
      </c>
      <c r="I904">
        <v>1500</v>
      </c>
      <c r="J904">
        <v>24885.52</v>
      </c>
      <c r="K904">
        <f>IF(ISBLANK(J904),VLOOKUP(A904,LinearRegression!$B$2:$J$850,6,FALSE),J904)</f>
        <v>24885.52</v>
      </c>
      <c r="L904" s="4">
        <f>IF(ISBLANK(J904),VLOOKUP(A904,GradientBoostingRegressor!$B$2:$J$850,6,FALSE),J904)</f>
        <v>24885.52</v>
      </c>
      <c r="M904">
        <f>SUM(P904:S904)</f>
        <v>27726.35250445862</v>
      </c>
      <c r="N904">
        <f t="shared" si="56"/>
        <v>2840.83250445862</v>
      </c>
      <c r="P904">
        <f t="shared" si="57"/>
        <v>0</v>
      </c>
      <c r="Q904">
        <f>$H904*Q$2402</f>
        <v>27726.35250445862</v>
      </c>
      <c r="R904">
        <f t="shared" si="58"/>
        <v>0</v>
      </c>
      <c r="S904">
        <f t="shared" si="59"/>
        <v>0</v>
      </c>
      <c r="T904">
        <f>MROT/DAY(EOMONTH(MIN($G$2:$G$2401),MONTH(G904)-1))/8*H904*$T$2402</f>
        <v>0</v>
      </c>
      <c r="U904">
        <f>I904-PLAN</f>
        <v>-60</v>
      </c>
    </row>
    <row r="905" spans="1:21" x14ac:dyDescent="0.35">
      <c r="A905">
        <v>2256</v>
      </c>
      <c r="B905" t="s">
        <v>75</v>
      </c>
      <c r="C905" t="s">
        <v>68</v>
      </c>
      <c r="D905">
        <v>4</v>
      </c>
      <c r="E905" t="s">
        <v>66</v>
      </c>
      <c r="F905">
        <v>3.4</v>
      </c>
      <c r="G905" s="1">
        <v>44573</v>
      </c>
      <c r="H905">
        <v>180</v>
      </c>
      <c r="I905">
        <v>1500</v>
      </c>
      <c r="J905">
        <v>24885.52</v>
      </c>
      <c r="K905">
        <f>IF(ISBLANK(J905),VLOOKUP(A905,LinearRegression!$B$2:$J$850,6,FALSE),J905)</f>
        <v>24885.52</v>
      </c>
      <c r="L905" s="4">
        <f>IF(ISBLANK(J905),VLOOKUP(A905,GradientBoostingRegressor!$B$2:$J$850,6,FALSE),J905)</f>
        <v>24885.52</v>
      </c>
      <c r="M905">
        <f>SUM(P905:S905)</f>
        <v>27726.35250445862</v>
      </c>
      <c r="N905">
        <f t="shared" si="56"/>
        <v>2840.83250445862</v>
      </c>
      <c r="P905">
        <f t="shared" si="57"/>
        <v>0</v>
      </c>
      <c r="Q905">
        <f>$H905*Q$2402</f>
        <v>27726.35250445862</v>
      </c>
      <c r="R905">
        <f t="shared" si="58"/>
        <v>0</v>
      </c>
      <c r="S905">
        <f t="shared" si="59"/>
        <v>0</v>
      </c>
      <c r="T905">
        <f>MROT/DAY(EOMONTH(MIN($G$2:$G$2401),MONTH(G905)-1))/8*H905*$T$2402</f>
        <v>0</v>
      </c>
      <c r="U905">
        <f>I905-PLAN</f>
        <v>-60</v>
      </c>
    </row>
    <row r="906" spans="1:21" x14ac:dyDescent="0.35">
      <c r="A906">
        <v>2265</v>
      </c>
      <c r="B906" t="s">
        <v>84</v>
      </c>
      <c r="C906" t="s">
        <v>68</v>
      </c>
      <c r="D906">
        <v>4</v>
      </c>
      <c r="E906" t="s">
        <v>66</v>
      </c>
      <c r="F906">
        <v>3.4</v>
      </c>
      <c r="G906" s="1">
        <v>44573</v>
      </c>
      <c r="H906">
        <v>180</v>
      </c>
      <c r="I906">
        <v>1500</v>
      </c>
      <c r="J906">
        <v>24885.52</v>
      </c>
      <c r="K906">
        <f>IF(ISBLANK(J906),VLOOKUP(A906,LinearRegression!$B$2:$J$850,6,FALSE),J906)</f>
        <v>24885.52</v>
      </c>
      <c r="L906" s="4">
        <f>IF(ISBLANK(J906),VLOOKUP(A906,GradientBoostingRegressor!$B$2:$J$850,6,FALSE),J906)</f>
        <v>24885.52</v>
      </c>
      <c r="M906">
        <f>SUM(P906:S906)</f>
        <v>27726.35250445862</v>
      </c>
      <c r="N906">
        <f t="shared" si="56"/>
        <v>2840.83250445862</v>
      </c>
      <c r="P906">
        <f t="shared" si="57"/>
        <v>0</v>
      </c>
      <c r="Q906">
        <f>$H906*Q$2402</f>
        <v>27726.35250445862</v>
      </c>
      <c r="R906">
        <f t="shared" si="58"/>
        <v>0</v>
      </c>
      <c r="S906">
        <f t="shared" si="59"/>
        <v>0</v>
      </c>
      <c r="T906">
        <f>MROT/DAY(EOMONTH(MIN($G$2:$G$2401),MONTH(G906)-1))/8*H906*$T$2402</f>
        <v>0</v>
      </c>
      <c r="U906">
        <f>I906-PLAN</f>
        <v>-60</v>
      </c>
    </row>
    <row r="907" spans="1:21" x14ac:dyDescent="0.35">
      <c r="A907">
        <v>1226</v>
      </c>
      <c r="B907" t="s">
        <v>39</v>
      </c>
      <c r="C907" t="s">
        <v>18</v>
      </c>
      <c r="D907">
        <v>3</v>
      </c>
      <c r="E907" t="s">
        <v>16</v>
      </c>
      <c r="F907">
        <v>3.3</v>
      </c>
      <c r="G907" s="1">
        <v>44568</v>
      </c>
      <c r="H907">
        <v>192</v>
      </c>
      <c r="I907">
        <v>1620</v>
      </c>
      <c r="J907">
        <v>24770.95</v>
      </c>
      <c r="K907">
        <f>IF(ISBLANK(J907),VLOOKUP(A907,LinearRegression!$B$2:$J$850,6,FALSE),J907)</f>
        <v>24770.95</v>
      </c>
      <c r="L907" s="4">
        <f>IF(ISBLANK(J907),VLOOKUP(A907,GradientBoostingRegressor!$B$2:$J$850,6,FALSE),J907)</f>
        <v>24770.95</v>
      </c>
      <c r="M907">
        <f>SUM(P907:S907)</f>
        <v>29574.776004755862</v>
      </c>
      <c r="N907">
        <f t="shared" si="56"/>
        <v>4803.8260047558615</v>
      </c>
      <c r="P907">
        <f t="shared" si="57"/>
        <v>0</v>
      </c>
      <c r="Q907">
        <f>$H907*Q$2402</f>
        <v>29574.776004755862</v>
      </c>
      <c r="R907">
        <f t="shared" si="58"/>
        <v>0</v>
      </c>
      <c r="S907">
        <f t="shared" si="59"/>
        <v>0</v>
      </c>
      <c r="T907">
        <f>MROT/DAY(EOMONTH(MIN($G$2:$G$2401),MONTH(G907)-1))/8*H907*$T$2402</f>
        <v>0</v>
      </c>
      <c r="U907">
        <f>I907-PLAN</f>
        <v>60</v>
      </c>
    </row>
    <row r="908" spans="1:21" x14ac:dyDescent="0.35">
      <c r="A908">
        <v>1228</v>
      </c>
      <c r="B908" t="s">
        <v>41</v>
      </c>
      <c r="C908" t="s">
        <v>18</v>
      </c>
      <c r="D908">
        <v>3</v>
      </c>
      <c r="E908" t="s">
        <v>16</v>
      </c>
      <c r="F908">
        <v>3.3</v>
      </c>
      <c r="G908" s="1">
        <v>44568</v>
      </c>
      <c r="H908">
        <v>192</v>
      </c>
      <c r="I908">
        <v>1620</v>
      </c>
      <c r="J908">
        <v>24770.95</v>
      </c>
      <c r="K908">
        <f>IF(ISBLANK(J908),VLOOKUP(A908,LinearRegression!$B$2:$J$850,6,FALSE),J908)</f>
        <v>24770.95</v>
      </c>
      <c r="L908" s="4">
        <f>IF(ISBLANK(J908),VLOOKUP(A908,GradientBoostingRegressor!$B$2:$J$850,6,FALSE),J908)</f>
        <v>24770.95</v>
      </c>
      <c r="M908">
        <f>SUM(P908:S908)</f>
        <v>29574.776004755862</v>
      </c>
      <c r="N908">
        <f t="shared" si="56"/>
        <v>4803.8260047558615</v>
      </c>
      <c r="P908">
        <f t="shared" si="57"/>
        <v>0</v>
      </c>
      <c r="Q908">
        <f>$H908*Q$2402</f>
        <v>29574.776004755862</v>
      </c>
      <c r="R908">
        <f t="shared" si="58"/>
        <v>0</v>
      </c>
      <c r="S908">
        <f t="shared" si="59"/>
        <v>0</v>
      </c>
      <c r="T908">
        <f>MROT/DAY(EOMONTH(MIN($G$2:$G$2401),MONTH(G908)-1))/8*H908*$T$2402</f>
        <v>0</v>
      </c>
      <c r="U908">
        <f>I908-PLAN</f>
        <v>60</v>
      </c>
    </row>
    <row r="909" spans="1:21" x14ac:dyDescent="0.35">
      <c r="A909">
        <v>1231</v>
      </c>
      <c r="B909" t="s">
        <v>44</v>
      </c>
      <c r="C909" t="s">
        <v>11</v>
      </c>
      <c r="D909">
        <v>3</v>
      </c>
      <c r="E909" t="s">
        <v>16</v>
      </c>
      <c r="F909">
        <v>3.3</v>
      </c>
      <c r="G909" s="1">
        <v>44568</v>
      </c>
      <c r="H909">
        <v>192</v>
      </c>
      <c r="I909">
        <v>1620</v>
      </c>
      <c r="J909">
        <v>24770.95</v>
      </c>
      <c r="K909">
        <f>IF(ISBLANK(J909),VLOOKUP(A909,LinearRegression!$B$2:$J$850,6,FALSE),J909)</f>
        <v>24770.95</v>
      </c>
      <c r="L909" s="4">
        <f>IF(ISBLANK(J909),VLOOKUP(A909,GradientBoostingRegressor!$B$2:$J$850,6,FALSE),J909)</f>
        <v>24770.95</v>
      </c>
      <c r="M909">
        <f>SUM(P909:S909)</f>
        <v>29574.776004755862</v>
      </c>
      <c r="N909">
        <f t="shared" si="56"/>
        <v>4803.8260047558615</v>
      </c>
      <c r="P909">
        <f t="shared" si="57"/>
        <v>0</v>
      </c>
      <c r="Q909">
        <f>$H909*Q$2402</f>
        <v>29574.776004755862</v>
      </c>
      <c r="R909">
        <f t="shared" si="58"/>
        <v>0</v>
      </c>
      <c r="S909">
        <f t="shared" si="59"/>
        <v>0</v>
      </c>
      <c r="T909">
        <f>MROT/DAY(EOMONTH(MIN($G$2:$G$2401),MONTH(G909)-1))/8*H909*$T$2402</f>
        <v>0</v>
      </c>
      <c r="U909">
        <f>I909-PLAN</f>
        <v>60</v>
      </c>
    </row>
    <row r="910" spans="1:21" x14ac:dyDescent="0.35">
      <c r="A910">
        <v>1235</v>
      </c>
      <c r="B910" t="s">
        <v>48</v>
      </c>
      <c r="C910" t="s">
        <v>18</v>
      </c>
      <c r="D910">
        <v>3</v>
      </c>
      <c r="E910" t="s">
        <v>16</v>
      </c>
      <c r="F910">
        <v>3.3</v>
      </c>
      <c r="G910" s="1">
        <v>44568</v>
      </c>
      <c r="H910">
        <v>192</v>
      </c>
      <c r="I910">
        <v>1620</v>
      </c>
      <c r="J910">
        <v>24770.95</v>
      </c>
      <c r="K910">
        <f>IF(ISBLANK(J910),VLOOKUP(A910,LinearRegression!$B$2:$J$850,6,FALSE),J910)</f>
        <v>24770.95</v>
      </c>
      <c r="L910" s="4">
        <f>IF(ISBLANK(J910),VLOOKUP(A910,GradientBoostingRegressor!$B$2:$J$850,6,FALSE),J910)</f>
        <v>24770.95</v>
      </c>
      <c r="M910">
        <f>SUM(P910:S910)</f>
        <v>29574.776004755862</v>
      </c>
      <c r="N910">
        <f t="shared" si="56"/>
        <v>4803.8260047558615</v>
      </c>
      <c r="P910">
        <f t="shared" si="57"/>
        <v>0</v>
      </c>
      <c r="Q910">
        <f>$H910*Q$2402</f>
        <v>29574.776004755862</v>
      </c>
      <c r="R910">
        <f t="shared" si="58"/>
        <v>0</v>
      </c>
      <c r="S910">
        <f t="shared" si="59"/>
        <v>0</v>
      </c>
      <c r="T910">
        <f>MROT/DAY(EOMONTH(MIN($G$2:$G$2401),MONTH(G910)-1))/8*H910*$T$2402</f>
        <v>0</v>
      </c>
      <c r="U910">
        <f>I910-PLAN</f>
        <v>60</v>
      </c>
    </row>
    <row r="911" spans="1:21" x14ac:dyDescent="0.35">
      <c r="A911">
        <v>231</v>
      </c>
      <c r="B911" t="s">
        <v>44</v>
      </c>
      <c r="C911" t="s">
        <v>11</v>
      </c>
      <c r="D911">
        <v>3</v>
      </c>
      <c r="E911" t="s">
        <v>16</v>
      </c>
      <c r="F911">
        <v>3.3</v>
      </c>
      <c r="G911" s="1">
        <v>44563</v>
      </c>
      <c r="H911">
        <v>192</v>
      </c>
      <c r="I911">
        <v>1460</v>
      </c>
      <c r="J911">
        <v>24751.279999999999</v>
      </c>
      <c r="K911">
        <f>IF(ISBLANK(J911),VLOOKUP(A911,LinearRegression!$B$2:$J$850,6,FALSE),J911)</f>
        <v>24751.279999999999</v>
      </c>
      <c r="L911" s="4">
        <f>IF(ISBLANK(J911),VLOOKUP(A911,GradientBoostingRegressor!$B$2:$J$850,6,FALSE),J911)</f>
        <v>24751.279999999999</v>
      </c>
      <c r="M911">
        <f>SUM(P911:S911)</f>
        <v>29574.776004755862</v>
      </c>
      <c r="N911">
        <f t="shared" si="56"/>
        <v>4823.4960047558634</v>
      </c>
      <c r="P911">
        <f t="shared" si="57"/>
        <v>0</v>
      </c>
      <c r="Q911">
        <f>$H911*Q$2402</f>
        <v>29574.776004755862</v>
      </c>
      <c r="R911">
        <f t="shared" si="58"/>
        <v>0</v>
      </c>
      <c r="S911">
        <f t="shared" si="59"/>
        <v>0</v>
      </c>
      <c r="T911">
        <f>MROT/DAY(EOMONTH(MIN($G$2:$G$2401),MONTH(G911)-1))/8*H911*$T$2402</f>
        <v>0</v>
      </c>
      <c r="U911">
        <f>I911-PLAN</f>
        <v>-100</v>
      </c>
    </row>
    <row r="912" spans="1:21" x14ac:dyDescent="0.35">
      <c r="A912">
        <v>2266</v>
      </c>
      <c r="B912" t="s">
        <v>85</v>
      </c>
      <c r="C912" t="s">
        <v>71</v>
      </c>
      <c r="D912">
        <v>4</v>
      </c>
      <c r="E912" t="s">
        <v>66</v>
      </c>
      <c r="F912">
        <v>3.1</v>
      </c>
      <c r="G912" s="1">
        <v>44573</v>
      </c>
      <c r="H912">
        <v>192</v>
      </c>
      <c r="I912">
        <v>1500</v>
      </c>
      <c r="J912">
        <v>24481.71</v>
      </c>
      <c r="K912">
        <f>IF(ISBLANK(J912),VLOOKUP(A912,LinearRegression!$B$2:$J$850,6,FALSE),J912)</f>
        <v>24481.71</v>
      </c>
      <c r="L912" s="4">
        <f>IF(ISBLANK(J912),VLOOKUP(A912,GradientBoostingRegressor!$B$2:$J$850,6,FALSE),J912)</f>
        <v>24481.71</v>
      </c>
      <c r="M912">
        <f>SUM(P912:S912)</f>
        <v>29574.776004755862</v>
      </c>
      <c r="N912">
        <f t="shared" si="56"/>
        <v>5093.0660047558631</v>
      </c>
      <c r="P912">
        <f t="shared" si="57"/>
        <v>0</v>
      </c>
      <c r="Q912">
        <f>$H912*Q$2402</f>
        <v>29574.776004755862</v>
      </c>
      <c r="R912">
        <f t="shared" si="58"/>
        <v>0</v>
      </c>
      <c r="S912">
        <f t="shared" si="59"/>
        <v>0</v>
      </c>
      <c r="T912">
        <f>MROT/DAY(EOMONTH(MIN($G$2:$G$2401),MONTH(G912)-1))/8*H912*$T$2402</f>
        <v>0</v>
      </c>
      <c r="U912">
        <f>I912-PLAN</f>
        <v>-60</v>
      </c>
    </row>
    <row r="913" spans="1:21" x14ac:dyDescent="0.35">
      <c r="A913">
        <v>2267</v>
      </c>
      <c r="B913" t="s">
        <v>86</v>
      </c>
      <c r="C913" t="s">
        <v>71</v>
      </c>
      <c r="D913">
        <v>4</v>
      </c>
      <c r="E913" t="s">
        <v>66</v>
      </c>
      <c r="F913">
        <v>3.1</v>
      </c>
      <c r="G913" s="1">
        <v>44573</v>
      </c>
      <c r="H913">
        <v>192</v>
      </c>
      <c r="I913">
        <v>1500</v>
      </c>
      <c r="J913">
        <v>24481.71</v>
      </c>
      <c r="K913">
        <f>IF(ISBLANK(J913),VLOOKUP(A913,LinearRegression!$B$2:$J$850,6,FALSE),J913)</f>
        <v>24481.71</v>
      </c>
      <c r="L913" s="4">
        <f>IF(ISBLANK(J913),VLOOKUP(A913,GradientBoostingRegressor!$B$2:$J$850,6,FALSE),J913)</f>
        <v>24481.71</v>
      </c>
      <c r="M913">
        <f>SUM(P913:S913)</f>
        <v>29574.776004755862</v>
      </c>
      <c r="N913">
        <f t="shared" si="56"/>
        <v>5093.0660047558631</v>
      </c>
      <c r="P913">
        <f t="shared" si="57"/>
        <v>0</v>
      </c>
      <c r="Q913">
        <f>$H913*Q$2402</f>
        <v>29574.776004755862</v>
      </c>
      <c r="R913">
        <f t="shared" si="58"/>
        <v>0</v>
      </c>
      <c r="S913">
        <f t="shared" si="59"/>
        <v>0</v>
      </c>
      <c r="T913">
        <f>MROT/DAY(EOMONTH(MIN($G$2:$G$2401),MONTH(G913)-1))/8*H913*$T$2402</f>
        <v>0</v>
      </c>
      <c r="U913">
        <f>I913-PLAN</f>
        <v>-60</v>
      </c>
    </row>
    <row r="914" spans="1:21" x14ac:dyDescent="0.35">
      <c r="A914">
        <v>423</v>
      </c>
      <c r="B914" t="s">
        <v>36</v>
      </c>
      <c r="C914" t="s">
        <v>11</v>
      </c>
      <c r="D914">
        <v>3</v>
      </c>
      <c r="E914" t="s">
        <v>16</v>
      </c>
      <c r="F914">
        <v>3.3</v>
      </c>
      <c r="G914" s="1">
        <v>44564</v>
      </c>
      <c r="H914">
        <v>192</v>
      </c>
      <c r="I914">
        <v>1430</v>
      </c>
      <c r="J914">
        <v>24385.54</v>
      </c>
      <c r="K914">
        <f>IF(ISBLANK(J914),VLOOKUP(A914,LinearRegression!$B$2:$J$850,6,FALSE),J914)</f>
        <v>24385.54</v>
      </c>
      <c r="L914" s="4">
        <f>IF(ISBLANK(J914),VLOOKUP(A914,GradientBoostingRegressor!$B$2:$J$850,6,FALSE),J914)</f>
        <v>24385.54</v>
      </c>
      <c r="M914">
        <f>SUM(P914:S914)</f>
        <v>29574.776004755862</v>
      </c>
      <c r="N914">
        <f t="shared" si="56"/>
        <v>5189.2360047558614</v>
      </c>
      <c r="P914">
        <f t="shared" si="57"/>
        <v>0</v>
      </c>
      <c r="Q914">
        <f>$H914*Q$2402</f>
        <v>29574.776004755862</v>
      </c>
      <c r="R914">
        <f t="shared" si="58"/>
        <v>0</v>
      </c>
      <c r="S914">
        <f t="shared" si="59"/>
        <v>0</v>
      </c>
      <c r="T914">
        <f>MROT/DAY(EOMONTH(MIN($G$2:$G$2401),MONTH(G914)-1))/8*H914*$T$2402</f>
        <v>0</v>
      </c>
      <c r="U914">
        <f>I914-PLAN</f>
        <v>-130</v>
      </c>
    </row>
    <row r="915" spans="1:21" x14ac:dyDescent="0.35">
      <c r="A915">
        <v>430</v>
      </c>
      <c r="B915" t="s">
        <v>43</v>
      </c>
      <c r="C915" t="s">
        <v>11</v>
      </c>
      <c r="D915">
        <v>3</v>
      </c>
      <c r="E915" t="s">
        <v>16</v>
      </c>
      <c r="F915">
        <v>3.3</v>
      </c>
      <c r="G915" s="1">
        <v>44564</v>
      </c>
      <c r="H915">
        <v>192</v>
      </c>
      <c r="I915">
        <v>1430</v>
      </c>
      <c r="J915">
        <v>24385.54</v>
      </c>
      <c r="K915">
        <f>IF(ISBLANK(J915),VLOOKUP(A915,LinearRegression!$B$2:$J$850,6,FALSE),J915)</f>
        <v>24385.54</v>
      </c>
      <c r="L915" s="4">
        <f>IF(ISBLANK(J915),VLOOKUP(A915,GradientBoostingRegressor!$B$2:$J$850,6,FALSE),J915)</f>
        <v>24385.54</v>
      </c>
      <c r="M915">
        <f>SUM(P915:S915)</f>
        <v>29574.776004755862</v>
      </c>
      <c r="N915">
        <f t="shared" si="56"/>
        <v>5189.2360047558614</v>
      </c>
      <c r="P915">
        <f t="shared" si="57"/>
        <v>0</v>
      </c>
      <c r="Q915">
        <f>$H915*Q$2402</f>
        <v>29574.776004755862</v>
      </c>
      <c r="R915">
        <f t="shared" si="58"/>
        <v>0</v>
      </c>
      <c r="S915">
        <f t="shared" si="59"/>
        <v>0</v>
      </c>
      <c r="T915">
        <f>MROT/DAY(EOMONTH(MIN($G$2:$G$2401),MONTH(G915)-1))/8*H915*$T$2402</f>
        <v>0</v>
      </c>
      <c r="U915">
        <f>I915-PLAN</f>
        <v>-130</v>
      </c>
    </row>
    <row r="916" spans="1:21" x14ac:dyDescent="0.35">
      <c r="A916">
        <v>432</v>
      </c>
      <c r="B916" t="s">
        <v>45</v>
      </c>
      <c r="C916" t="s">
        <v>18</v>
      </c>
      <c r="D916">
        <v>3</v>
      </c>
      <c r="E916" t="s">
        <v>16</v>
      </c>
      <c r="F916">
        <v>3.3</v>
      </c>
      <c r="G916" s="1">
        <v>44564</v>
      </c>
      <c r="H916">
        <v>192</v>
      </c>
      <c r="I916">
        <v>1430</v>
      </c>
      <c r="J916">
        <v>24385.54</v>
      </c>
      <c r="K916">
        <f>IF(ISBLANK(J916),VLOOKUP(A916,LinearRegression!$B$2:$J$850,6,FALSE),J916)</f>
        <v>24385.54</v>
      </c>
      <c r="L916" s="4">
        <f>IF(ISBLANK(J916),VLOOKUP(A916,GradientBoostingRegressor!$B$2:$J$850,6,FALSE),J916)</f>
        <v>24385.54</v>
      </c>
      <c r="M916">
        <f>SUM(P916:S916)</f>
        <v>29574.776004755862</v>
      </c>
      <c r="N916">
        <f t="shared" si="56"/>
        <v>5189.2360047558614</v>
      </c>
      <c r="P916">
        <f t="shared" si="57"/>
        <v>0</v>
      </c>
      <c r="Q916">
        <f>$H916*Q$2402</f>
        <v>29574.776004755862</v>
      </c>
      <c r="R916">
        <f t="shared" si="58"/>
        <v>0</v>
      </c>
      <c r="S916">
        <f t="shared" si="59"/>
        <v>0</v>
      </c>
      <c r="T916">
        <f>MROT/DAY(EOMONTH(MIN($G$2:$G$2401),MONTH(G916)-1))/8*H916*$T$2402</f>
        <v>0</v>
      </c>
      <c r="U916">
        <f>I916-PLAN</f>
        <v>-130</v>
      </c>
    </row>
    <row r="917" spans="1:21" x14ac:dyDescent="0.35">
      <c r="A917">
        <v>826</v>
      </c>
      <c r="B917" t="s">
        <v>39</v>
      </c>
      <c r="C917" t="s">
        <v>18</v>
      </c>
      <c r="D917">
        <v>3</v>
      </c>
      <c r="E917" t="s">
        <v>16</v>
      </c>
      <c r="F917">
        <v>3.3</v>
      </c>
      <c r="G917" s="1">
        <v>44566</v>
      </c>
      <c r="H917">
        <v>192</v>
      </c>
      <c r="I917">
        <v>1490</v>
      </c>
      <c r="J917">
        <v>24385.54</v>
      </c>
      <c r="K917">
        <f>IF(ISBLANK(J917),VLOOKUP(A917,LinearRegression!$B$2:$J$850,6,FALSE),J917)</f>
        <v>24385.54</v>
      </c>
      <c r="L917" s="4">
        <f>IF(ISBLANK(J917),VLOOKUP(A917,GradientBoostingRegressor!$B$2:$J$850,6,FALSE),J917)</f>
        <v>24385.54</v>
      </c>
      <c r="M917">
        <f>SUM(P917:S917)</f>
        <v>29574.776004755862</v>
      </c>
      <c r="N917">
        <f t="shared" si="56"/>
        <v>5189.2360047558614</v>
      </c>
      <c r="P917">
        <f t="shared" si="57"/>
        <v>0</v>
      </c>
      <c r="Q917">
        <f>$H917*Q$2402</f>
        <v>29574.776004755862</v>
      </c>
      <c r="R917">
        <f t="shared" si="58"/>
        <v>0</v>
      </c>
      <c r="S917">
        <f t="shared" si="59"/>
        <v>0</v>
      </c>
      <c r="T917">
        <f>MROT/DAY(EOMONTH(MIN($G$2:$G$2401),MONTH(G917)-1))/8*H917*$T$2402</f>
        <v>0</v>
      </c>
      <c r="U917">
        <f>I917-PLAN</f>
        <v>-70</v>
      </c>
    </row>
    <row r="918" spans="1:21" x14ac:dyDescent="0.35">
      <c r="A918">
        <v>2226</v>
      </c>
      <c r="B918" t="s">
        <v>39</v>
      </c>
      <c r="C918" t="s">
        <v>18</v>
      </c>
      <c r="D918">
        <v>3</v>
      </c>
      <c r="E918" t="s">
        <v>16</v>
      </c>
      <c r="F918">
        <v>3.3</v>
      </c>
      <c r="G918" s="1">
        <v>44573</v>
      </c>
      <c r="H918">
        <v>192</v>
      </c>
      <c r="I918">
        <v>1500</v>
      </c>
      <c r="J918">
        <v>24385.54</v>
      </c>
      <c r="K918">
        <f>IF(ISBLANK(J918),VLOOKUP(A918,LinearRegression!$B$2:$J$850,6,FALSE),J918)</f>
        <v>24385.54</v>
      </c>
      <c r="L918" s="4">
        <f>IF(ISBLANK(J918),VLOOKUP(A918,GradientBoostingRegressor!$B$2:$J$850,6,FALSE),J918)</f>
        <v>24385.54</v>
      </c>
      <c r="M918">
        <f>SUM(P918:S918)</f>
        <v>29574.776004755862</v>
      </c>
      <c r="N918">
        <f t="shared" si="56"/>
        <v>5189.2360047558614</v>
      </c>
      <c r="P918">
        <f t="shared" si="57"/>
        <v>0</v>
      </c>
      <c r="Q918">
        <f>$H918*Q$2402</f>
        <v>29574.776004755862</v>
      </c>
      <c r="R918">
        <f t="shared" si="58"/>
        <v>0</v>
      </c>
      <c r="S918">
        <f t="shared" si="59"/>
        <v>0</v>
      </c>
      <c r="T918">
        <f>MROT/DAY(EOMONTH(MIN($G$2:$G$2401),MONTH(G918)-1))/8*H918*$T$2402</f>
        <v>0</v>
      </c>
      <c r="U918">
        <f>I918-PLAN</f>
        <v>-60</v>
      </c>
    </row>
    <row r="919" spans="1:21" x14ac:dyDescent="0.35">
      <c r="A919">
        <v>2230</v>
      </c>
      <c r="B919" t="s">
        <v>43</v>
      </c>
      <c r="C919" t="s">
        <v>11</v>
      </c>
      <c r="D919">
        <v>3</v>
      </c>
      <c r="E919" t="s">
        <v>16</v>
      </c>
      <c r="F919">
        <v>3.3</v>
      </c>
      <c r="G919" s="1">
        <v>44573</v>
      </c>
      <c r="H919">
        <v>192</v>
      </c>
      <c r="I919">
        <v>1500</v>
      </c>
      <c r="J919">
        <v>24385.54</v>
      </c>
      <c r="K919">
        <f>IF(ISBLANK(J919),VLOOKUP(A919,LinearRegression!$B$2:$J$850,6,FALSE),J919)</f>
        <v>24385.54</v>
      </c>
      <c r="L919" s="4">
        <f>IF(ISBLANK(J919),VLOOKUP(A919,GradientBoostingRegressor!$B$2:$J$850,6,FALSE),J919)</f>
        <v>24385.54</v>
      </c>
      <c r="M919">
        <f>SUM(P919:S919)</f>
        <v>29574.776004755862</v>
      </c>
      <c r="N919">
        <f t="shared" si="56"/>
        <v>5189.2360047558614</v>
      </c>
      <c r="P919">
        <f t="shared" si="57"/>
        <v>0</v>
      </c>
      <c r="Q919">
        <f>$H919*Q$2402</f>
        <v>29574.776004755862</v>
      </c>
      <c r="R919">
        <f t="shared" si="58"/>
        <v>0</v>
      </c>
      <c r="S919">
        <f t="shared" si="59"/>
        <v>0</v>
      </c>
      <c r="T919">
        <f>MROT/DAY(EOMONTH(MIN($G$2:$G$2401),MONTH(G919)-1))/8*H919*$T$2402</f>
        <v>0</v>
      </c>
      <c r="U919">
        <f>I919-PLAN</f>
        <v>-60</v>
      </c>
    </row>
    <row r="920" spans="1:21" x14ac:dyDescent="0.35">
      <c r="A920">
        <v>1320</v>
      </c>
      <c r="B920" t="s">
        <v>144</v>
      </c>
      <c r="C920" t="s">
        <v>65</v>
      </c>
      <c r="D920">
        <v>5</v>
      </c>
      <c r="E920" t="s">
        <v>142</v>
      </c>
      <c r="F920">
        <v>3.4</v>
      </c>
      <c r="G920" s="1">
        <v>44568</v>
      </c>
      <c r="H920">
        <v>168</v>
      </c>
      <c r="I920">
        <v>1620</v>
      </c>
      <c r="J920">
        <v>24360.34</v>
      </c>
      <c r="K920">
        <f>IF(ISBLANK(J920),VLOOKUP(A920,LinearRegression!$B$2:$J$850,6,FALSE),J920)</f>
        <v>24360.34</v>
      </c>
      <c r="L920" s="4">
        <f>IF(ISBLANK(J920),VLOOKUP(A920,GradientBoostingRegressor!$B$2:$J$850,6,FALSE),J920)</f>
        <v>24360.34</v>
      </c>
      <c r="M920">
        <f>SUM(P920:S920)</f>
        <v>25877.929004161379</v>
      </c>
      <c r="N920">
        <f t="shared" si="56"/>
        <v>1517.5890041613784</v>
      </c>
      <c r="P920">
        <f t="shared" si="57"/>
        <v>0</v>
      </c>
      <c r="Q920">
        <f>$H920*Q$2402</f>
        <v>25877.929004161379</v>
      </c>
      <c r="R920">
        <f t="shared" si="58"/>
        <v>0</v>
      </c>
      <c r="S920">
        <f t="shared" si="59"/>
        <v>0</v>
      </c>
      <c r="T920">
        <f>MROT/DAY(EOMONTH(MIN($G$2:$G$2401),MONTH(G920)-1))/8*H920*$T$2402</f>
        <v>0</v>
      </c>
      <c r="U920">
        <f>I920-PLAN</f>
        <v>60</v>
      </c>
    </row>
    <row r="921" spans="1:21" x14ac:dyDescent="0.35">
      <c r="A921">
        <v>1321</v>
      </c>
      <c r="B921" t="s">
        <v>145</v>
      </c>
      <c r="C921" t="s">
        <v>65</v>
      </c>
      <c r="D921">
        <v>5</v>
      </c>
      <c r="E921" t="s">
        <v>142</v>
      </c>
      <c r="F921">
        <v>3.4</v>
      </c>
      <c r="G921" s="1">
        <v>44568</v>
      </c>
      <c r="H921">
        <v>168</v>
      </c>
      <c r="I921">
        <v>1620</v>
      </c>
      <c r="J921">
        <v>24360.34</v>
      </c>
      <c r="K921">
        <f>IF(ISBLANK(J921),VLOOKUP(A921,LinearRegression!$B$2:$J$850,6,FALSE),J921)</f>
        <v>24360.34</v>
      </c>
      <c r="L921" s="4">
        <f>IF(ISBLANK(J921),VLOOKUP(A921,GradientBoostingRegressor!$B$2:$J$850,6,FALSE),J921)</f>
        <v>24360.34</v>
      </c>
      <c r="M921">
        <f>SUM(P921:S921)</f>
        <v>25877.929004161379</v>
      </c>
      <c r="N921">
        <f t="shared" si="56"/>
        <v>1517.5890041613784</v>
      </c>
      <c r="P921">
        <f t="shared" si="57"/>
        <v>0</v>
      </c>
      <c r="Q921">
        <f>$H921*Q$2402</f>
        <v>25877.929004161379</v>
      </c>
      <c r="R921">
        <f t="shared" si="58"/>
        <v>0</v>
      </c>
      <c r="S921">
        <f t="shared" si="59"/>
        <v>0</v>
      </c>
      <c r="T921">
        <f>MROT/DAY(EOMONTH(MIN($G$2:$G$2401),MONTH(G921)-1))/8*H921*$T$2402</f>
        <v>0</v>
      </c>
      <c r="U921">
        <f>I921-PLAN</f>
        <v>60</v>
      </c>
    </row>
    <row r="922" spans="1:21" x14ac:dyDescent="0.35">
      <c r="A922">
        <v>1328</v>
      </c>
      <c r="B922" t="s">
        <v>153</v>
      </c>
      <c r="C922" t="s">
        <v>65</v>
      </c>
      <c r="D922">
        <v>5</v>
      </c>
      <c r="E922" t="s">
        <v>151</v>
      </c>
      <c r="F922">
        <v>3.4</v>
      </c>
      <c r="G922" s="1">
        <v>44568</v>
      </c>
      <c r="H922">
        <v>168</v>
      </c>
      <c r="I922">
        <v>1620</v>
      </c>
      <c r="J922">
        <v>24360.34</v>
      </c>
      <c r="K922">
        <f>IF(ISBLANK(J922),VLOOKUP(A922,LinearRegression!$B$2:$J$850,6,FALSE),J922)</f>
        <v>24360.34</v>
      </c>
      <c r="L922" s="4">
        <f>IF(ISBLANK(J922),VLOOKUP(A922,GradientBoostingRegressor!$B$2:$J$850,6,FALSE),J922)</f>
        <v>24360.34</v>
      </c>
      <c r="M922">
        <f>SUM(P922:S922)</f>
        <v>25877.929004161379</v>
      </c>
      <c r="N922">
        <f t="shared" si="56"/>
        <v>1517.5890041613784</v>
      </c>
      <c r="P922">
        <f t="shared" si="57"/>
        <v>0</v>
      </c>
      <c r="Q922">
        <f>$H922*Q$2402</f>
        <v>25877.929004161379</v>
      </c>
      <c r="R922">
        <f t="shared" si="58"/>
        <v>0</v>
      </c>
      <c r="S922">
        <f t="shared" si="59"/>
        <v>0</v>
      </c>
      <c r="T922">
        <f>MROT/DAY(EOMONTH(MIN($G$2:$G$2401),MONTH(G922)-1))/8*H922*$T$2402</f>
        <v>0</v>
      </c>
      <c r="U922">
        <f>I922-PLAN</f>
        <v>60</v>
      </c>
    </row>
    <row r="923" spans="1:21" x14ac:dyDescent="0.35">
      <c r="A923">
        <v>1333</v>
      </c>
      <c r="B923" t="s">
        <v>158</v>
      </c>
      <c r="C923" t="s">
        <v>65</v>
      </c>
      <c r="D923">
        <v>5</v>
      </c>
      <c r="E923" t="s">
        <v>151</v>
      </c>
      <c r="F923">
        <v>3.4</v>
      </c>
      <c r="G923" s="1">
        <v>44568</v>
      </c>
      <c r="H923">
        <v>168</v>
      </c>
      <c r="I923">
        <v>1620</v>
      </c>
      <c r="J923">
        <v>24360.34</v>
      </c>
      <c r="K923">
        <f>IF(ISBLANK(J923),VLOOKUP(A923,LinearRegression!$B$2:$J$850,6,FALSE),J923)</f>
        <v>24360.34</v>
      </c>
      <c r="L923" s="4">
        <f>IF(ISBLANK(J923),VLOOKUP(A923,GradientBoostingRegressor!$B$2:$J$850,6,FALSE),J923)</f>
        <v>24360.34</v>
      </c>
      <c r="M923">
        <f>SUM(P923:S923)</f>
        <v>25877.929004161379</v>
      </c>
      <c r="N923">
        <f t="shared" si="56"/>
        <v>1517.5890041613784</v>
      </c>
      <c r="P923">
        <f t="shared" si="57"/>
        <v>0</v>
      </c>
      <c r="Q923">
        <f>$H923*Q$2402</f>
        <v>25877.929004161379</v>
      </c>
      <c r="R923">
        <f t="shared" si="58"/>
        <v>0</v>
      </c>
      <c r="S923">
        <f t="shared" si="59"/>
        <v>0</v>
      </c>
      <c r="T923">
        <f>MROT/DAY(EOMONTH(MIN($G$2:$G$2401),MONTH(G923)-1))/8*H923*$T$2402</f>
        <v>0</v>
      </c>
      <c r="U923">
        <f>I923-PLAN</f>
        <v>60</v>
      </c>
    </row>
    <row r="924" spans="1:21" x14ac:dyDescent="0.35">
      <c r="A924">
        <v>323</v>
      </c>
      <c r="B924" t="s">
        <v>147</v>
      </c>
      <c r="C924" t="s">
        <v>65</v>
      </c>
      <c r="D924">
        <v>5</v>
      </c>
      <c r="E924" t="s">
        <v>142</v>
      </c>
      <c r="F924">
        <v>3.4</v>
      </c>
      <c r="G924" s="1">
        <v>44563</v>
      </c>
      <c r="H924">
        <v>168</v>
      </c>
      <c r="I924">
        <v>1460</v>
      </c>
      <c r="J924">
        <v>24339.14</v>
      </c>
      <c r="K924">
        <f>IF(ISBLANK(J924),VLOOKUP(A924,LinearRegression!$B$2:$J$850,6,FALSE),J924)</f>
        <v>24339.14</v>
      </c>
      <c r="L924" s="4">
        <f>IF(ISBLANK(J924),VLOOKUP(A924,GradientBoostingRegressor!$B$2:$J$850,6,FALSE),J924)</f>
        <v>24339.14</v>
      </c>
      <c r="M924">
        <f>SUM(P924:S924)</f>
        <v>25877.929004161379</v>
      </c>
      <c r="N924">
        <f t="shared" si="56"/>
        <v>1538.7890041613791</v>
      </c>
      <c r="P924">
        <f t="shared" si="57"/>
        <v>0</v>
      </c>
      <c r="Q924">
        <f>$H924*Q$2402</f>
        <v>25877.929004161379</v>
      </c>
      <c r="R924">
        <f t="shared" si="58"/>
        <v>0</v>
      </c>
      <c r="S924">
        <f t="shared" si="59"/>
        <v>0</v>
      </c>
      <c r="T924">
        <f>MROT/DAY(EOMONTH(MIN($G$2:$G$2401),MONTH(G924)-1))/8*H924*$T$2402</f>
        <v>0</v>
      </c>
      <c r="U924">
        <f>I924-PLAN</f>
        <v>-100</v>
      </c>
    </row>
    <row r="925" spans="1:21" x14ac:dyDescent="0.35">
      <c r="A925">
        <v>325</v>
      </c>
      <c r="B925" t="s">
        <v>149</v>
      </c>
      <c r="C925" t="s">
        <v>65</v>
      </c>
      <c r="D925">
        <v>5</v>
      </c>
      <c r="E925" t="s">
        <v>142</v>
      </c>
      <c r="F925">
        <v>3.4</v>
      </c>
      <c r="G925" s="1">
        <v>44563</v>
      </c>
      <c r="H925">
        <v>168</v>
      </c>
      <c r="I925">
        <v>1460</v>
      </c>
      <c r="J925">
        <v>24339.14</v>
      </c>
      <c r="K925">
        <f>IF(ISBLANK(J925),VLOOKUP(A925,LinearRegression!$B$2:$J$850,6,FALSE),J925)</f>
        <v>24339.14</v>
      </c>
      <c r="L925" s="4">
        <f>IF(ISBLANK(J925),VLOOKUP(A925,GradientBoostingRegressor!$B$2:$J$850,6,FALSE),J925)</f>
        <v>24339.14</v>
      </c>
      <c r="M925">
        <f>SUM(P925:S925)</f>
        <v>25877.929004161379</v>
      </c>
      <c r="N925">
        <f t="shared" si="56"/>
        <v>1538.7890041613791</v>
      </c>
      <c r="P925">
        <f t="shared" si="57"/>
        <v>0</v>
      </c>
      <c r="Q925">
        <f>$H925*Q$2402</f>
        <v>25877.929004161379</v>
      </c>
      <c r="R925">
        <f t="shared" si="58"/>
        <v>0</v>
      </c>
      <c r="S925">
        <f t="shared" si="59"/>
        <v>0</v>
      </c>
      <c r="T925">
        <f>MROT/DAY(EOMONTH(MIN($G$2:$G$2401),MONTH(G925)-1))/8*H925*$T$2402</f>
        <v>0</v>
      </c>
      <c r="U925">
        <f>I925-PLAN</f>
        <v>-100</v>
      </c>
    </row>
    <row r="926" spans="1:21" x14ac:dyDescent="0.35">
      <c r="A926">
        <v>332</v>
      </c>
      <c r="B926" t="s">
        <v>157</v>
      </c>
      <c r="C926" t="s">
        <v>65</v>
      </c>
      <c r="D926">
        <v>5</v>
      </c>
      <c r="E926" t="s">
        <v>151</v>
      </c>
      <c r="F926">
        <v>3.4</v>
      </c>
      <c r="G926" s="1">
        <v>44563</v>
      </c>
      <c r="H926">
        <v>168</v>
      </c>
      <c r="I926">
        <v>1460</v>
      </c>
      <c r="J926">
        <v>24339.14</v>
      </c>
      <c r="K926">
        <f>IF(ISBLANK(J926),VLOOKUP(A926,LinearRegression!$B$2:$J$850,6,FALSE),J926)</f>
        <v>24339.14</v>
      </c>
      <c r="L926" s="4">
        <f>IF(ISBLANK(J926),VLOOKUP(A926,GradientBoostingRegressor!$B$2:$J$850,6,FALSE),J926)</f>
        <v>24339.14</v>
      </c>
      <c r="M926">
        <f>SUM(P926:S926)</f>
        <v>25877.929004161379</v>
      </c>
      <c r="N926">
        <f t="shared" si="56"/>
        <v>1538.7890041613791</v>
      </c>
      <c r="P926">
        <f t="shared" si="57"/>
        <v>0</v>
      </c>
      <c r="Q926">
        <f>$H926*Q$2402</f>
        <v>25877.929004161379</v>
      </c>
      <c r="R926">
        <f t="shared" si="58"/>
        <v>0</v>
      </c>
      <c r="S926">
        <f t="shared" si="59"/>
        <v>0</v>
      </c>
      <c r="T926">
        <f>MROT/DAY(EOMONTH(MIN($G$2:$G$2401),MONTH(G926)-1))/8*H926*$T$2402</f>
        <v>0</v>
      </c>
      <c r="U926">
        <f>I926-PLAN</f>
        <v>-100</v>
      </c>
    </row>
    <row r="927" spans="1:21" x14ac:dyDescent="0.35">
      <c r="A927">
        <v>333</v>
      </c>
      <c r="B927" t="s">
        <v>158</v>
      </c>
      <c r="C927" t="s">
        <v>65</v>
      </c>
      <c r="D927">
        <v>5</v>
      </c>
      <c r="E927" t="s">
        <v>151</v>
      </c>
      <c r="F927">
        <v>3.4</v>
      </c>
      <c r="G927" s="1">
        <v>44563</v>
      </c>
      <c r="H927">
        <v>168</v>
      </c>
      <c r="I927">
        <v>1460</v>
      </c>
      <c r="J927">
        <v>24339.14</v>
      </c>
      <c r="K927">
        <f>IF(ISBLANK(J927),VLOOKUP(A927,LinearRegression!$B$2:$J$850,6,FALSE),J927)</f>
        <v>24339.14</v>
      </c>
      <c r="L927" s="4">
        <f>IF(ISBLANK(J927),VLOOKUP(A927,GradientBoostingRegressor!$B$2:$J$850,6,FALSE),J927)</f>
        <v>24339.14</v>
      </c>
      <c r="M927">
        <f>SUM(P927:S927)</f>
        <v>25877.929004161379</v>
      </c>
      <c r="N927">
        <f t="shared" si="56"/>
        <v>1538.7890041613791</v>
      </c>
      <c r="P927">
        <f t="shared" si="57"/>
        <v>0</v>
      </c>
      <c r="Q927">
        <f>$H927*Q$2402</f>
        <v>25877.929004161379</v>
      </c>
      <c r="R927">
        <f t="shared" si="58"/>
        <v>0</v>
      </c>
      <c r="S927">
        <f t="shared" si="59"/>
        <v>0</v>
      </c>
      <c r="T927">
        <f>MROT/DAY(EOMONTH(MIN($G$2:$G$2401),MONTH(G927)-1))/8*H927*$T$2402</f>
        <v>0</v>
      </c>
      <c r="U927">
        <f>I927-PLAN</f>
        <v>-100</v>
      </c>
    </row>
    <row r="928" spans="1:21" x14ac:dyDescent="0.35">
      <c r="A928">
        <v>1273</v>
      </c>
      <c r="B928" t="s">
        <v>93</v>
      </c>
      <c r="C928" t="s">
        <v>18</v>
      </c>
      <c r="D928">
        <v>4</v>
      </c>
      <c r="E928" t="s">
        <v>16</v>
      </c>
      <c r="F928">
        <v>3.3</v>
      </c>
      <c r="G928" s="1">
        <v>44568</v>
      </c>
      <c r="H928">
        <v>180</v>
      </c>
      <c r="I928">
        <v>1620</v>
      </c>
      <c r="J928">
        <v>24206.58</v>
      </c>
      <c r="K928">
        <f>IF(ISBLANK(J928),VLOOKUP(A928,LinearRegression!$B$2:$J$850,6,FALSE),J928)</f>
        <v>24206.58</v>
      </c>
      <c r="L928" s="4">
        <f>IF(ISBLANK(J928),VLOOKUP(A928,GradientBoostingRegressor!$B$2:$J$850,6,FALSE),J928)</f>
        <v>24206.58</v>
      </c>
      <c r="M928">
        <f>SUM(P928:S928)</f>
        <v>27726.35250445862</v>
      </c>
      <c r="N928">
        <f t="shared" si="56"/>
        <v>3519.7725044586186</v>
      </c>
      <c r="P928">
        <f t="shared" si="57"/>
        <v>0</v>
      </c>
      <c r="Q928">
        <f>$H928*Q$2402</f>
        <v>27726.35250445862</v>
      </c>
      <c r="R928">
        <f t="shared" si="58"/>
        <v>0</v>
      </c>
      <c r="S928">
        <f t="shared" si="59"/>
        <v>0</v>
      </c>
      <c r="T928">
        <f>MROT/DAY(EOMONTH(MIN($G$2:$G$2401),MONTH(G928)-1))/8*H928*$T$2402</f>
        <v>0</v>
      </c>
      <c r="U928">
        <f>I928-PLAN</f>
        <v>60</v>
      </c>
    </row>
    <row r="929" spans="1:21" x14ac:dyDescent="0.35">
      <c r="A929">
        <v>1281</v>
      </c>
      <c r="B929" t="s">
        <v>101</v>
      </c>
      <c r="C929" t="s">
        <v>18</v>
      </c>
      <c r="D929">
        <v>4</v>
      </c>
      <c r="E929" t="s">
        <v>16</v>
      </c>
      <c r="F929">
        <v>3.3</v>
      </c>
      <c r="G929" s="1">
        <v>44568</v>
      </c>
      <c r="H929">
        <v>180</v>
      </c>
      <c r="I929">
        <v>1620</v>
      </c>
      <c r="J929">
        <v>24206.58</v>
      </c>
      <c r="K929">
        <f>IF(ISBLANK(J929),VLOOKUP(A929,LinearRegression!$B$2:$J$850,6,FALSE),J929)</f>
        <v>24206.58</v>
      </c>
      <c r="L929" s="4">
        <f>IF(ISBLANK(J929),VLOOKUP(A929,GradientBoostingRegressor!$B$2:$J$850,6,FALSE),J929)</f>
        <v>24206.58</v>
      </c>
      <c r="M929">
        <f>SUM(P929:S929)</f>
        <v>27726.35250445862</v>
      </c>
      <c r="N929">
        <f t="shared" si="56"/>
        <v>3519.7725044586186</v>
      </c>
      <c r="P929">
        <f t="shared" si="57"/>
        <v>0</v>
      </c>
      <c r="Q929">
        <f>$H929*Q$2402</f>
        <v>27726.35250445862</v>
      </c>
      <c r="R929">
        <f t="shared" si="58"/>
        <v>0</v>
      </c>
      <c r="S929">
        <f t="shared" si="59"/>
        <v>0</v>
      </c>
      <c r="T929">
        <f>MROT/DAY(EOMONTH(MIN($G$2:$G$2401),MONTH(G929)-1))/8*H929*$T$2402</f>
        <v>0</v>
      </c>
      <c r="U929">
        <f>I929-PLAN</f>
        <v>60</v>
      </c>
    </row>
    <row r="930" spans="1:21" x14ac:dyDescent="0.35">
      <c r="A930">
        <v>1288</v>
      </c>
      <c r="B930" t="s">
        <v>109</v>
      </c>
      <c r="C930" t="s">
        <v>18</v>
      </c>
      <c r="D930">
        <v>4</v>
      </c>
      <c r="E930" t="s">
        <v>103</v>
      </c>
      <c r="F930">
        <v>3.3</v>
      </c>
      <c r="G930" s="1">
        <v>44568</v>
      </c>
      <c r="H930">
        <v>180</v>
      </c>
      <c r="I930">
        <v>1620</v>
      </c>
      <c r="J930">
        <v>24206.58</v>
      </c>
      <c r="K930">
        <f>IF(ISBLANK(J930),VLOOKUP(A930,LinearRegression!$B$2:$J$850,6,FALSE),J930)</f>
        <v>24206.58</v>
      </c>
      <c r="L930" s="4">
        <f>IF(ISBLANK(J930),VLOOKUP(A930,GradientBoostingRegressor!$B$2:$J$850,6,FALSE),J930)</f>
        <v>24206.58</v>
      </c>
      <c r="M930">
        <f>SUM(P930:S930)</f>
        <v>27726.35250445862</v>
      </c>
      <c r="N930">
        <f t="shared" si="56"/>
        <v>3519.7725044586186</v>
      </c>
      <c r="P930">
        <f t="shared" si="57"/>
        <v>0</v>
      </c>
      <c r="Q930">
        <f>$H930*Q$2402</f>
        <v>27726.35250445862</v>
      </c>
      <c r="R930">
        <f t="shared" si="58"/>
        <v>0</v>
      </c>
      <c r="S930">
        <f t="shared" si="59"/>
        <v>0</v>
      </c>
      <c r="T930">
        <f>MROT/DAY(EOMONTH(MIN($G$2:$G$2401),MONTH(G930)-1))/8*H930*$T$2402</f>
        <v>0</v>
      </c>
      <c r="U930">
        <f>I930-PLAN</f>
        <v>60</v>
      </c>
    </row>
    <row r="931" spans="1:21" x14ac:dyDescent="0.35">
      <c r="A931">
        <v>274</v>
      </c>
      <c r="B931" t="s">
        <v>94</v>
      </c>
      <c r="C931" t="s">
        <v>18</v>
      </c>
      <c r="D931">
        <v>4</v>
      </c>
      <c r="E931" t="s">
        <v>16</v>
      </c>
      <c r="F931">
        <v>3.3</v>
      </c>
      <c r="G931" s="1">
        <v>44563</v>
      </c>
      <c r="H931">
        <v>180</v>
      </c>
      <c r="I931">
        <v>1460</v>
      </c>
      <c r="J931">
        <v>24186.12</v>
      </c>
      <c r="K931">
        <f>IF(ISBLANK(J931),VLOOKUP(A931,LinearRegression!$B$2:$J$850,6,FALSE),J931)</f>
        <v>24186.12</v>
      </c>
      <c r="L931" s="4">
        <f>IF(ISBLANK(J931),VLOOKUP(A931,GradientBoostingRegressor!$B$2:$J$850,6,FALSE),J931)</f>
        <v>24186.12</v>
      </c>
      <c r="M931">
        <f>SUM(P931:S931)</f>
        <v>27726.35250445862</v>
      </c>
      <c r="N931">
        <f t="shared" si="56"/>
        <v>3540.2325044586214</v>
      </c>
      <c r="P931">
        <f t="shared" si="57"/>
        <v>0</v>
      </c>
      <c r="Q931">
        <f>$H931*Q$2402</f>
        <v>27726.35250445862</v>
      </c>
      <c r="R931">
        <f t="shared" si="58"/>
        <v>0</v>
      </c>
      <c r="S931">
        <f t="shared" si="59"/>
        <v>0</v>
      </c>
      <c r="T931">
        <f>MROT/DAY(EOMONTH(MIN($G$2:$G$2401),MONTH(G931)-1))/8*H931*$T$2402</f>
        <v>0</v>
      </c>
      <c r="U931">
        <f>I931-PLAN</f>
        <v>-100</v>
      </c>
    </row>
    <row r="932" spans="1:21" x14ac:dyDescent="0.35">
      <c r="A932">
        <v>279</v>
      </c>
      <c r="B932" t="s">
        <v>99</v>
      </c>
      <c r="C932" t="s">
        <v>18</v>
      </c>
      <c r="D932">
        <v>4</v>
      </c>
      <c r="E932" t="s">
        <v>16</v>
      </c>
      <c r="F932">
        <v>3.3</v>
      </c>
      <c r="G932" s="1">
        <v>44563</v>
      </c>
      <c r="H932">
        <v>180</v>
      </c>
      <c r="I932">
        <v>1460</v>
      </c>
      <c r="J932">
        <v>24186.12</v>
      </c>
      <c r="K932">
        <f>IF(ISBLANK(J932),VLOOKUP(A932,LinearRegression!$B$2:$J$850,6,FALSE),J932)</f>
        <v>24186.12</v>
      </c>
      <c r="L932" s="4">
        <f>IF(ISBLANK(J932),VLOOKUP(A932,GradientBoostingRegressor!$B$2:$J$850,6,FALSE),J932)</f>
        <v>24186.12</v>
      </c>
      <c r="M932">
        <f>SUM(P932:S932)</f>
        <v>27726.35250445862</v>
      </c>
      <c r="N932">
        <f t="shared" si="56"/>
        <v>3540.2325044586214</v>
      </c>
      <c r="P932">
        <f t="shared" si="57"/>
        <v>0</v>
      </c>
      <c r="Q932">
        <f>$H932*Q$2402</f>
        <v>27726.35250445862</v>
      </c>
      <c r="R932">
        <f t="shared" si="58"/>
        <v>0</v>
      </c>
      <c r="S932">
        <f t="shared" si="59"/>
        <v>0</v>
      </c>
      <c r="T932">
        <f>MROT/DAY(EOMONTH(MIN($G$2:$G$2401),MONTH(G932)-1))/8*H932*$T$2402</f>
        <v>0</v>
      </c>
      <c r="U932">
        <f>I932-PLAN</f>
        <v>-100</v>
      </c>
    </row>
    <row r="933" spans="1:21" x14ac:dyDescent="0.35">
      <c r="A933">
        <v>285</v>
      </c>
      <c r="B933" t="s">
        <v>106</v>
      </c>
      <c r="C933" t="s">
        <v>18</v>
      </c>
      <c r="D933">
        <v>4</v>
      </c>
      <c r="E933" t="s">
        <v>103</v>
      </c>
      <c r="F933">
        <v>3.3</v>
      </c>
      <c r="G933" s="1">
        <v>44563</v>
      </c>
      <c r="H933">
        <v>180</v>
      </c>
      <c r="I933">
        <v>1460</v>
      </c>
      <c r="J933">
        <v>24186.12</v>
      </c>
      <c r="K933">
        <f>IF(ISBLANK(J933),VLOOKUP(A933,LinearRegression!$B$2:$J$850,6,FALSE),J933)</f>
        <v>24186.12</v>
      </c>
      <c r="L933" s="4">
        <f>IF(ISBLANK(J933),VLOOKUP(A933,GradientBoostingRegressor!$B$2:$J$850,6,FALSE),J933)</f>
        <v>24186.12</v>
      </c>
      <c r="M933">
        <f>SUM(P933:S933)</f>
        <v>27726.35250445862</v>
      </c>
      <c r="N933">
        <f t="shared" si="56"/>
        <v>3540.2325044586214</v>
      </c>
      <c r="P933">
        <f t="shared" si="57"/>
        <v>0</v>
      </c>
      <c r="Q933">
        <f>$H933*Q$2402</f>
        <v>27726.35250445862</v>
      </c>
      <c r="R933">
        <f t="shared" si="58"/>
        <v>0</v>
      </c>
      <c r="S933">
        <f t="shared" si="59"/>
        <v>0</v>
      </c>
      <c r="T933">
        <f>MROT/DAY(EOMONTH(MIN($G$2:$G$2401),MONTH(G933)-1))/8*H933*$T$2402</f>
        <v>0</v>
      </c>
      <c r="U933">
        <f>I933-PLAN</f>
        <v>-100</v>
      </c>
    </row>
    <row r="934" spans="1:21" x14ac:dyDescent="0.35">
      <c r="A934">
        <v>286</v>
      </c>
      <c r="B934" t="s">
        <v>107</v>
      </c>
      <c r="C934" t="s">
        <v>18</v>
      </c>
      <c r="D934">
        <v>4</v>
      </c>
      <c r="E934" t="s">
        <v>103</v>
      </c>
      <c r="F934">
        <v>3.3</v>
      </c>
      <c r="G934" s="1">
        <v>44563</v>
      </c>
      <c r="H934">
        <v>180</v>
      </c>
      <c r="I934">
        <v>1460</v>
      </c>
      <c r="J934">
        <v>24186.12</v>
      </c>
      <c r="K934">
        <f>IF(ISBLANK(J934),VLOOKUP(A934,LinearRegression!$B$2:$J$850,6,FALSE),J934)</f>
        <v>24186.12</v>
      </c>
      <c r="L934" s="4">
        <f>IF(ISBLANK(J934),VLOOKUP(A934,GradientBoostingRegressor!$B$2:$J$850,6,FALSE),J934)</f>
        <v>24186.12</v>
      </c>
      <c r="M934">
        <f>SUM(P934:S934)</f>
        <v>27726.35250445862</v>
      </c>
      <c r="N934">
        <f t="shared" si="56"/>
        <v>3540.2325044586214</v>
      </c>
      <c r="P934">
        <f t="shared" si="57"/>
        <v>0</v>
      </c>
      <c r="Q934">
        <f>$H934*Q$2402</f>
        <v>27726.35250445862</v>
      </c>
      <c r="R934">
        <f t="shared" si="58"/>
        <v>0</v>
      </c>
      <c r="S934">
        <f t="shared" si="59"/>
        <v>0</v>
      </c>
      <c r="T934">
        <f>MROT/DAY(EOMONTH(MIN($G$2:$G$2401),MONTH(G934)-1))/8*H934*$T$2402</f>
        <v>0</v>
      </c>
      <c r="U934">
        <f>I934-PLAN</f>
        <v>-100</v>
      </c>
    </row>
    <row r="935" spans="1:21" x14ac:dyDescent="0.35">
      <c r="A935">
        <v>961</v>
      </c>
      <c r="B935" t="s">
        <v>188</v>
      </c>
      <c r="C935" t="s">
        <v>65</v>
      </c>
      <c r="D935">
        <v>7</v>
      </c>
      <c r="E935" t="s">
        <v>66</v>
      </c>
      <c r="F935">
        <v>3.4</v>
      </c>
      <c r="G935" s="1">
        <v>44566</v>
      </c>
      <c r="H935">
        <v>144</v>
      </c>
      <c r="I935">
        <v>1490</v>
      </c>
      <c r="J935">
        <v>24184.86</v>
      </c>
      <c r="K935">
        <f>IF(ISBLANK(J935),VLOOKUP(A935,LinearRegression!$B$2:$J$850,6,FALSE),J935)</f>
        <v>24184.86</v>
      </c>
      <c r="L935" s="4">
        <f>IF(ISBLANK(J935),VLOOKUP(A935,GradientBoostingRegressor!$B$2:$J$850,6,FALSE),J935)</f>
        <v>24184.86</v>
      </c>
      <c r="M935">
        <f>SUM(P935:S935)</f>
        <v>22181.082003566895</v>
      </c>
      <c r="N935">
        <f t="shared" si="56"/>
        <v>2003.7779964331057</v>
      </c>
      <c r="P935">
        <f t="shared" si="57"/>
        <v>0</v>
      </c>
      <c r="Q935">
        <f>$H935*Q$2402</f>
        <v>22181.082003566895</v>
      </c>
      <c r="R935">
        <f t="shared" si="58"/>
        <v>0</v>
      </c>
      <c r="S935">
        <f t="shared" si="59"/>
        <v>0</v>
      </c>
      <c r="T935">
        <f>MROT/DAY(EOMONTH(MIN($G$2:$G$2401),MONTH(G935)-1))/8*H935*$T$2402</f>
        <v>0</v>
      </c>
      <c r="U935">
        <f>I935-PLAN</f>
        <v>-70</v>
      </c>
    </row>
    <row r="936" spans="1:21" x14ac:dyDescent="0.35">
      <c r="A936">
        <v>1452</v>
      </c>
      <c r="B936" t="s">
        <v>70</v>
      </c>
      <c r="C936" t="s">
        <v>71</v>
      </c>
      <c r="D936">
        <v>4</v>
      </c>
      <c r="E936" t="s">
        <v>66</v>
      </c>
      <c r="F936">
        <v>3.1</v>
      </c>
      <c r="G936" s="1">
        <v>44569</v>
      </c>
      <c r="H936">
        <v>180</v>
      </c>
      <c r="I936">
        <v>1930</v>
      </c>
      <c r="J936">
        <v>24092.73</v>
      </c>
      <c r="K936">
        <f>IF(ISBLANK(J936),VLOOKUP(A936,LinearRegression!$B$2:$J$850,6,FALSE),J936)</f>
        <v>24092.73</v>
      </c>
      <c r="L936" s="4">
        <f>IF(ISBLANK(J936),VLOOKUP(A936,GradientBoostingRegressor!$B$2:$J$850,6,FALSE),J936)</f>
        <v>24092.73</v>
      </c>
      <c r="M936">
        <f>SUM(P936:S936)</f>
        <v>27726.35250445862</v>
      </c>
      <c r="N936">
        <f t="shared" si="56"/>
        <v>3633.6225044586208</v>
      </c>
      <c r="P936">
        <f t="shared" si="57"/>
        <v>0</v>
      </c>
      <c r="Q936">
        <f>$H936*Q$2402</f>
        <v>27726.35250445862</v>
      </c>
      <c r="R936">
        <f t="shared" si="58"/>
        <v>0</v>
      </c>
      <c r="S936">
        <f t="shared" si="59"/>
        <v>0</v>
      </c>
      <c r="T936">
        <f>MROT/DAY(EOMONTH(MIN($G$2:$G$2401),MONTH(G936)-1))/8*H936*$T$2402</f>
        <v>0</v>
      </c>
      <c r="U936">
        <f>I936-PLAN</f>
        <v>370</v>
      </c>
    </row>
    <row r="937" spans="1:21" x14ac:dyDescent="0.35">
      <c r="A937">
        <v>1240</v>
      </c>
      <c r="B937" t="s">
        <v>55</v>
      </c>
      <c r="C937" t="s">
        <v>50</v>
      </c>
      <c r="D937">
        <v>4</v>
      </c>
      <c r="E937" t="s">
        <v>51</v>
      </c>
      <c r="F937">
        <v>2</v>
      </c>
      <c r="G937" s="1">
        <v>44568</v>
      </c>
      <c r="H937">
        <v>192</v>
      </c>
      <c r="I937">
        <v>1620</v>
      </c>
      <c r="J937">
        <v>24045.51</v>
      </c>
      <c r="K937">
        <f>IF(ISBLANK(J937),VLOOKUP(A937,LinearRegression!$B$2:$J$850,6,FALSE),J937)</f>
        <v>24045.51</v>
      </c>
      <c r="L937" s="4">
        <f>IF(ISBLANK(J937),VLOOKUP(A937,GradientBoostingRegressor!$B$2:$J$850,6,FALSE),J937)</f>
        <v>24045.51</v>
      </c>
      <c r="M937">
        <f>SUM(P937:S937)</f>
        <v>29574.776004755862</v>
      </c>
      <c r="N937">
        <f t="shared" si="56"/>
        <v>5529.2660047558638</v>
      </c>
      <c r="P937">
        <f t="shared" si="57"/>
        <v>0</v>
      </c>
      <c r="Q937">
        <f>$H937*Q$2402</f>
        <v>29574.776004755862</v>
      </c>
      <c r="R937">
        <f t="shared" si="58"/>
        <v>0</v>
      </c>
      <c r="S937">
        <f t="shared" si="59"/>
        <v>0</v>
      </c>
      <c r="T937">
        <f>MROT/DAY(EOMONTH(MIN($G$2:$G$2401),MONTH(G937)-1))/8*H937*$T$2402</f>
        <v>0</v>
      </c>
      <c r="U937">
        <f>I937-PLAN</f>
        <v>60</v>
      </c>
    </row>
    <row r="938" spans="1:21" x14ac:dyDescent="0.35">
      <c r="A938">
        <v>237</v>
      </c>
      <c r="B938" t="s">
        <v>52</v>
      </c>
      <c r="C938" t="s">
        <v>50</v>
      </c>
      <c r="D938">
        <v>4</v>
      </c>
      <c r="E938" t="s">
        <v>51</v>
      </c>
      <c r="F938">
        <v>2</v>
      </c>
      <c r="G938" s="1">
        <v>44563</v>
      </c>
      <c r="H938">
        <v>192</v>
      </c>
      <c r="I938">
        <v>1460</v>
      </c>
      <c r="J938">
        <v>24023.68</v>
      </c>
      <c r="K938">
        <f>IF(ISBLANK(J938),VLOOKUP(A938,LinearRegression!$B$2:$J$850,6,FALSE),J938)</f>
        <v>24023.68</v>
      </c>
      <c r="L938" s="4">
        <f>IF(ISBLANK(J938),VLOOKUP(A938,GradientBoostingRegressor!$B$2:$J$850,6,FALSE),J938)</f>
        <v>24023.68</v>
      </c>
      <c r="M938">
        <f>SUM(P938:S938)</f>
        <v>29574.776004755862</v>
      </c>
      <c r="N938">
        <f t="shared" si="56"/>
        <v>5551.0960047558619</v>
      </c>
      <c r="P938">
        <f t="shared" si="57"/>
        <v>0</v>
      </c>
      <c r="Q938">
        <f>$H938*Q$2402</f>
        <v>29574.776004755862</v>
      </c>
      <c r="R938">
        <f t="shared" si="58"/>
        <v>0</v>
      </c>
      <c r="S938">
        <f t="shared" si="59"/>
        <v>0</v>
      </c>
      <c r="T938">
        <f>MROT/DAY(EOMONTH(MIN($G$2:$G$2401),MONTH(G938)-1))/8*H938*$T$2402</f>
        <v>0</v>
      </c>
      <c r="U938">
        <f>I938-PLAN</f>
        <v>-100</v>
      </c>
    </row>
    <row r="939" spans="1:21" x14ac:dyDescent="0.35">
      <c r="A939">
        <v>238</v>
      </c>
      <c r="B939" t="s">
        <v>53</v>
      </c>
      <c r="C939" t="s">
        <v>50</v>
      </c>
      <c r="D939">
        <v>4</v>
      </c>
      <c r="E939" t="s">
        <v>51</v>
      </c>
      <c r="F939">
        <v>2</v>
      </c>
      <c r="G939" s="1">
        <v>44563</v>
      </c>
      <c r="H939">
        <v>192</v>
      </c>
      <c r="I939">
        <v>1460</v>
      </c>
      <c r="J939">
        <v>24023.68</v>
      </c>
      <c r="K939">
        <f>IF(ISBLANK(J939),VLOOKUP(A939,LinearRegression!$B$2:$J$850,6,FALSE),J939)</f>
        <v>24023.68</v>
      </c>
      <c r="L939" s="4">
        <f>IF(ISBLANK(J939),VLOOKUP(A939,GradientBoostingRegressor!$B$2:$J$850,6,FALSE),J939)</f>
        <v>24023.68</v>
      </c>
      <c r="M939">
        <f>SUM(P939:S939)</f>
        <v>29574.776004755862</v>
      </c>
      <c r="N939">
        <f t="shared" si="56"/>
        <v>5551.0960047558619</v>
      </c>
      <c r="P939">
        <f t="shared" si="57"/>
        <v>0</v>
      </c>
      <c r="Q939">
        <f>$H939*Q$2402</f>
        <v>29574.776004755862</v>
      </c>
      <c r="R939">
        <f t="shared" si="58"/>
        <v>0</v>
      </c>
      <c r="S939">
        <f t="shared" si="59"/>
        <v>0</v>
      </c>
      <c r="T939">
        <f>MROT/DAY(EOMONTH(MIN($G$2:$G$2401),MONTH(G939)-1))/8*H939*$T$2402</f>
        <v>0</v>
      </c>
      <c r="U939">
        <f>I939-PLAN</f>
        <v>-100</v>
      </c>
    </row>
    <row r="940" spans="1:21" x14ac:dyDescent="0.35">
      <c r="A940">
        <v>239</v>
      </c>
      <c r="B940" t="s">
        <v>54</v>
      </c>
      <c r="C940" t="s">
        <v>50</v>
      </c>
      <c r="D940">
        <v>4</v>
      </c>
      <c r="E940" t="s">
        <v>51</v>
      </c>
      <c r="F940">
        <v>2</v>
      </c>
      <c r="G940" s="1">
        <v>44563</v>
      </c>
      <c r="H940">
        <v>192</v>
      </c>
      <c r="I940">
        <v>1460</v>
      </c>
      <c r="J940">
        <v>24023.68</v>
      </c>
      <c r="K940">
        <f>IF(ISBLANK(J940),VLOOKUP(A940,LinearRegression!$B$2:$J$850,6,FALSE),J940)</f>
        <v>24023.68</v>
      </c>
      <c r="L940" s="4">
        <f>IF(ISBLANK(J940),VLOOKUP(A940,GradientBoostingRegressor!$B$2:$J$850,6,FALSE),J940)</f>
        <v>24023.68</v>
      </c>
      <c r="M940">
        <f>SUM(P940:S940)</f>
        <v>29574.776004755862</v>
      </c>
      <c r="N940">
        <f t="shared" si="56"/>
        <v>5551.0960047558619</v>
      </c>
      <c r="P940">
        <f t="shared" si="57"/>
        <v>0</v>
      </c>
      <c r="Q940">
        <f>$H940*Q$2402</f>
        <v>29574.776004755862</v>
      </c>
      <c r="R940">
        <f t="shared" si="58"/>
        <v>0</v>
      </c>
      <c r="S940">
        <f t="shared" si="59"/>
        <v>0</v>
      </c>
      <c r="T940">
        <f>MROT/DAY(EOMONTH(MIN($G$2:$G$2401),MONTH(G940)-1))/8*H940*$T$2402</f>
        <v>0</v>
      </c>
      <c r="U940">
        <f>I940-PLAN</f>
        <v>-100</v>
      </c>
    </row>
    <row r="941" spans="1:21" x14ac:dyDescent="0.35">
      <c r="A941">
        <v>240</v>
      </c>
      <c r="B941" t="s">
        <v>55</v>
      </c>
      <c r="C941" t="s">
        <v>50</v>
      </c>
      <c r="D941">
        <v>4</v>
      </c>
      <c r="E941" t="s">
        <v>51</v>
      </c>
      <c r="F941">
        <v>2</v>
      </c>
      <c r="G941" s="1">
        <v>44563</v>
      </c>
      <c r="H941">
        <v>192</v>
      </c>
      <c r="I941">
        <v>1460</v>
      </c>
      <c r="J941">
        <v>24023.68</v>
      </c>
      <c r="K941">
        <f>IF(ISBLANK(J941),VLOOKUP(A941,LinearRegression!$B$2:$J$850,6,FALSE),J941)</f>
        <v>24023.68</v>
      </c>
      <c r="L941" s="4">
        <f>IF(ISBLANK(J941),VLOOKUP(A941,GradientBoostingRegressor!$B$2:$J$850,6,FALSE),J941)</f>
        <v>24023.68</v>
      </c>
      <c r="M941">
        <f>SUM(P941:S941)</f>
        <v>29574.776004755862</v>
      </c>
      <c r="N941">
        <f t="shared" si="56"/>
        <v>5551.0960047558619</v>
      </c>
      <c r="P941">
        <f t="shared" si="57"/>
        <v>0</v>
      </c>
      <c r="Q941">
        <f>$H941*Q$2402</f>
        <v>29574.776004755862</v>
      </c>
      <c r="R941">
        <f t="shared" si="58"/>
        <v>0</v>
      </c>
      <c r="S941">
        <f t="shared" si="59"/>
        <v>0</v>
      </c>
      <c r="T941">
        <f>MROT/DAY(EOMONTH(MIN($G$2:$G$2401),MONTH(G941)-1))/8*H941*$T$2402</f>
        <v>0</v>
      </c>
      <c r="U941">
        <f>I941-PLAN</f>
        <v>-100</v>
      </c>
    </row>
    <row r="942" spans="1:21" x14ac:dyDescent="0.35">
      <c r="A942">
        <v>243</v>
      </c>
      <c r="B942" t="s">
        <v>58</v>
      </c>
      <c r="C942" t="s">
        <v>50</v>
      </c>
      <c r="D942">
        <v>4</v>
      </c>
      <c r="E942" t="s">
        <v>51</v>
      </c>
      <c r="F942">
        <v>2</v>
      </c>
      <c r="G942" s="1">
        <v>44563</v>
      </c>
      <c r="H942">
        <v>192</v>
      </c>
      <c r="I942">
        <v>1460</v>
      </c>
      <c r="J942">
        <v>24023.68</v>
      </c>
      <c r="K942">
        <f>IF(ISBLANK(J942),VLOOKUP(A942,LinearRegression!$B$2:$J$850,6,FALSE),J942)</f>
        <v>24023.68</v>
      </c>
      <c r="L942" s="4">
        <f>IF(ISBLANK(J942),VLOOKUP(A942,GradientBoostingRegressor!$B$2:$J$850,6,FALSE),J942)</f>
        <v>24023.68</v>
      </c>
      <c r="M942">
        <f>SUM(P942:S942)</f>
        <v>29574.776004755862</v>
      </c>
      <c r="N942">
        <f t="shared" si="56"/>
        <v>5551.0960047558619</v>
      </c>
      <c r="P942">
        <f t="shared" si="57"/>
        <v>0</v>
      </c>
      <c r="Q942">
        <f>$H942*Q$2402</f>
        <v>29574.776004755862</v>
      </c>
      <c r="R942">
        <f t="shared" si="58"/>
        <v>0</v>
      </c>
      <c r="S942">
        <f t="shared" si="59"/>
        <v>0</v>
      </c>
      <c r="T942">
        <f>MROT/DAY(EOMONTH(MIN($G$2:$G$2401),MONTH(G942)-1))/8*H942*$T$2402</f>
        <v>0</v>
      </c>
      <c r="U942">
        <f>I942-PLAN</f>
        <v>-100</v>
      </c>
    </row>
    <row r="943" spans="1:21" x14ac:dyDescent="0.35">
      <c r="A943">
        <v>524</v>
      </c>
      <c r="B943" t="s">
        <v>148</v>
      </c>
      <c r="C943" t="s">
        <v>65</v>
      </c>
      <c r="D943">
        <v>5</v>
      </c>
      <c r="E943" t="s">
        <v>142</v>
      </c>
      <c r="F943">
        <v>3.4</v>
      </c>
      <c r="G943" s="1">
        <v>44564</v>
      </c>
      <c r="H943">
        <v>168</v>
      </c>
      <c r="I943">
        <v>1430</v>
      </c>
      <c r="J943">
        <v>23944.84</v>
      </c>
      <c r="K943">
        <f>IF(ISBLANK(J943),VLOOKUP(A943,LinearRegression!$B$2:$J$850,6,FALSE),J943)</f>
        <v>23944.84</v>
      </c>
      <c r="L943" s="4">
        <f>IF(ISBLANK(J943),VLOOKUP(A943,GradientBoostingRegressor!$B$2:$J$850,6,FALSE),J943)</f>
        <v>23944.84</v>
      </c>
      <c r="M943">
        <f>SUM(P943:S943)</f>
        <v>25877.929004161379</v>
      </c>
      <c r="N943">
        <f t="shared" si="56"/>
        <v>1933.0890041613784</v>
      </c>
      <c r="P943">
        <f t="shared" si="57"/>
        <v>0</v>
      </c>
      <c r="Q943">
        <f>$H943*Q$2402</f>
        <v>25877.929004161379</v>
      </c>
      <c r="R943">
        <f t="shared" si="58"/>
        <v>0</v>
      </c>
      <c r="S943">
        <f t="shared" si="59"/>
        <v>0</v>
      </c>
      <c r="T943">
        <f>MROT/DAY(EOMONTH(MIN($G$2:$G$2401),MONTH(G943)-1))/8*H943*$T$2402</f>
        <v>0</v>
      </c>
      <c r="U943">
        <f>I943-PLAN</f>
        <v>-130</v>
      </c>
    </row>
    <row r="944" spans="1:21" x14ac:dyDescent="0.35">
      <c r="A944">
        <v>528</v>
      </c>
      <c r="B944" t="s">
        <v>153</v>
      </c>
      <c r="C944" t="s">
        <v>65</v>
      </c>
      <c r="D944">
        <v>5</v>
      </c>
      <c r="E944" t="s">
        <v>151</v>
      </c>
      <c r="F944">
        <v>3.4</v>
      </c>
      <c r="G944" s="1">
        <v>44564</v>
      </c>
      <c r="H944">
        <v>168</v>
      </c>
      <c r="I944">
        <v>1430</v>
      </c>
      <c r="J944">
        <v>23944.84</v>
      </c>
      <c r="K944">
        <f>IF(ISBLANK(J944),VLOOKUP(A944,LinearRegression!$B$2:$J$850,6,FALSE),J944)</f>
        <v>23944.84</v>
      </c>
      <c r="L944" s="4">
        <f>IF(ISBLANK(J944),VLOOKUP(A944,GradientBoostingRegressor!$B$2:$J$850,6,FALSE),J944)</f>
        <v>23944.84</v>
      </c>
      <c r="M944">
        <f>SUM(P944:S944)</f>
        <v>25877.929004161379</v>
      </c>
      <c r="N944">
        <f t="shared" si="56"/>
        <v>1933.0890041613784</v>
      </c>
      <c r="P944">
        <f t="shared" si="57"/>
        <v>0</v>
      </c>
      <c r="Q944">
        <f>$H944*Q$2402</f>
        <v>25877.929004161379</v>
      </c>
      <c r="R944">
        <f t="shared" si="58"/>
        <v>0</v>
      </c>
      <c r="S944">
        <f t="shared" si="59"/>
        <v>0</v>
      </c>
      <c r="T944">
        <f>MROT/DAY(EOMONTH(MIN($G$2:$G$2401),MONTH(G944)-1))/8*H944*$T$2402</f>
        <v>0</v>
      </c>
      <c r="U944">
        <f>I944-PLAN</f>
        <v>-130</v>
      </c>
    </row>
    <row r="945" spans="1:21" x14ac:dyDescent="0.35">
      <c r="A945">
        <v>533</v>
      </c>
      <c r="B945" t="s">
        <v>158</v>
      </c>
      <c r="C945" t="s">
        <v>65</v>
      </c>
      <c r="D945">
        <v>5</v>
      </c>
      <c r="E945" t="s">
        <v>151</v>
      </c>
      <c r="F945">
        <v>3.4</v>
      </c>
      <c r="G945" s="1">
        <v>44564</v>
      </c>
      <c r="H945">
        <v>168</v>
      </c>
      <c r="I945">
        <v>1430</v>
      </c>
      <c r="J945">
        <v>23944.84</v>
      </c>
      <c r="K945">
        <f>IF(ISBLANK(J945),VLOOKUP(A945,LinearRegression!$B$2:$J$850,6,FALSE),J945)</f>
        <v>23944.84</v>
      </c>
      <c r="L945" s="4">
        <f>IF(ISBLANK(J945),VLOOKUP(A945,GradientBoostingRegressor!$B$2:$J$850,6,FALSE),J945)</f>
        <v>23944.84</v>
      </c>
      <c r="M945">
        <f>SUM(P945:S945)</f>
        <v>25877.929004161379</v>
      </c>
      <c r="N945">
        <f t="shared" si="56"/>
        <v>1933.0890041613784</v>
      </c>
      <c r="P945">
        <f t="shared" si="57"/>
        <v>0</v>
      </c>
      <c r="Q945">
        <f>$H945*Q$2402</f>
        <v>25877.929004161379</v>
      </c>
      <c r="R945">
        <f t="shared" si="58"/>
        <v>0</v>
      </c>
      <c r="S945">
        <f t="shared" si="59"/>
        <v>0</v>
      </c>
      <c r="T945">
        <f>MROT/DAY(EOMONTH(MIN($G$2:$G$2401),MONTH(G945)-1))/8*H945*$T$2402</f>
        <v>0</v>
      </c>
      <c r="U945">
        <f>I945-PLAN</f>
        <v>-130</v>
      </c>
    </row>
    <row r="946" spans="1:21" x14ac:dyDescent="0.35">
      <c r="A946">
        <v>534</v>
      </c>
      <c r="B946" t="s">
        <v>159</v>
      </c>
      <c r="C946" t="s">
        <v>65</v>
      </c>
      <c r="D946">
        <v>5</v>
      </c>
      <c r="E946" t="s">
        <v>151</v>
      </c>
      <c r="F946">
        <v>3.4</v>
      </c>
      <c r="G946" s="1">
        <v>44564</v>
      </c>
      <c r="H946">
        <v>168</v>
      </c>
      <c r="I946">
        <v>1430</v>
      </c>
      <c r="J946">
        <v>23944.84</v>
      </c>
      <c r="K946">
        <f>IF(ISBLANK(J946),VLOOKUP(A946,LinearRegression!$B$2:$J$850,6,FALSE),J946)</f>
        <v>23944.84</v>
      </c>
      <c r="L946" s="4">
        <f>IF(ISBLANK(J946),VLOOKUP(A946,GradientBoostingRegressor!$B$2:$J$850,6,FALSE),J946)</f>
        <v>23944.84</v>
      </c>
      <c r="M946">
        <f>SUM(P946:S946)</f>
        <v>25877.929004161379</v>
      </c>
      <c r="N946">
        <f t="shared" si="56"/>
        <v>1933.0890041613784</v>
      </c>
      <c r="P946">
        <f t="shared" si="57"/>
        <v>0</v>
      </c>
      <c r="Q946">
        <f>$H946*Q$2402</f>
        <v>25877.929004161379</v>
      </c>
      <c r="R946">
        <f t="shared" si="58"/>
        <v>0</v>
      </c>
      <c r="S946">
        <f t="shared" si="59"/>
        <v>0</v>
      </c>
      <c r="T946">
        <f>MROT/DAY(EOMONTH(MIN($G$2:$G$2401),MONTH(G946)-1))/8*H946*$T$2402</f>
        <v>0</v>
      </c>
      <c r="U946">
        <f>I946-PLAN</f>
        <v>-130</v>
      </c>
    </row>
    <row r="947" spans="1:21" x14ac:dyDescent="0.35">
      <c r="A947">
        <v>918</v>
      </c>
      <c r="B947" t="s">
        <v>141</v>
      </c>
      <c r="C947" t="s">
        <v>65</v>
      </c>
      <c r="D947">
        <v>5</v>
      </c>
      <c r="E947" t="s">
        <v>142</v>
      </c>
      <c r="F947">
        <v>3.4</v>
      </c>
      <c r="G947" s="1">
        <v>44566</v>
      </c>
      <c r="H947">
        <v>168</v>
      </c>
      <c r="I947">
        <v>1490</v>
      </c>
      <c r="J947">
        <v>23944.84</v>
      </c>
      <c r="K947">
        <f>IF(ISBLANK(J947),VLOOKUP(A947,LinearRegression!$B$2:$J$850,6,FALSE),J947)</f>
        <v>23944.84</v>
      </c>
      <c r="L947" s="4">
        <f>IF(ISBLANK(J947),VLOOKUP(A947,GradientBoostingRegressor!$B$2:$J$850,6,FALSE),J947)</f>
        <v>23944.84</v>
      </c>
      <c r="M947">
        <f>SUM(P947:S947)</f>
        <v>25877.929004161379</v>
      </c>
      <c r="N947">
        <f t="shared" si="56"/>
        <v>1933.0890041613784</v>
      </c>
      <c r="P947">
        <f t="shared" si="57"/>
        <v>0</v>
      </c>
      <c r="Q947">
        <f>$H947*Q$2402</f>
        <v>25877.929004161379</v>
      </c>
      <c r="R947">
        <f t="shared" si="58"/>
        <v>0</v>
      </c>
      <c r="S947">
        <f t="shared" si="59"/>
        <v>0</v>
      </c>
      <c r="T947">
        <f>MROT/DAY(EOMONTH(MIN($G$2:$G$2401),MONTH(G947)-1))/8*H947*$T$2402</f>
        <v>0</v>
      </c>
      <c r="U947">
        <f>I947-PLAN</f>
        <v>-70</v>
      </c>
    </row>
    <row r="948" spans="1:21" x14ac:dyDescent="0.35">
      <c r="A948">
        <v>925</v>
      </c>
      <c r="B948" t="s">
        <v>149</v>
      </c>
      <c r="C948" t="s">
        <v>65</v>
      </c>
      <c r="D948">
        <v>5</v>
      </c>
      <c r="E948" t="s">
        <v>142</v>
      </c>
      <c r="F948">
        <v>3.4</v>
      </c>
      <c r="G948" s="1">
        <v>44566</v>
      </c>
      <c r="H948">
        <v>168</v>
      </c>
      <c r="I948">
        <v>1490</v>
      </c>
      <c r="J948">
        <v>23944.84</v>
      </c>
      <c r="K948">
        <f>IF(ISBLANK(J948),VLOOKUP(A948,LinearRegression!$B$2:$J$850,6,FALSE),J948)</f>
        <v>23944.84</v>
      </c>
      <c r="L948" s="4">
        <f>IF(ISBLANK(J948),VLOOKUP(A948,GradientBoostingRegressor!$B$2:$J$850,6,FALSE),J948)</f>
        <v>23944.84</v>
      </c>
      <c r="M948">
        <f>SUM(P948:S948)</f>
        <v>25877.929004161379</v>
      </c>
      <c r="N948">
        <f t="shared" si="56"/>
        <v>1933.0890041613784</v>
      </c>
      <c r="P948">
        <f t="shared" si="57"/>
        <v>0</v>
      </c>
      <c r="Q948">
        <f>$H948*Q$2402</f>
        <v>25877.929004161379</v>
      </c>
      <c r="R948">
        <f t="shared" si="58"/>
        <v>0</v>
      </c>
      <c r="S948">
        <f t="shared" si="59"/>
        <v>0</v>
      </c>
      <c r="T948">
        <f>MROT/DAY(EOMONTH(MIN($G$2:$G$2401),MONTH(G948)-1))/8*H948*$T$2402</f>
        <v>0</v>
      </c>
      <c r="U948">
        <f>I948-PLAN</f>
        <v>-70</v>
      </c>
    </row>
    <row r="949" spans="1:21" x14ac:dyDescent="0.35">
      <c r="A949">
        <v>929</v>
      </c>
      <c r="B949" t="s">
        <v>154</v>
      </c>
      <c r="C949" t="s">
        <v>65</v>
      </c>
      <c r="D949">
        <v>5</v>
      </c>
      <c r="E949" t="s">
        <v>151</v>
      </c>
      <c r="F949">
        <v>3.4</v>
      </c>
      <c r="G949" s="1">
        <v>44566</v>
      </c>
      <c r="H949">
        <v>168</v>
      </c>
      <c r="I949">
        <v>1490</v>
      </c>
      <c r="J949">
        <v>23944.84</v>
      </c>
      <c r="K949">
        <f>IF(ISBLANK(J949),VLOOKUP(A949,LinearRegression!$B$2:$J$850,6,FALSE),J949)</f>
        <v>23944.84</v>
      </c>
      <c r="L949" s="4">
        <f>IF(ISBLANK(J949),VLOOKUP(A949,GradientBoostingRegressor!$B$2:$J$850,6,FALSE),J949)</f>
        <v>23944.84</v>
      </c>
      <c r="M949">
        <f>SUM(P949:S949)</f>
        <v>25877.929004161379</v>
      </c>
      <c r="N949">
        <f t="shared" si="56"/>
        <v>1933.0890041613784</v>
      </c>
      <c r="P949">
        <f t="shared" si="57"/>
        <v>0</v>
      </c>
      <c r="Q949">
        <f>$H949*Q$2402</f>
        <v>25877.929004161379</v>
      </c>
      <c r="R949">
        <f t="shared" si="58"/>
        <v>0</v>
      </c>
      <c r="S949">
        <f t="shared" si="59"/>
        <v>0</v>
      </c>
      <c r="T949">
        <f>MROT/DAY(EOMONTH(MIN($G$2:$G$2401),MONTH(G949)-1))/8*H949*$T$2402</f>
        <v>0</v>
      </c>
      <c r="U949">
        <f>I949-PLAN</f>
        <v>-70</v>
      </c>
    </row>
    <row r="950" spans="1:21" x14ac:dyDescent="0.35">
      <c r="A950">
        <v>930</v>
      </c>
      <c r="B950" t="s">
        <v>155</v>
      </c>
      <c r="C950" t="s">
        <v>65</v>
      </c>
      <c r="D950">
        <v>5</v>
      </c>
      <c r="E950" t="s">
        <v>151</v>
      </c>
      <c r="F950">
        <v>3.4</v>
      </c>
      <c r="G950" s="1">
        <v>44566</v>
      </c>
      <c r="H950">
        <v>168</v>
      </c>
      <c r="I950">
        <v>1490</v>
      </c>
      <c r="J950">
        <v>23944.84</v>
      </c>
      <c r="K950">
        <f>IF(ISBLANK(J950),VLOOKUP(A950,LinearRegression!$B$2:$J$850,6,FALSE),J950)</f>
        <v>23944.84</v>
      </c>
      <c r="L950" s="4">
        <f>IF(ISBLANK(J950),VLOOKUP(A950,GradientBoostingRegressor!$B$2:$J$850,6,FALSE),J950)</f>
        <v>23944.84</v>
      </c>
      <c r="M950">
        <f>SUM(P950:S950)</f>
        <v>25877.929004161379</v>
      </c>
      <c r="N950">
        <f t="shared" si="56"/>
        <v>1933.0890041613784</v>
      </c>
      <c r="P950">
        <f t="shared" si="57"/>
        <v>0</v>
      </c>
      <c r="Q950">
        <f>$H950*Q$2402</f>
        <v>25877.929004161379</v>
      </c>
      <c r="R950">
        <f t="shared" si="58"/>
        <v>0</v>
      </c>
      <c r="S950">
        <f t="shared" si="59"/>
        <v>0</v>
      </c>
      <c r="T950">
        <f>MROT/DAY(EOMONTH(MIN($G$2:$G$2401),MONTH(G950)-1))/8*H950*$T$2402</f>
        <v>0</v>
      </c>
      <c r="U950">
        <f>I950-PLAN</f>
        <v>-70</v>
      </c>
    </row>
    <row r="951" spans="1:21" x14ac:dyDescent="0.35">
      <c r="A951">
        <v>2128</v>
      </c>
      <c r="B951" t="s">
        <v>153</v>
      </c>
      <c r="C951" t="s">
        <v>65</v>
      </c>
      <c r="D951">
        <v>5</v>
      </c>
      <c r="E951" t="s">
        <v>151</v>
      </c>
      <c r="F951">
        <v>3.4</v>
      </c>
      <c r="G951" s="1">
        <v>44572</v>
      </c>
      <c r="H951">
        <v>168</v>
      </c>
      <c r="I951">
        <v>1200</v>
      </c>
      <c r="J951">
        <v>23944.84</v>
      </c>
      <c r="K951">
        <f>IF(ISBLANK(J951),VLOOKUP(A951,LinearRegression!$B$2:$J$850,6,FALSE),J951)</f>
        <v>23944.84</v>
      </c>
      <c r="L951" s="4">
        <f>IF(ISBLANK(J951),VLOOKUP(A951,GradientBoostingRegressor!$B$2:$J$850,6,FALSE),J951)</f>
        <v>23944.84</v>
      </c>
      <c r="M951">
        <f>SUM(P951:S951)</f>
        <v>25877.929004161379</v>
      </c>
      <c r="N951">
        <f t="shared" si="56"/>
        <v>1933.0890041613784</v>
      </c>
      <c r="P951">
        <f t="shared" si="57"/>
        <v>0</v>
      </c>
      <c r="Q951">
        <f>$H951*Q$2402</f>
        <v>25877.929004161379</v>
      </c>
      <c r="R951">
        <f t="shared" si="58"/>
        <v>0</v>
      </c>
      <c r="S951">
        <f t="shared" si="59"/>
        <v>0</v>
      </c>
      <c r="T951">
        <f>MROT/DAY(EOMONTH(MIN($G$2:$G$2401),MONTH(G951)-1))/8*H951*$T$2402</f>
        <v>0</v>
      </c>
      <c r="U951">
        <f>I951-PLAN</f>
        <v>-360</v>
      </c>
    </row>
    <row r="952" spans="1:21" x14ac:dyDescent="0.35">
      <c r="A952">
        <v>2320</v>
      </c>
      <c r="B952" t="s">
        <v>144</v>
      </c>
      <c r="C952" t="s">
        <v>65</v>
      </c>
      <c r="D952">
        <v>5</v>
      </c>
      <c r="E952" t="s">
        <v>142</v>
      </c>
      <c r="F952">
        <v>3.4</v>
      </c>
      <c r="G952" s="1">
        <v>44573</v>
      </c>
      <c r="H952">
        <v>168</v>
      </c>
      <c r="I952">
        <v>1500</v>
      </c>
      <c r="J952">
        <v>23944.84</v>
      </c>
      <c r="K952">
        <f>IF(ISBLANK(J952),VLOOKUP(A952,LinearRegression!$B$2:$J$850,6,FALSE),J952)</f>
        <v>23944.84</v>
      </c>
      <c r="L952" s="4">
        <f>IF(ISBLANK(J952),VLOOKUP(A952,GradientBoostingRegressor!$B$2:$J$850,6,FALSE),J952)</f>
        <v>23944.84</v>
      </c>
      <c r="M952">
        <f>SUM(P952:S952)</f>
        <v>25877.929004161379</v>
      </c>
      <c r="N952">
        <f t="shared" si="56"/>
        <v>1933.0890041613784</v>
      </c>
      <c r="P952">
        <f t="shared" si="57"/>
        <v>0</v>
      </c>
      <c r="Q952">
        <f>$H952*Q$2402</f>
        <v>25877.929004161379</v>
      </c>
      <c r="R952">
        <f t="shared" si="58"/>
        <v>0</v>
      </c>
      <c r="S952">
        <f t="shared" si="59"/>
        <v>0</v>
      </c>
      <c r="T952">
        <f>MROT/DAY(EOMONTH(MIN($G$2:$G$2401),MONTH(G952)-1))/8*H952*$T$2402</f>
        <v>0</v>
      </c>
      <c r="U952">
        <f>I952-PLAN</f>
        <v>-60</v>
      </c>
    </row>
    <row r="953" spans="1:21" x14ac:dyDescent="0.35">
      <c r="A953">
        <v>2326</v>
      </c>
      <c r="B953" t="s">
        <v>150</v>
      </c>
      <c r="C953" t="s">
        <v>65</v>
      </c>
      <c r="D953">
        <v>5</v>
      </c>
      <c r="E953" t="s">
        <v>151</v>
      </c>
      <c r="F953">
        <v>3.4</v>
      </c>
      <c r="G953" s="1">
        <v>44573</v>
      </c>
      <c r="H953">
        <v>168</v>
      </c>
      <c r="I953">
        <v>1500</v>
      </c>
      <c r="J953">
        <v>23944.84</v>
      </c>
      <c r="K953">
        <f>IF(ISBLANK(J953),VLOOKUP(A953,LinearRegression!$B$2:$J$850,6,FALSE),J953)</f>
        <v>23944.84</v>
      </c>
      <c r="L953" s="4">
        <f>IF(ISBLANK(J953),VLOOKUP(A953,GradientBoostingRegressor!$B$2:$J$850,6,FALSE),J953)</f>
        <v>23944.84</v>
      </c>
      <c r="M953">
        <f>SUM(P953:S953)</f>
        <v>25877.929004161379</v>
      </c>
      <c r="N953">
        <f t="shared" si="56"/>
        <v>1933.0890041613784</v>
      </c>
      <c r="P953">
        <f t="shared" si="57"/>
        <v>0</v>
      </c>
      <c r="Q953">
        <f>$H953*Q$2402</f>
        <v>25877.929004161379</v>
      </c>
      <c r="R953">
        <f t="shared" si="58"/>
        <v>0</v>
      </c>
      <c r="S953">
        <f t="shared" si="59"/>
        <v>0</v>
      </c>
      <c r="T953">
        <f>MROT/DAY(EOMONTH(MIN($G$2:$G$2401),MONTH(G953)-1))/8*H953*$T$2402</f>
        <v>0</v>
      </c>
      <c r="U953">
        <f>I953-PLAN</f>
        <v>-60</v>
      </c>
    </row>
    <row r="954" spans="1:21" x14ac:dyDescent="0.35">
      <c r="A954">
        <v>2330</v>
      </c>
      <c r="B954" t="s">
        <v>155</v>
      </c>
      <c r="C954" t="s">
        <v>65</v>
      </c>
      <c r="D954">
        <v>5</v>
      </c>
      <c r="E954" t="s">
        <v>151</v>
      </c>
      <c r="F954">
        <v>3.4</v>
      </c>
      <c r="G954" s="1">
        <v>44573</v>
      </c>
      <c r="H954">
        <v>168</v>
      </c>
      <c r="I954">
        <v>1500</v>
      </c>
      <c r="J954">
        <v>23944.84</v>
      </c>
      <c r="K954">
        <f>IF(ISBLANK(J954),VLOOKUP(A954,LinearRegression!$B$2:$J$850,6,FALSE),J954)</f>
        <v>23944.84</v>
      </c>
      <c r="L954" s="4">
        <f>IF(ISBLANK(J954),VLOOKUP(A954,GradientBoostingRegressor!$B$2:$J$850,6,FALSE),J954)</f>
        <v>23944.84</v>
      </c>
      <c r="M954">
        <f>SUM(P954:S954)</f>
        <v>25877.929004161379</v>
      </c>
      <c r="N954">
        <f t="shared" si="56"/>
        <v>1933.0890041613784</v>
      </c>
      <c r="P954">
        <f t="shared" si="57"/>
        <v>0</v>
      </c>
      <c r="Q954">
        <f>$H954*Q$2402</f>
        <v>25877.929004161379</v>
      </c>
      <c r="R954">
        <f t="shared" si="58"/>
        <v>0</v>
      </c>
      <c r="S954">
        <f t="shared" si="59"/>
        <v>0</v>
      </c>
      <c r="T954">
        <f>MROT/DAY(EOMONTH(MIN($G$2:$G$2401),MONTH(G954)-1))/8*H954*$T$2402</f>
        <v>0</v>
      </c>
      <c r="U954">
        <f>I954-PLAN</f>
        <v>-60</v>
      </c>
    </row>
    <row r="955" spans="1:21" x14ac:dyDescent="0.35">
      <c r="A955">
        <v>1221</v>
      </c>
      <c r="B955" t="s">
        <v>34</v>
      </c>
      <c r="C955" t="s">
        <v>11</v>
      </c>
      <c r="D955">
        <v>3</v>
      </c>
      <c r="E955" t="s">
        <v>12</v>
      </c>
      <c r="F955">
        <v>1</v>
      </c>
      <c r="G955" s="1">
        <v>44568</v>
      </c>
      <c r="H955">
        <v>216</v>
      </c>
      <c r="I955">
        <v>1620</v>
      </c>
      <c r="J955">
        <v>23902.13</v>
      </c>
      <c r="K955">
        <f>IF(ISBLANK(J955),VLOOKUP(A955,LinearRegression!$B$2:$J$850,6,FALSE),J955)</f>
        <v>23902.13</v>
      </c>
      <c r="L955" s="4">
        <f>IF(ISBLANK(J955),VLOOKUP(A955,GradientBoostingRegressor!$B$2:$J$850,6,FALSE),J955)</f>
        <v>23902.13</v>
      </c>
      <c r="M955">
        <f>SUM(P955:S955)</f>
        <v>33271.623005350346</v>
      </c>
      <c r="N955">
        <f t="shared" si="56"/>
        <v>9369.4930053503449</v>
      </c>
      <c r="P955">
        <f t="shared" si="57"/>
        <v>0</v>
      </c>
      <c r="Q955">
        <f>$H955*Q$2402</f>
        <v>33271.623005350346</v>
      </c>
      <c r="R955">
        <f t="shared" si="58"/>
        <v>0</v>
      </c>
      <c r="S955">
        <f t="shared" si="59"/>
        <v>0</v>
      </c>
      <c r="T955">
        <f>MROT/DAY(EOMONTH(MIN($G$2:$G$2401),MONTH(G955)-1))/8*H955*$T$2402</f>
        <v>0</v>
      </c>
      <c r="U955">
        <f>I955-PLAN</f>
        <v>60</v>
      </c>
    </row>
    <row r="956" spans="1:21" x14ac:dyDescent="0.35">
      <c r="A956">
        <v>470</v>
      </c>
      <c r="B956" t="s">
        <v>90</v>
      </c>
      <c r="C956" t="s">
        <v>18</v>
      </c>
      <c r="D956">
        <v>4</v>
      </c>
      <c r="E956" t="s">
        <v>16</v>
      </c>
      <c r="F956">
        <v>3.3</v>
      </c>
      <c r="G956" s="1">
        <v>44564</v>
      </c>
      <c r="H956">
        <v>180</v>
      </c>
      <c r="I956">
        <v>1430</v>
      </c>
      <c r="J956">
        <v>23805.52</v>
      </c>
      <c r="K956">
        <f>IF(ISBLANK(J956),VLOOKUP(A956,LinearRegression!$B$2:$J$850,6,FALSE),J956)</f>
        <v>23805.52</v>
      </c>
      <c r="L956" s="4">
        <f>IF(ISBLANK(J956),VLOOKUP(A956,GradientBoostingRegressor!$B$2:$J$850,6,FALSE),J956)</f>
        <v>23805.52</v>
      </c>
      <c r="M956">
        <f>SUM(P956:S956)</f>
        <v>27726.35250445862</v>
      </c>
      <c r="N956">
        <f t="shared" si="56"/>
        <v>3920.83250445862</v>
      </c>
      <c r="P956">
        <f t="shared" si="57"/>
        <v>0</v>
      </c>
      <c r="Q956">
        <f>$H956*Q$2402</f>
        <v>27726.35250445862</v>
      </c>
      <c r="R956">
        <f t="shared" si="58"/>
        <v>0</v>
      </c>
      <c r="S956">
        <f t="shared" si="59"/>
        <v>0</v>
      </c>
      <c r="T956">
        <f>MROT/DAY(EOMONTH(MIN($G$2:$G$2401),MONTH(G956)-1))/8*H956*$T$2402</f>
        <v>0</v>
      </c>
      <c r="U956">
        <f>I956-PLAN</f>
        <v>-130</v>
      </c>
    </row>
    <row r="957" spans="1:21" x14ac:dyDescent="0.35">
      <c r="A957">
        <v>471</v>
      </c>
      <c r="B957" t="s">
        <v>91</v>
      </c>
      <c r="C957" t="s">
        <v>18</v>
      </c>
      <c r="D957">
        <v>4</v>
      </c>
      <c r="E957" t="s">
        <v>16</v>
      </c>
      <c r="F957">
        <v>3.3</v>
      </c>
      <c r="G957" s="1">
        <v>44564</v>
      </c>
      <c r="H957">
        <v>180</v>
      </c>
      <c r="I957">
        <v>1430</v>
      </c>
      <c r="J957">
        <v>23805.52</v>
      </c>
      <c r="K957">
        <f>IF(ISBLANK(J957),VLOOKUP(A957,LinearRegression!$B$2:$J$850,6,FALSE),J957)</f>
        <v>23805.52</v>
      </c>
      <c r="L957" s="4">
        <f>IF(ISBLANK(J957),VLOOKUP(A957,GradientBoostingRegressor!$B$2:$J$850,6,FALSE),J957)</f>
        <v>23805.52</v>
      </c>
      <c r="M957">
        <f>SUM(P957:S957)</f>
        <v>27726.35250445862</v>
      </c>
      <c r="N957">
        <f t="shared" si="56"/>
        <v>3920.83250445862</v>
      </c>
      <c r="P957">
        <f t="shared" si="57"/>
        <v>0</v>
      </c>
      <c r="Q957">
        <f>$H957*Q$2402</f>
        <v>27726.35250445862</v>
      </c>
      <c r="R957">
        <f t="shared" si="58"/>
        <v>0</v>
      </c>
      <c r="S957">
        <f t="shared" si="59"/>
        <v>0</v>
      </c>
      <c r="T957">
        <f>MROT/DAY(EOMONTH(MIN($G$2:$G$2401),MONTH(G957)-1))/8*H957*$T$2402</f>
        <v>0</v>
      </c>
      <c r="U957">
        <f>I957-PLAN</f>
        <v>-130</v>
      </c>
    </row>
    <row r="958" spans="1:21" x14ac:dyDescent="0.35">
      <c r="A958">
        <v>473</v>
      </c>
      <c r="B958" t="s">
        <v>93</v>
      </c>
      <c r="C958" t="s">
        <v>18</v>
      </c>
      <c r="D958">
        <v>4</v>
      </c>
      <c r="E958" t="s">
        <v>16</v>
      </c>
      <c r="F958">
        <v>3.3</v>
      </c>
      <c r="G958" s="1">
        <v>44564</v>
      </c>
      <c r="H958">
        <v>180</v>
      </c>
      <c r="I958">
        <v>1430</v>
      </c>
      <c r="J958">
        <v>23805.52</v>
      </c>
      <c r="K958">
        <f>IF(ISBLANK(J958),VLOOKUP(A958,LinearRegression!$B$2:$J$850,6,FALSE),J958)</f>
        <v>23805.52</v>
      </c>
      <c r="L958" s="4">
        <f>IF(ISBLANK(J958),VLOOKUP(A958,GradientBoostingRegressor!$B$2:$J$850,6,FALSE),J958)</f>
        <v>23805.52</v>
      </c>
      <c r="M958">
        <f>SUM(P958:S958)</f>
        <v>27726.35250445862</v>
      </c>
      <c r="N958">
        <f t="shared" si="56"/>
        <v>3920.83250445862</v>
      </c>
      <c r="P958">
        <f t="shared" si="57"/>
        <v>0</v>
      </c>
      <c r="Q958">
        <f>$H958*Q$2402</f>
        <v>27726.35250445862</v>
      </c>
      <c r="R958">
        <f t="shared" si="58"/>
        <v>0</v>
      </c>
      <c r="S958">
        <f t="shared" si="59"/>
        <v>0</v>
      </c>
      <c r="T958">
        <f>MROT/DAY(EOMONTH(MIN($G$2:$G$2401),MONTH(G958)-1))/8*H958*$T$2402</f>
        <v>0</v>
      </c>
      <c r="U958">
        <f>I958-PLAN</f>
        <v>-130</v>
      </c>
    </row>
    <row r="959" spans="1:21" x14ac:dyDescent="0.35">
      <c r="A959">
        <v>488</v>
      </c>
      <c r="B959" t="s">
        <v>109</v>
      </c>
      <c r="C959" t="s">
        <v>18</v>
      </c>
      <c r="D959">
        <v>4</v>
      </c>
      <c r="E959" t="s">
        <v>103</v>
      </c>
      <c r="F959">
        <v>3.3</v>
      </c>
      <c r="G959" s="1">
        <v>44564</v>
      </c>
      <c r="H959">
        <v>180</v>
      </c>
      <c r="I959">
        <v>1430</v>
      </c>
      <c r="J959">
        <v>23805.52</v>
      </c>
      <c r="K959">
        <f>IF(ISBLANK(J959),VLOOKUP(A959,LinearRegression!$B$2:$J$850,6,FALSE),J959)</f>
        <v>23805.52</v>
      </c>
      <c r="L959" s="4">
        <f>IF(ISBLANK(J959),VLOOKUP(A959,GradientBoostingRegressor!$B$2:$J$850,6,FALSE),J959)</f>
        <v>23805.52</v>
      </c>
      <c r="M959">
        <f>SUM(P959:S959)</f>
        <v>27726.35250445862</v>
      </c>
      <c r="N959">
        <f t="shared" si="56"/>
        <v>3920.83250445862</v>
      </c>
      <c r="P959">
        <f t="shared" si="57"/>
        <v>0</v>
      </c>
      <c r="Q959">
        <f>$H959*Q$2402</f>
        <v>27726.35250445862</v>
      </c>
      <c r="R959">
        <f t="shared" si="58"/>
        <v>0</v>
      </c>
      <c r="S959">
        <f t="shared" si="59"/>
        <v>0</v>
      </c>
      <c r="T959">
        <f>MROT/DAY(EOMONTH(MIN($G$2:$G$2401),MONTH(G959)-1))/8*H959*$T$2402</f>
        <v>0</v>
      </c>
      <c r="U959">
        <f>I959-PLAN</f>
        <v>-130</v>
      </c>
    </row>
    <row r="960" spans="1:21" x14ac:dyDescent="0.35">
      <c r="A960">
        <v>874</v>
      </c>
      <c r="B960" t="s">
        <v>94</v>
      </c>
      <c r="C960" t="s">
        <v>18</v>
      </c>
      <c r="D960">
        <v>4</v>
      </c>
      <c r="E960" t="s">
        <v>16</v>
      </c>
      <c r="F960">
        <v>3.3</v>
      </c>
      <c r="G960" s="1">
        <v>44566</v>
      </c>
      <c r="H960">
        <v>180</v>
      </c>
      <c r="I960">
        <v>1490</v>
      </c>
      <c r="J960">
        <v>23805.52</v>
      </c>
      <c r="K960">
        <f>IF(ISBLANK(J960),VLOOKUP(A960,LinearRegression!$B$2:$J$850,6,FALSE),J960)</f>
        <v>23805.52</v>
      </c>
      <c r="L960" s="4">
        <f>IF(ISBLANK(J960),VLOOKUP(A960,GradientBoostingRegressor!$B$2:$J$850,6,FALSE),J960)</f>
        <v>23805.52</v>
      </c>
      <c r="M960">
        <f>SUM(P960:S960)</f>
        <v>27726.35250445862</v>
      </c>
      <c r="N960">
        <f t="shared" si="56"/>
        <v>3920.83250445862</v>
      </c>
      <c r="P960">
        <f t="shared" si="57"/>
        <v>0</v>
      </c>
      <c r="Q960">
        <f>$H960*Q$2402</f>
        <v>27726.35250445862</v>
      </c>
      <c r="R960">
        <f t="shared" si="58"/>
        <v>0</v>
      </c>
      <c r="S960">
        <f t="shared" si="59"/>
        <v>0</v>
      </c>
      <c r="T960">
        <f>MROT/DAY(EOMONTH(MIN($G$2:$G$2401),MONTH(G960)-1))/8*H960*$T$2402</f>
        <v>0</v>
      </c>
      <c r="U960">
        <f>I960-PLAN</f>
        <v>-70</v>
      </c>
    </row>
    <row r="961" spans="1:21" x14ac:dyDescent="0.35">
      <c r="A961">
        <v>889</v>
      </c>
      <c r="B961" t="s">
        <v>110</v>
      </c>
      <c r="C961" t="s">
        <v>18</v>
      </c>
      <c r="D961">
        <v>4</v>
      </c>
      <c r="E961" t="s">
        <v>103</v>
      </c>
      <c r="F961">
        <v>3.3</v>
      </c>
      <c r="G961" s="1">
        <v>44566</v>
      </c>
      <c r="H961">
        <v>180</v>
      </c>
      <c r="I961">
        <v>1490</v>
      </c>
      <c r="J961">
        <v>23805.52</v>
      </c>
      <c r="K961">
        <f>IF(ISBLANK(J961),VLOOKUP(A961,LinearRegression!$B$2:$J$850,6,FALSE),J961)</f>
        <v>23805.52</v>
      </c>
      <c r="L961" s="4">
        <f>IF(ISBLANK(J961),VLOOKUP(A961,GradientBoostingRegressor!$B$2:$J$850,6,FALSE),J961)</f>
        <v>23805.52</v>
      </c>
      <c r="M961">
        <f>SUM(P961:S961)</f>
        <v>27726.35250445862</v>
      </c>
      <c r="N961">
        <f t="shared" si="56"/>
        <v>3920.83250445862</v>
      </c>
      <c r="P961">
        <f t="shared" si="57"/>
        <v>0</v>
      </c>
      <c r="Q961">
        <f>$H961*Q$2402</f>
        <v>27726.35250445862</v>
      </c>
      <c r="R961">
        <f t="shared" si="58"/>
        <v>0</v>
      </c>
      <c r="S961">
        <f t="shared" si="59"/>
        <v>0</v>
      </c>
      <c r="T961">
        <f>MROT/DAY(EOMONTH(MIN($G$2:$G$2401),MONTH(G961)-1))/8*H961*$T$2402</f>
        <v>0</v>
      </c>
      <c r="U961">
        <f>I961-PLAN</f>
        <v>-70</v>
      </c>
    </row>
    <row r="962" spans="1:21" x14ac:dyDescent="0.35">
      <c r="A962">
        <v>2279</v>
      </c>
      <c r="B962" t="s">
        <v>99</v>
      </c>
      <c r="C962" t="s">
        <v>18</v>
      </c>
      <c r="D962">
        <v>4</v>
      </c>
      <c r="E962" t="s">
        <v>16</v>
      </c>
      <c r="F962">
        <v>3.3</v>
      </c>
      <c r="G962" s="1">
        <v>44573</v>
      </c>
      <c r="H962">
        <v>180</v>
      </c>
      <c r="I962">
        <v>1500</v>
      </c>
      <c r="J962">
        <v>23805.52</v>
      </c>
      <c r="K962">
        <f>IF(ISBLANK(J962),VLOOKUP(A962,LinearRegression!$B$2:$J$850,6,FALSE),J962)</f>
        <v>23805.52</v>
      </c>
      <c r="L962" s="4">
        <f>IF(ISBLANK(J962),VLOOKUP(A962,GradientBoostingRegressor!$B$2:$J$850,6,FALSE),J962)</f>
        <v>23805.52</v>
      </c>
      <c r="M962">
        <f>SUM(P962:S962)</f>
        <v>27726.35250445862</v>
      </c>
      <c r="N962">
        <f t="shared" si="56"/>
        <v>3920.83250445862</v>
      </c>
      <c r="P962">
        <f t="shared" si="57"/>
        <v>0</v>
      </c>
      <c r="Q962">
        <f>$H962*Q$2402</f>
        <v>27726.35250445862</v>
      </c>
      <c r="R962">
        <f t="shared" si="58"/>
        <v>0</v>
      </c>
      <c r="S962">
        <f t="shared" si="59"/>
        <v>0</v>
      </c>
      <c r="T962">
        <f>MROT/DAY(EOMONTH(MIN($G$2:$G$2401),MONTH(G962)-1))/8*H962*$T$2402</f>
        <v>0</v>
      </c>
      <c r="U962">
        <f>I962-PLAN</f>
        <v>-60</v>
      </c>
    </row>
    <row r="963" spans="1:21" x14ac:dyDescent="0.35">
      <c r="A963">
        <v>2284</v>
      </c>
      <c r="B963" t="s">
        <v>105</v>
      </c>
      <c r="C963" t="s">
        <v>18</v>
      </c>
      <c r="D963">
        <v>4</v>
      </c>
      <c r="E963" t="s">
        <v>103</v>
      </c>
      <c r="F963">
        <v>3.3</v>
      </c>
      <c r="G963" s="1">
        <v>44573</v>
      </c>
      <c r="H963">
        <v>180</v>
      </c>
      <c r="I963">
        <v>1500</v>
      </c>
      <c r="J963">
        <v>23805.52</v>
      </c>
      <c r="K963">
        <f>IF(ISBLANK(J963),VLOOKUP(A963,LinearRegression!$B$2:$J$850,6,FALSE),J963)</f>
        <v>23805.52</v>
      </c>
      <c r="L963" s="4">
        <f>IF(ISBLANK(J963),VLOOKUP(A963,GradientBoostingRegressor!$B$2:$J$850,6,FALSE),J963)</f>
        <v>23805.52</v>
      </c>
      <c r="M963">
        <f>SUM(P963:S963)</f>
        <v>27726.35250445862</v>
      </c>
      <c r="N963">
        <f t="shared" ref="N963:N1026" si="60">ABS(J963-M963)</f>
        <v>3920.83250445862</v>
      </c>
      <c r="P963">
        <f t="shared" ref="P963:P1026" si="61">$I963*P$2402</f>
        <v>0</v>
      </c>
      <c r="Q963">
        <f>$H963*Q$2402</f>
        <v>27726.35250445862</v>
      </c>
      <c r="R963">
        <f t="shared" ref="R963:R1026" si="62">$D963*R$2402</f>
        <v>0</v>
      </c>
      <c r="S963">
        <f t="shared" ref="S963:S1026" si="63">$F963*S$2402</f>
        <v>0</v>
      </c>
      <c r="T963">
        <f>MROT/DAY(EOMONTH(MIN($G$2:$G$2401),MONTH(G963)-1))/8*H963*$T$2402</f>
        <v>0</v>
      </c>
      <c r="U963">
        <f>I963-PLAN</f>
        <v>-60</v>
      </c>
    </row>
    <row r="964" spans="1:21" x14ac:dyDescent="0.35">
      <c r="A964">
        <v>2289</v>
      </c>
      <c r="B964" t="s">
        <v>110</v>
      </c>
      <c r="C964" t="s">
        <v>18</v>
      </c>
      <c r="D964">
        <v>4</v>
      </c>
      <c r="E964" t="s">
        <v>103</v>
      </c>
      <c r="F964">
        <v>3.3</v>
      </c>
      <c r="G964" s="1">
        <v>44573</v>
      </c>
      <c r="H964">
        <v>180</v>
      </c>
      <c r="I964">
        <v>1500</v>
      </c>
      <c r="J964">
        <v>23805.52</v>
      </c>
      <c r="K964">
        <f>IF(ISBLANK(J964),VLOOKUP(A964,LinearRegression!$B$2:$J$850,6,FALSE),J964)</f>
        <v>23805.52</v>
      </c>
      <c r="L964" s="4">
        <f>IF(ISBLANK(J964),VLOOKUP(A964,GradientBoostingRegressor!$B$2:$J$850,6,FALSE),J964)</f>
        <v>23805.52</v>
      </c>
      <c r="M964">
        <f>SUM(P964:S964)</f>
        <v>27726.35250445862</v>
      </c>
      <c r="N964">
        <f t="shared" si="60"/>
        <v>3920.83250445862</v>
      </c>
      <c r="P964">
        <f t="shared" si="61"/>
        <v>0</v>
      </c>
      <c r="Q964">
        <f>$H964*Q$2402</f>
        <v>27726.35250445862</v>
      </c>
      <c r="R964">
        <f t="shared" si="62"/>
        <v>0</v>
      </c>
      <c r="S964">
        <f t="shared" si="63"/>
        <v>0</v>
      </c>
      <c r="T964">
        <f>MROT/DAY(EOMONTH(MIN($G$2:$G$2401),MONTH(G964)-1))/8*H964*$T$2402</f>
        <v>0</v>
      </c>
      <c r="U964">
        <f>I964-PLAN</f>
        <v>-60</v>
      </c>
    </row>
    <row r="965" spans="1:21" x14ac:dyDescent="0.35">
      <c r="A965">
        <v>1295</v>
      </c>
      <c r="B965" t="s">
        <v>117</v>
      </c>
      <c r="C965" t="s">
        <v>50</v>
      </c>
      <c r="D965">
        <v>5</v>
      </c>
      <c r="E965" t="s">
        <v>51</v>
      </c>
      <c r="F965">
        <v>2</v>
      </c>
      <c r="G965" s="1">
        <v>44568</v>
      </c>
      <c r="H965">
        <v>180</v>
      </c>
      <c r="I965">
        <v>1620</v>
      </c>
      <c r="J965">
        <v>23634.71</v>
      </c>
      <c r="K965">
        <f>IF(ISBLANK(J965),VLOOKUP(A965,LinearRegression!$B$2:$J$850,6,FALSE),J965)</f>
        <v>23634.71</v>
      </c>
      <c r="L965" s="4">
        <f>IF(ISBLANK(J965),VLOOKUP(A965,GradientBoostingRegressor!$B$2:$J$850,6,FALSE),J965)</f>
        <v>23634.71</v>
      </c>
      <c r="M965">
        <f>SUM(P965:S965)</f>
        <v>27726.35250445862</v>
      </c>
      <c r="N965">
        <f t="shared" si="60"/>
        <v>4091.6425044586213</v>
      </c>
      <c r="P965">
        <f t="shared" si="61"/>
        <v>0</v>
      </c>
      <c r="Q965">
        <f>$H965*Q$2402</f>
        <v>27726.35250445862</v>
      </c>
      <c r="R965">
        <f t="shared" si="62"/>
        <v>0</v>
      </c>
      <c r="S965">
        <f t="shared" si="63"/>
        <v>0</v>
      </c>
      <c r="T965">
        <f>MROT/DAY(EOMONTH(MIN($G$2:$G$2401),MONTH(G965)-1))/8*H965*$T$2402</f>
        <v>0</v>
      </c>
      <c r="U965">
        <f>I965-PLAN</f>
        <v>60</v>
      </c>
    </row>
    <row r="966" spans="1:21" x14ac:dyDescent="0.35">
      <c r="A966">
        <v>1297</v>
      </c>
      <c r="B966" t="s">
        <v>119</v>
      </c>
      <c r="C966" t="s">
        <v>50</v>
      </c>
      <c r="D966">
        <v>5</v>
      </c>
      <c r="E966" t="s">
        <v>51</v>
      </c>
      <c r="F966">
        <v>2</v>
      </c>
      <c r="G966" s="1">
        <v>44568</v>
      </c>
      <c r="H966">
        <v>180</v>
      </c>
      <c r="I966">
        <v>1620</v>
      </c>
      <c r="J966">
        <v>23634.71</v>
      </c>
      <c r="K966">
        <f>IF(ISBLANK(J966),VLOOKUP(A966,LinearRegression!$B$2:$J$850,6,FALSE),J966)</f>
        <v>23634.71</v>
      </c>
      <c r="L966" s="4">
        <f>IF(ISBLANK(J966),VLOOKUP(A966,GradientBoostingRegressor!$B$2:$J$850,6,FALSE),J966)</f>
        <v>23634.71</v>
      </c>
      <c r="M966">
        <f>SUM(P966:S966)</f>
        <v>27726.35250445862</v>
      </c>
      <c r="N966">
        <f t="shared" si="60"/>
        <v>4091.6425044586213</v>
      </c>
      <c r="P966">
        <f t="shared" si="61"/>
        <v>0</v>
      </c>
      <c r="Q966">
        <f>$H966*Q$2402</f>
        <v>27726.35250445862</v>
      </c>
      <c r="R966">
        <f t="shared" si="62"/>
        <v>0</v>
      </c>
      <c r="S966">
        <f t="shared" si="63"/>
        <v>0</v>
      </c>
      <c r="T966">
        <f>MROT/DAY(EOMONTH(MIN($G$2:$G$2401),MONTH(G966)-1))/8*H966*$T$2402</f>
        <v>0</v>
      </c>
      <c r="U966">
        <f>I966-PLAN</f>
        <v>60</v>
      </c>
    </row>
    <row r="967" spans="1:21" x14ac:dyDescent="0.35">
      <c r="A967">
        <v>1301</v>
      </c>
      <c r="B967" t="s">
        <v>123</v>
      </c>
      <c r="C967" t="s">
        <v>50</v>
      </c>
      <c r="D967">
        <v>5</v>
      </c>
      <c r="E967" t="s">
        <v>51</v>
      </c>
      <c r="F967">
        <v>2</v>
      </c>
      <c r="G967" s="1">
        <v>44568</v>
      </c>
      <c r="H967">
        <v>180</v>
      </c>
      <c r="I967">
        <v>1620</v>
      </c>
      <c r="J967">
        <v>23634.71</v>
      </c>
      <c r="K967">
        <f>IF(ISBLANK(J967),VLOOKUP(A967,LinearRegression!$B$2:$J$850,6,FALSE),J967)</f>
        <v>23634.71</v>
      </c>
      <c r="L967" s="4">
        <f>IF(ISBLANK(J967),VLOOKUP(A967,GradientBoostingRegressor!$B$2:$J$850,6,FALSE),J967)</f>
        <v>23634.71</v>
      </c>
      <c r="M967">
        <f>SUM(P967:S967)</f>
        <v>27726.35250445862</v>
      </c>
      <c r="N967">
        <f t="shared" si="60"/>
        <v>4091.6425044586213</v>
      </c>
      <c r="P967">
        <f t="shared" si="61"/>
        <v>0</v>
      </c>
      <c r="Q967">
        <f>$H967*Q$2402</f>
        <v>27726.35250445862</v>
      </c>
      <c r="R967">
        <f t="shared" si="62"/>
        <v>0</v>
      </c>
      <c r="S967">
        <f t="shared" si="63"/>
        <v>0</v>
      </c>
      <c r="T967">
        <f>MROT/DAY(EOMONTH(MIN($G$2:$G$2401),MONTH(G967)-1))/8*H967*$T$2402</f>
        <v>0</v>
      </c>
      <c r="U967">
        <f>I967-PLAN</f>
        <v>60</v>
      </c>
    </row>
    <row r="968" spans="1:21" x14ac:dyDescent="0.35">
      <c r="A968">
        <v>1312</v>
      </c>
      <c r="B968" t="s">
        <v>135</v>
      </c>
      <c r="C968" t="s">
        <v>50</v>
      </c>
      <c r="D968">
        <v>5</v>
      </c>
      <c r="E968" t="s">
        <v>133</v>
      </c>
      <c r="F968">
        <v>2</v>
      </c>
      <c r="G968" s="1">
        <v>44568</v>
      </c>
      <c r="H968">
        <v>180</v>
      </c>
      <c r="I968">
        <v>1620</v>
      </c>
      <c r="J968">
        <v>23634.71</v>
      </c>
      <c r="K968">
        <f>IF(ISBLANK(J968),VLOOKUP(A968,LinearRegression!$B$2:$J$850,6,FALSE),J968)</f>
        <v>23634.71</v>
      </c>
      <c r="L968" s="4">
        <f>IF(ISBLANK(J968),VLOOKUP(A968,GradientBoostingRegressor!$B$2:$J$850,6,FALSE),J968)</f>
        <v>23634.71</v>
      </c>
      <c r="M968">
        <f>SUM(P968:S968)</f>
        <v>27726.35250445862</v>
      </c>
      <c r="N968">
        <f t="shared" si="60"/>
        <v>4091.6425044586213</v>
      </c>
      <c r="P968">
        <f t="shared" si="61"/>
        <v>0</v>
      </c>
      <c r="Q968">
        <f>$H968*Q$2402</f>
        <v>27726.35250445862</v>
      </c>
      <c r="R968">
        <f t="shared" si="62"/>
        <v>0</v>
      </c>
      <c r="S968">
        <f t="shared" si="63"/>
        <v>0</v>
      </c>
      <c r="T968">
        <f>MROT/DAY(EOMONTH(MIN($G$2:$G$2401),MONTH(G968)-1))/8*H968*$T$2402</f>
        <v>0</v>
      </c>
      <c r="U968">
        <f>I968-PLAN</f>
        <v>60</v>
      </c>
    </row>
    <row r="969" spans="1:21" x14ac:dyDescent="0.35">
      <c r="A969">
        <v>439</v>
      </c>
      <c r="B969" t="s">
        <v>54</v>
      </c>
      <c r="C969" t="s">
        <v>50</v>
      </c>
      <c r="D969">
        <v>4</v>
      </c>
      <c r="E969" t="s">
        <v>51</v>
      </c>
      <c r="F969">
        <v>2</v>
      </c>
      <c r="G969" s="1">
        <v>44564</v>
      </c>
      <c r="H969">
        <v>192</v>
      </c>
      <c r="I969">
        <v>1430</v>
      </c>
      <c r="J969">
        <v>23617.71</v>
      </c>
      <c r="K969">
        <f>IF(ISBLANK(J969),VLOOKUP(A969,LinearRegression!$B$2:$J$850,6,FALSE),J969)</f>
        <v>23617.71</v>
      </c>
      <c r="L969" s="4">
        <f>IF(ISBLANK(J969),VLOOKUP(A969,GradientBoostingRegressor!$B$2:$J$850,6,FALSE),J969)</f>
        <v>23617.71</v>
      </c>
      <c r="M969">
        <f>SUM(P969:S969)</f>
        <v>29574.776004755862</v>
      </c>
      <c r="N969">
        <f t="shared" si="60"/>
        <v>5957.0660047558631</v>
      </c>
      <c r="P969">
        <f t="shared" si="61"/>
        <v>0</v>
      </c>
      <c r="Q969">
        <f>$H969*Q$2402</f>
        <v>29574.776004755862</v>
      </c>
      <c r="R969">
        <f t="shared" si="62"/>
        <v>0</v>
      </c>
      <c r="S969">
        <f t="shared" si="63"/>
        <v>0</v>
      </c>
      <c r="T969">
        <f>MROT/DAY(EOMONTH(MIN($G$2:$G$2401),MONTH(G969)-1))/8*H969*$T$2402</f>
        <v>0</v>
      </c>
      <c r="U969">
        <f>I969-PLAN</f>
        <v>-130</v>
      </c>
    </row>
    <row r="970" spans="1:21" x14ac:dyDescent="0.35">
      <c r="A970">
        <v>440</v>
      </c>
      <c r="B970" t="s">
        <v>55</v>
      </c>
      <c r="C970" t="s">
        <v>50</v>
      </c>
      <c r="D970">
        <v>4</v>
      </c>
      <c r="E970" t="s">
        <v>51</v>
      </c>
      <c r="F970">
        <v>2</v>
      </c>
      <c r="G970" s="1">
        <v>44564</v>
      </c>
      <c r="H970">
        <v>192</v>
      </c>
      <c r="I970">
        <v>1430</v>
      </c>
      <c r="J970">
        <v>23617.71</v>
      </c>
      <c r="K970">
        <f>IF(ISBLANK(J970),VLOOKUP(A970,LinearRegression!$B$2:$J$850,6,FALSE),J970)</f>
        <v>23617.71</v>
      </c>
      <c r="L970" s="4">
        <f>IF(ISBLANK(J970),VLOOKUP(A970,GradientBoostingRegressor!$B$2:$J$850,6,FALSE),J970)</f>
        <v>23617.71</v>
      </c>
      <c r="M970">
        <f>SUM(P970:S970)</f>
        <v>29574.776004755862</v>
      </c>
      <c r="N970">
        <f t="shared" si="60"/>
        <v>5957.0660047558631</v>
      </c>
      <c r="P970">
        <f t="shared" si="61"/>
        <v>0</v>
      </c>
      <c r="Q970">
        <f>$H970*Q$2402</f>
        <v>29574.776004755862</v>
      </c>
      <c r="R970">
        <f t="shared" si="62"/>
        <v>0</v>
      </c>
      <c r="S970">
        <f t="shared" si="63"/>
        <v>0</v>
      </c>
      <c r="T970">
        <f>MROT/DAY(EOMONTH(MIN($G$2:$G$2401),MONTH(G970)-1))/8*H970*$T$2402</f>
        <v>0</v>
      </c>
      <c r="U970">
        <f>I970-PLAN</f>
        <v>-130</v>
      </c>
    </row>
    <row r="971" spans="1:21" x14ac:dyDescent="0.35">
      <c r="A971">
        <v>441</v>
      </c>
      <c r="B971" t="s">
        <v>56</v>
      </c>
      <c r="C971" t="s">
        <v>50</v>
      </c>
      <c r="D971">
        <v>4</v>
      </c>
      <c r="E971" t="s">
        <v>51</v>
      </c>
      <c r="F971">
        <v>2</v>
      </c>
      <c r="G971" s="1">
        <v>44564</v>
      </c>
      <c r="H971">
        <v>192</v>
      </c>
      <c r="I971">
        <v>1430</v>
      </c>
      <c r="J971">
        <v>23617.71</v>
      </c>
      <c r="K971">
        <f>IF(ISBLANK(J971),VLOOKUP(A971,LinearRegression!$B$2:$J$850,6,FALSE),J971)</f>
        <v>23617.71</v>
      </c>
      <c r="L971" s="4">
        <f>IF(ISBLANK(J971),VLOOKUP(A971,GradientBoostingRegressor!$B$2:$J$850,6,FALSE),J971)</f>
        <v>23617.71</v>
      </c>
      <c r="M971">
        <f>SUM(P971:S971)</f>
        <v>29574.776004755862</v>
      </c>
      <c r="N971">
        <f t="shared" si="60"/>
        <v>5957.0660047558631</v>
      </c>
      <c r="P971">
        <f t="shared" si="61"/>
        <v>0</v>
      </c>
      <c r="Q971">
        <f>$H971*Q$2402</f>
        <v>29574.776004755862</v>
      </c>
      <c r="R971">
        <f t="shared" si="62"/>
        <v>0</v>
      </c>
      <c r="S971">
        <f t="shared" si="63"/>
        <v>0</v>
      </c>
      <c r="T971">
        <f>MROT/DAY(EOMONTH(MIN($G$2:$G$2401),MONTH(G971)-1))/8*H971*$T$2402</f>
        <v>0</v>
      </c>
      <c r="U971">
        <f>I971-PLAN</f>
        <v>-130</v>
      </c>
    </row>
    <row r="972" spans="1:21" x14ac:dyDescent="0.35">
      <c r="A972">
        <v>444</v>
      </c>
      <c r="B972" t="s">
        <v>59</v>
      </c>
      <c r="C972" t="s">
        <v>50</v>
      </c>
      <c r="D972">
        <v>4</v>
      </c>
      <c r="E972" t="s">
        <v>51</v>
      </c>
      <c r="F972">
        <v>2</v>
      </c>
      <c r="G972" s="1">
        <v>44564</v>
      </c>
      <c r="H972">
        <v>192</v>
      </c>
      <c r="I972">
        <v>1430</v>
      </c>
      <c r="J972">
        <v>23617.71</v>
      </c>
      <c r="K972">
        <f>IF(ISBLANK(J972),VLOOKUP(A972,LinearRegression!$B$2:$J$850,6,FALSE),J972)</f>
        <v>23617.71</v>
      </c>
      <c r="L972" s="4">
        <f>IF(ISBLANK(J972),VLOOKUP(A972,GradientBoostingRegressor!$B$2:$J$850,6,FALSE),J972)</f>
        <v>23617.71</v>
      </c>
      <c r="M972">
        <f>SUM(P972:S972)</f>
        <v>29574.776004755862</v>
      </c>
      <c r="N972">
        <f t="shared" si="60"/>
        <v>5957.0660047558631</v>
      </c>
      <c r="P972">
        <f t="shared" si="61"/>
        <v>0</v>
      </c>
      <c r="Q972">
        <f>$H972*Q$2402</f>
        <v>29574.776004755862</v>
      </c>
      <c r="R972">
        <f t="shared" si="62"/>
        <v>0</v>
      </c>
      <c r="S972">
        <f t="shared" si="63"/>
        <v>0</v>
      </c>
      <c r="T972">
        <f>MROT/DAY(EOMONTH(MIN($G$2:$G$2401),MONTH(G972)-1))/8*H972*$T$2402</f>
        <v>0</v>
      </c>
      <c r="U972">
        <f>I972-PLAN</f>
        <v>-130</v>
      </c>
    </row>
    <row r="973" spans="1:21" x14ac:dyDescent="0.35">
      <c r="A973">
        <v>445</v>
      </c>
      <c r="B973" t="s">
        <v>60</v>
      </c>
      <c r="C973" t="s">
        <v>50</v>
      </c>
      <c r="D973">
        <v>4</v>
      </c>
      <c r="E973" t="s">
        <v>51</v>
      </c>
      <c r="F973">
        <v>2</v>
      </c>
      <c r="G973" s="1">
        <v>44564</v>
      </c>
      <c r="H973">
        <v>192</v>
      </c>
      <c r="I973">
        <v>1430</v>
      </c>
      <c r="J973">
        <v>23617.71</v>
      </c>
      <c r="K973">
        <f>IF(ISBLANK(J973),VLOOKUP(A973,LinearRegression!$B$2:$J$850,6,FALSE),J973)</f>
        <v>23617.71</v>
      </c>
      <c r="L973" s="4">
        <f>IF(ISBLANK(J973),VLOOKUP(A973,GradientBoostingRegressor!$B$2:$J$850,6,FALSE),J973)</f>
        <v>23617.71</v>
      </c>
      <c r="M973">
        <f>SUM(P973:S973)</f>
        <v>29574.776004755862</v>
      </c>
      <c r="N973">
        <f t="shared" si="60"/>
        <v>5957.0660047558631</v>
      </c>
      <c r="P973">
        <f t="shared" si="61"/>
        <v>0</v>
      </c>
      <c r="Q973">
        <f>$H973*Q$2402</f>
        <v>29574.776004755862</v>
      </c>
      <c r="R973">
        <f t="shared" si="62"/>
        <v>0</v>
      </c>
      <c r="S973">
        <f t="shared" si="63"/>
        <v>0</v>
      </c>
      <c r="T973">
        <f>MROT/DAY(EOMONTH(MIN($G$2:$G$2401),MONTH(G973)-1))/8*H973*$T$2402</f>
        <v>0</v>
      </c>
      <c r="U973">
        <f>I973-PLAN</f>
        <v>-130</v>
      </c>
    </row>
    <row r="974" spans="1:21" x14ac:dyDescent="0.35">
      <c r="A974">
        <v>836</v>
      </c>
      <c r="B974" t="s">
        <v>49</v>
      </c>
      <c r="C974" t="s">
        <v>50</v>
      </c>
      <c r="D974">
        <v>4</v>
      </c>
      <c r="E974" t="s">
        <v>51</v>
      </c>
      <c r="F974">
        <v>2</v>
      </c>
      <c r="G974" s="1">
        <v>44566</v>
      </c>
      <c r="H974">
        <v>192</v>
      </c>
      <c r="I974">
        <v>1490</v>
      </c>
      <c r="J974">
        <v>23617.71</v>
      </c>
      <c r="K974">
        <f>IF(ISBLANK(J974),VLOOKUP(A974,LinearRegression!$B$2:$J$850,6,FALSE),J974)</f>
        <v>23617.71</v>
      </c>
      <c r="L974" s="4">
        <f>IF(ISBLANK(J974),VLOOKUP(A974,GradientBoostingRegressor!$B$2:$J$850,6,FALSE),J974)</f>
        <v>23617.71</v>
      </c>
      <c r="M974">
        <f>SUM(P974:S974)</f>
        <v>29574.776004755862</v>
      </c>
      <c r="N974">
        <f t="shared" si="60"/>
        <v>5957.0660047558631</v>
      </c>
      <c r="P974">
        <f t="shared" si="61"/>
        <v>0</v>
      </c>
      <c r="Q974">
        <f>$H974*Q$2402</f>
        <v>29574.776004755862</v>
      </c>
      <c r="R974">
        <f t="shared" si="62"/>
        <v>0</v>
      </c>
      <c r="S974">
        <f t="shared" si="63"/>
        <v>0</v>
      </c>
      <c r="T974">
        <f>MROT/DAY(EOMONTH(MIN($G$2:$G$2401),MONTH(G974)-1))/8*H974*$T$2402</f>
        <v>0</v>
      </c>
      <c r="U974">
        <f>I974-PLAN</f>
        <v>-70</v>
      </c>
    </row>
    <row r="975" spans="1:21" x14ac:dyDescent="0.35">
      <c r="A975">
        <v>844</v>
      </c>
      <c r="B975" t="s">
        <v>59</v>
      </c>
      <c r="C975" t="s">
        <v>50</v>
      </c>
      <c r="D975">
        <v>4</v>
      </c>
      <c r="E975" t="s">
        <v>51</v>
      </c>
      <c r="F975">
        <v>2</v>
      </c>
      <c r="G975" s="1">
        <v>44566</v>
      </c>
      <c r="H975">
        <v>192</v>
      </c>
      <c r="I975">
        <v>1490</v>
      </c>
      <c r="J975">
        <v>23617.71</v>
      </c>
      <c r="K975">
        <f>IF(ISBLANK(J975),VLOOKUP(A975,LinearRegression!$B$2:$J$850,6,FALSE),J975)</f>
        <v>23617.71</v>
      </c>
      <c r="L975" s="4">
        <f>IF(ISBLANK(J975),VLOOKUP(A975,GradientBoostingRegressor!$B$2:$J$850,6,FALSE),J975)</f>
        <v>23617.71</v>
      </c>
      <c r="M975">
        <f>SUM(P975:S975)</f>
        <v>29574.776004755862</v>
      </c>
      <c r="N975">
        <f t="shared" si="60"/>
        <v>5957.0660047558631</v>
      </c>
      <c r="P975">
        <f t="shared" si="61"/>
        <v>0</v>
      </c>
      <c r="Q975">
        <f>$H975*Q$2402</f>
        <v>29574.776004755862</v>
      </c>
      <c r="R975">
        <f t="shared" si="62"/>
        <v>0</v>
      </c>
      <c r="S975">
        <f t="shared" si="63"/>
        <v>0</v>
      </c>
      <c r="T975">
        <f>MROT/DAY(EOMONTH(MIN($G$2:$G$2401),MONTH(G975)-1))/8*H975*$T$2402</f>
        <v>0</v>
      </c>
      <c r="U975">
        <f>I975-PLAN</f>
        <v>-70</v>
      </c>
    </row>
    <row r="976" spans="1:21" x14ac:dyDescent="0.35">
      <c r="A976">
        <v>848</v>
      </c>
      <c r="B976" t="s">
        <v>63</v>
      </c>
      <c r="C976" t="s">
        <v>50</v>
      </c>
      <c r="D976">
        <v>4</v>
      </c>
      <c r="E976" t="s">
        <v>51</v>
      </c>
      <c r="F976">
        <v>2</v>
      </c>
      <c r="G976" s="1">
        <v>44566</v>
      </c>
      <c r="H976">
        <v>192</v>
      </c>
      <c r="I976">
        <v>1490</v>
      </c>
      <c r="J976">
        <v>23617.71</v>
      </c>
      <c r="K976">
        <f>IF(ISBLANK(J976),VLOOKUP(A976,LinearRegression!$B$2:$J$850,6,FALSE),J976)</f>
        <v>23617.71</v>
      </c>
      <c r="L976" s="4">
        <f>IF(ISBLANK(J976),VLOOKUP(A976,GradientBoostingRegressor!$B$2:$J$850,6,FALSE),J976)</f>
        <v>23617.71</v>
      </c>
      <c r="M976">
        <f>SUM(P976:S976)</f>
        <v>29574.776004755862</v>
      </c>
      <c r="N976">
        <f t="shared" si="60"/>
        <v>5957.0660047558631</v>
      </c>
      <c r="P976">
        <f t="shared" si="61"/>
        <v>0</v>
      </c>
      <c r="Q976">
        <f>$H976*Q$2402</f>
        <v>29574.776004755862</v>
      </c>
      <c r="R976">
        <f t="shared" si="62"/>
        <v>0</v>
      </c>
      <c r="S976">
        <f t="shared" si="63"/>
        <v>0</v>
      </c>
      <c r="T976">
        <f>MROT/DAY(EOMONTH(MIN($G$2:$G$2401),MONTH(G976)-1))/8*H976*$T$2402</f>
        <v>0</v>
      </c>
      <c r="U976">
        <f>I976-PLAN</f>
        <v>-70</v>
      </c>
    </row>
    <row r="977" spans="1:21" x14ac:dyDescent="0.35">
      <c r="A977">
        <v>2244</v>
      </c>
      <c r="B977" t="s">
        <v>59</v>
      </c>
      <c r="C977" t="s">
        <v>50</v>
      </c>
      <c r="D977">
        <v>4</v>
      </c>
      <c r="E977" t="s">
        <v>51</v>
      </c>
      <c r="F977">
        <v>2</v>
      </c>
      <c r="G977" s="1">
        <v>44573</v>
      </c>
      <c r="H977">
        <v>192</v>
      </c>
      <c r="I977">
        <v>1500</v>
      </c>
      <c r="J977">
        <v>23617.71</v>
      </c>
      <c r="K977">
        <f>IF(ISBLANK(J977),VLOOKUP(A977,LinearRegression!$B$2:$J$850,6,FALSE),J977)</f>
        <v>23617.71</v>
      </c>
      <c r="L977" s="4">
        <f>IF(ISBLANK(J977),VLOOKUP(A977,GradientBoostingRegressor!$B$2:$J$850,6,FALSE),J977)</f>
        <v>23617.71</v>
      </c>
      <c r="M977">
        <f>SUM(P977:S977)</f>
        <v>29574.776004755862</v>
      </c>
      <c r="N977">
        <f t="shared" si="60"/>
        <v>5957.0660047558631</v>
      </c>
      <c r="P977">
        <f t="shared" si="61"/>
        <v>0</v>
      </c>
      <c r="Q977">
        <f>$H977*Q$2402</f>
        <v>29574.776004755862</v>
      </c>
      <c r="R977">
        <f t="shared" si="62"/>
        <v>0</v>
      </c>
      <c r="S977">
        <f t="shared" si="63"/>
        <v>0</v>
      </c>
      <c r="T977">
        <f>MROT/DAY(EOMONTH(MIN($G$2:$G$2401),MONTH(G977)-1))/8*H977*$T$2402</f>
        <v>0</v>
      </c>
      <c r="U977">
        <f>I977-PLAN</f>
        <v>-60</v>
      </c>
    </row>
    <row r="978" spans="1:21" x14ac:dyDescent="0.35">
      <c r="A978">
        <v>2247</v>
      </c>
      <c r="B978" t="s">
        <v>62</v>
      </c>
      <c r="C978" t="s">
        <v>50</v>
      </c>
      <c r="D978">
        <v>4</v>
      </c>
      <c r="E978" t="s">
        <v>51</v>
      </c>
      <c r="F978">
        <v>2</v>
      </c>
      <c r="G978" s="1">
        <v>44573</v>
      </c>
      <c r="H978">
        <v>192</v>
      </c>
      <c r="I978">
        <v>1500</v>
      </c>
      <c r="J978">
        <v>23617.71</v>
      </c>
      <c r="K978">
        <f>IF(ISBLANK(J978),VLOOKUP(A978,LinearRegression!$B$2:$J$850,6,FALSE),J978)</f>
        <v>23617.71</v>
      </c>
      <c r="L978" s="4">
        <f>IF(ISBLANK(J978),VLOOKUP(A978,GradientBoostingRegressor!$B$2:$J$850,6,FALSE),J978)</f>
        <v>23617.71</v>
      </c>
      <c r="M978">
        <f>SUM(P978:S978)</f>
        <v>29574.776004755862</v>
      </c>
      <c r="N978">
        <f t="shared" si="60"/>
        <v>5957.0660047558631</v>
      </c>
      <c r="P978">
        <f t="shared" si="61"/>
        <v>0</v>
      </c>
      <c r="Q978">
        <f>$H978*Q$2402</f>
        <v>29574.776004755862</v>
      </c>
      <c r="R978">
        <f t="shared" si="62"/>
        <v>0</v>
      </c>
      <c r="S978">
        <f t="shared" si="63"/>
        <v>0</v>
      </c>
      <c r="T978">
        <f>MROT/DAY(EOMONTH(MIN($G$2:$G$2401),MONTH(G978)-1))/8*H978*$T$2402</f>
        <v>0</v>
      </c>
      <c r="U978">
        <f>I978-PLAN</f>
        <v>-60</v>
      </c>
    </row>
    <row r="979" spans="1:21" x14ac:dyDescent="0.35">
      <c r="A979">
        <v>296</v>
      </c>
      <c r="B979" t="s">
        <v>118</v>
      </c>
      <c r="C979" t="s">
        <v>50</v>
      </c>
      <c r="D979">
        <v>5</v>
      </c>
      <c r="E979" t="s">
        <v>51</v>
      </c>
      <c r="F979">
        <v>2</v>
      </c>
      <c r="G979" s="1">
        <v>44563</v>
      </c>
      <c r="H979">
        <v>180</v>
      </c>
      <c r="I979">
        <v>1460</v>
      </c>
      <c r="J979">
        <v>23611.99</v>
      </c>
      <c r="K979">
        <f>IF(ISBLANK(J979),VLOOKUP(A979,LinearRegression!$B$2:$J$850,6,FALSE),J979)</f>
        <v>23611.99</v>
      </c>
      <c r="L979" s="4">
        <f>IF(ISBLANK(J979),VLOOKUP(A979,GradientBoostingRegressor!$B$2:$J$850,6,FALSE),J979)</f>
        <v>23611.99</v>
      </c>
      <c r="M979">
        <f>SUM(P979:S979)</f>
        <v>27726.35250445862</v>
      </c>
      <c r="N979">
        <f t="shared" si="60"/>
        <v>4114.3625044586188</v>
      </c>
      <c r="P979">
        <f t="shared" si="61"/>
        <v>0</v>
      </c>
      <c r="Q979">
        <f>$H979*Q$2402</f>
        <v>27726.35250445862</v>
      </c>
      <c r="R979">
        <f t="shared" si="62"/>
        <v>0</v>
      </c>
      <c r="S979">
        <f t="shared" si="63"/>
        <v>0</v>
      </c>
      <c r="T979">
        <f>MROT/DAY(EOMONTH(MIN($G$2:$G$2401),MONTH(G979)-1))/8*H979*$T$2402</f>
        <v>0</v>
      </c>
      <c r="U979">
        <f>I979-PLAN</f>
        <v>-100</v>
      </c>
    </row>
    <row r="980" spans="1:21" x14ac:dyDescent="0.35">
      <c r="A980">
        <v>301</v>
      </c>
      <c r="B980" t="s">
        <v>123</v>
      </c>
      <c r="C980" t="s">
        <v>50</v>
      </c>
      <c r="D980">
        <v>5</v>
      </c>
      <c r="E980" t="s">
        <v>51</v>
      </c>
      <c r="F980">
        <v>2</v>
      </c>
      <c r="G980" s="1">
        <v>44563</v>
      </c>
      <c r="H980">
        <v>180</v>
      </c>
      <c r="I980">
        <v>1460</v>
      </c>
      <c r="J980">
        <v>23611.99</v>
      </c>
      <c r="K980">
        <f>IF(ISBLANK(J980),VLOOKUP(A980,LinearRegression!$B$2:$J$850,6,FALSE),J980)</f>
        <v>23611.99</v>
      </c>
      <c r="L980" s="4">
        <f>IF(ISBLANK(J980),VLOOKUP(A980,GradientBoostingRegressor!$B$2:$J$850,6,FALSE),J980)</f>
        <v>23611.99</v>
      </c>
      <c r="M980">
        <f>SUM(P980:S980)</f>
        <v>27726.35250445862</v>
      </c>
      <c r="N980">
        <f t="shared" si="60"/>
        <v>4114.3625044586188</v>
      </c>
      <c r="P980">
        <f t="shared" si="61"/>
        <v>0</v>
      </c>
      <c r="Q980">
        <f>$H980*Q$2402</f>
        <v>27726.35250445862</v>
      </c>
      <c r="R980">
        <f t="shared" si="62"/>
        <v>0</v>
      </c>
      <c r="S980">
        <f t="shared" si="63"/>
        <v>0</v>
      </c>
      <c r="T980">
        <f>MROT/DAY(EOMONTH(MIN($G$2:$G$2401),MONTH(G980)-1))/8*H980*$T$2402</f>
        <v>0</v>
      </c>
      <c r="U980">
        <f>I980-PLAN</f>
        <v>-100</v>
      </c>
    </row>
    <row r="981" spans="1:21" x14ac:dyDescent="0.35">
      <c r="A981">
        <v>303</v>
      </c>
      <c r="B981" t="s">
        <v>125</v>
      </c>
      <c r="C981" t="s">
        <v>50</v>
      </c>
      <c r="D981">
        <v>5</v>
      </c>
      <c r="E981" t="s">
        <v>51</v>
      </c>
      <c r="F981">
        <v>2</v>
      </c>
      <c r="G981" s="1">
        <v>44563</v>
      </c>
      <c r="H981">
        <v>180</v>
      </c>
      <c r="I981">
        <v>1460</v>
      </c>
      <c r="J981">
        <v>23611.99</v>
      </c>
      <c r="K981">
        <f>IF(ISBLANK(J981),VLOOKUP(A981,LinearRegression!$B$2:$J$850,6,FALSE),J981)</f>
        <v>23611.99</v>
      </c>
      <c r="L981" s="4">
        <f>IF(ISBLANK(J981),VLOOKUP(A981,GradientBoostingRegressor!$B$2:$J$850,6,FALSE),J981)</f>
        <v>23611.99</v>
      </c>
      <c r="M981">
        <f>SUM(P981:S981)</f>
        <v>27726.35250445862</v>
      </c>
      <c r="N981">
        <f t="shared" si="60"/>
        <v>4114.3625044586188</v>
      </c>
      <c r="P981">
        <f t="shared" si="61"/>
        <v>0</v>
      </c>
      <c r="Q981">
        <f>$H981*Q$2402</f>
        <v>27726.35250445862</v>
      </c>
      <c r="R981">
        <f t="shared" si="62"/>
        <v>0</v>
      </c>
      <c r="S981">
        <f t="shared" si="63"/>
        <v>0</v>
      </c>
      <c r="T981">
        <f>MROT/DAY(EOMONTH(MIN($G$2:$G$2401),MONTH(G981)-1))/8*H981*$T$2402</f>
        <v>0</v>
      </c>
      <c r="U981">
        <f>I981-PLAN</f>
        <v>-100</v>
      </c>
    </row>
    <row r="982" spans="1:21" x14ac:dyDescent="0.35">
      <c r="A982">
        <v>315</v>
      </c>
      <c r="B982" t="s">
        <v>138</v>
      </c>
      <c r="C982" t="s">
        <v>50</v>
      </c>
      <c r="D982">
        <v>5</v>
      </c>
      <c r="E982" t="s">
        <v>133</v>
      </c>
      <c r="F982">
        <v>2</v>
      </c>
      <c r="G982" s="1">
        <v>44563</v>
      </c>
      <c r="H982">
        <v>180</v>
      </c>
      <c r="I982">
        <v>1460</v>
      </c>
      <c r="J982">
        <v>23611.99</v>
      </c>
      <c r="K982">
        <f>IF(ISBLANK(J982),VLOOKUP(A982,LinearRegression!$B$2:$J$850,6,FALSE),J982)</f>
        <v>23611.99</v>
      </c>
      <c r="L982" s="4">
        <f>IF(ISBLANK(J982),VLOOKUP(A982,GradientBoostingRegressor!$B$2:$J$850,6,FALSE),J982)</f>
        <v>23611.99</v>
      </c>
      <c r="M982">
        <f>SUM(P982:S982)</f>
        <v>27726.35250445862</v>
      </c>
      <c r="N982">
        <f t="shared" si="60"/>
        <v>4114.3625044586188</v>
      </c>
      <c r="P982">
        <f t="shared" si="61"/>
        <v>0</v>
      </c>
      <c r="Q982">
        <f>$H982*Q$2402</f>
        <v>27726.35250445862</v>
      </c>
      <c r="R982">
        <f t="shared" si="62"/>
        <v>0</v>
      </c>
      <c r="S982">
        <f t="shared" si="63"/>
        <v>0</v>
      </c>
      <c r="T982">
        <f>MROT/DAY(EOMONTH(MIN($G$2:$G$2401),MONTH(G982)-1))/8*H982*$T$2402</f>
        <v>0</v>
      </c>
      <c r="U982">
        <f>I982-PLAN</f>
        <v>-100</v>
      </c>
    </row>
    <row r="983" spans="1:21" x14ac:dyDescent="0.35">
      <c r="A983">
        <v>1417</v>
      </c>
      <c r="B983" t="s">
        <v>30</v>
      </c>
      <c r="C983" t="s">
        <v>11</v>
      </c>
      <c r="D983">
        <v>3</v>
      </c>
      <c r="E983" t="s">
        <v>12</v>
      </c>
      <c r="F983">
        <v>1</v>
      </c>
      <c r="G983" s="1">
        <v>44569</v>
      </c>
      <c r="H983">
        <v>204</v>
      </c>
      <c r="I983">
        <v>1930</v>
      </c>
      <c r="J983">
        <v>23558.02</v>
      </c>
      <c r="K983">
        <f>IF(ISBLANK(J983),VLOOKUP(A983,LinearRegression!$B$2:$J$850,6,FALSE),J983)</f>
        <v>23558.02</v>
      </c>
      <c r="L983" s="4">
        <f>IF(ISBLANK(J983),VLOOKUP(A983,GradientBoostingRegressor!$B$2:$J$850,6,FALSE),J983)</f>
        <v>23558.02</v>
      </c>
      <c r="M983">
        <f>SUM(P983:S983)</f>
        <v>31423.199505053104</v>
      </c>
      <c r="N983">
        <f t="shared" si="60"/>
        <v>7865.1795050531036</v>
      </c>
      <c r="P983">
        <f t="shared" si="61"/>
        <v>0</v>
      </c>
      <c r="Q983">
        <f>$H983*Q$2402</f>
        <v>31423.199505053104</v>
      </c>
      <c r="R983">
        <f t="shared" si="62"/>
        <v>0</v>
      </c>
      <c r="S983">
        <f t="shared" si="63"/>
        <v>0</v>
      </c>
      <c r="T983">
        <f>MROT/DAY(EOMONTH(MIN($G$2:$G$2401),MONTH(G983)-1))/8*H983*$T$2402</f>
        <v>0</v>
      </c>
      <c r="U983">
        <f>I983-PLAN</f>
        <v>370</v>
      </c>
    </row>
    <row r="984" spans="1:21" x14ac:dyDescent="0.35">
      <c r="A984">
        <v>1419</v>
      </c>
      <c r="B984" t="s">
        <v>32</v>
      </c>
      <c r="C984" t="s">
        <v>11</v>
      </c>
      <c r="D984">
        <v>3</v>
      </c>
      <c r="E984" t="s">
        <v>12</v>
      </c>
      <c r="F984">
        <v>1</v>
      </c>
      <c r="G984" s="1">
        <v>44569</v>
      </c>
      <c r="H984">
        <v>204</v>
      </c>
      <c r="I984">
        <v>1930</v>
      </c>
      <c r="J984">
        <v>23558.02</v>
      </c>
      <c r="K984">
        <f>IF(ISBLANK(J984),VLOOKUP(A984,LinearRegression!$B$2:$J$850,6,FALSE),J984)</f>
        <v>23558.02</v>
      </c>
      <c r="L984" s="4">
        <f>IF(ISBLANK(J984),VLOOKUP(A984,GradientBoostingRegressor!$B$2:$J$850,6,FALSE),J984)</f>
        <v>23558.02</v>
      </c>
      <c r="M984">
        <f>SUM(P984:S984)</f>
        <v>31423.199505053104</v>
      </c>
      <c r="N984">
        <f t="shared" si="60"/>
        <v>7865.1795050531036</v>
      </c>
      <c r="P984">
        <f t="shared" si="61"/>
        <v>0</v>
      </c>
      <c r="Q984">
        <f>$H984*Q$2402</f>
        <v>31423.199505053104</v>
      </c>
      <c r="R984">
        <f t="shared" si="62"/>
        <v>0</v>
      </c>
      <c r="S984">
        <f t="shared" si="63"/>
        <v>0</v>
      </c>
      <c r="T984">
        <f>MROT/DAY(EOMONTH(MIN($G$2:$G$2401),MONTH(G984)-1))/8*H984*$T$2402</f>
        <v>0</v>
      </c>
      <c r="U984">
        <f>I984-PLAN</f>
        <v>370</v>
      </c>
    </row>
    <row r="985" spans="1:21" x14ac:dyDescent="0.35">
      <c r="A985">
        <v>819</v>
      </c>
      <c r="B985" t="s">
        <v>32</v>
      </c>
      <c r="C985" t="s">
        <v>11</v>
      </c>
      <c r="D985">
        <v>3</v>
      </c>
      <c r="E985" t="s">
        <v>12</v>
      </c>
      <c r="F985">
        <v>1</v>
      </c>
      <c r="G985" s="1">
        <v>44566</v>
      </c>
      <c r="H985">
        <v>216</v>
      </c>
      <c r="I985">
        <v>1490</v>
      </c>
      <c r="J985">
        <v>23468.55</v>
      </c>
      <c r="K985">
        <f>IF(ISBLANK(J985),VLOOKUP(A985,LinearRegression!$B$2:$J$850,6,FALSE),J985)</f>
        <v>23468.55</v>
      </c>
      <c r="L985" s="4">
        <f>IF(ISBLANK(J985),VLOOKUP(A985,GradientBoostingRegressor!$B$2:$J$850,6,FALSE),J985)</f>
        <v>23468.55</v>
      </c>
      <c r="M985">
        <f>SUM(P985:S985)</f>
        <v>33271.623005350346</v>
      </c>
      <c r="N985">
        <f t="shared" si="60"/>
        <v>9803.0730053503466</v>
      </c>
      <c r="P985">
        <f t="shared" si="61"/>
        <v>0</v>
      </c>
      <c r="Q985">
        <f>$H985*Q$2402</f>
        <v>33271.623005350346</v>
      </c>
      <c r="R985">
        <f t="shared" si="62"/>
        <v>0</v>
      </c>
      <c r="S985">
        <f t="shared" si="63"/>
        <v>0</v>
      </c>
      <c r="T985">
        <f>MROT/DAY(EOMONTH(MIN($G$2:$G$2401),MONTH(G985)-1))/8*H985*$T$2402</f>
        <v>0</v>
      </c>
      <c r="U985">
        <f>I985-PLAN</f>
        <v>-70</v>
      </c>
    </row>
    <row r="986" spans="1:21" x14ac:dyDescent="0.35">
      <c r="A986">
        <v>2221</v>
      </c>
      <c r="B986" t="s">
        <v>34</v>
      </c>
      <c r="C986" t="s">
        <v>11</v>
      </c>
      <c r="D986">
        <v>3</v>
      </c>
      <c r="E986" t="s">
        <v>12</v>
      </c>
      <c r="F986">
        <v>1</v>
      </c>
      <c r="G986" s="1">
        <v>44573</v>
      </c>
      <c r="H986">
        <v>216</v>
      </c>
      <c r="I986">
        <v>1500</v>
      </c>
      <c r="J986">
        <v>23468.55</v>
      </c>
      <c r="K986">
        <f>IF(ISBLANK(J986),VLOOKUP(A986,LinearRegression!$B$2:$J$850,6,FALSE),J986)</f>
        <v>23468.55</v>
      </c>
      <c r="L986" s="4">
        <f>IF(ISBLANK(J986),VLOOKUP(A986,GradientBoostingRegressor!$B$2:$J$850,6,FALSE),J986)</f>
        <v>23468.55</v>
      </c>
      <c r="M986">
        <f>SUM(P986:S986)</f>
        <v>33271.623005350346</v>
      </c>
      <c r="N986">
        <f t="shared" si="60"/>
        <v>9803.0730053503466</v>
      </c>
      <c r="P986">
        <f t="shared" si="61"/>
        <v>0</v>
      </c>
      <c r="Q986">
        <f>$H986*Q$2402</f>
        <v>33271.623005350346</v>
      </c>
      <c r="R986">
        <f t="shared" si="62"/>
        <v>0</v>
      </c>
      <c r="S986">
        <f t="shared" si="63"/>
        <v>0</v>
      </c>
      <c r="T986">
        <f>MROT/DAY(EOMONTH(MIN($G$2:$G$2401),MONTH(G986)-1))/8*H986*$T$2402</f>
        <v>0</v>
      </c>
      <c r="U986">
        <f>I986-PLAN</f>
        <v>-60</v>
      </c>
    </row>
    <row r="987" spans="1:21" x14ac:dyDescent="0.35">
      <c r="A987">
        <v>1341</v>
      </c>
      <c r="B987" t="s">
        <v>166</v>
      </c>
      <c r="C987" t="s">
        <v>114</v>
      </c>
      <c r="D987">
        <v>5</v>
      </c>
      <c r="E987" t="s">
        <v>103</v>
      </c>
      <c r="F987">
        <v>3.3</v>
      </c>
      <c r="G987" s="1">
        <v>44568</v>
      </c>
      <c r="H987">
        <v>168</v>
      </c>
      <c r="I987">
        <v>1620</v>
      </c>
      <c r="J987">
        <v>23352.34</v>
      </c>
      <c r="K987">
        <f>IF(ISBLANK(J987),VLOOKUP(A987,LinearRegression!$B$2:$J$850,6,FALSE),J987)</f>
        <v>23352.34</v>
      </c>
      <c r="L987" s="4">
        <f>IF(ISBLANK(J987),VLOOKUP(A987,GradientBoostingRegressor!$B$2:$J$850,6,FALSE),J987)</f>
        <v>23352.34</v>
      </c>
      <c r="M987">
        <f>SUM(P987:S987)</f>
        <v>25877.929004161379</v>
      </c>
      <c r="N987">
        <f t="shared" si="60"/>
        <v>2525.5890041613784</v>
      </c>
      <c r="P987">
        <f t="shared" si="61"/>
        <v>0</v>
      </c>
      <c r="Q987">
        <f>$H987*Q$2402</f>
        <v>25877.929004161379</v>
      </c>
      <c r="R987">
        <f t="shared" si="62"/>
        <v>0</v>
      </c>
      <c r="S987">
        <f t="shared" si="63"/>
        <v>0</v>
      </c>
      <c r="T987">
        <f>MROT/DAY(EOMONTH(MIN($G$2:$G$2401),MONTH(G987)-1))/8*H987*$T$2402</f>
        <v>0</v>
      </c>
      <c r="U987">
        <f>I987-PLAN</f>
        <v>60</v>
      </c>
    </row>
    <row r="988" spans="1:21" x14ac:dyDescent="0.35">
      <c r="A988">
        <v>294</v>
      </c>
      <c r="B988" t="s">
        <v>116</v>
      </c>
      <c r="C988" t="s">
        <v>114</v>
      </c>
      <c r="D988">
        <v>5</v>
      </c>
      <c r="E988" t="s">
        <v>51</v>
      </c>
      <c r="F988">
        <v>3.3</v>
      </c>
      <c r="G988" s="1">
        <v>44563</v>
      </c>
      <c r="H988">
        <v>168</v>
      </c>
      <c r="I988">
        <v>1460</v>
      </c>
      <c r="J988">
        <v>23331.14</v>
      </c>
      <c r="K988">
        <f>IF(ISBLANK(J988),VLOOKUP(A988,LinearRegression!$B$2:$J$850,6,FALSE),J988)</f>
        <v>23331.14</v>
      </c>
      <c r="L988" s="4">
        <f>IF(ISBLANK(J988),VLOOKUP(A988,GradientBoostingRegressor!$B$2:$J$850,6,FALSE),J988)</f>
        <v>23331.14</v>
      </c>
      <c r="M988">
        <f>SUM(P988:S988)</f>
        <v>25877.929004161379</v>
      </c>
      <c r="N988">
        <f t="shared" si="60"/>
        <v>2546.7890041613791</v>
      </c>
      <c r="P988">
        <f t="shared" si="61"/>
        <v>0</v>
      </c>
      <c r="Q988">
        <f>$H988*Q$2402</f>
        <v>25877.929004161379</v>
      </c>
      <c r="R988">
        <f t="shared" si="62"/>
        <v>0</v>
      </c>
      <c r="S988">
        <f t="shared" si="63"/>
        <v>0</v>
      </c>
      <c r="T988">
        <f>MROT/DAY(EOMONTH(MIN($G$2:$G$2401),MONTH(G988)-1))/8*H988*$T$2402</f>
        <v>0</v>
      </c>
      <c r="U988">
        <f>I988-PLAN</f>
        <v>-100</v>
      </c>
    </row>
    <row r="989" spans="1:21" x14ac:dyDescent="0.35">
      <c r="A989">
        <v>302</v>
      </c>
      <c r="B989" t="s">
        <v>124</v>
      </c>
      <c r="C989" t="s">
        <v>114</v>
      </c>
      <c r="D989">
        <v>5</v>
      </c>
      <c r="E989" t="s">
        <v>51</v>
      </c>
      <c r="F989">
        <v>3.3</v>
      </c>
      <c r="G989" s="1">
        <v>44563</v>
      </c>
      <c r="H989">
        <v>168</v>
      </c>
      <c r="I989">
        <v>1460</v>
      </c>
      <c r="J989">
        <v>23331.14</v>
      </c>
      <c r="K989">
        <f>IF(ISBLANK(J989),VLOOKUP(A989,LinearRegression!$B$2:$J$850,6,FALSE),J989)</f>
        <v>23331.14</v>
      </c>
      <c r="L989" s="4">
        <f>IF(ISBLANK(J989),VLOOKUP(A989,GradientBoostingRegressor!$B$2:$J$850,6,FALSE),J989)</f>
        <v>23331.14</v>
      </c>
      <c r="M989">
        <f>SUM(P989:S989)</f>
        <v>25877.929004161379</v>
      </c>
      <c r="N989">
        <f t="shared" si="60"/>
        <v>2546.7890041613791</v>
      </c>
      <c r="P989">
        <f t="shared" si="61"/>
        <v>0</v>
      </c>
      <c r="Q989">
        <f>$H989*Q$2402</f>
        <v>25877.929004161379</v>
      </c>
      <c r="R989">
        <f t="shared" si="62"/>
        <v>0</v>
      </c>
      <c r="S989">
        <f t="shared" si="63"/>
        <v>0</v>
      </c>
      <c r="T989">
        <f>MROT/DAY(EOMONTH(MIN($G$2:$G$2401),MONTH(G989)-1))/8*H989*$T$2402</f>
        <v>0</v>
      </c>
      <c r="U989">
        <f>I989-PLAN</f>
        <v>-100</v>
      </c>
    </row>
    <row r="990" spans="1:21" x14ac:dyDescent="0.35">
      <c r="A990">
        <v>304</v>
      </c>
      <c r="B990" t="s">
        <v>126</v>
      </c>
      <c r="C990" t="s">
        <v>114</v>
      </c>
      <c r="D990">
        <v>5</v>
      </c>
      <c r="E990" t="s">
        <v>51</v>
      </c>
      <c r="F990">
        <v>3.3</v>
      </c>
      <c r="G990" s="1">
        <v>44563</v>
      </c>
      <c r="H990">
        <v>168</v>
      </c>
      <c r="I990">
        <v>1460</v>
      </c>
      <c r="J990">
        <v>23331.14</v>
      </c>
      <c r="K990">
        <f>IF(ISBLANK(J990),VLOOKUP(A990,LinearRegression!$B$2:$J$850,6,FALSE),J990)</f>
        <v>23331.14</v>
      </c>
      <c r="L990" s="4">
        <f>IF(ISBLANK(J990),VLOOKUP(A990,GradientBoostingRegressor!$B$2:$J$850,6,FALSE),J990)</f>
        <v>23331.14</v>
      </c>
      <c r="M990">
        <f>SUM(P990:S990)</f>
        <v>25877.929004161379</v>
      </c>
      <c r="N990">
        <f t="shared" si="60"/>
        <v>2546.7890041613791</v>
      </c>
      <c r="P990">
        <f t="shared" si="61"/>
        <v>0</v>
      </c>
      <c r="Q990">
        <f>$H990*Q$2402</f>
        <v>25877.929004161379</v>
      </c>
      <c r="R990">
        <f t="shared" si="62"/>
        <v>0</v>
      </c>
      <c r="S990">
        <f t="shared" si="63"/>
        <v>0</v>
      </c>
      <c r="T990">
        <f>MROT/DAY(EOMONTH(MIN($G$2:$G$2401),MONTH(G990)-1))/8*H990*$T$2402</f>
        <v>0</v>
      </c>
      <c r="U990">
        <f>I990-PLAN</f>
        <v>-100</v>
      </c>
    </row>
    <row r="991" spans="1:21" x14ac:dyDescent="0.35">
      <c r="A991">
        <v>309</v>
      </c>
      <c r="B991" t="s">
        <v>131</v>
      </c>
      <c r="C991" t="s">
        <v>114</v>
      </c>
      <c r="D991">
        <v>5</v>
      </c>
      <c r="E991" t="s">
        <v>51</v>
      </c>
      <c r="F991">
        <v>3.3</v>
      </c>
      <c r="G991" s="1">
        <v>44563</v>
      </c>
      <c r="H991">
        <v>168</v>
      </c>
      <c r="I991">
        <v>1460</v>
      </c>
      <c r="J991">
        <v>23331.14</v>
      </c>
      <c r="K991">
        <f>IF(ISBLANK(J991),VLOOKUP(A991,LinearRegression!$B$2:$J$850,6,FALSE),J991)</f>
        <v>23331.14</v>
      </c>
      <c r="L991" s="4">
        <f>IF(ISBLANK(J991),VLOOKUP(A991,GradientBoostingRegressor!$B$2:$J$850,6,FALSE),J991)</f>
        <v>23331.14</v>
      </c>
      <c r="M991">
        <f>SUM(P991:S991)</f>
        <v>25877.929004161379</v>
      </c>
      <c r="N991">
        <f t="shared" si="60"/>
        <v>2546.7890041613791</v>
      </c>
      <c r="P991">
        <f t="shared" si="61"/>
        <v>0</v>
      </c>
      <c r="Q991">
        <f>$H991*Q$2402</f>
        <v>25877.929004161379</v>
      </c>
      <c r="R991">
        <f t="shared" si="62"/>
        <v>0</v>
      </c>
      <c r="S991">
        <f t="shared" si="63"/>
        <v>0</v>
      </c>
      <c r="T991">
        <f>MROT/DAY(EOMONTH(MIN($G$2:$G$2401),MONTH(G991)-1))/8*H991*$T$2402</f>
        <v>0</v>
      </c>
      <c r="U991">
        <f>I991-PLAN</f>
        <v>-100</v>
      </c>
    </row>
    <row r="992" spans="1:21" x14ac:dyDescent="0.35">
      <c r="A992">
        <v>977</v>
      </c>
      <c r="B992" t="s">
        <v>204</v>
      </c>
      <c r="C992" t="s">
        <v>114</v>
      </c>
      <c r="D992">
        <v>7</v>
      </c>
      <c r="E992" t="s">
        <v>103</v>
      </c>
      <c r="F992">
        <v>3.3</v>
      </c>
      <c r="G992" s="1">
        <v>44566</v>
      </c>
      <c r="H992">
        <v>144</v>
      </c>
      <c r="I992">
        <v>1490</v>
      </c>
      <c r="J992">
        <v>23320.86</v>
      </c>
      <c r="K992">
        <f>IF(ISBLANK(J992),VLOOKUP(A992,LinearRegression!$B$2:$J$850,6,FALSE),J992)</f>
        <v>23320.86</v>
      </c>
      <c r="L992" s="4">
        <f>IF(ISBLANK(J992),VLOOKUP(A992,GradientBoostingRegressor!$B$2:$J$850,6,FALSE),J992)</f>
        <v>23320.86</v>
      </c>
      <c r="M992">
        <f>SUM(P992:S992)</f>
        <v>22181.082003566895</v>
      </c>
      <c r="N992">
        <f t="shared" si="60"/>
        <v>1139.7779964331057</v>
      </c>
      <c r="P992">
        <f t="shared" si="61"/>
        <v>0</v>
      </c>
      <c r="Q992">
        <f>$H992*Q$2402</f>
        <v>22181.082003566895</v>
      </c>
      <c r="R992">
        <f t="shared" si="62"/>
        <v>0</v>
      </c>
      <c r="S992">
        <f t="shared" si="63"/>
        <v>0</v>
      </c>
      <c r="T992">
        <f>MROT/DAY(EOMONTH(MIN($G$2:$G$2401),MONTH(G992)-1))/8*H992*$T$2402</f>
        <v>0</v>
      </c>
      <c r="U992">
        <f>I992-PLAN</f>
        <v>-70</v>
      </c>
    </row>
    <row r="993" spans="1:21" x14ac:dyDescent="0.35">
      <c r="A993">
        <v>2168</v>
      </c>
      <c r="B993" t="s">
        <v>195</v>
      </c>
      <c r="C993" t="s">
        <v>114</v>
      </c>
      <c r="D993">
        <v>7</v>
      </c>
      <c r="E993" t="s">
        <v>16</v>
      </c>
      <c r="F993">
        <v>3.3</v>
      </c>
      <c r="G993" s="1">
        <v>44572</v>
      </c>
      <c r="H993">
        <v>144</v>
      </c>
      <c r="I993">
        <v>1200</v>
      </c>
      <c r="J993">
        <v>23320.86</v>
      </c>
      <c r="K993">
        <f>IF(ISBLANK(J993),VLOOKUP(A993,LinearRegression!$B$2:$J$850,6,FALSE),J993)</f>
        <v>23320.86</v>
      </c>
      <c r="L993" s="4">
        <f>IF(ISBLANK(J993),VLOOKUP(A993,GradientBoostingRegressor!$B$2:$J$850,6,FALSE),J993)</f>
        <v>23320.86</v>
      </c>
      <c r="M993">
        <f>SUM(P993:S993)</f>
        <v>22181.082003566895</v>
      </c>
      <c r="N993">
        <f t="shared" si="60"/>
        <v>1139.7779964331057</v>
      </c>
      <c r="P993">
        <f t="shared" si="61"/>
        <v>0</v>
      </c>
      <c r="Q993">
        <f>$H993*Q$2402</f>
        <v>22181.082003566895</v>
      </c>
      <c r="R993">
        <f t="shared" si="62"/>
        <v>0</v>
      </c>
      <c r="S993">
        <f t="shared" si="63"/>
        <v>0</v>
      </c>
      <c r="T993">
        <f>MROT/DAY(EOMONTH(MIN($G$2:$G$2401),MONTH(G993)-1))/8*H993*$T$2402</f>
        <v>0</v>
      </c>
      <c r="U993">
        <f>I993-PLAN</f>
        <v>-360</v>
      </c>
    </row>
    <row r="994" spans="1:21" x14ac:dyDescent="0.35">
      <c r="A994">
        <v>2175</v>
      </c>
      <c r="B994" t="s">
        <v>202</v>
      </c>
      <c r="C994" t="s">
        <v>114</v>
      </c>
      <c r="D994">
        <v>7</v>
      </c>
      <c r="E994" t="s">
        <v>103</v>
      </c>
      <c r="F994">
        <v>3.3</v>
      </c>
      <c r="G994" s="1">
        <v>44572</v>
      </c>
      <c r="H994">
        <v>144</v>
      </c>
      <c r="I994">
        <v>1200</v>
      </c>
      <c r="J994">
        <v>23320.86</v>
      </c>
      <c r="K994">
        <f>IF(ISBLANK(J994),VLOOKUP(A994,LinearRegression!$B$2:$J$850,6,FALSE),J994)</f>
        <v>23320.86</v>
      </c>
      <c r="L994" s="4">
        <f>IF(ISBLANK(J994),VLOOKUP(A994,GradientBoostingRegressor!$B$2:$J$850,6,FALSE),J994)</f>
        <v>23320.86</v>
      </c>
      <c r="M994">
        <f>SUM(P994:S994)</f>
        <v>22181.082003566895</v>
      </c>
      <c r="N994">
        <f t="shared" si="60"/>
        <v>1139.7779964331057</v>
      </c>
      <c r="P994">
        <f t="shared" si="61"/>
        <v>0</v>
      </c>
      <c r="Q994">
        <f>$H994*Q$2402</f>
        <v>22181.082003566895</v>
      </c>
      <c r="R994">
        <f t="shared" si="62"/>
        <v>0</v>
      </c>
      <c r="S994">
        <f t="shared" si="63"/>
        <v>0</v>
      </c>
      <c r="T994">
        <f>MROT/DAY(EOMONTH(MIN($G$2:$G$2401),MONTH(G994)-1))/8*H994*$T$2402</f>
        <v>0</v>
      </c>
      <c r="U994">
        <f>I994-PLAN</f>
        <v>-360</v>
      </c>
    </row>
    <row r="995" spans="1:21" x14ac:dyDescent="0.35">
      <c r="A995">
        <v>2176</v>
      </c>
      <c r="B995" t="s">
        <v>203</v>
      </c>
      <c r="C995" t="s">
        <v>114</v>
      </c>
      <c r="D995">
        <v>7</v>
      </c>
      <c r="E995" t="s">
        <v>103</v>
      </c>
      <c r="F995">
        <v>3.3</v>
      </c>
      <c r="G995" s="1">
        <v>44572</v>
      </c>
      <c r="H995">
        <v>144</v>
      </c>
      <c r="I995">
        <v>1200</v>
      </c>
      <c r="J995">
        <v>23320.86</v>
      </c>
      <c r="K995">
        <f>IF(ISBLANK(J995),VLOOKUP(A995,LinearRegression!$B$2:$J$850,6,FALSE),J995)</f>
        <v>23320.86</v>
      </c>
      <c r="L995" s="4">
        <f>IF(ISBLANK(J995),VLOOKUP(A995,GradientBoostingRegressor!$B$2:$J$850,6,FALSE),J995)</f>
        <v>23320.86</v>
      </c>
      <c r="M995">
        <f>SUM(P995:S995)</f>
        <v>22181.082003566895</v>
      </c>
      <c r="N995">
        <f t="shared" si="60"/>
        <v>1139.7779964331057</v>
      </c>
      <c r="P995">
        <f t="shared" si="61"/>
        <v>0</v>
      </c>
      <c r="Q995">
        <f>$H995*Q$2402</f>
        <v>22181.082003566895</v>
      </c>
      <c r="R995">
        <f t="shared" si="62"/>
        <v>0</v>
      </c>
      <c r="S995">
        <f t="shared" si="63"/>
        <v>0</v>
      </c>
      <c r="T995">
        <f>MROT/DAY(EOMONTH(MIN($G$2:$G$2401),MONTH(G995)-1))/8*H995*$T$2402</f>
        <v>0</v>
      </c>
      <c r="U995">
        <f>I995-PLAN</f>
        <v>-360</v>
      </c>
    </row>
    <row r="996" spans="1:21" x14ac:dyDescent="0.35">
      <c r="A996">
        <v>2177</v>
      </c>
      <c r="B996" t="s">
        <v>204</v>
      </c>
      <c r="C996" t="s">
        <v>114</v>
      </c>
      <c r="D996">
        <v>7</v>
      </c>
      <c r="E996" t="s">
        <v>103</v>
      </c>
      <c r="F996">
        <v>3.3</v>
      </c>
      <c r="G996" s="1">
        <v>44572</v>
      </c>
      <c r="H996">
        <v>144</v>
      </c>
      <c r="I996">
        <v>1200</v>
      </c>
      <c r="J996">
        <v>23320.86</v>
      </c>
      <c r="K996">
        <f>IF(ISBLANK(J996),VLOOKUP(A996,LinearRegression!$B$2:$J$850,6,FALSE),J996)</f>
        <v>23320.86</v>
      </c>
      <c r="L996" s="4">
        <f>IF(ISBLANK(J996),VLOOKUP(A996,GradientBoostingRegressor!$B$2:$J$850,6,FALSE),J996)</f>
        <v>23320.86</v>
      </c>
      <c r="M996">
        <f>SUM(P996:S996)</f>
        <v>22181.082003566895</v>
      </c>
      <c r="N996">
        <f t="shared" si="60"/>
        <v>1139.7779964331057</v>
      </c>
      <c r="P996">
        <f t="shared" si="61"/>
        <v>0</v>
      </c>
      <c r="Q996">
        <f>$H996*Q$2402</f>
        <v>22181.082003566895</v>
      </c>
      <c r="R996">
        <f t="shared" si="62"/>
        <v>0</v>
      </c>
      <c r="S996">
        <f t="shared" si="63"/>
        <v>0</v>
      </c>
      <c r="T996">
        <f>MROT/DAY(EOMONTH(MIN($G$2:$G$2401),MONTH(G996)-1))/8*H996*$T$2402</f>
        <v>0</v>
      </c>
      <c r="U996">
        <f>I996-PLAN</f>
        <v>-360</v>
      </c>
    </row>
    <row r="997" spans="1:21" x14ac:dyDescent="0.35">
      <c r="A997">
        <v>2178</v>
      </c>
      <c r="B997" t="s">
        <v>205</v>
      </c>
      <c r="C997" t="s">
        <v>114</v>
      </c>
      <c r="D997">
        <v>7</v>
      </c>
      <c r="E997" t="s">
        <v>103</v>
      </c>
      <c r="F997">
        <v>3.3</v>
      </c>
      <c r="G997" s="1">
        <v>44572</v>
      </c>
      <c r="H997">
        <v>144</v>
      </c>
      <c r="I997">
        <v>1200</v>
      </c>
      <c r="J997">
        <v>23320.86</v>
      </c>
      <c r="K997">
        <f>IF(ISBLANK(J997),VLOOKUP(A997,LinearRegression!$B$2:$J$850,6,FALSE),J997)</f>
        <v>23320.86</v>
      </c>
      <c r="L997" s="4">
        <f>IF(ISBLANK(J997),VLOOKUP(A997,GradientBoostingRegressor!$B$2:$J$850,6,FALSE),J997)</f>
        <v>23320.86</v>
      </c>
      <c r="M997">
        <f>SUM(P997:S997)</f>
        <v>22181.082003566895</v>
      </c>
      <c r="N997">
        <f t="shared" si="60"/>
        <v>1139.7779964331057</v>
      </c>
      <c r="P997">
        <f t="shared" si="61"/>
        <v>0</v>
      </c>
      <c r="Q997">
        <f>$H997*Q$2402</f>
        <v>22181.082003566895</v>
      </c>
      <c r="R997">
        <f t="shared" si="62"/>
        <v>0</v>
      </c>
      <c r="S997">
        <f t="shared" si="63"/>
        <v>0</v>
      </c>
      <c r="T997">
        <f>MROT/DAY(EOMONTH(MIN($G$2:$G$2401),MONTH(G997)-1))/8*H997*$T$2402</f>
        <v>0</v>
      </c>
      <c r="U997">
        <f>I997-PLAN</f>
        <v>-360</v>
      </c>
    </row>
    <row r="998" spans="1:21" x14ac:dyDescent="0.35">
      <c r="A998">
        <v>2181</v>
      </c>
      <c r="B998" t="s">
        <v>208</v>
      </c>
      <c r="C998" t="s">
        <v>114</v>
      </c>
      <c r="D998">
        <v>7</v>
      </c>
      <c r="E998" t="s">
        <v>103</v>
      </c>
      <c r="F998">
        <v>3.3</v>
      </c>
      <c r="G998" s="1">
        <v>44572</v>
      </c>
      <c r="H998">
        <v>144</v>
      </c>
      <c r="I998">
        <v>1200</v>
      </c>
      <c r="J998">
        <v>23320.86</v>
      </c>
      <c r="K998">
        <f>IF(ISBLANK(J998),VLOOKUP(A998,LinearRegression!$B$2:$J$850,6,FALSE),J998)</f>
        <v>23320.86</v>
      </c>
      <c r="L998" s="4">
        <f>IF(ISBLANK(J998),VLOOKUP(A998,GradientBoostingRegressor!$B$2:$J$850,6,FALSE),J998)</f>
        <v>23320.86</v>
      </c>
      <c r="M998">
        <f>SUM(P998:S998)</f>
        <v>22181.082003566895</v>
      </c>
      <c r="N998">
        <f t="shared" si="60"/>
        <v>1139.7779964331057</v>
      </c>
      <c r="P998">
        <f t="shared" si="61"/>
        <v>0</v>
      </c>
      <c r="Q998">
        <f>$H998*Q$2402</f>
        <v>22181.082003566895</v>
      </c>
      <c r="R998">
        <f t="shared" si="62"/>
        <v>0</v>
      </c>
      <c r="S998">
        <f t="shared" si="63"/>
        <v>0</v>
      </c>
      <c r="T998">
        <f>MROT/DAY(EOMONTH(MIN($G$2:$G$2401),MONTH(G998)-1))/8*H998*$T$2402</f>
        <v>0</v>
      </c>
      <c r="U998">
        <f>I998-PLAN</f>
        <v>-360</v>
      </c>
    </row>
    <row r="999" spans="1:21" x14ac:dyDescent="0.35">
      <c r="A999">
        <v>2182</v>
      </c>
      <c r="B999" t="s">
        <v>209</v>
      </c>
      <c r="C999" t="s">
        <v>114</v>
      </c>
      <c r="D999">
        <v>7</v>
      </c>
      <c r="E999" t="s">
        <v>103</v>
      </c>
      <c r="F999">
        <v>3.3</v>
      </c>
      <c r="G999" s="1">
        <v>44572</v>
      </c>
      <c r="H999">
        <v>144</v>
      </c>
      <c r="I999">
        <v>1200</v>
      </c>
      <c r="J999">
        <v>23320.86</v>
      </c>
      <c r="K999">
        <f>IF(ISBLANK(J999),VLOOKUP(A999,LinearRegression!$B$2:$J$850,6,FALSE),J999)</f>
        <v>23320.86</v>
      </c>
      <c r="L999" s="4">
        <f>IF(ISBLANK(J999),VLOOKUP(A999,GradientBoostingRegressor!$B$2:$J$850,6,FALSE),J999)</f>
        <v>23320.86</v>
      </c>
      <c r="M999">
        <f>SUM(P999:S999)</f>
        <v>22181.082003566895</v>
      </c>
      <c r="N999">
        <f t="shared" si="60"/>
        <v>1139.7779964331057</v>
      </c>
      <c r="P999">
        <f t="shared" si="61"/>
        <v>0</v>
      </c>
      <c r="Q999">
        <f>$H999*Q$2402</f>
        <v>22181.082003566895</v>
      </c>
      <c r="R999">
        <f t="shared" si="62"/>
        <v>0</v>
      </c>
      <c r="S999">
        <f t="shared" si="63"/>
        <v>0</v>
      </c>
      <c r="T999">
        <f>MROT/DAY(EOMONTH(MIN($G$2:$G$2401),MONTH(G999)-1))/8*H999*$T$2402</f>
        <v>0</v>
      </c>
      <c r="U999">
        <f>I999-PLAN</f>
        <v>-360</v>
      </c>
    </row>
    <row r="1000" spans="1:21" x14ac:dyDescent="0.35">
      <c r="A1000">
        <v>2370</v>
      </c>
      <c r="B1000" t="s">
        <v>197</v>
      </c>
      <c r="C1000" t="s">
        <v>114</v>
      </c>
      <c r="D1000">
        <v>7</v>
      </c>
      <c r="E1000" t="s">
        <v>16</v>
      </c>
      <c r="F1000">
        <v>3.3</v>
      </c>
      <c r="G1000" s="1">
        <v>44573</v>
      </c>
      <c r="H1000">
        <v>144</v>
      </c>
      <c r="I1000">
        <v>1500</v>
      </c>
      <c r="J1000">
        <v>23320.86</v>
      </c>
      <c r="K1000">
        <f>IF(ISBLANK(J1000),VLOOKUP(A1000,LinearRegression!$B$2:$J$850,6,FALSE),J1000)</f>
        <v>23320.86</v>
      </c>
      <c r="L1000" s="4">
        <f>IF(ISBLANK(J1000),VLOOKUP(A1000,GradientBoostingRegressor!$B$2:$J$850,6,FALSE),J1000)</f>
        <v>23320.86</v>
      </c>
      <c r="M1000">
        <f>SUM(P1000:S1000)</f>
        <v>22181.082003566895</v>
      </c>
      <c r="N1000">
        <f t="shared" si="60"/>
        <v>1139.7779964331057</v>
      </c>
      <c r="P1000">
        <f t="shared" si="61"/>
        <v>0</v>
      </c>
      <c r="Q1000">
        <f>$H1000*Q$2402</f>
        <v>22181.082003566895</v>
      </c>
      <c r="R1000">
        <f t="shared" si="62"/>
        <v>0</v>
      </c>
      <c r="S1000">
        <f t="shared" si="63"/>
        <v>0</v>
      </c>
      <c r="T1000">
        <f>MROT/DAY(EOMONTH(MIN($G$2:$G$2401),MONTH(G1000)-1))/8*H1000*$T$2402</f>
        <v>0</v>
      </c>
      <c r="U1000">
        <f>I1000-PLAN</f>
        <v>-60</v>
      </c>
    </row>
    <row r="1001" spans="1:21" x14ac:dyDescent="0.35">
      <c r="A1001">
        <v>2275</v>
      </c>
      <c r="B1001" t="s">
        <v>95</v>
      </c>
      <c r="C1001" t="s">
        <v>89</v>
      </c>
      <c r="D1001">
        <v>4</v>
      </c>
      <c r="E1001" t="s">
        <v>16</v>
      </c>
      <c r="F1001">
        <v>3.2</v>
      </c>
      <c r="G1001" s="1">
        <v>44573</v>
      </c>
      <c r="H1001">
        <v>180</v>
      </c>
      <c r="I1001">
        <v>1500</v>
      </c>
      <c r="J1001">
        <v>23265.52</v>
      </c>
      <c r="K1001">
        <f>IF(ISBLANK(J1001),VLOOKUP(A1001,LinearRegression!$B$2:$J$850,6,FALSE),J1001)</f>
        <v>23265.52</v>
      </c>
      <c r="L1001" s="4">
        <f>IF(ISBLANK(J1001),VLOOKUP(A1001,GradientBoostingRegressor!$B$2:$J$850,6,FALSE),J1001)</f>
        <v>23265.52</v>
      </c>
      <c r="M1001">
        <f>SUM(P1001:S1001)</f>
        <v>27726.35250445862</v>
      </c>
      <c r="N1001">
        <f t="shared" si="60"/>
        <v>4460.83250445862</v>
      </c>
      <c r="P1001">
        <f t="shared" si="61"/>
        <v>0</v>
      </c>
      <c r="Q1001">
        <f>$H1001*Q$2402</f>
        <v>27726.35250445862</v>
      </c>
      <c r="R1001">
        <f t="shared" si="62"/>
        <v>0</v>
      </c>
      <c r="S1001">
        <f t="shared" si="63"/>
        <v>0</v>
      </c>
      <c r="T1001">
        <f>MROT/DAY(EOMONTH(MIN($G$2:$G$2401),MONTH(G1001)-1))/8*H1001*$T$2402</f>
        <v>0</v>
      </c>
      <c r="U1001">
        <f>I1001-PLAN</f>
        <v>-60</v>
      </c>
    </row>
    <row r="1002" spans="1:21" x14ac:dyDescent="0.35">
      <c r="A1002">
        <v>501</v>
      </c>
      <c r="B1002" t="s">
        <v>123</v>
      </c>
      <c r="C1002" t="s">
        <v>50</v>
      </c>
      <c r="D1002">
        <v>5</v>
      </c>
      <c r="E1002" t="s">
        <v>51</v>
      </c>
      <c r="F1002">
        <v>2</v>
      </c>
      <c r="G1002" s="1">
        <v>44564</v>
      </c>
      <c r="H1002">
        <v>180</v>
      </c>
      <c r="I1002">
        <v>1430</v>
      </c>
      <c r="J1002">
        <v>23189.53</v>
      </c>
      <c r="K1002">
        <f>IF(ISBLANK(J1002),VLOOKUP(A1002,LinearRegression!$B$2:$J$850,6,FALSE),J1002)</f>
        <v>23189.53</v>
      </c>
      <c r="L1002" s="4">
        <f>IF(ISBLANK(J1002),VLOOKUP(A1002,GradientBoostingRegressor!$B$2:$J$850,6,FALSE),J1002)</f>
        <v>23189.53</v>
      </c>
      <c r="M1002">
        <f>SUM(P1002:S1002)</f>
        <v>27726.35250445862</v>
      </c>
      <c r="N1002">
        <f t="shared" si="60"/>
        <v>4536.8225044586216</v>
      </c>
      <c r="P1002">
        <f t="shared" si="61"/>
        <v>0</v>
      </c>
      <c r="Q1002">
        <f>$H1002*Q$2402</f>
        <v>27726.35250445862</v>
      </c>
      <c r="R1002">
        <f t="shared" si="62"/>
        <v>0</v>
      </c>
      <c r="S1002">
        <f t="shared" si="63"/>
        <v>0</v>
      </c>
      <c r="T1002">
        <f>MROT/DAY(EOMONTH(MIN($G$2:$G$2401),MONTH(G1002)-1))/8*H1002*$T$2402</f>
        <v>0</v>
      </c>
      <c r="U1002">
        <f>I1002-PLAN</f>
        <v>-130</v>
      </c>
    </row>
    <row r="1003" spans="1:21" x14ac:dyDescent="0.35">
      <c r="A1003">
        <v>893</v>
      </c>
      <c r="B1003" t="s">
        <v>115</v>
      </c>
      <c r="C1003" t="s">
        <v>50</v>
      </c>
      <c r="D1003">
        <v>5</v>
      </c>
      <c r="E1003" t="s">
        <v>51</v>
      </c>
      <c r="F1003">
        <v>2</v>
      </c>
      <c r="G1003" s="1">
        <v>44566</v>
      </c>
      <c r="H1003">
        <v>180</v>
      </c>
      <c r="I1003">
        <v>1490</v>
      </c>
      <c r="J1003">
        <v>23189.53</v>
      </c>
      <c r="K1003">
        <f>IF(ISBLANK(J1003),VLOOKUP(A1003,LinearRegression!$B$2:$J$850,6,FALSE),J1003)</f>
        <v>23189.53</v>
      </c>
      <c r="L1003" s="4">
        <f>IF(ISBLANK(J1003),VLOOKUP(A1003,GradientBoostingRegressor!$B$2:$J$850,6,FALSE),J1003)</f>
        <v>23189.53</v>
      </c>
      <c r="M1003">
        <f>SUM(P1003:S1003)</f>
        <v>27726.35250445862</v>
      </c>
      <c r="N1003">
        <f t="shared" si="60"/>
        <v>4536.8225044586216</v>
      </c>
      <c r="P1003">
        <f t="shared" si="61"/>
        <v>0</v>
      </c>
      <c r="Q1003">
        <f>$H1003*Q$2402</f>
        <v>27726.35250445862</v>
      </c>
      <c r="R1003">
        <f t="shared" si="62"/>
        <v>0</v>
      </c>
      <c r="S1003">
        <f t="shared" si="63"/>
        <v>0</v>
      </c>
      <c r="T1003">
        <f>MROT/DAY(EOMONTH(MIN($G$2:$G$2401),MONTH(G1003)-1))/8*H1003*$T$2402</f>
        <v>0</v>
      </c>
      <c r="U1003">
        <f>I1003-PLAN</f>
        <v>-70</v>
      </c>
    </row>
    <row r="1004" spans="1:21" x14ac:dyDescent="0.35">
      <c r="A1004">
        <v>903</v>
      </c>
      <c r="B1004" t="s">
        <v>125</v>
      </c>
      <c r="C1004" t="s">
        <v>50</v>
      </c>
      <c r="D1004">
        <v>5</v>
      </c>
      <c r="E1004" t="s">
        <v>51</v>
      </c>
      <c r="F1004">
        <v>2</v>
      </c>
      <c r="G1004" s="1">
        <v>44566</v>
      </c>
      <c r="H1004">
        <v>180</v>
      </c>
      <c r="I1004">
        <v>1490</v>
      </c>
      <c r="J1004">
        <v>23189.53</v>
      </c>
      <c r="K1004">
        <f>IF(ISBLANK(J1004),VLOOKUP(A1004,LinearRegression!$B$2:$J$850,6,FALSE),J1004)</f>
        <v>23189.53</v>
      </c>
      <c r="L1004" s="4">
        <f>IF(ISBLANK(J1004),VLOOKUP(A1004,GradientBoostingRegressor!$B$2:$J$850,6,FALSE),J1004)</f>
        <v>23189.53</v>
      </c>
      <c r="M1004">
        <f>SUM(P1004:S1004)</f>
        <v>27726.35250445862</v>
      </c>
      <c r="N1004">
        <f t="shared" si="60"/>
        <v>4536.8225044586216</v>
      </c>
      <c r="P1004">
        <f t="shared" si="61"/>
        <v>0</v>
      </c>
      <c r="Q1004">
        <f>$H1004*Q$2402</f>
        <v>27726.35250445862</v>
      </c>
      <c r="R1004">
        <f t="shared" si="62"/>
        <v>0</v>
      </c>
      <c r="S1004">
        <f t="shared" si="63"/>
        <v>0</v>
      </c>
      <c r="T1004">
        <f>MROT/DAY(EOMONTH(MIN($G$2:$G$2401),MONTH(G1004)-1))/8*H1004*$T$2402</f>
        <v>0</v>
      </c>
      <c r="U1004">
        <f>I1004-PLAN</f>
        <v>-70</v>
      </c>
    </row>
    <row r="1005" spans="1:21" x14ac:dyDescent="0.35">
      <c r="A1005">
        <v>915</v>
      </c>
      <c r="B1005" t="s">
        <v>138</v>
      </c>
      <c r="C1005" t="s">
        <v>50</v>
      </c>
      <c r="D1005">
        <v>5</v>
      </c>
      <c r="E1005" t="s">
        <v>133</v>
      </c>
      <c r="F1005">
        <v>2</v>
      </c>
      <c r="G1005" s="1">
        <v>44566</v>
      </c>
      <c r="H1005">
        <v>180</v>
      </c>
      <c r="I1005">
        <v>1490</v>
      </c>
      <c r="J1005">
        <v>23189.53</v>
      </c>
      <c r="K1005">
        <f>IF(ISBLANK(J1005),VLOOKUP(A1005,LinearRegression!$B$2:$J$850,6,FALSE),J1005)</f>
        <v>23189.53</v>
      </c>
      <c r="L1005" s="4">
        <f>IF(ISBLANK(J1005),VLOOKUP(A1005,GradientBoostingRegressor!$B$2:$J$850,6,FALSE),J1005)</f>
        <v>23189.53</v>
      </c>
      <c r="M1005">
        <f>SUM(P1005:S1005)</f>
        <v>27726.35250445862</v>
      </c>
      <c r="N1005">
        <f t="shared" si="60"/>
        <v>4536.8225044586216</v>
      </c>
      <c r="P1005">
        <f t="shared" si="61"/>
        <v>0</v>
      </c>
      <c r="Q1005">
        <f>$H1005*Q$2402</f>
        <v>27726.35250445862</v>
      </c>
      <c r="R1005">
        <f t="shared" si="62"/>
        <v>0</v>
      </c>
      <c r="S1005">
        <f t="shared" si="63"/>
        <v>0</v>
      </c>
      <c r="T1005">
        <f>MROT/DAY(EOMONTH(MIN($G$2:$G$2401),MONTH(G1005)-1))/8*H1005*$T$2402</f>
        <v>0</v>
      </c>
      <c r="U1005">
        <f>I1005-PLAN</f>
        <v>-70</v>
      </c>
    </row>
    <row r="1006" spans="1:21" x14ac:dyDescent="0.35">
      <c r="A1006">
        <v>2293</v>
      </c>
      <c r="B1006" t="s">
        <v>115</v>
      </c>
      <c r="C1006" t="s">
        <v>50</v>
      </c>
      <c r="D1006">
        <v>5</v>
      </c>
      <c r="E1006" t="s">
        <v>51</v>
      </c>
      <c r="F1006">
        <v>2</v>
      </c>
      <c r="G1006" s="1">
        <v>44573</v>
      </c>
      <c r="H1006">
        <v>180</v>
      </c>
      <c r="I1006">
        <v>1500</v>
      </c>
      <c r="J1006">
        <v>23189.53</v>
      </c>
      <c r="K1006">
        <f>IF(ISBLANK(J1006),VLOOKUP(A1006,LinearRegression!$B$2:$J$850,6,FALSE),J1006)</f>
        <v>23189.53</v>
      </c>
      <c r="L1006" s="4">
        <f>IF(ISBLANK(J1006),VLOOKUP(A1006,GradientBoostingRegressor!$B$2:$J$850,6,FALSE),J1006)</f>
        <v>23189.53</v>
      </c>
      <c r="M1006">
        <f>SUM(P1006:S1006)</f>
        <v>27726.35250445862</v>
      </c>
      <c r="N1006">
        <f t="shared" si="60"/>
        <v>4536.8225044586216</v>
      </c>
      <c r="P1006">
        <f t="shared" si="61"/>
        <v>0</v>
      </c>
      <c r="Q1006">
        <f>$H1006*Q$2402</f>
        <v>27726.35250445862</v>
      </c>
      <c r="R1006">
        <f t="shared" si="62"/>
        <v>0</v>
      </c>
      <c r="S1006">
        <f t="shared" si="63"/>
        <v>0</v>
      </c>
      <c r="T1006">
        <f>MROT/DAY(EOMONTH(MIN($G$2:$G$2401),MONTH(G1006)-1))/8*H1006*$T$2402</f>
        <v>0</v>
      </c>
      <c r="U1006">
        <f>I1006-PLAN</f>
        <v>-60</v>
      </c>
    </row>
    <row r="1007" spans="1:21" x14ac:dyDescent="0.35">
      <c r="A1007">
        <v>2296</v>
      </c>
      <c r="B1007" t="s">
        <v>118</v>
      </c>
      <c r="C1007" t="s">
        <v>50</v>
      </c>
      <c r="D1007">
        <v>5</v>
      </c>
      <c r="E1007" t="s">
        <v>51</v>
      </c>
      <c r="F1007">
        <v>2</v>
      </c>
      <c r="G1007" s="1">
        <v>44573</v>
      </c>
      <c r="H1007">
        <v>180</v>
      </c>
      <c r="I1007">
        <v>1500</v>
      </c>
      <c r="J1007">
        <v>23189.53</v>
      </c>
      <c r="K1007">
        <f>IF(ISBLANK(J1007),VLOOKUP(A1007,LinearRegression!$B$2:$J$850,6,FALSE),J1007)</f>
        <v>23189.53</v>
      </c>
      <c r="L1007" s="4">
        <f>IF(ISBLANK(J1007),VLOOKUP(A1007,GradientBoostingRegressor!$B$2:$J$850,6,FALSE),J1007)</f>
        <v>23189.53</v>
      </c>
      <c r="M1007">
        <f>SUM(P1007:S1007)</f>
        <v>27726.35250445862</v>
      </c>
      <c r="N1007">
        <f t="shared" si="60"/>
        <v>4536.8225044586216</v>
      </c>
      <c r="P1007">
        <f t="shared" si="61"/>
        <v>0</v>
      </c>
      <c r="Q1007">
        <f>$H1007*Q$2402</f>
        <v>27726.35250445862</v>
      </c>
      <c r="R1007">
        <f t="shared" si="62"/>
        <v>0</v>
      </c>
      <c r="S1007">
        <f t="shared" si="63"/>
        <v>0</v>
      </c>
      <c r="T1007">
        <f>MROT/DAY(EOMONTH(MIN($G$2:$G$2401),MONTH(G1007)-1))/8*H1007*$T$2402</f>
        <v>0</v>
      </c>
      <c r="U1007">
        <f>I1007-PLAN</f>
        <v>-60</v>
      </c>
    </row>
    <row r="1008" spans="1:21" x14ac:dyDescent="0.35">
      <c r="A1008">
        <v>2310</v>
      </c>
      <c r="B1008" t="s">
        <v>132</v>
      </c>
      <c r="C1008" t="s">
        <v>50</v>
      </c>
      <c r="D1008">
        <v>5</v>
      </c>
      <c r="E1008" t="s">
        <v>133</v>
      </c>
      <c r="F1008">
        <v>2</v>
      </c>
      <c r="G1008" s="1">
        <v>44573</v>
      </c>
      <c r="H1008">
        <v>180</v>
      </c>
      <c r="I1008">
        <v>1500</v>
      </c>
      <c r="J1008">
        <v>23189.53</v>
      </c>
      <c r="K1008">
        <f>IF(ISBLANK(J1008),VLOOKUP(A1008,LinearRegression!$B$2:$J$850,6,FALSE),J1008)</f>
        <v>23189.53</v>
      </c>
      <c r="L1008" s="4">
        <f>IF(ISBLANK(J1008),VLOOKUP(A1008,GradientBoostingRegressor!$B$2:$J$850,6,FALSE),J1008)</f>
        <v>23189.53</v>
      </c>
      <c r="M1008">
        <f>SUM(P1008:S1008)</f>
        <v>27726.35250445862</v>
      </c>
      <c r="N1008">
        <f t="shared" si="60"/>
        <v>4536.8225044586216</v>
      </c>
      <c r="P1008">
        <f t="shared" si="61"/>
        <v>0</v>
      </c>
      <c r="Q1008">
        <f>$H1008*Q$2402</f>
        <v>27726.35250445862</v>
      </c>
      <c r="R1008">
        <f t="shared" si="62"/>
        <v>0</v>
      </c>
      <c r="S1008">
        <f t="shared" si="63"/>
        <v>0</v>
      </c>
      <c r="T1008">
        <f>MROT/DAY(EOMONTH(MIN($G$2:$G$2401),MONTH(G1008)-1))/8*H1008*$T$2402</f>
        <v>0</v>
      </c>
      <c r="U1008">
        <f>I1008-PLAN</f>
        <v>-60</v>
      </c>
    </row>
    <row r="1009" spans="1:21" x14ac:dyDescent="0.35">
      <c r="A1009">
        <v>552</v>
      </c>
      <c r="B1009" t="s">
        <v>177</v>
      </c>
      <c r="C1009" t="s">
        <v>114</v>
      </c>
      <c r="D1009">
        <v>6</v>
      </c>
      <c r="E1009" t="s">
        <v>103</v>
      </c>
      <c r="F1009">
        <v>3.3</v>
      </c>
      <c r="G1009" s="1">
        <v>44564</v>
      </c>
      <c r="H1009">
        <v>156</v>
      </c>
      <c r="I1009">
        <v>1430</v>
      </c>
      <c r="J1009">
        <v>23178</v>
      </c>
      <c r="K1009">
        <f>IF(ISBLANK(J1009),VLOOKUP(A1009,LinearRegression!$B$2:$J$850,6,FALSE),J1009)</f>
        <v>23178</v>
      </c>
      <c r="L1009" s="4">
        <f>IF(ISBLANK(J1009),VLOOKUP(A1009,GradientBoostingRegressor!$B$2:$J$850,6,FALSE),J1009)</f>
        <v>23178</v>
      </c>
      <c r="M1009">
        <f>SUM(P1009:S1009)</f>
        <v>24029.505503864137</v>
      </c>
      <c r="N1009">
        <f t="shared" si="60"/>
        <v>851.5055038641367</v>
      </c>
      <c r="P1009">
        <f t="shared" si="61"/>
        <v>0</v>
      </c>
      <c r="Q1009">
        <f>$H1009*Q$2402</f>
        <v>24029.505503864137</v>
      </c>
      <c r="R1009">
        <f t="shared" si="62"/>
        <v>0</v>
      </c>
      <c r="S1009">
        <f t="shared" si="63"/>
        <v>0</v>
      </c>
      <c r="T1009">
        <f>MROT/DAY(EOMONTH(MIN($G$2:$G$2401),MONTH(G1009)-1))/8*H1009*$T$2402</f>
        <v>0</v>
      </c>
      <c r="U1009">
        <f>I1009-PLAN</f>
        <v>-130</v>
      </c>
    </row>
    <row r="1010" spans="1:21" x14ac:dyDescent="0.35">
      <c r="A1010">
        <v>621</v>
      </c>
      <c r="B1010" t="s">
        <v>34</v>
      </c>
      <c r="C1010" t="s">
        <v>11</v>
      </c>
      <c r="D1010">
        <v>3</v>
      </c>
      <c r="E1010" t="s">
        <v>12</v>
      </c>
      <c r="F1010">
        <v>1</v>
      </c>
      <c r="G1010" s="1">
        <v>44565</v>
      </c>
      <c r="H1010">
        <v>204</v>
      </c>
      <c r="I1010">
        <v>1790</v>
      </c>
      <c r="J1010">
        <v>23088.07</v>
      </c>
      <c r="K1010">
        <f>IF(ISBLANK(J1010),VLOOKUP(A1010,LinearRegression!$B$2:$J$850,6,FALSE),J1010)</f>
        <v>23088.07</v>
      </c>
      <c r="L1010" s="4">
        <f>IF(ISBLANK(J1010),VLOOKUP(A1010,GradientBoostingRegressor!$B$2:$J$850,6,FALSE),J1010)</f>
        <v>23088.07</v>
      </c>
      <c r="M1010">
        <f>SUM(P1010:S1010)</f>
        <v>31423.199505053104</v>
      </c>
      <c r="N1010">
        <f t="shared" si="60"/>
        <v>8335.1295050531044</v>
      </c>
      <c r="P1010">
        <f t="shared" si="61"/>
        <v>0</v>
      </c>
      <c r="Q1010">
        <f>$H1010*Q$2402</f>
        <v>31423.199505053104</v>
      </c>
      <c r="R1010">
        <f t="shared" si="62"/>
        <v>0</v>
      </c>
      <c r="S1010">
        <f t="shared" si="63"/>
        <v>0</v>
      </c>
      <c r="T1010">
        <f>MROT/DAY(EOMONTH(MIN($G$2:$G$2401),MONTH(G1010)-1))/8*H1010*$T$2402</f>
        <v>0</v>
      </c>
      <c r="U1010">
        <f>I1010-PLAN</f>
        <v>230</v>
      </c>
    </row>
    <row r="1011" spans="1:21" x14ac:dyDescent="0.35">
      <c r="A1011">
        <v>622</v>
      </c>
      <c r="B1011" t="s">
        <v>35</v>
      </c>
      <c r="C1011" t="s">
        <v>11</v>
      </c>
      <c r="D1011">
        <v>3</v>
      </c>
      <c r="E1011" t="s">
        <v>12</v>
      </c>
      <c r="F1011">
        <v>1</v>
      </c>
      <c r="G1011" s="1">
        <v>44565</v>
      </c>
      <c r="H1011">
        <v>204</v>
      </c>
      <c r="I1011">
        <v>1790</v>
      </c>
      <c r="J1011">
        <v>23088.07</v>
      </c>
      <c r="K1011">
        <f>IF(ISBLANK(J1011),VLOOKUP(A1011,LinearRegression!$B$2:$J$850,6,FALSE),J1011)</f>
        <v>23088.07</v>
      </c>
      <c r="L1011" s="4">
        <f>IF(ISBLANK(J1011),VLOOKUP(A1011,GradientBoostingRegressor!$B$2:$J$850,6,FALSE),J1011)</f>
        <v>23088.07</v>
      </c>
      <c r="M1011">
        <f>SUM(P1011:S1011)</f>
        <v>31423.199505053104</v>
      </c>
      <c r="N1011">
        <f t="shared" si="60"/>
        <v>8335.1295050531044</v>
      </c>
      <c r="P1011">
        <f t="shared" si="61"/>
        <v>0</v>
      </c>
      <c r="Q1011">
        <f>$H1011*Q$2402</f>
        <v>31423.199505053104</v>
      </c>
      <c r="R1011">
        <f t="shared" si="62"/>
        <v>0</v>
      </c>
      <c r="S1011">
        <f t="shared" si="63"/>
        <v>0</v>
      </c>
      <c r="T1011">
        <f>MROT/DAY(EOMONTH(MIN($G$2:$G$2401),MONTH(G1011)-1))/8*H1011*$T$2402</f>
        <v>0</v>
      </c>
      <c r="U1011">
        <f>I1011-PLAN</f>
        <v>230</v>
      </c>
    </row>
    <row r="1012" spans="1:21" x14ac:dyDescent="0.35">
      <c r="A1012">
        <v>504</v>
      </c>
      <c r="B1012" t="s">
        <v>126</v>
      </c>
      <c r="C1012" t="s">
        <v>114</v>
      </c>
      <c r="D1012">
        <v>5</v>
      </c>
      <c r="E1012" t="s">
        <v>51</v>
      </c>
      <c r="F1012">
        <v>3.3</v>
      </c>
      <c r="G1012" s="1">
        <v>44564</v>
      </c>
      <c r="H1012">
        <v>168</v>
      </c>
      <c r="I1012">
        <v>1430</v>
      </c>
      <c r="J1012">
        <v>22936.84</v>
      </c>
      <c r="K1012">
        <f>IF(ISBLANK(J1012),VLOOKUP(A1012,LinearRegression!$B$2:$J$850,6,FALSE),J1012)</f>
        <v>22936.84</v>
      </c>
      <c r="L1012" s="4">
        <f>IF(ISBLANK(J1012),VLOOKUP(A1012,GradientBoostingRegressor!$B$2:$J$850,6,FALSE),J1012)</f>
        <v>22936.84</v>
      </c>
      <c r="M1012">
        <f>SUM(P1012:S1012)</f>
        <v>25877.929004161379</v>
      </c>
      <c r="N1012">
        <f t="shared" si="60"/>
        <v>2941.0890041613784</v>
      </c>
      <c r="P1012">
        <f t="shared" si="61"/>
        <v>0</v>
      </c>
      <c r="Q1012">
        <f>$H1012*Q$2402</f>
        <v>25877.929004161379</v>
      </c>
      <c r="R1012">
        <f t="shared" si="62"/>
        <v>0</v>
      </c>
      <c r="S1012">
        <f t="shared" si="63"/>
        <v>0</v>
      </c>
      <c r="T1012">
        <f>MROT/DAY(EOMONTH(MIN($G$2:$G$2401),MONTH(G1012)-1))/8*H1012*$T$2402</f>
        <v>0</v>
      </c>
      <c r="U1012">
        <f>I1012-PLAN</f>
        <v>-130</v>
      </c>
    </row>
    <row r="1013" spans="1:21" x14ac:dyDescent="0.35">
      <c r="A1013">
        <v>505</v>
      </c>
      <c r="B1013" t="s">
        <v>127</v>
      </c>
      <c r="C1013" t="s">
        <v>114</v>
      </c>
      <c r="D1013">
        <v>5</v>
      </c>
      <c r="E1013" t="s">
        <v>51</v>
      </c>
      <c r="F1013">
        <v>3.3</v>
      </c>
      <c r="G1013" s="1">
        <v>44564</v>
      </c>
      <c r="H1013">
        <v>168</v>
      </c>
      <c r="I1013">
        <v>1430</v>
      </c>
      <c r="J1013">
        <v>22936.84</v>
      </c>
      <c r="K1013">
        <f>IF(ISBLANK(J1013),VLOOKUP(A1013,LinearRegression!$B$2:$J$850,6,FALSE),J1013)</f>
        <v>22936.84</v>
      </c>
      <c r="L1013" s="4">
        <f>IF(ISBLANK(J1013),VLOOKUP(A1013,GradientBoostingRegressor!$B$2:$J$850,6,FALSE),J1013)</f>
        <v>22936.84</v>
      </c>
      <c r="M1013">
        <f>SUM(P1013:S1013)</f>
        <v>25877.929004161379</v>
      </c>
      <c r="N1013">
        <f t="shared" si="60"/>
        <v>2941.0890041613784</v>
      </c>
      <c r="P1013">
        <f t="shared" si="61"/>
        <v>0</v>
      </c>
      <c r="Q1013">
        <f>$H1013*Q$2402</f>
        <v>25877.929004161379</v>
      </c>
      <c r="R1013">
        <f t="shared" si="62"/>
        <v>0</v>
      </c>
      <c r="S1013">
        <f t="shared" si="63"/>
        <v>0</v>
      </c>
      <c r="T1013">
        <f>MROT/DAY(EOMONTH(MIN($G$2:$G$2401),MONTH(G1013)-1))/8*H1013*$T$2402</f>
        <v>0</v>
      </c>
      <c r="U1013">
        <f>I1013-PLAN</f>
        <v>-130</v>
      </c>
    </row>
    <row r="1014" spans="1:21" x14ac:dyDescent="0.35">
      <c r="A1014">
        <v>506</v>
      </c>
      <c r="B1014" t="s">
        <v>128</v>
      </c>
      <c r="C1014" t="s">
        <v>114</v>
      </c>
      <c r="D1014">
        <v>5</v>
      </c>
      <c r="E1014" t="s">
        <v>51</v>
      </c>
      <c r="F1014">
        <v>3.3</v>
      </c>
      <c r="G1014" s="1">
        <v>44564</v>
      </c>
      <c r="H1014">
        <v>168</v>
      </c>
      <c r="I1014">
        <v>1430</v>
      </c>
      <c r="J1014">
        <v>22936.84</v>
      </c>
      <c r="K1014">
        <f>IF(ISBLANK(J1014),VLOOKUP(A1014,LinearRegression!$B$2:$J$850,6,FALSE),J1014)</f>
        <v>22936.84</v>
      </c>
      <c r="L1014" s="4">
        <f>IF(ISBLANK(J1014),VLOOKUP(A1014,GradientBoostingRegressor!$B$2:$J$850,6,FALSE),J1014)</f>
        <v>22936.84</v>
      </c>
      <c r="M1014">
        <f>SUM(P1014:S1014)</f>
        <v>25877.929004161379</v>
      </c>
      <c r="N1014">
        <f t="shared" si="60"/>
        <v>2941.0890041613784</v>
      </c>
      <c r="P1014">
        <f t="shared" si="61"/>
        <v>0</v>
      </c>
      <c r="Q1014">
        <f>$H1014*Q$2402</f>
        <v>25877.929004161379</v>
      </c>
      <c r="R1014">
        <f t="shared" si="62"/>
        <v>0</v>
      </c>
      <c r="S1014">
        <f t="shared" si="63"/>
        <v>0</v>
      </c>
      <c r="T1014">
        <f>MROT/DAY(EOMONTH(MIN($G$2:$G$2401),MONTH(G1014)-1))/8*H1014*$T$2402</f>
        <v>0</v>
      </c>
      <c r="U1014">
        <f>I1014-PLAN</f>
        <v>-130</v>
      </c>
    </row>
    <row r="1015" spans="1:21" x14ac:dyDescent="0.35">
      <c r="A1015">
        <v>509</v>
      </c>
      <c r="B1015" t="s">
        <v>131</v>
      </c>
      <c r="C1015" t="s">
        <v>114</v>
      </c>
      <c r="D1015">
        <v>5</v>
      </c>
      <c r="E1015" t="s">
        <v>51</v>
      </c>
      <c r="F1015">
        <v>3.3</v>
      </c>
      <c r="G1015" s="1">
        <v>44564</v>
      </c>
      <c r="H1015">
        <v>168</v>
      </c>
      <c r="I1015">
        <v>1430</v>
      </c>
      <c r="J1015">
        <v>22936.84</v>
      </c>
      <c r="K1015">
        <f>IF(ISBLANK(J1015),VLOOKUP(A1015,LinearRegression!$B$2:$J$850,6,FALSE),J1015)</f>
        <v>22936.84</v>
      </c>
      <c r="L1015" s="4">
        <f>IF(ISBLANK(J1015),VLOOKUP(A1015,GradientBoostingRegressor!$B$2:$J$850,6,FALSE),J1015)</f>
        <v>22936.84</v>
      </c>
      <c r="M1015">
        <f>SUM(P1015:S1015)</f>
        <v>25877.929004161379</v>
      </c>
      <c r="N1015">
        <f t="shared" si="60"/>
        <v>2941.0890041613784</v>
      </c>
      <c r="P1015">
        <f t="shared" si="61"/>
        <v>0</v>
      </c>
      <c r="Q1015">
        <f>$H1015*Q$2402</f>
        <v>25877.929004161379</v>
      </c>
      <c r="R1015">
        <f t="shared" si="62"/>
        <v>0</v>
      </c>
      <c r="S1015">
        <f t="shared" si="63"/>
        <v>0</v>
      </c>
      <c r="T1015">
        <f>MROT/DAY(EOMONTH(MIN($G$2:$G$2401),MONTH(G1015)-1))/8*H1015*$T$2402</f>
        <v>0</v>
      </c>
      <c r="U1015">
        <f>I1015-PLAN</f>
        <v>-130</v>
      </c>
    </row>
    <row r="1016" spans="1:21" x14ac:dyDescent="0.35">
      <c r="A1016">
        <v>535</v>
      </c>
      <c r="B1016" t="s">
        <v>160</v>
      </c>
      <c r="C1016" t="s">
        <v>114</v>
      </c>
      <c r="D1016">
        <v>5</v>
      </c>
      <c r="E1016" t="s">
        <v>16</v>
      </c>
      <c r="F1016">
        <v>3.3</v>
      </c>
      <c r="G1016" s="1">
        <v>44564</v>
      </c>
      <c r="H1016">
        <v>168</v>
      </c>
      <c r="I1016">
        <v>1430</v>
      </c>
      <c r="J1016">
        <v>22936.84</v>
      </c>
      <c r="K1016">
        <f>IF(ISBLANK(J1016),VLOOKUP(A1016,LinearRegression!$B$2:$J$850,6,FALSE),J1016)</f>
        <v>22936.84</v>
      </c>
      <c r="L1016" s="4">
        <f>IF(ISBLANK(J1016),VLOOKUP(A1016,GradientBoostingRegressor!$B$2:$J$850,6,FALSE),J1016)</f>
        <v>22936.84</v>
      </c>
      <c r="M1016">
        <f>SUM(P1016:S1016)</f>
        <v>25877.929004161379</v>
      </c>
      <c r="N1016">
        <f t="shared" si="60"/>
        <v>2941.0890041613784</v>
      </c>
      <c r="P1016">
        <f t="shared" si="61"/>
        <v>0</v>
      </c>
      <c r="Q1016">
        <f>$H1016*Q$2402</f>
        <v>25877.929004161379</v>
      </c>
      <c r="R1016">
        <f t="shared" si="62"/>
        <v>0</v>
      </c>
      <c r="S1016">
        <f t="shared" si="63"/>
        <v>0</v>
      </c>
      <c r="T1016">
        <f>MROT/DAY(EOMONTH(MIN($G$2:$G$2401),MONTH(G1016)-1))/8*H1016*$T$2402</f>
        <v>0</v>
      </c>
      <c r="U1016">
        <f>I1016-PLAN</f>
        <v>-130</v>
      </c>
    </row>
    <row r="1017" spans="1:21" x14ac:dyDescent="0.35">
      <c r="A1017">
        <v>536</v>
      </c>
      <c r="B1017" t="s">
        <v>161</v>
      </c>
      <c r="C1017" t="s">
        <v>114</v>
      </c>
      <c r="D1017">
        <v>5</v>
      </c>
      <c r="E1017" t="s">
        <v>16</v>
      </c>
      <c r="F1017">
        <v>3.3</v>
      </c>
      <c r="G1017" s="1">
        <v>44564</v>
      </c>
      <c r="H1017">
        <v>168</v>
      </c>
      <c r="I1017">
        <v>1430</v>
      </c>
      <c r="J1017">
        <v>22936.84</v>
      </c>
      <c r="K1017">
        <f>IF(ISBLANK(J1017),VLOOKUP(A1017,LinearRegression!$B$2:$J$850,6,FALSE),J1017)</f>
        <v>22936.84</v>
      </c>
      <c r="L1017" s="4">
        <f>IF(ISBLANK(J1017),VLOOKUP(A1017,GradientBoostingRegressor!$B$2:$J$850,6,FALSE),J1017)</f>
        <v>22936.84</v>
      </c>
      <c r="M1017">
        <f>SUM(P1017:S1017)</f>
        <v>25877.929004161379</v>
      </c>
      <c r="N1017">
        <f t="shared" si="60"/>
        <v>2941.0890041613784</v>
      </c>
      <c r="P1017">
        <f t="shared" si="61"/>
        <v>0</v>
      </c>
      <c r="Q1017">
        <f>$H1017*Q$2402</f>
        <v>25877.929004161379</v>
      </c>
      <c r="R1017">
        <f t="shared" si="62"/>
        <v>0</v>
      </c>
      <c r="S1017">
        <f t="shared" si="63"/>
        <v>0</v>
      </c>
      <c r="T1017">
        <f>MROT/DAY(EOMONTH(MIN($G$2:$G$2401),MONTH(G1017)-1))/8*H1017*$T$2402</f>
        <v>0</v>
      </c>
      <c r="U1017">
        <f>I1017-PLAN</f>
        <v>-130</v>
      </c>
    </row>
    <row r="1018" spans="1:21" x14ac:dyDescent="0.35">
      <c r="A1018">
        <v>537</v>
      </c>
      <c r="B1018" t="s">
        <v>162</v>
      </c>
      <c r="C1018" t="s">
        <v>114</v>
      </c>
      <c r="D1018">
        <v>5</v>
      </c>
      <c r="E1018" t="s">
        <v>16</v>
      </c>
      <c r="F1018">
        <v>3.3</v>
      </c>
      <c r="G1018" s="1">
        <v>44564</v>
      </c>
      <c r="H1018">
        <v>168</v>
      </c>
      <c r="I1018">
        <v>1430</v>
      </c>
      <c r="J1018">
        <v>22936.84</v>
      </c>
      <c r="K1018">
        <f>IF(ISBLANK(J1018),VLOOKUP(A1018,LinearRegression!$B$2:$J$850,6,FALSE),J1018)</f>
        <v>22936.84</v>
      </c>
      <c r="L1018" s="4">
        <f>IF(ISBLANK(J1018),VLOOKUP(A1018,GradientBoostingRegressor!$B$2:$J$850,6,FALSE),J1018)</f>
        <v>22936.84</v>
      </c>
      <c r="M1018">
        <f>SUM(P1018:S1018)</f>
        <v>25877.929004161379</v>
      </c>
      <c r="N1018">
        <f t="shared" si="60"/>
        <v>2941.0890041613784</v>
      </c>
      <c r="P1018">
        <f t="shared" si="61"/>
        <v>0</v>
      </c>
      <c r="Q1018">
        <f>$H1018*Q$2402</f>
        <v>25877.929004161379</v>
      </c>
      <c r="R1018">
        <f t="shared" si="62"/>
        <v>0</v>
      </c>
      <c r="S1018">
        <f t="shared" si="63"/>
        <v>0</v>
      </c>
      <c r="T1018">
        <f>MROT/DAY(EOMONTH(MIN($G$2:$G$2401),MONTH(G1018)-1))/8*H1018*$T$2402</f>
        <v>0</v>
      </c>
      <c r="U1018">
        <f>I1018-PLAN</f>
        <v>-130</v>
      </c>
    </row>
    <row r="1019" spans="1:21" x14ac:dyDescent="0.35">
      <c r="A1019">
        <v>937</v>
      </c>
      <c r="B1019" t="s">
        <v>162</v>
      </c>
      <c r="C1019" t="s">
        <v>114</v>
      </c>
      <c r="D1019">
        <v>5</v>
      </c>
      <c r="E1019" t="s">
        <v>16</v>
      </c>
      <c r="F1019">
        <v>3.3</v>
      </c>
      <c r="G1019" s="1">
        <v>44566</v>
      </c>
      <c r="H1019">
        <v>168</v>
      </c>
      <c r="I1019">
        <v>1490</v>
      </c>
      <c r="J1019">
        <v>22936.84</v>
      </c>
      <c r="K1019">
        <f>IF(ISBLANK(J1019),VLOOKUP(A1019,LinearRegression!$B$2:$J$850,6,FALSE),J1019)</f>
        <v>22936.84</v>
      </c>
      <c r="L1019" s="4">
        <f>IF(ISBLANK(J1019),VLOOKUP(A1019,GradientBoostingRegressor!$B$2:$J$850,6,FALSE),J1019)</f>
        <v>22936.84</v>
      </c>
      <c r="M1019">
        <f>SUM(P1019:S1019)</f>
        <v>25877.929004161379</v>
      </c>
      <c r="N1019">
        <f t="shared" si="60"/>
        <v>2941.0890041613784</v>
      </c>
      <c r="P1019">
        <f t="shared" si="61"/>
        <v>0</v>
      </c>
      <c r="Q1019">
        <f>$H1019*Q$2402</f>
        <v>25877.929004161379</v>
      </c>
      <c r="R1019">
        <f t="shared" si="62"/>
        <v>0</v>
      </c>
      <c r="S1019">
        <f t="shared" si="63"/>
        <v>0</v>
      </c>
      <c r="T1019">
        <f>MROT/DAY(EOMONTH(MIN($G$2:$G$2401),MONTH(G1019)-1))/8*H1019*$T$2402</f>
        <v>0</v>
      </c>
      <c r="U1019">
        <f>I1019-PLAN</f>
        <v>-70</v>
      </c>
    </row>
    <row r="1020" spans="1:21" x14ac:dyDescent="0.35">
      <c r="A1020">
        <v>941</v>
      </c>
      <c r="B1020" t="s">
        <v>166</v>
      </c>
      <c r="C1020" t="s">
        <v>114</v>
      </c>
      <c r="D1020">
        <v>5</v>
      </c>
      <c r="E1020" t="s">
        <v>103</v>
      </c>
      <c r="F1020">
        <v>3.3</v>
      </c>
      <c r="G1020" s="1">
        <v>44566</v>
      </c>
      <c r="H1020">
        <v>168</v>
      </c>
      <c r="I1020">
        <v>1490</v>
      </c>
      <c r="J1020">
        <v>22936.84</v>
      </c>
      <c r="K1020">
        <f>IF(ISBLANK(J1020),VLOOKUP(A1020,LinearRegression!$B$2:$J$850,6,FALSE),J1020)</f>
        <v>22936.84</v>
      </c>
      <c r="L1020" s="4">
        <f>IF(ISBLANK(J1020),VLOOKUP(A1020,GradientBoostingRegressor!$B$2:$J$850,6,FALSE),J1020)</f>
        <v>22936.84</v>
      </c>
      <c r="M1020">
        <f>SUM(P1020:S1020)</f>
        <v>25877.929004161379</v>
      </c>
      <c r="N1020">
        <f t="shared" si="60"/>
        <v>2941.0890041613784</v>
      </c>
      <c r="P1020">
        <f t="shared" si="61"/>
        <v>0</v>
      </c>
      <c r="Q1020">
        <f>$H1020*Q$2402</f>
        <v>25877.929004161379</v>
      </c>
      <c r="R1020">
        <f t="shared" si="62"/>
        <v>0</v>
      </c>
      <c r="S1020">
        <f t="shared" si="63"/>
        <v>0</v>
      </c>
      <c r="T1020">
        <f>MROT/DAY(EOMONTH(MIN($G$2:$G$2401),MONTH(G1020)-1))/8*H1020*$T$2402</f>
        <v>0</v>
      </c>
      <c r="U1020">
        <f>I1020-PLAN</f>
        <v>-70</v>
      </c>
    </row>
    <row r="1021" spans="1:21" x14ac:dyDescent="0.35">
      <c r="A1021">
        <v>942</v>
      </c>
      <c r="B1021" t="s">
        <v>167</v>
      </c>
      <c r="C1021" t="s">
        <v>114</v>
      </c>
      <c r="D1021">
        <v>5</v>
      </c>
      <c r="E1021" t="s">
        <v>103</v>
      </c>
      <c r="F1021">
        <v>3.3</v>
      </c>
      <c r="G1021" s="1">
        <v>44566</v>
      </c>
      <c r="H1021">
        <v>168</v>
      </c>
      <c r="I1021">
        <v>1490</v>
      </c>
      <c r="J1021">
        <v>22936.84</v>
      </c>
      <c r="K1021">
        <f>IF(ISBLANK(J1021),VLOOKUP(A1021,LinearRegression!$B$2:$J$850,6,FALSE),J1021)</f>
        <v>22936.84</v>
      </c>
      <c r="L1021" s="4">
        <f>IF(ISBLANK(J1021),VLOOKUP(A1021,GradientBoostingRegressor!$B$2:$J$850,6,FALSE),J1021)</f>
        <v>22936.84</v>
      </c>
      <c r="M1021">
        <f>SUM(P1021:S1021)</f>
        <v>25877.929004161379</v>
      </c>
      <c r="N1021">
        <f t="shared" si="60"/>
        <v>2941.0890041613784</v>
      </c>
      <c r="P1021">
        <f t="shared" si="61"/>
        <v>0</v>
      </c>
      <c r="Q1021">
        <f>$H1021*Q$2402</f>
        <v>25877.929004161379</v>
      </c>
      <c r="R1021">
        <f t="shared" si="62"/>
        <v>0</v>
      </c>
      <c r="S1021">
        <f t="shared" si="63"/>
        <v>0</v>
      </c>
      <c r="T1021">
        <f>MROT/DAY(EOMONTH(MIN($G$2:$G$2401),MONTH(G1021)-1))/8*H1021*$T$2402</f>
        <v>0</v>
      </c>
      <c r="U1021">
        <f>I1021-PLAN</f>
        <v>-70</v>
      </c>
    </row>
    <row r="1022" spans="1:21" x14ac:dyDescent="0.35">
      <c r="A1022">
        <v>2294</v>
      </c>
      <c r="B1022" t="s">
        <v>116</v>
      </c>
      <c r="C1022" t="s">
        <v>114</v>
      </c>
      <c r="D1022">
        <v>5</v>
      </c>
      <c r="E1022" t="s">
        <v>51</v>
      </c>
      <c r="F1022">
        <v>3.3</v>
      </c>
      <c r="G1022" s="1">
        <v>44573</v>
      </c>
      <c r="H1022">
        <v>168</v>
      </c>
      <c r="I1022">
        <v>1500</v>
      </c>
      <c r="J1022">
        <v>22936.84</v>
      </c>
      <c r="K1022">
        <f>IF(ISBLANK(J1022),VLOOKUP(A1022,LinearRegression!$B$2:$J$850,6,FALSE),J1022)</f>
        <v>22936.84</v>
      </c>
      <c r="L1022" s="4">
        <f>IF(ISBLANK(J1022),VLOOKUP(A1022,GradientBoostingRegressor!$B$2:$J$850,6,FALSE),J1022)</f>
        <v>22936.84</v>
      </c>
      <c r="M1022">
        <f>SUM(P1022:S1022)</f>
        <v>25877.929004161379</v>
      </c>
      <c r="N1022">
        <f t="shared" si="60"/>
        <v>2941.0890041613784</v>
      </c>
      <c r="P1022">
        <f t="shared" si="61"/>
        <v>0</v>
      </c>
      <c r="Q1022">
        <f>$H1022*Q$2402</f>
        <v>25877.929004161379</v>
      </c>
      <c r="R1022">
        <f t="shared" si="62"/>
        <v>0</v>
      </c>
      <c r="S1022">
        <f t="shared" si="63"/>
        <v>0</v>
      </c>
      <c r="T1022">
        <f>MROT/DAY(EOMONTH(MIN($G$2:$G$2401),MONTH(G1022)-1))/8*H1022*$T$2402</f>
        <v>0</v>
      </c>
      <c r="U1022">
        <f>I1022-PLAN</f>
        <v>-60</v>
      </c>
    </row>
    <row r="1023" spans="1:21" x14ac:dyDescent="0.35">
      <c r="A1023">
        <v>2340</v>
      </c>
      <c r="B1023" t="s">
        <v>165</v>
      </c>
      <c r="C1023" t="s">
        <v>114</v>
      </c>
      <c r="D1023">
        <v>5</v>
      </c>
      <c r="E1023" t="s">
        <v>103</v>
      </c>
      <c r="F1023">
        <v>3.3</v>
      </c>
      <c r="G1023" s="1">
        <v>44573</v>
      </c>
      <c r="H1023">
        <v>168</v>
      </c>
      <c r="I1023">
        <v>1500</v>
      </c>
      <c r="J1023">
        <v>22936.84</v>
      </c>
      <c r="K1023">
        <f>IF(ISBLANK(J1023),VLOOKUP(A1023,LinearRegression!$B$2:$J$850,6,FALSE),J1023)</f>
        <v>22936.84</v>
      </c>
      <c r="L1023" s="4">
        <f>IF(ISBLANK(J1023),VLOOKUP(A1023,GradientBoostingRegressor!$B$2:$J$850,6,FALSE),J1023)</f>
        <v>22936.84</v>
      </c>
      <c r="M1023">
        <f>SUM(P1023:S1023)</f>
        <v>25877.929004161379</v>
      </c>
      <c r="N1023">
        <f t="shared" si="60"/>
        <v>2941.0890041613784</v>
      </c>
      <c r="P1023">
        <f t="shared" si="61"/>
        <v>0</v>
      </c>
      <c r="Q1023">
        <f>$H1023*Q$2402</f>
        <v>25877.929004161379</v>
      </c>
      <c r="R1023">
        <f t="shared" si="62"/>
        <v>0</v>
      </c>
      <c r="S1023">
        <f t="shared" si="63"/>
        <v>0</v>
      </c>
      <c r="T1023">
        <f>MROT/DAY(EOMONTH(MIN($G$2:$G$2401),MONTH(G1023)-1))/8*H1023*$T$2402</f>
        <v>0</v>
      </c>
      <c r="U1023">
        <f>I1023-PLAN</f>
        <v>-60</v>
      </c>
    </row>
    <row r="1024" spans="1:21" x14ac:dyDescent="0.35">
      <c r="A1024">
        <v>2341</v>
      </c>
      <c r="B1024" t="s">
        <v>166</v>
      </c>
      <c r="C1024" t="s">
        <v>114</v>
      </c>
      <c r="D1024">
        <v>5</v>
      </c>
      <c r="E1024" t="s">
        <v>103</v>
      </c>
      <c r="F1024">
        <v>3.3</v>
      </c>
      <c r="G1024" s="1">
        <v>44573</v>
      </c>
      <c r="H1024">
        <v>168</v>
      </c>
      <c r="I1024">
        <v>1500</v>
      </c>
      <c r="J1024">
        <v>22936.84</v>
      </c>
      <c r="K1024">
        <f>IF(ISBLANK(J1024),VLOOKUP(A1024,LinearRegression!$B$2:$J$850,6,FALSE),J1024)</f>
        <v>22936.84</v>
      </c>
      <c r="L1024" s="4">
        <f>IF(ISBLANK(J1024),VLOOKUP(A1024,GradientBoostingRegressor!$B$2:$J$850,6,FALSE),J1024)</f>
        <v>22936.84</v>
      </c>
      <c r="M1024">
        <f>SUM(P1024:S1024)</f>
        <v>25877.929004161379</v>
      </c>
      <c r="N1024">
        <f t="shared" si="60"/>
        <v>2941.0890041613784</v>
      </c>
      <c r="P1024">
        <f t="shared" si="61"/>
        <v>0</v>
      </c>
      <c r="Q1024">
        <f>$H1024*Q$2402</f>
        <v>25877.929004161379</v>
      </c>
      <c r="R1024">
        <f t="shared" si="62"/>
        <v>0</v>
      </c>
      <c r="S1024">
        <f t="shared" si="63"/>
        <v>0</v>
      </c>
      <c r="T1024">
        <f>MROT/DAY(EOMONTH(MIN($G$2:$G$2401),MONTH(G1024)-1))/8*H1024*$T$2402</f>
        <v>0</v>
      </c>
      <c r="U1024">
        <f>I1024-PLAN</f>
        <v>-60</v>
      </c>
    </row>
    <row r="1025" spans="1:21" x14ac:dyDescent="0.35">
      <c r="A1025">
        <v>2342</v>
      </c>
      <c r="B1025" t="s">
        <v>167</v>
      </c>
      <c r="C1025" t="s">
        <v>114</v>
      </c>
      <c r="D1025">
        <v>5</v>
      </c>
      <c r="E1025" t="s">
        <v>103</v>
      </c>
      <c r="F1025">
        <v>3.3</v>
      </c>
      <c r="G1025" s="1">
        <v>44573</v>
      </c>
      <c r="H1025">
        <v>168</v>
      </c>
      <c r="I1025">
        <v>1500</v>
      </c>
      <c r="J1025">
        <v>22936.84</v>
      </c>
      <c r="K1025">
        <f>IF(ISBLANK(J1025),VLOOKUP(A1025,LinearRegression!$B$2:$J$850,6,FALSE),J1025)</f>
        <v>22936.84</v>
      </c>
      <c r="L1025" s="4">
        <f>IF(ISBLANK(J1025),VLOOKUP(A1025,GradientBoostingRegressor!$B$2:$J$850,6,FALSE),J1025)</f>
        <v>22936.84</v>
      </c>
      <c r="M1025">
        <f>SUM(P1025:S1025)</f>
        <v>25877.929004161379</v>
      </c>
      <c r="N1025">
        <f t="shared" si="60"/>
        <v>2941.0890041613784</v>
      </c>
      <c r="P1025">
        <f t="shared" si="61"/>
        <v>0</v>
      </c>
      <c r="Q1025">
        <f>$H1025*Q$2402</f>
        <v>25877.929004161379</v>
      </c>
      <c r="R1025">
        <f t="shared" si="62"/>
        <v>0</v>
      </c>
      <c r="S1025">
        <f t="shared" si="63"/>
        <v>0</v>
      </c>
      <c r="T1025">
        <f>MROT/DAY(EOMONTH(MIN($G$2:$G$2401),MONTH(G1025)-1))/8*H1025*$T$2402</f>
        <v>0</v>
      </c>
      <c r="U1025">
        <f>I1025-PLAN</f>
        <v>-60</v>
      </c>
    </row>
    <row r="1026" spans="1:21" x14ac:dyDescent="0.35">
      <c r="A1026">
        <v>648</v>
      </c>
      <c r="B1026" t="s">
        <v>63</v>
      </c>
      <c r="C1026" t="s">
        <v>50</v>
      </c>
      <c r="D1026">
        <v>4</v>
      </c>
      <c r="E1026" t="s">
        <v>51</v>
      </c>
      <c r="F1026">
        <v>2</v>
      </c>
      <c r="G1026" s="1">
        <v>44565</v>
      </c>
      <c r="H1026">
        <v>180</v>
      </c>
      <c r="I1026">
        <v>1790</v>
      </c>
      <c r="J1026">
        <v>22822.46</v>
      </c>
      <c r="K1026">
        <f>IF(ISBLANK(J1026),VLOOKUP(A1026,LinearRegression!$B$2:$J$850,6,FALSE),J1026)</f>
        <v>22822.46</v>
      </c>
      <c r="L1026" s="4">
        <f>IF(ISBLANK(J1026),VLOOKUP(A1026,GradientBoostingRegressor!$B$2:$J$850,6,FALSE),J1026)</f>
        <v>22822.46</v>
      </c>
      <c r="M1026">
        <f>SUM(P1026:S1026)</f>
        <v>27726.35250445862</v>
      </c>
      <c r="N1026">
        <f t="shared" si="60"/>
        <v>4903.8925044586213</v>
      </c>
      <c r="P1026">
        <f t="shared" si="61"/>
        <v>0</v>
      </c>
      <c r="Q1026">
        <f>$H1026*Q$2402</f>
        <v>27726.35250445862</v>
      </c>
      <c r="R1026">
        <f t="shared" si="62"/>
        <v>0</v>
      </c>
      <c r="S1026">
        <f t="shared" si="63"/>
        <v>0</v>
      </c>
      <c r="T1026">
        <f>MROT/DAY(EOMONTH(MIN($G$2:$G$2401),MONTH(G1026)-1))/8*H1026*$T$2402</f>
        <v>0</v>
      </c>
      <c r="U1026">
        <f>I1026-PLAN</f>
        <v>230</v>
      </c>
    </row>
    <row r="1027" spans="1:21" x14ac:dyDescent="0.35">
      <c r="A1027">
        <v>556</v>
      </c>
      <c r="B1027" t="s">
        <v>183</v>
      </c>
      <c r="C1027" t="s">
        <v>180</v>
      </c>
      <c r="D1027">
        <v>7</v>
      </c>
      <c r="E1027" t="s">
        <v>181</v>
      </c>
      <c r="F1027">
        <v>1</v>
      </c>
      <c r="G1027" s="1">
        <v>44564</v>
      </c>
      <c r="H1027">
        <v>168</v>
      </c>
      <c r="I1027">
        <v>1430</v>
      </c>
      <c r="J1027">
        <v>22671.67</v>
      </c>
      <c r="K1027">
        <f>IF(ISBLANK(J1027),VLOOKUP(A1027,LinearRegression!$B$2:$J$850,6,FALSE),J1027)</f>
        <v>22671.67</v>
      </c>
      <c r="L1027" s="4">
        <f>IF(ISBLANK(J1027),VLOOKUP(A1027,GradientBoostingRegressor!$B$2:$J$850,6,FALSE),J1027)</f>
        <v>22671.67</v>
      </c>
      <c r="M1027">
        <f>SUM(P1027:S1027)</f>
        <v>25877.929004161379</v>
      </c>
      <c r="N1027">
        <f t="shared" ref="N1027:N1090" si="64">ABS(J1027-M1027)</f>
        <v>3206.2590041613803</v>
      </c>
      <c r="P1027">
        <f t="shared" ref="P1027:P1090" si="65">$I1027*P$2402</f>
        <v>0</v>
      </c>
      <c r="Q1027">
        <f>$H1027*Q$2402</f>
        <v>25877.929004161379</v>
      </c>
      <c r="R1027">
        <f t="shared" ref="R1027:R1090" si="66">$D1027*R$2402</f>
        <v>0</v>
      </c>
      <c r="S1027">
        <f t="shared" ref="S1027:S1090" si="67">$F1027*S$2402</f>
        <v>0</v>
      </c>
      <c r="T1027">
        <f>MROT/DAY(EOMONTH(MIN($G$2:$G$2401),MONTH(G1027)-1))/8*H1027*$T$2402</f>
        <v>0</v>
      </c>
      <c r="U1027">
        <f>I1027-PLAN</f>
        <v>-130</v>
      </c>
    </row>
    <row r="1028" spans="1:21" x14ac:dyDescent="0.35">
      <c r="A1028">
        <v>958</v>
      </c>
      <c r="B1028" t="s">
        <v>185</v>
      </c>
      <c r="C1028" t="s">
        <v>180</v>
      </c>
      <c r="D1028">
        <v>7</v>
      </c>
      <c r="E1028" t="s">
        <v>181</v>
      </c>
      <c r="F1028">
        <v>1</v>
      </c>
      <c r="G1028" s="1">
        <v>44566</v>
      </c>
      <c r="H1028">
        <v>168</v>
      </c>
      <c r="I1028">
        <v>1490</v>
      </c>
      <c r="J1028">
        <v>22671.67</v>
      </c>
      <c r="K1028">
        <f>IF(ISBLANK(J1028),VLOOKUP(A1028,LinearRegression!$B$2:$J$850,6,FALSE),J1028)</f>
        <v>22671.67</v>
      </c>
      <c r="L1028" s="4">
        <f>IF(ISBLANK(J1028),VLOOKUP(A1028,GradientBoostingRegressor!$B$2:$J$850,6,FALSE),J1028)</f>
        <v>22671.67</v>
      </c>
      <c r="M1028">
        <f>SUM(P1028:S1028)</f>
        <v>25877.929004161379</v>
      </c>
      <c r="N1028">
        <f t="shared" si="64"/>
        <v>3206.2590041613803</v>
      </c>
      <c r="P1028">
        <f t="shared" si="65"/>
        <v>0</v>
      </c>
      <c r="Q1028">
        <f>$H1028*Q$2402</f>
        <v>25877.929004161379</v>
      </c>
      <c r="R1028">
        <f t="shared" si="66"/>
        <v>0</v>
      </c>
      <c r="S1028">
        <f t="shared" si="67"/>
        <v>0</v>
      </c>
      <c r="T1028">
        <f>MROT/DAY(EOMONTH(MIN($G$2:$G$2401),MONTH(G1028)-1))/8*H1028*$T$2402</f>
        <v>0</v>
      </c>
      <c r="U1028">
        <f>I1028-PLAN</f>
        <v>-70</v>
      </c>
    </row>
    <row r="1029" spans="1:21" x14ac:dyDescent="0.35">
      <c r="A1029">
        <v>959</v>
      </c>
      <c r="B1029" t="s">
        <v>186</v>
      </c>
      <c r="C1029" t="s">
        <v>180</v>
      </c>
      <c r="D1029">
        <v>7</v>
      </c>
      <c r="E1029" t="s">
        <v>181</v>
      </c>
      <c r="F1029">
        <v>1</v>
      </c>
      <c r="G1029" s="1">
        <v>44566</v>
      </c>
      <c r="H1029">
        <v>168</v>
      </c>
      <c r="I1029">
        <v>1490</v>
      </c>
      <c r="J1029">
        <v>22671.67</v>
      </c>
      <c r="K1029">
        <f>IF(ISBLANK(J1029),VLOOKUP(A1029,LinearRegression!$B$2:$J$850,6,FALSE),J1029)</f>
        <v>22671.67</v>
      </c>
      <c r="L1029" s="4">
        <f>IF(ISBLANK(J1029),VLOOKUP(A1029,GradientBoostingRegressor!$B$2:$J$850,6,FALSE),J1029)</f>
        <v>22671.67</v>
      </c>
      <c r="M1029">
        <f>SUM(P1029:S1029)</f>
        <v>25877.929004161379</v>
      </c>
      <c r="N1029">
        <f t="shared" si="64"/>
        <v>3206.2590041613803</v>
      </c>
      <c r="P1029">
        <f t="shared" si="65"/>
        <v>0</v>
      </c>
      <c r="Q1029">
        <f>$H1029*Q$2402</f>
        <v>25877.929004161379</v>
      </c>
      <c r="R1029">
        <f t="shared" si="66"/>
        <v>0</v>
      </c>
      <c r="S1029">
        <f t="shared" si="67"/>
        <v>0</v>
      </c>
      <c r="T1029">
        <f>MROT/DAY(EOMONTH(MIN($G$2:$G$2401),MONTH(G1029)-1))/8*H1029*$T$2402</f>
        <v>0</v>
      </c>
      <c r="U1029">
        <f>I1029-PLAN</f>
        <v>-70</v>
      </c>
    </row>
    <row r="1030" spans="1:21" x14ac:dyDescent="0.35">
      <c r="A1030">
        <v>2155</v>
      </c>
      <c r="B1030" t="s">
        <v>182</v>
      </c>
      <c r="C1030" t="s">
        <v>180</v>
      </c>
      <c r="D1030">
        <v>7</v>
      </c>
      <c r="E1030" t="s">
        <v>181</v>
      </c>
      <c r="F1030">
        <v>1</v>
      </c>
      <c r="G1030" s="1">
        <v>44572</v>
      </c>
      <c r="H1030">
        <v>168</v>
      </c>
      <c r="I1030">
        <v>1200</v>
      </c>
      <c r="J1030">
        <v>22671.67</v>
      </c>
      <c r="K1030">
        <f>IF(ISBLANK(J1030),VLOOKUP(A1030,LinearRegression!$B$2:$J$850,6,FALSE),J1030)</f>
        <v>22671.67</v>
      </c>
      <c r="L1030" s="4">
        <f>IF(ISBLANK(J1030),VLOOKUP(A1030,GradientBoostingRegressor!$B$2:$J$850,6,FALSE),J1030)</f>
        <v>22671.67</v>
      </c>
      <c r="M1030">
        <f>SUM(P1030:S1030)</f>
        <v>25877.929004161379</v>
      </c>
      <c r="N1030">
        <f t="shared" si="64"/>
        <v>3206.2590041613803</v>
      </c>
      <c r="P1030">
        <f t="shared" si="65"/>
        <v>0</v>
      </c>
      <c r="Q1030">
        <f>$H1030*Q$2402</f>
        <v>25877.929004161379</v>
      </c>
      <c r="R1030">
        <f t="shared" si="66"/>
        <v>0</v>
      </c>
      <c r="S1030">
        <f t="shared" si="67"/>
        <v>0</v>
      </c>
      <c r="T1030">
        <f>MROT/DAY(EOMONTH(MIN($G$2:$G$2401),MONTH(G1030)-1))/8*H1030*$T$2402</f>
        <v>0</v>
      </c>
      <c r="U1030">
        <f>I1030-PLAN</f>
        <v>-360</v>
      </c>
    </row>
    <row r="1031" spans="1:21" x14ac:dyDescent="0.35">
      <c r="A1031">
        <v>2355</v>
      </c>
      <c r="B1031" t="s">
        <v>182</v>
      </c>
      <c r="C1031" t="s">
        <v>180</v>
      </c>
      <c r="D1031">
        <v>7</v>
      </c>
      <c r="E1031" t="s">
        <v>181</v>
      </c>
      <c r="F1031">
        <v>1</v>
      </c>
      <c r="G1031" s="1">
        <v>44573</v>
      </c>
      <c r="H1031">
        <v>168</v>
      </c>
      <c r="I1031">
        <v>1500</v>
      </c>
      <c r="J1031">
        <v>22671.67</v>
      </c>
      <c r="K1031">
        <f>IF(ISBLANK(J1031),VLOOKUP(A1031,LinearRegression!$B$2:$J$850,6,FALSE),J1031)</f>
        <v>22671.67</v>
      </c>
      <c r="L1031" s="4">
        <f>IF(ISBLANK(J1031),VLOOKUP(A1031,GradientBoostingRegressor!$B$2:$J$850,6,FALSE),J1031)</f>
        <v>22671.67</v>
      </c>
      <c r="M1031">
        <f>SUM(P1031:S1031)</f>
        <v>25877.929004161379</v>
      </c>
      <c r="N1031">
        <f t="shared" si="64"/>
        <v>3206.2590041613803</v>
      </c>
      <c r="P1031">
        <f t="shared" si="65"/>
        <v>0</v>
      </c>
      <c r="Q1031">
        <f>$H1031*Q$2402</f>
        <v>25877.929004161379</v>
      </c>
      <c r="R1031">
        <f t="shared" si="66"/>
        <v>0</v>
      </c>
      <c r="S1031">
        <f t="shared" si="67"/>
        <v>0</v>
      </c>
      <c r="T1031">
        <f>MROT/DAY(EOMONTH(MIN($G$2:$G$2401),MONTH(G1031)-1))/8*H1031*$T$2402</f>
        <v>0</v>
      </c>
      <c r="U1031">
        <f>I1031-PLAN</f>
        <v>-60</v>
      </c>
    </row>
    <row r="1032" spans="1:21" x14ac:dyDescent="0.35">
      <c r="A1032">
        <v>2357</v>
      </c>
      <c r="B1032" t="s">
        <v>184</v>
      </c>
      <c r="C1032" t="s">
        <v>180</v>
      </c>
      <c r="D1032">
        <v>7</v>
      </c>
      <c r="E1032" t="s">
        <v>181</v>
      </c>
      <c r="F1032">
        <v>1</v>
      </c>
      <c r="G1032" s="1">
        <v>44573</v>
      </c>
      <c r="H1032">
        <v>168</v>
      </c>
      <c r="I1032">
        <v>1500</v>
      </c>
      <c r="J1032">
        <v>22671.67</v>
      </c>
      <c r="K1032">
        <f>IF(ISBLANK(J1032),VLOOKUP(A1032,LinearRegression!$B$2:$J$850,6,FALSE),J1032)</f>
        <v>22671.67</v>
      </c>
      <c r="L1032" s="4">
        <f>IF(ISBLANK(J1032),VLOOKUP(A1032,GradientBoostingRegressor!$B$2:$J$850,6,FALSE),J1032)</f>
        <v>22671.67</v>
      </c>
      <c r="M1032">
        <f>SUM(P1032:S1032)</f>
        <v>25877.929004161379</v>
      </c>
      <c r="N1032">
        <f t="shared" si="64"/>
        <v>3206.2590041613803</v>
      </c>
      <c r="P1032">
        <f t="shared" si="65"/>
        <v>0</v>
      </c>
      <c r="Q1032">
        <f>$H1032*Q$2402</f>
        <v>25877.929004161379</v>
      </c>
      <c r="R1032">
        <f t="shared" si="66"/>
        <v>0</v>
      </c>
      <c r="S1032">
        <f t="shared" si="67"/>
        <v>0</v>
      </c>
      <c r="T1032">
        <f>MROT/DAY(EOMONTH(MIN($G$2:$G$2401),MONTH(G1032)-1))/8*H1032*$T$2402</f>
        <v>0</v>
      </c>
      <c r="U1032">
        <f>I1032-PLAN</f>
        <v>-60</v>
      </c>
    </row>
    <row r="1033" spans="1:21" x14ac:dyDescent="0.35">
      <c r="A1033">
        <v>1323</v>
      </c>
      <c r="B1033" t="s">
        <v>147</v>
      </c>
      <c r="C1033" t="s">
        <v>65</v>
      </c>
      <c r="D1033">
        <v>5</v>
      </c>
      <c r="E1033" t="s">
        <v>142</v>
      </c>
      <c r="F1033">
        <v>3.4</v>
      </c>
      <c r="G1033" s="1">
        <v>44568</v>
      </c>
      <c r="H1033">
        <v>156</v>
      </c>
      <c r="I1033">
        <v>1620</v>
      </c>
      <c r="J1033">
        <v>22620.31</v>
      </c>
      <c r="K1033">
        <f>IF(ISBLANK(J1033),VLOOKUP(A1033,LinearRegression!$B$2:$J$850,6,FALSE),J1033)</f>
        <v>22620.31</v>
      </c>
      <c r="L1033" s="4">
        <f>IF(ISBLANK(J1033),VLOOKUP(A1033,GradientBoostingRegressor!$B$2:$J$850,6,FALSE),J1033)</f>
        <v>22620.31</v>
      </c>
      <c r="M1033">
        <f>SUM(P1033:S1033)</f>
        <v>24029.505503864137</v>
      </c>
      <c r="N1033">
        <f t="shared" si="64"/>
        <v>1409.1955038641354</v>
      </c>
      <c r="P1033">
        <f t="shared" si="65"/>
        <v>0</v>
      </c>
      <c r="Q1033">
        <f>$H1033*Q$2402</f>
        <v>24029.505503864137</v>
      </c>
      <c r="R1033">
        <f t="shared" si="66"/>
        <v>0</v>
      </c>
      <c r="S1033">
        <f t="shared" si="67"/>
        <v>0</v>
      </c>
      <c r="T1033">
        <f>MROT/DAY(EOMONTH(MIN($G$2:$G$2401),MONTH(G1033)-1))/8*H1033*$T$2402</f>
        <v>0</v>
      </c>
      <c r="U1033">
        <f>I1033-PLAN</f>
        <v>60</v>
      </c>
    </row>
    <row r="1034" spans="1:21" x14ac:dyDescent="0.35">
      <c r="A1034">
        <v>1324</v>
      </c>
      <c r="B1034" t="s">
        <v>148</v>
      </c>
      <c r="C1034" t="s">
        <v>65</v>
      </c>
      <c r="D1034">
        <v>5</v>
      </c>
      <c r="E1034" t="s">
        <v>142</v>
      </c>
      <c r="F1034">
        <v>3.4</v>
      </c>
      <c r="G1034" s="1">
        <v>44568</v>
      </c>
      <c r="H1034">
        <v>156</v>
      </c>
      <c r="I1034">
        <v>1620</v>
      </c>
      <c r="J1034">
        <v>22620.31</v>
      </c>
      <c r="K1034">
        <f>IF(ISBLANK(J1034),VLOOKUP(A1034,LinearRegression!$B$2:$J$850,6,FALSE),J1034)</f>
        <v>22620.31</v>
      </c>
      <c r="L1034" s="4">
        <f>IF(ISBLANK(J1034),VLOOKUP(A1034,GradientBoostingRegressor!$B$2:$J$850,6,FALSE),J1034)</f>
        <v>22620.31</v>
      </c>
      <c r="M1034">
        <f>SUM(P1034:S1034)</f>
        <v>24029.505503864137</v>
      </c>
      <c r="N1034">
        <f t="shared" si="64"/>
        <v>1409.1955038641354</v>
      </c>
      <c r="P1034">
        <f t="shared" si="65"/>
        <v>0</v>
      </c>
      <c r="Q1034">
        <f>$H1034*Q$2402</f>
        <v>24029.505503864137</v>
      </c>
      <c r="R1034">
        <f t="shared" si="66"/>
        <v>0</v>
      </c>
      <c r="S1034">
        <f t="shared" si="67"/>
        <v>0</v>
      </c>
      <c r="T1034">
        <f>MROT/DAY(EOMONTH(MIN($G$2:$G$2401),MONTH(G1034)-1))/8*H1034*$T$2402</f>
        <v>0</v>
      </c>
      <c r="U1034">
        <f>I1034-PLAN</f>
        <v>60</v>
      </c>
    </row>
    <row r="1035" spans="1:21" x14ac:dyDescent="0.35">
      <c r="A1035">
        <v>318</v>
      </c>
      <c r="B1035" t="s">
        <v>141</v>
      </c>
      <c r="C1035" t="s">
        <v>65</v>
      </c>
      <c r="D1035">
        <v>5</v>
      </c>
      <c r="E1035" t="s">
        <v>142</v>
      </c>
      <c r="F1035">
        <v>3.4</v>
      </c>
      <c r="G1035" s="1">
        <v>44563</v>
      </c>
      <c r="H1035">
        <v>156</v>
      </c>
      <c r="I1035">
        <v>1460</v>
      </c>
      <c r="J1035">
        <v>22600.63</v>
      </c>
      <c r="K1035">
        <f>IF(ISBLANK(J1035),VLOOKUP(A1035,LinearRegression!$B$2:$J$850,6,FALSE),J1035)</f>
        <v>22600.63</v>
      </c>
      <c r="L1035" s="4">
        <f>IF(ISBLANK(J1035),VLOOKUP(A1035,GradientBoostingRegressor!$B$2:$J$850,6,FALSE),J1035)</f>
        <v>22600.63</v>
      </c>
      <c r="M1035">
        <f>SUM(P1035:S1035)</f>
        <v>24029.505503864137</v>
      </c>
      <c r="N1035">
        <f t="shared" si="64"/>
        <v>1428.8755038641357</v>
      </c>
      <c r="P1035">
        <f t="shared" si="65"/>
        <v>0</v>
      </c>
      <c r="Q1035">
        <f>$H1035*Q$2402</f>
        <v>24029.505503864137</v>
      </c>
      <c r="R1035">
        <f t="shared" si="66"/>
        <v>0</v>
      </c>
      <c r="S1035">
        <f t="shared" si="67"/>
        <v>0</v>
      </c>
      <c r="T1035">
        <f>MROT/DAY(EOMONTH(MIN($G$2:$G$2401),MONTH(G1035)-1))/8*H1035*$T$2402</f>
        <v>0</v>
      </c>
      <c r="U1035">
        <f>I1035-PLAN</f>
        <v>-100</v>
      </c>
    </row>
    <row r="1036" spans="1:21" x14ac:dyDescent="0.35">
      <c r="A1036">
        <v>322</v>
      </c>
      <c r="B1036" t="s">
        <v>146</v>
      </c>
      <c r="C1036" t="s">
        <v>65</v>
      </c>
      <c r="D1036">
        <v>5</v>
      </c>
      <c r="E1036" t="s">
        <v>142</v>
      </c>
      <c r="F1036">
        <v>3.4</v>
      </c>
      <c r="G1036" s="1">
        <v>44563</v>
      </c>
      <c r="H1036">
        <v>156</v>
      </c>
      <c r="I1036">
        <v>1460</v>
      </c>
      <c r="J1036">
        <v>22600.63</v>
      </c>
      <c r="K1036">
        <f>IF(ISBLANK(J1036),VLOOKUP(A1036,LinearRegression!$B$2:$J$850,6,FALSE),J1036)</f>
        <v>22600.63</v>
      </c>
      <c r="L1036" s="4">
        <f>IF(ISBLANK(J1036),VLOOKUP(A1036,GradientBoostingRegressor!$B$2:$J$850,6,FALSE),J1036)</f>
        <v>22600.63</v>
      </c>
      <c r="M1036">
        <f>SUM(P1036:S1036)</f>
        <v>24029.505503864137</v>
      </c>
      <c r="N1036">
        <f t="shared" si="64"/>
        <v>1428.8755038641357</v>
      </c>
      <c r="P1036">
        <f t="shared" si="65"/>
        <v>0</v>
      </c>
      <c r="Q1036">
        <f>$H1036*Q$2402</f>
        <v>24029.505503864137</v>
      </c>
      <c r="R1036">
        <f t="shared" si="66"/>
        <v>0</v>
      </c>
      <c r="S1036">
        <f t="shared" si="67"/>
        <v>0</v>
      </c>
      <c r="T1036">
        <f>MROT/DAY(EOMONTH(MIN($G$2:$G$2401),MONTH(G1036)-1))/8*H1036*$T$2402</f>
        <v>0</v>
      </c>
      <c r="U1036">
        <f>I1036-PLAN</f>
        <v>-100</v>
      </c>
    </row>
    <row r="1037" spans="1:21" x14ac:dyDescent="0.35">
      <c r="A1037">
        <v>330</v>
      </c>
      <c r="B1037" t="s">
        <v>155</v>
      </c>
      <c r="C1037" t="s">
        <v>65</v>
      </c>
      <c r="D1037">
        <v>5</v>
      </c>
      <c r="E1037" t="s">
        <v>151</v>
      </c>
      <c r="F1037">
        <v>3.4</v>
      </c>
      <c r="G1037" s="1">
        <v>44563</v>
      </c>
      <c r="H1037">
        <v>156</v>
      </c>
      <c r="I1037">
        <v>1460</v>
      </c>
      <c r="J1037">
        <v>22600.63</v>
      </c>
      <c r="K1037">
        <f>IF(ISBLANK(J1037),VLOOKUP(A1037,LinearRegression!$B$2:$J$850,6,FALSE),J1037)</f>
        <v>22600.63</v>
      </c>
      <c r="L1037" s="4">
        <f>IF(ISBLANK(J1037),VLOOKUP(A1037,GradientBoostingRegressor!$B$2:$J$850,6,FALSE),J1037)</f>
        <v>22600.63</v>
      </c>
      <c r="M1037">
        <f>SUM(P1037:S1037)</f>
        <v>24029.505503864137</v>
      </c>
      <c r="N1037">
        <f t="shared" si="64"/>
        <v>1428.8755038641357</v>
      </c>
      <c r="P1037">
        <f t="shared" si="65"/>
        <v>0</v>
      </c>
      <c r="Q1037">
        <f>$H1037*Q$2402</f>
        <v>24029.505503864137</v>
      </c>
      <c r="R1037">
        <f t="shared" si="66"/>
        <v>0</v>
      </c>
      <c r="S1037">
        <f t="shared" si="67"/>
        <v>0</v>
      </c>
      <c r="T1037">
        <f>MROT/DAY(EOMONTH(MIN($G$2:$G$2401),MONTH(G1037)-1))/8*H1037*$T$2402</f>
        <v>0</v>
      </c>
      <c r="U1037">
        <f>I1037-PLAN</f>
        <v>-100</v>
      </c>
    </row>
    <row r="1038" spans="1:21" x14ac:dyDescent="0.35">
      <c r="A1038">
        <v>1256</v>
      </c>
      <c r="B1038" t="s">
        <v>75</v>
      </c>
      <c r="C1038" t="s">
        <v>68</v>
      </c>
      <c r="D1038">
        <v>4</v>
      </c>
      <c r="E1038" t="s">
        <v>66</v>
      </c>
      <c r="F1038">
        <v>3.4</v>
      </c>
      <c r="G1038" s="1">
        <v>44568</v>
      </c>
      <c r="H1038">
        <v>168</v>
      </c>
      <c r="I1038">
        <v>1620</v>
      </c>
      <c r="J1038">
        <v>22495.66</v>
      </c>
      <c r="K1038">
        <f>IF(ISBLANK(J1038),VLOOKUP(A1038,LinearRegression!$B$2:$J$850,6,FALSE),J1038)</f>
        <v>22495.66</v>
      </c>
      <c r="L1038" s="4">
        <f>IF(ISBLANK(J1038),VLOOKUP(A1038,GradientBoostingRegressor!$B$2:$J$850,6,FALSE),J1038)</f>
        <v>22495.66</v>
      </c>
      <c r="M1038">
        <f>SUM(P1038:S1038)</f>
        <v>25877.929004161379</v>
      </c>
      <c r="N1038">
        <f t="shared" si="64"/>
        <v>3382.2690041613787</v>
      </c>
      <c r="P1038">
        <f t="shared" si="65"/>
        <v>0</v>
      </c>
      <c r="Q1038">
        <f>$H1038*Q$2402</f>
        <v>25877.929004161379</v>
      </c>
      <c r="R1038">
        <f t="shared" si="66"/>
        <v>0</v>
      </c>
      <c r="S1038">
        <f t="shared" si="67"/>
        <v>0</v>
      </c>
      <c r="T1038">
        <f>MROT/DAY(EOMONTH(MIN($G$2:$G$2401),MONTH(G1038)-1))/8*H1038*$T$2402</f>
        <v>0</v>
      </c>
      <c r="U1038">
        <f>I1038-PLAN</f>
        <v>60</v>
      </c>
    </row>
    <row r="1039" spans="1:21" x14ac:dyDescent="0.35">
      <c r="A1039">
        <v>1258</v>
      </c>
      <c r="B1039" t="s">
        <v>77</v>
      </c>
      <c r="C1039" t="s">
        <v>68</v>
      </c>
      <c r="D1039">
        <v>4</v>
      </c>
      <c r="E1039" t="s">
        <v>66</v>
      </c>
      <c r="F1039">
        <v>3.4</v>
      </c>
      <c r="G1039" s="1">
        <v>44568</v>
      </c>
      <c r="H1039">
        <v>168</v>
      </c>
      <c r="I1039">
        <v>1620</v>
      </c>
      <c r="J1039">
        <v>22495.66</v>
      </c>
      <c r="K1039">
        <f>IF(ISBLANK(J1039),VLOOKUP(A1039,LinearRegression!$B$2:$J$850,6,FALSE),J1039)</f>
        <v>22495.66</v>
      </c>
      <c r="L1039" s="4">
        <f>IF(ISBLANK(J1039),VLOOKUP(A1039,GradientBoostingRegressor!$B$2:$J$850,6,FALSE),J1039)</f>
        <v>22495.66</v>
      </c>
      <c r="M1039">
        <f>SUM(P1039:S1039)</f>
        <v>25877.929004161379</v>
      </c>
      <c r="N1039">
        <f t="shared" si="64"/>
        <v>3382.2690041613787</v>
      </c>
      <c r="P1039">
        <f t="shared" si="65"/>
        <v>0</v>
      </c>
      <c r="Q1039">
        <f>$H1039*Q$2402</f>
        <v>25877.929004161379</v>
      </c>
      <c r="R1039">
        <f t="shared" si="66"/>
        <v>0</v>
      </c>
      <c r="S1039">
        <f t="shared" si="67"/>
        <v>0</v>
      </c>
      <c r="T1039">
        <f>MROT/DAY(EOMONTH(MIN($G$2:$G$2401),MONTH(G1039)-1))/8*H1039*$T$2402</f>
        <v>0</v>
      </c>
      <c r="U1039">
        <f>I1039-PLAN</f>
        <v>60</v>
      </c>
    </row>
    <row r="1040" spans="1:21" x14ac:dyDescent="0.35">
      <c r="A1040">
        <v>1264</v>
      </c>
      <c r="B1040" t="s">
        <v>83</v>
      </c>
      <c r="C1040" t="s">
        <v>68</v>
      </c>
      <c r="D1040">
        <v>4</v>
      </c>
      <c r="E1040" t="s">
        <v>66</v>
      </c>
      <c r="F1040">
        <v>3.4</v>
      </c>
      <c r="G1040" s="1">
        <v>44568</v>
      </c>
      <c r="H1040">
        <v>168</v>
      </c>
      <c r="I1040">
        <v>1620</v>
      </c>
      <c r="J1040">
        <v>22495.66</v>
      </c>
      <c r="K1040">
        <f>IF(ISBLANK(J1040),VLOOKUP(A1040,LinearRegression!$B$2:$J$850,6,FALSE),J1040)</f>
        <v>22495.66</v>
      </c>
      <c r="L1040" s="4">
        <f>IF(ISBLANK(J1040),VLOOKUP(A1040,GradientBoostingRegressor!$B$2:$J$850,6,FALSE),J1040)</f>
        <v>22495.66</v>
      </c>
      <c r="M1040">
        <f>SUM(P1040:S1040)</f>
        <v>25877.929004161379</v>
      </c>
      <c r="N1040">
        <f t="shared" si="64"/>
        <v>3382.2690041613787</v>
      </c>
      <c r="P1040">
        <f t="shared" si="65"/>
        <v>0</v>
      </c>
      <c r="Q1040">
        <f>$H1040*Q$2402</f>
        <v>25877.929004161379</v>
      </c>
      <c r="R1040">
        <f t="shared" si="66"/>
        <v>0</v>
      </c>
      <c r="S1040">
        <f t="shared" si="67"/>
        <v>0</v>
      </c>
      <c r="T1040">
        <f>MROT/DAY(EOMONTH(MIN($G$2:$G$2401),MONTH(G1040)-1))/8*H1040*$T$2402</f>
        <v>0</v>
      </c>
      <c r="U1040">
        <f>I1040-PLAN</f>
        <v>60</v>
      </c>
    </row>
    <row r="1041" spans="1:21" x14ac:dyDescent="0.35">
      <c r="A1041">
        <v>253</v>
      </c>
      <c r="B1041" t="s">
        <v>72</v>
      </c>
      <c r="C1041" t="s">
        <v>65</v>
      </c>
      <c r="D1041">
        <v>4</v>
      </c>
      <c r="E1041" t="s">
        <v>66</v>
      </c>
      <c r="F1041">
        <v>3.4</v>
      </c>
      <c r="G1041" s="1">
        <v>44563</v>
      </c>
      <c r="H1041">
        <v>168</v>
      </c>
      <c r="I1041">
        <v>1460</v>
      </c>
      <c r="J1041">
        <v>22476.560000000001</v>
      </c>
      <c r="K1041">
        <f>IF(ISBLANK(J1041),VLOOKUP(A1041,LinearRegression!$B$2:$J$850,6,FALSE),J1041)</f>
        <v>22476.560000000001</v>
      </c>
      <c r="L1041" s="4">
        <f>IF(ISBLANK(J1041),VLOOKUP(A1041,GradientBoostingRegressor!$B$2:$J$850,6,FALSE),J1041)</f>
        <v>22476.560000000001</v>
      </c>
      <c r="M1041">
        <f>SUM(P1041:S1041)</f>
        <v>25877.929004161379</v>
      </c>
      <c r="N1041">
        <f t="shared" si="64"/>
        <v>3401.3690041613772</v>
      </c>
      <c r="P1041">
        <f t="shared" si="65"/>
        <v>0</v>
      </c>
      <c r="Q1041">
        <f>$H1041*Q$2402</f>
        <v>25877.929004161379</v>
      </c>
      <c r="R1041">
        <f t="shared" si="66"/>
        <v>0</v>
      </c>
      <c r="S1041">
        <f t="shared" si="67"/>
        <v>0</v>
      </c>
      <c r="T1041">
        <f>MROT/DAY(EOMONTH(MIN($G$2:$G$2401),MONTH(G1041)-1))/8*H1041*$T$2402</f>
        <v>0</v>
      </c>
      <c r="U1041">
        <f>I1041-PLAN</f>
        <v>-100</v>
      </c>
    </row>
    <row r="1042" spans="1:21" x14ac:dyDescent="0.35">
      <c r="A1042">
        <v>254</v>
      </c>
      <c r="B1042" t="s">
        <v>73</v>
      </c>
      <c r="C1042" t="s">
        <v>68</v>
      </c>
      <c r="D1042">
        <v>4</v>
      </c>
      <c r="E1042" t="s">
        <v>66</v>
      </c>
      <c r="F1042">
        <v>3.4</v>
      </c>
      <c r="G1042" s="1">
        <v>44563</v>
      </c>
      <c r="H1042">
        <v>168</v>
      </c>
      <c r="I1042">
        <v>1460</v>
      </c>
      <c r="J1042">
        <v>22476.560000000001</v>
      </c>
      <c r="K1042">
        <f>IF(ISBLANK(J1042),VLOOKUP(A1042,LinearRegression!$B$2:$J$850,6,FALSE),J1042)</f>
        <v>22476.560000000001</v>
      </c>
      <c r="L1042" s="4">
        <f>IF(ISBLANK(J1042),VLOOKUP(A1042,GradientBoostingRegressor!$B$2:$J$850,6,FALSE),J1042)</f>
        <v>22476.560000000001</v>
      </c>
      <c r="M1042">
        <f>SUM(P1042:S1042)</f>
        <v>25877.929004161379</v>
      </c>
      <c r="N1042">
        <f t="shared" si="64"/>
        <v>3401.3690041613772</v>
      </c>
      <c r="P1042">
        <f t="shared" si="65"/>
        <v>0</v>
      </c>
      <c r="Q1042">
        <f>$H1042*Q$2402</f>
        <v>25877.929004161379</v>
      </c>
      <c r="R1042">
        <f t="shared" si="66"/>
        <v>0</v>
      </c>
      <c r="S1042">
        <f t="shared" si="67"/>
        <v>0</v>
      </c>
      <c r="T1042">
        <f>MROT/DAY(EOMONTH(MIN($G$2:$G$2401),MONTH(G1042)-1))/8*H1042*$T$2402</f>
        <v>0</v>
      </c>
      <c r="U1042">
        <f>I1042-PLAN</f>
        <v>-100</v>
      </c>
    </row>
    <row r="1043" spans="1:21" x14ac:dyDescent="0.35">
      <c r="A1043">
        <v>256</v>
      </c>
      <c r="B1043" t="s">
        <v>75</v>
      </c>
      <c r="C1043" t="s">
        <v>68</v>
      </c>
      <c r="D1043">
        <v>4</v>
      </c>
      <c r="E1043" t="s">
        <v>66</v>
      </c>
      <c r="F1043">
        <v>3.4</v>
      </c>
      <c r="G1043" s="1">
        <v>44563</v>
      </c>
      <c r="H1043">
        <v>168</v>
      </c>
      <c r="I1043">
        <v>1460</v>
      </c>
      <c r="J1043">
        <v>22476.560000000001</v>
      </c>
      <c r="K1043">
        <f>IF(ISBLANK(J1043),VLOOKUP(A1043,LinearRegression!$B$2:$J$850,6,FALSE),J1043)</f>
        <v>22476.560000000001</v>
      </c>
      <c r="L1043" s="4">
        <f>IF(ISBLANK(J1043),VLOOKUP(A1043,GradientBoostingRegressor!$B$2:$J$850,6,FALSE),J1043)</f>
        <v>22476.560000000001</v>
      </c>
      <c r="M1043">
        <f>SUM(P1043:S1043)</f>
        <v>25877.929004161379</v>
      </c>
      <c r="N1043">
        <f t="shared" si="64"/>
        <v>3401.3690041613772</v>
      </c>
      <c r="P1043">
        <f t="shared" si="65"/>
        <v>0</v>
      </c>
      <c r="Q1043">
        <f>$H1043*Q$2402</f>
        <v>25877.929004161379</v>
      </c>
      <c r="R1043">
        <f t="shared" si="66"/>
        <v>0</v>
      </c>
      <c r="S1043">
        <f t="shared" si="67"/>
        <v>0</v>
      </c>
      <c r="T1043">
        <f>MROT/DAY(EOMONTH(MIN($G$2:$G$2401),MONTH(G1043)-1))/8*H1043*$T$2402</f>
        <v>0</v>
      </c>
      <c r="U1043">
        <f>I1043-PLAN</f>
        <v>-100</v>
      </c>
    </row>
    <row r="1044" spans="1:21" x14ac:dyDescent="0.35">
      <c r="A1044">
        <v>1223</v>
      </c>
      <c r="B1044" t="s">
        <v>36</v>
      </c>
      <c r="C1044" t="s">
        <v>11</v>
      </c>
      <c r="D1044">
        <v>3</v>
      </c>
      <c r="E1044" t="s">
        <v>16</v>
      </c>
      <c r="F1044">
        <v>3.3</v>
      </c>
      <c r="G1044" s="1">
        <v>44568</v>
      </c>
      <c r="H1044">
        <v>180</v>
      </c>
      <c r="I1044">
        <v>1620</v>
      </c>
      <c r="J1044">
        <v>22289.35</v>
      </c>
      <c r="K1044">
        <f>IF(ISBLANK(J1044),VLOOKUP(A1044,LinearRegression!$B$2:$J$850,6,FALSE),J1044)</f>
        <v>22289.35</v>
      </c>
      <c r="L1044" s="4">
        <f>IF(ISBLANK(J1044),VLOOKUP(A1044,GradientBoostingRegressor!$B$2:$J$850,6,FALSE),J1044)</f>
        <v>22289.35</v>
      </c>
      <c r="M1044">
        <f>SUM(P1044:S1044)</f>
        <v>27726.35250445862</v>
      </c>
      <c r="N1044">
        <f t="shared" si="64"/>
        <v>5437.0025044586218</v>
      </c>
      <c r="P1044">
        <f t="shared" si="65"/>
        <v>0</v>
      </c>
      <c r="Q1044">
        <f>$H1044*Q$2402</f>
        <v>27726.35250445862</v>
      </c>
      <c r="R1044">
        <f t="shared" si="66"/>
        <v>0</v>
      </c>
      <c r="S1044">
        <f t="shared" si="67"/>
        <v>0</v>
      </c>
      <c r="T1044">
        <f>MROT/DAY(EOMONTH(MIN($G$2:$G$2401),MONTH(G1044)-1))/8*H1044*$T$2402</f>
        <v>0</v>
      </c>
      <c r="U1044">
        <f>I1044-PLAN</f>
        <v>60</v>
      </c>
    </row>
    <row r="1045" spans="1:21" x14ac:dyDescent="0.35">
      <c r="A1045">
        <v>233</v>
      </c>
      <c r="B1045" t="s">
        <v>46</v>
      </c>
      <c r="C1045" t="s">
        <v>18</v>
      </c>
      <c r="D1045">
        <v>3</v>
      </c>
      <c r="E1045" t="s">
        <v>16</v>
      </c>
      <c r="F1045">
        <v>3.3</v>
      </c>
      <c r="G1045" s="1">
        <v>44563</v>
      </c>
      <c r="H1045">
        <v>180</v>
      </c>
      <c r="I1045">
        <v>1460</v>
      </c>
      <c r="J1045">
        <v>22270.92</v>
      </c>
      <c r="K1045">
        <f>IF(ISBLANK(J1045),VLOOKUP(A1045,LinearRegression!$B$2:$J$850,6,FALSE),J1045)</f>
        <v>22270.92</v>
      </c>
      <c r="L1045" s="4">
        <f>IF(ISBLANK(J1045),VLOOKUP(A1045,GradientBoostingRegressor!$B$2:$J$850,6,FALSE),J1045)</f>
        <v>22270.92</v>
      </c>
      <c r="M1045">
        <f>SUM(P1045:S1045)</f>
        <v>27726.35250445862</v>
      </c>
      <c r="N1045">
        <f t="shared" si="64"/>
        <v>5455.4325044586221</v>
      </c>
      <c r="P1045">
        <f t="shared" si="65"/>
        <v>0</v>
      </c>
      <c r="Q1045">
        <f>$H1045*Q$2402</f>
        <v>27726.35250445862</v>
      </c>
      <c r="R1045">
        <f t="shared" si="66"/>
        <v>0</v>
      </c>
      <c r="S1045">
        <f t="shared" si="67"/>
        <v>0</v>
      </c>
      <c r="T1045">
        <f>MROT/DAY(EOMONTH(MIN($G$2:$G$2401),MONTH(G1045)-1))/8*H1045*$T$2402</f>
        <v>0</v>
      </c>
      <c r="U1045">
        <f>I1045-PLAN</f>
        <v>-100</v>
      </c>
    </row>
    <row r="1046" spans="1:21" x14ac:dyDescent="0.35">
      <c r="A1046">
        <v>523</v>
      </c>
      <c r="B1046" t="s">
        <v>147</v>
      </c>
      <c r="C1046" t="s">
        <v>65</v>
      </c>
      <c r="D1046">
        <v>5</v>
      </c>
      <c r="E1046" t="s">
        <v>142</v>
      </c>
      <c r="F1046">
        <v>3.4</v>
      </c>
      <c r="G1046" s="1">
        <v>44564</v>
      </c>
      <c r="H1046">
        <v>156</v>
      </c>
      <c r="I1046">
        <v>1430</v>
      </c>
      <c r="J1046">
        <v>22234.49</v>
      </c>
      <c r="K1046">
        <f>IF(ISBLANK(J1046),VLOOKUP(A1046,LinearRegression!$B$2:$J$850,6,FALSE),J1046)</f>
        <v>22234.49</v>
      </c>
      <c r="L1046" s="4">
        <f>IF(ISBLANK(J1046),VLOOKUP(A1046,GradientBoostingRegressor!$B$2:$J$850,6,FALSE),J1046)</f>
        <v>22234.49</v>
      </c>
      <c r="M1046">
        <f>SUM(P1046:S1046)</f>
        <v>24029.505503864137</v>
      </c>
      <c r="N1046">
        <f t="shared" si="64"/>
        <v>1795.0155038641351</v>
      </c>
      <c r="P1046">
        <f t="shared" si="65"/>
        <v>0</v>
      </c>
      <c r="Q1046">
        <f>$H1046*Q$2402</f>
        <v>24029.505503864137</v>
      </c>
      <c r="R1046">
        <f t="shared" si="66"/>
        <v>0</v>
      </c>
      <c r="S1046">
        <f t="shared" si="67"/>
        <v>0</v>
      </c>
      <c r="T1046">
        <f>MROT/DAY(EOMONTH(MIN($G$2:$G$2401),MONTH(G1046)-1))/8*H1046*$T$2402</f>
        <v>0</v>
      </c>
      <c r="U1046">
        <f>I1046-PLAN</f>
        <v>-130</v>
      </c>
    </row>
    <row r="1047" spans="1:21" x14ac:dyDescent="0.35">
      <c r="A1047">
        <v>525</v>
      </c>
      <c r="B1047" t="s">
        <v>149</v>
      </c>
      <c r="C1047" t="s">
        <v>65</v>
      </c>
      <c r="D1047">
        <v>5</v>
      </c>
      <c r="E1047" t="s">
        <v>142</v>
      </c>
      <c r="F1047">
        <v>3.4</v>
      </c>
      <c r="G1047" s="1">
        <v>44564</v>
      </c>
      <c r="H1047">
        <v>156</v>
      </c>
      <c r="I1047">
        <v>1430</v>
      </c>
      <c r="J1047">
        <v>22234.49</v>
      </c>
      <c r="K1047">
        <f>IF(ISBLANK(J1047),VLOOKUP(A1047,LinearRegression!$B$2:$J$850,6,FALSE),J1047)</f>
        <v>22234.49</v>
      </c>
      <c r="L1047" s="4">
        <f>IF(ISBLANK(J1047),VLOOKUP(A1047,GradientBoostingRegressor!$B$2:$J$850,6,FALSE),J1047)</f>
        <v>22234.49</v>
      </c>
      <c r="M1047">
        <f>SUM(P1047:S1047)</f>
        <v>24029.505503864137</v>
      </c>
      <c r="N1047">
        <f t="shared" si="64"/>
        <v>1795.0155038641351</v>
      </c>
      <c r="P1047">
        <f t="shared" si="65"/>
        <v>0</v>
      </c>
      <c r="Q1047">
        <f>$H1047*Q$2402</f>
        <v>24029.505503864137</v>
      </c>
      <c r="R1047">
        <f t="shared" si="66"/>
        <v>0</v>
      </c>
      <c r="S1047">
        <f t="shared" si="67"/>
        <v>0</v>
      </c>
      <c r="T1047">
        <f>MROT/DAY(EOMONTH(MIN($G$2:$G$2401),MONTH(G1047)-1))/8*H1047*$T$2402</f>
        <v>0</v>
      </c>
      <c r="U1047">
        <f>I1047-PLAN</f>
        <v>-130</v>
      </c>
    </row>
    <row r="1048" spans="1:21" x14ac:dyDescent="0.35">
      <c r="A1048">
        <v>917</v>
      </c>
      <c r="B1048" t="s">
        <v>140</v>
      </c>
      <c r="C1048" t="s">
        <v>65</v>
      </c>
      <c r="D1048">
        <v>5</v>
      </c>
      <c r="E1048" t="s">
        <v>66</v>
      </c>
      <c r="F1048">
        <v>3.4</v>
      </c>
      <c r="G1048" s="1">
        <v>44566</v>
      </c>
      <c r="H1048">
        <v>156</v>
      </c>
      <c r="I1048">
        <v>1490</v>
      </c>
      <c r="J1048">
        <v>22234.49</v>
      </c>
      <c r="K1048">
        <f>IF(ISBLANK(J1048),VLOOKUP(A1048,LinearRegression!$B$2:$J$850,6,FALSE),J1048)</f>
        <v>22234.49</v>
      </c>
      <c r="L1048" s="4">
        <f>IF(ISBLANK(J1048),VLOOKUP(A1048,GradientBoostingRegressor!$B$2:$J$850,6,FALSE),J1048)</f>
        <v>22234.49</v>
      </c>
      <c r="M1048">
        <f>SUM(P1048:S1048)</f>
        <v>24029.505503864137</v>
      </c>
      <c r="N1048">
        <f t="shared" si="64"/>
        <v>1795.0155038641351</v>
      </c>
      <c r="P1048">
        <f t="shared" si="65"/>
        <v>0</v>
      </c>
      <c r="Q1048">
        <f>$H1048*Q$2402</f>
        <v>24029.505503864137</v>
      </c>
      <c r="R1048">
        <f t="shared" si="66"/>
        <v>0</v>
      </c>
      <c r="S1048">
        <f t="shared" si="67"/>
        <v>0</v>
      </c>
      <c r="T1048">
        <f>MROT/DAY(EOMONTH(MIN($G$2:$G$2401),MONTH(G1048)-1))/8*H1048*$T$2402</f>
        <v>0</v>
      </c>
      <c r="U1048">
        <f>I1048-PLAN</f>
        <v>-70</v>
      </c>
    </row>
    <row r="1049" spans="1:21" x14ac:dyDescent="0.35">
      <c r="A1049">
        <v>920</v>
      </c>
      <c r="B1049" t="s">
        <v>144</v>
      </c>
      <c r="C1049" t="s">
        <v>65</v>
      </c>
      <c r="D1049">
        <v>5</v>
      </c>
      <c r="E1049" t="s">
        <v>142</v>
      </c>
      <c r="F1049">
        <v>3.4</v>
      </c>
      <c r="G1049" s="1">
        <v>44566</v>
      </c>
      <c r="H1049">
        <v>156</v>
      </c>
      <c r="I1049">
        <v>1490</v>
      </c>
      <c r="J1049">
        <v>22234.49</v>
      </c>
      <c r="K1049">
        <f>IF(ISBLANK(J1049),VLOOKUP(A1049,LinearRegression!$B$2:$J$850,6,FALSE),J1049)</f>
        <v>22234.49</v>
      </c>
      <c r="L1049" s="4">
        <f>IF(ISBLANK(J1049),VLOOKUP(A1049,GradientBoostingRegressor!$B$2:$J$850,6,FALSE),J1049)</f>
        <v>22234.49</v>
      </c>
      <c r="M1049">
        <f>SUM(P1049:S1049)</f>
        <v>24029.505503864137</v>
      </c>
      <c r="N1049">
        <f t="shared" si="64"/>
        <v>1795.0155038641351</v>
      </c>
      <c r="P1049">
        <f t="shared" si="65"/>
        <v>0</v>
      </c>
      <c r="Q1049">
        <f>$H1049*Q$2402</f>
        <v>24029.505503864137</v>
      </c>
      <c r="R1049">
        <f t="shared" si="66"/>
        <v>0</v>
      </c>
      <c r="S1049">
        <f t="shared" si="67"/>
        <v>0</v>
      </c>
      <c r="T1049">
        <f>MROT/DAY(EOMONTH(MIN($G$2:$G$2401),MONTH(G1049)-1))/8*H1049*$T$2402</f>
        <v>0</v>
      </c>
      <c r="U1049">
        <f>I1049-PLAN</f>
        <v>-70</v>
      </c>
    </row>
    <row r="1050" spans="1:21" x14ac:dyDescent="0.35">
      <c r="A1050">
        <v>922</v>
      </c>
      <c r="B1050" t="s">
        <v>146</v>
      </c>
      <c r="C1050" t="s">
        <v>65</v>
      </c>
      <c r="D1050">
        <v>5</v>
      </c>
      <c r="E1050" t="s">
        <v>142</v>
      </c>
      <c r="F1050">
        <v>3.4</v>
      </c>
      <c r="G1050" s="1">
        <v>44566</v>
      </c>
      <c r="H1050">
        <v>156</v>
      </c>
      <c r="I1050">
        <v>1490</v>
      </c>
      <c r="J1050">
        <v>22234.49</v>
      </c>
      <c r="K1050">
        <f>IF(ISBLANK(J1050),VLOOKUP(A1050,LinearRegression!$B$2:$J$850,6,FALSE),J1050)</f>
        <v>22234.49</v>
      </c>
      <c r="L1050" s="4">
        <f>IF(ISBLANK(J1050),VLOOKUP(A1050,GradientBoostingRegressor!$B$2:$J$850,6,FALSE),J1050)</f>
        <v>22234.49</v>
      </c>
      <c r="M1050">
        <f>SUM(P1050:S1050)</f>
        <v>24029.505503864137</v>
      </c>
      <c r="N1050">
        <f t="shared" si="64"/>
        <v>1795.0155038641351</v>
      </c>
      <c r="P1050">
        <f t="shared" si="65"/>
        <v>0</v>
      </c>
      <c r="Q1050">
        <f>$H1050*Q$2402</f>
        <v>24029.505503864137</v>
      </c>
      <c r="R1050">
        <f t="shared" si="66"/>
        <v>0</v>
      </c>
      <c r="S1050">
        <f t="shared" si="67"/>
        <v>0</v>
      </c>
      <c r="T1050">
        <f>MROT/DAY(EOMONTH(MIN($G$2:$G$2401),MONTH(G1050)-1))/8*H1050*$T$2402</f>
        <v>0</v>
      </c>
      <c r="U1050">
        <f>I1050-PLAN</f>
        <v>-70</v>
      </c>
    </row>
    <row r="1051" spans="1:21" x14ac:dyDescent="0.35">
      <c r="A1051">
        <v>924</v>
      </c>
      <c r="B1051" t="s">
        <v>148</v>
      </c>
      <c r="C1051" t="s">
        <v>65</v>
      </c>
      <c r="D1051">
        <v>5</v>
      </c>
      <c r="E1051" t="s">
        <v>142</v>
      </c>
      <c r="F1051">
        <v>3.4</v>
      </c>
      <c r="G1051" s="1">
        <v>44566</v>
      </c>
      <c r="H1051">
        <v>156</v>
      </c>
      <c r="I1051">
        <v>1490</v>
      </c>
      <c r="J1051">
        <v>22234.49</v>
      </c>
      <c r="K1051">
        <f>IF(ISBLANK(J1051),VLOOKUP(A1051,LinearRegression!$B$2:$J$850,6,FALSE),J1051)</f>
        <v>22234.49</v>
      </c>
      <c r="L1051" s="4">
        <f>IF(ISBLANK(J1051),VLOOKUP(A1051,GradientBoostingRegressor!$B$2:$J$850,6,FALSE),J1051)</f>
        <v>22234.49</v>
      </c>
      <c r="M1051">
        <f>SUM(P1051:S1051)</f>
        <v>24029.505503864137</v>
      </c>
      <c r="N1051">
        <f t="shared" si="64"/>
        <v>1795.0155038641351</v>
      </c>
      <c r="P1051">
        <f t="shared" si="65"/>
        <v>0</v>
      </c>
      <c r="Q1051">
        <f>$H1051*Q$2402</f>
        <v>24029.505503864137</v>
      </c>
      <c r="R1051">
        <f t="shared" si="66"/>
        <v>0</v>
      </c>
      <c r="S1051">
        <f t="shared" si="67"/>
        <v>0</v>
      </c>
      <c r="T1051">
        <f>MROT/DAY(EOMONTH(MIN($G$2:$G$2401),MONTH(G1051)-1))/8*H1051*$T$2402</f>
        <v>0</v>
      </c>
      <c r="U1051">
        <f>I1051-PLAN</f>
        <v>-70</v>
      </c>
    </row>
    <row r="1052" spans="1:21" x14ac:dyDescent="0.35">
      <c r="A1052">
        <v>932</v>
      </c>
      <c r="B1052" t="s">
        <v>157</v>
      </c>
      <c r="C1052" t="s">
        <v>65</v>
      </c>
      <c r="D1052">
        <v>5</v>
      </c>
      <c r="E1052" t="s">
        <v>151</v>
      </c>
      <c r="F1052">
        <v>3.4</v>
      </c>
      <c r="G1052" s="1">
        <v>44566</v>
      </c>
      <c r="H1052">
        <v>156</v>
      </c>
      <c r="I1052">
        <v>1490</v>
      </c>
      <c r="J1052">
        <v>22234.49</v>
      </c>
      <c r="K1052">
        <f>IF(ISBLANK(J1052),VLOOKUP(A1052,LinearRegression!$B$2:$J$850,6,FALSE),J1052)</f>
        <v>22234.49</v>
      </c>
      <c r="L1052" s="4">
        <f>IF(ISBLANK(J1052),VLOOKUP(A1052,GradientBoostingRegressor!$B$2:$J$850,6,FALSE),J1052)</f>
        <v>22234.49</v>
      </c>
      <c r="M1052">
        <f>SUM(P1052:S1052)</f>
        <v>24029.505503864137</v>
      </c>
      <c r="N1052">
        <f t="shared" si="64"/>
        <v>1795.0155038641351</v>
      </c>
      <c r="P1052">
        <f t="shared" si="65"/>
        <v>0</v>
      </c>
      <c r="Q1052">
        <f>$H1052*Q$2402</f>
        <v>24029.505503864137</v>
      </c>
      <c r="R1052">
        <f t="shared" si="66"/>
        <v>0</v>
      </c>
      <c r="S1052">
        <f t="shared" si="67"/>
        <v>0</v>
      </c>
      <c r="T1052">
        <f>MROT/DAY(EOMONTH(MIN($G$2:$G$2401),MONTH(G1052)-1))/8*H1052*$T$2402</f>
        <v>0</v>
      </c>
      <c r="U1052">
        <f>I1052-PLAN</f>
        <v>-70</v>
      </c>
    </row>
    <row r="1053" spans="1:21" x14ac:dyDescent="0.35">
      <c r="A1053">
        <v>2117</v>
      </c>
      <c r="B1053" t="s">
        <v>140</v>
      </c>
      <c r="C1053" t="s">
        <v>65</v>
      </c>
      <c r="D1053">
        <v>5</v>
      </c>
      <c r="E1053" t="s">
        <v>66</v>
      </c>
      <c r="F1053">
        <v>3.4</v>
      </c>
      <c r="G1053" s="1">
        <v>44572</v>
      </c>
      <c r="H1053">
        <v>156</v>
      </c>
      <c r="I1053">
        <v>1200</v>
      </c>
      <c r="J1053">
        <v>22234.49</v>
      </c>
      <c r="K1053">
        <f>IF(ISBLANK(J1053),VLOOKUP(A1053,LinearRegression!$B$2:$J$850,6,FALSE),J1053)</f>
        <v>22234.49</v>
      </c>
      <c r="L1053" s="4">
        <f>IF(ISBLANK(J1053),VLOOKUP(A1053,GradientBoostingRegressor!$B$2:$J$850,6,FALSE),J1053)</f>
        <v>22234.49</v>
      </c>
      <c r="M1053">
        <f>SUM(P1053:S1053)</f>
        <v>24029.505503864137</v>
      </c>
      <c r="N1053">
        <f t="shared" si="64"/>
        <v>1795.0155038641351</v>
      </c>
      <c r="P1053">
        <f t="shared" si="65"/>
        <v>0</v>
      </c>
      <c r="Q1053">
        <f>$H1053*Q$2402</f>
        <v>24029.505503864137</v>
      </c>
      <c r="R1053">
        <f t="shared" si="66"/>
        <v>0</v>
      </c>
      <c r="S1053">
        <f t="shared" si="67"/>
        <v>0</v>
      </c>
      <c r="T1053">
        <f>MROT/DAY(EOMONTH(MIN($G$2:$G$2401),MONTH(G1053)-1))/8*H1053*$T$2402</f>
        <v>0</v>
      </c>
      <c r="U1053">
        <f>I1053-PLAN</f>
        <v>-360</v>
      </c>
    </row>
    <row r="1054" spans="1:21" x14ac:dyDescent="0.35">
      <c r="A1054">
        <v>2120</v>
      </c>
      <c r="B1054" t="s">
        <v>144</v>
      </c>
      <c r="C1054" t="s">
        <v>65</v>
      </c>
      <c r="D1054">
        <v>5</v>
      </c>
      <c r="E1054" t="s">
        <v>142</v>
      </c>
      <c r="F1054">
        <v>3.4</v>
      </c>
      <c r="G1054" s="1">
        <v>44572</v>
      </c>
      <c r="H1054">
        <v>156</v>
      </c>
      <c r="I1054">
        <v>1200</v>
      </c>
      <c r="J1054">
        <v>22234.49</v>
      </c>
      <c r="K1054">
        <f>IF(ISBLANK(J1054),VLOOKUP(A1054,LinearRegression!$B$2:$J$850,6,FALSE),J1054)</f>
        <v>22234.49</v>
      </c>
      <c r="L1054" s="4">
        <f>IF(ISBLANK(J1054),VLOOKUP(A1054,GradientBoostingRegressor!$B$2:$J$850,6,FALSE),J1054)</f>
        <v>22234.49</v>
      </c>
      <c r="M1054">
        <f>SUM(P1054:S1054)</f>
        <v>24029.505503864137</v>
      </c>
      <c r="N1054">
        <f t="shared" si="64"/>
        <v>1795.0155038641351</v>
      </c>
      <c r="P1054">
        <f t="shared" si="65"/>
        <v>0</v>
      </c>
      <c r="Q1054">
        <f>$H1054*Q$2402</f>
        <v>24029.505503864137</v>
      </c>
      <c r="R1054">
        <f t="shared" si="66"/>
        <v>0</v>
      </c>
      <c r="S1054">
        <f t="shared" si="67"/>
        <v>0</v>
      </c>
      <c r="T1054">
        <f>MROT/DAY(EOMONTH(MIN($G$2:$G$2401),MONTH(G1054)-1))/8*H1054*$T$2402</f>
        <v>0</v>
      </c>
      <c r="U1054">
        <f>I1054-PLAN</f>
        <v>-360</v>
      </c>
    </row>
    <row r="1055" spans="1:21" x14ac:dyDescent="0.35">
      <c r="A1055">
        <v>2127</v>
      </c>
      <c r="B1055" t="s">
        <v>152</v>
      </c>
      <c r="C1055" t="s">
        <v>65</v>
      </c>
      <c r="D1055">
        <v>5</v>
      </c>
      <c r="E1055" t="s">
        <v>151</v>
      </c>
      <c r="F1055">
        <v>3.4</v>
      </c>
      <c r="G1055" s="1">
        <v>44572</v>
      </c>
      <c r="H1055">
        <v>156</v>
      </c>
      <c r="I1055">
        <v>1200</v>
      </c>
      <c r="J1055">
        <v>22234.49</v>
      </c>
      <c r="K1055">
        <f>IF(ISBLANK(J1055),VLOOKUP(A1055,LinearRegression!$B$2:$J$850,6,FALSE),J1055)</f>
        <v>22234.49</v>
      </c>
      <c r="L1055" s="4">
        <f>IF(ISBLANK(J1055),VLOOKUP(A1055,GradientBoostingRegressor!$B$2:$J$850,6,FALSE),J1055)</f>
        <v>22234.49</v>
      </c>
      <c r="M1055">
        <f>SUM(P1055:S1055)</f>
        <v>24029.505503864137</v>
      </c>
      <c r="N1055">
        <f t="shared" si="64"/>
        <v>1795.0155038641351</v>
      </c>
      <c r="P1055">
        <f t="shared" si="65"/>
        <v>0</v>
      </c>
      <c r="Q1055">
        <f>$H1055*Q$2402</f>
        <v>24029.505503864137</v>
      </c>
      <c r="R1055">
        <f t="shared" si="66"/>
        <v>0</v>
      </c>
      <c r="S1055">
        <f t="shared" si="67"/>
        <v>0</v>
      </c>
      <c r="T1055">
        <f>MROT/DAY(EOMONTH(MIN($G$2:$G$2401),MONTH(G1055)-1))/8*H1055*$T$2402</f>
        <v>0</v>
      </c>
      <c r="U1055">
        <f>I1055-PLAN</f>
        <v>-360</v>
      </c>
    </row>
    <row r="1056" spans="1:21" x14ac:dyDescent="0.35">
      <c r="A1056">
        <v>2323</v>
      </c>
      <c r="B1056" t="s">
        <v>147</v>
      </c>
      <c r="C1056" t="s">
        <v>65</v>
      </c>
      <c r="D1056">
        <v>5</v>
      </c>
      <c r="E1056" t="s">
        <v>142</v>
      </c>
      <c r="F1056">
        <v>3.4</v>
      </c>
      <c r="G1056" s="1">
        <v>44573</v>
      </c>
      <c r="H1056">
        <v>156</v>
      </c>
      <c r="I1056">
        <v>1500</v>
      </c>
      <c r="J1056">
        <v>22234.49</v>
      </c>
      <c r="K1056">
        <f>IF(ISBLANK(J1056),VLOOKUP(A1056,LinearRegression!$B$2:$J$850,6,FALSE),J1056)</f>
        <v>22234.49</v>
      </c>
      <c r="L1056" s="4">
        <f>IF(ISBLANK(J1056),VLOOKUP(A1056,GradientBoostingRegressor!$B$2:$J$850,6,FALSE),J1056)</f>
        <v>22234.49</v>
      </c>
      <c r="M1056">
        <f>SUM(P1056:S1056)</f>
        <v>24029.505503864137</v>
      </c>
      <c r="N1056">
        <f t="shared" si="64"/>
        <v>1795.0155038641351</v>
      </c>
      <c r="P1056">
        <f t="shared" si="65"/>
        <v>0</v>
      </c>
      <c r="Q1056">
        <f>$H1056*Q$2402</f>
        <v>24029.505503864137</v>
      </c>
      <c r="R1056">
        <f t="shared" si="66"/>
        <v>0</v>
      </c>
      <c r="S1056">
        <f t="shared" si="67"/>
        <v>0</v>
      </c>
      <c r="T1056">
        <f>MROT/DAY(EOMONTH(MIN($G$2:$G$2401),MONTH(G1056)-1))/8*H1056*$T$2402</f>
        <v>0</v>
      </c>
      <c r="U1056">
        <f>I1056-PLAN</f>
        <v>-60</v>
      </c>
    </row>
    <row r="1057" spans="1:21" x14ac:dyDescent="0.35">
      <c r="A1057">
        <v>672</v>
      </c>
      <c r="B1057" t="s">
        <v>92</v>
      </c>
      <c r="C1057" t="s">
        <v>89</v>
      </c>
      <c r="D1057">
        <v>4</v>
      </c>
      <c r="E1057" t="s">
        <v>16</v>
      </c>
      <c r="F1057">
        <v>3.2</v>
      </c>
      <c r="G1057" s="1">
        <v>44565</v>
      </c>
      <c r="H1057">
        <v>168</v>
      </c>
      <c r="I1057">
        <v>1790</v>
      </c>
      <c r="J1057">
        <v>22211.8</v>
      </c>
      <c r="K1057">
        <f>IF(ISBLANK(J1057),VLOOKUP(A1057,LinearRegression!$B$2:$J$850,6,FALSE),J1057)</f>
        <v>22211.8</v>
      </c>
      <c r="L1057" s="4">
        <f>IF(ISBLANK(J1057),VLOOKUP(A1057,GradientBoostingRegressor!$B$2:$J$850,6,FALSE),J1057)</f>
        <v>22211.8</v>
      </c>
      <c r="M1057">
        <f>SUM(P1057:S1057)</f>
        <v>25877.929004161379</v>
      </c>
      <c r="N1057">
        <f t="shared" si="64"/>
        <v>3666.1290041613793</v>
      </c>
      <c r="P1057">
        <f t="shared" si="65"/>
        <v>0</v>
      </c>
      <c r="Q1057">
        <f>$H1057*Q$2402</f>
        <v>25877.929004161379</v>
      </c>
      <c r="R1057">
        <f t="shared" si="66"/>
        <v>0</v>
      </c>
      <c r="S1057">
        <f t="shared" si="67"/>
        <v>0</v>
      </c>
      <c r="T1057">
        <f>MROT/DAY(EOMONTH(MIN($G$2:$G$2401),MONTH(G1057)-1))/8*H1057*$T$2402</f>
        <v>0</v>
      </c>
      <c r="U1057">
        <f>I1057-PLAN</f>
        <v>230</v>
      </c>
    </row>
    <row r="1058" spans="1:21" x14ac:dyDescent="0.35">
      <c r="A1058">
        <v>2163</v>
      </c>
      <c r="B1058" t="s">
        <v>190</v>
      </c>
      <c r="C1058" t="s">
        <v>65</v>
      </c>
      <c r="D1058">
        <v>7</v>
      </c>
      <c r="E1058" t="s">
        <v>66</v>
      </c>
      <c r="F1058">
        <v>3.4</v>
      </c>
      <c r="G1058" s="1">
        <v>44572</v>
      </c>
      <c r="H1058">
        <v>132</v>
      </c>
      <c r="I1058">
        <v>1200</v>
      </c>
      <c r="J1058">
        <v>22169.45</v>
      </c>
      <c r="K1058">
        <f>IF(ISBLANK(J1058),VLOOKUP(A1058,LinearRegression!$B$2:$J$850,6,FALSE),J1058)</f>
        <v>22169.45</v>
      </c>
      <c r="L1058" s="4">
        <f>IF(ISBLANK(J1058),VLOOKUP(A1058,GradientBoostingRegressor!$B$2:$J$850,6,FALSE),J1058)</f>
        <v>22169.45</v>
      </c>
      <c r="M1058">
        <f>SUM(P1058:S1058)</f>
        <v>20332.658503269657</v>
      </c>
      <c r="N1058">
        <f t="shared" si="64"/>
        <v>1836.7914967303441</v>
      </c>
      <c r="P1058">
        <f t="shared" si="65"/>
        <v>0</v>
      </c>
      <c r="Q1058">
        <f>$H1058*Q$2402</f>
        <v>20332.658503269657</v>
      </c>
      <c r="R1058">
        <f t="shared" si="66"/>
        <v>0</v>
      </c>
      <c r="S1058">
        <f t="shared" si="67"/>
        <v>0</v>
      </c>
      <c r="T1058">
        <f>MROT/DAY(EOMONTH(MIN($G$2:$G$2401),MONTH(G1058)-1))/8*H1058*$T$2402</f>
        <v>0</v>
      </c>
      <c r="U1058">
        <f>I1058-PLAN</f>
        <v>-360</v>
      </c>
    </row>
    <row r="1059" spans="1:21" x14ac:dyDescent="0.35">
      <c r="A1059">
        <v>2165</v>
      </c>
      <c r="B1059" t="s">
        <v>192</v>
      </c>
      <c r="C1059" t="s">
        <v>65</v>
      </c>
      <c r="D1059">
        <v>7</v>
      </c>
      <c r="E1059" t="s">
        <v>66</v>
      </c>
      <c r="F1059">
        <v>3.4</v>
      </c>
      <c r="G1059" s="1">
        <v>44572</v>
      </c>
      <c r="H1059">
        <v>132</v>
      </c>
      <c r="I1059">
        <v>1200</v>
      </c>
      <c r="J1059">
        <v>22169.45</v>
      </c>
      <c r="K1059">
        <f>IF(ISBLANK(J1059),VLOOKUP(A1059,LinearRegression!$B$2:$J$850,6,FALSE),J1059)</f>
        <v>22169.45</v>
      </c>
      <c r="L1059" s="4">
        <f>IF(ISBLANK(J1059),VLOOKUP(A1059,GradientBoostingRegressor!$B$2:$J$850,6,FALSE),J1059)</f>
        <v>22169.45</v>
      </c>
      <c r="M1059">
        <f>SUM(P1059:S1059)</f>
        <v>20332.658503269657</v>
      </c>
      <c r="N1059">
        <f t="shared" si="64"/>
        <v>1836.7914967303441</v>
      </c>
      <c r="P1059">
        <f t="shared" si="65"/>
        <v>0</v>
      </c>
      <c r="Q1059">
        <f>$H1059*Q$2402</f>
        <v>20332.658503269657</v>
      </c>
      <c r="R1059">
        <f t="shared" si="66"/>
        <v>0</v>
      </c>
      <c r="S1059">
        <f t="shared" si="67"/>
        <v>0</v>
      </c>
      <c r="T1059">
        <f>MROT/DAY(EOMONTH(MIN($G$2:$G$2401),MONTH(G1059)-1))/8*H1059*$T$2402</f>
        <v>0</v>
      </c>
      <c r="U1059">
        <f>I1059-PLAN</f>
        <v>-360</v>
      </c>
    </row>
    <row r="1060" spans="1:21" x14ac:dyDescent="0.35">
      <c r="A1060">
        <v>450</v>
      </c>
      <c r="B1060" t="s">
        <v>67</v>
      </c>
      <c r="C1060" t="s">
        <v>68</v>
      </c>
      <c r="D1060">
        <v>4</v>
      </c>
      <c r="E1060" t="s">
        <v>66</v>
      </c>
      <c r="F1060">
        <v>3.4</v>
      </c>
      <c r="G1060" s="1">
        <v>44564</v>
      </c>
      <c r="H1060">
        <v>168</v>
      </c>
      <c r="I1060">
        <v>1430</v>
      </c>
      <c r="J1060">
        <v>22121.33</v>
      </c>
      <c r="K1060">
        <f>IF(ISBLANK(J1060),VLOOKUP(A1060,LinearRegression!$B$2:$J$850,6,FALSE),J1060)</f>
        <v>22121.33</v>
      </c>
      <c r="L1060" s="4">
        <f>IF(ISBLANK(J1060),VLOOKUP(A1060,GradientBoostingRegressor!$B$2:$J$850,6,FALSE),J1060)</f>
        <v>22121.33</v>
      </c>
      <c r="M1060">
        <f>SUM(P1060:S1060)</f>
        <v>25877.929004161379</v>
      </c>
      <c r="N1060">
        <f t="shared" si="64"/>
        <v>3756.5990041613768</v>
      </c>
      <c r="P1060">
        <f t="shared" si="65"/>
        <v>0</v>
      </c>
      <c r="Q1060">
        <f>$H1060*Q$2402</f>
        <v>25877.929004161379</v>
      </c>
      <c r="R1060">
        <f t="shared" si="66"/>
        <v>0</v>
      </c>
      <c r="S1060">
        <f t="shared" si="67"/>
        <v>0</v>
      </c>
      <c r="T1060">
        <f>MROT/DAY(EOMONTH(MIN($G$2:$G$2401),MONTH(G1060)-1))/8*H1060*$T$2402</f>
        <v>0</v>
      </c>
      <c r="U1060">
        <f>I1060-PLAN</f>
        <v>-130</v>
      </c>
    </row>
    <row r="1061" spans="1:21" x14ac:dyDescent="0.35">
      <c r="A1061">
        <v>453</v>
      </c>
      <c r="B1061" t="s">
        <v>72</v>
      </c>
      <c r="C1061" t="s">
        <v>65</v>
      </c>
      <c r="D1061">
        <v>4</v>
      </c>
      <c r="E1061" t="s">
        <v>66</v>
      </c>
      <c r="F1061">
        <v>3.4</v>
      </c>
      <c r="G1061" s="1">
        <v>44564</v>
      </c>
      <c r="H1061">
        <v>168</v>
      </c>
      <c r="I1061">
        <v>1430</v>
      </c>
      <c r="J1061">
        <v>22121.33</v>
      </c>
      <c r="K1061">
        <f>IF(ISBLANK(J1061),VLOOKUP(A1061,LinearRegression!$B$2:$J$850,6,FALSE),J1061)</f>
        <v>22121.33</v>
      </c>
      <c r="L1061" s="4">
        <f>IF(ISBLANK(J1061),VLOOKUP(A1061,GradientBoostingRegressor!$B$2:$J$850,6,FALSE),J1061)</f>
        <v>22121.33</v>
      </c>
      <c r="M1061">
        <f>SUM(P1061:S1061)</f>
        <v>25877.929004161379</v>
      </c>
      <c r="N1061">
        <f t="shared" si="64"/>
        <v>3756.5990041613768</v>
      </c>
      <c r="P1061">
        <f t="shared" si="65"/>
        <v>0</v>
      </c>
      <c r="Q1061">
        <f>$H1061*Q$2402</f>
        <v>25877.929004161379</v>
      </c>
      <c r="R1061">
        <f t="shared" si="66"/>
        <v>0</v>
      </c>
      <c r="S1061">
        <f t="shared" si="67"/>
        <v>0</v>
      </c>
      <c r="T1061">
        <f>MROT/DAY(EOMONTH(MIN($G$2:$G$2401),MONTH(G1061)-1))/8*H1061*$T$2402</f>
        <v>0</v>
      </c>
      <c r="U1061">
        <f>I1061-PLAN</f>
        <v>-130</v>
      </c>
    </row>
    <row r="1062" spans="1:21" x14ac:dyDescent="0.35">
      <c r="A1062">
        <v>454</v>
      </c>
      <c r="B1062" t="s">
        <v>73</v>
      </c>
      <c r="C1062" t="s">
        <v>68</v>
      </c>
      <c r="D1062">
        <v>4</v>
      </c>
      <c r="E1062" t="s">
        <v>66</v>
      </c>
      <c r="F1062">
        <v>3.4</v>
      </c>
      <c r="G1062" s="1">
        <v>44564</v>
      </c>
      <c r="H1062">
        <v>168</v>
      </c>
      <c r="I1062">
        <v>1430</v>
      </c>
      <c r="J1062">
        <v>22121.33</v>
      </c>
      <c r="K1062">
        <f>IF(ISBLANK(J1062),VLOOKUP(A1062,LinearRegression!$B$2:$J$850,6,FALSE),J1062)</f>
        <v>22121.33</v>
      </c>
      <c r="L1062" s="4">
        <f>IF(ISBLANK(J1062),VLOOKUP(A1062,GradientBoostingRegressor!$B$2:$J$850,6,FALSE),J1062)</f>
        <v>22121.33</v>
      </c>
      <c r="M1062">
        <f>SUM(P1062:S1062)</f>
        <v>25877.929004161379</v>
      </c>
      <c r="N1062">
        <f t="shared" si="64"/>
        <v>3756.5990041613768</v>
      </c>
      <c r="P1062">
        <f t="shared" si="65"/>
        <v>0</v>
      </c>
      <c r="Q1062">
        <f>$H1062*Q$2402</f>
        <v>25877.929004161379</v>
      </c>
      <c r="R1062">
        <f t="shared" si="66"/>
        <v>0</v>
      </c>
      <c r="S1062">
        <f t="shared" si="67"/>
        <v>0</v>
      </c>
      <c r="T1062">
        <f>MROT/DAY(EOMONTH(MIN($G$2:$G$2401),MONTH(G1062)-1))/8*H1062*$T$2402</f>
        <v>0</v>
      </c>
      <c r="U1062">
        <f>I1062-PLAN</f>
        <v>-130</v>
      </c>
    </row>
    <row r="1063" spans="1:21" x14ac:dyDescent="0.35">
      <c r="A1063">
        <v>463</v>
      </c>
      <c r="B1063" t="s">
        <v>82</v>
      </c>
      <c r="C1063" t="s">
        <v>65</v>
      </c>
      <c r="D1063">
        <v>4</v>
      </c>
      <c r="E1063" t="s">
        <v>66</v>
      </c>
      <c r="F1063">
        <v>3.4</v>
      </c>
      <c r="G1063" s="1">
        <v>44564</v>
      </c>
      <c r="H1063">
        <v>168</v>
      </c>
      <c r="I1063">
        <v>1430</v>
      </c>
      <c r="J1063">
        <v>22121.33</v>
      </c>
      <c r="K1063">
        <f>IF(ISBLANK(J1063),VLOOKUP(A1063,LinearRegression!$B$2:$J$850,6,FALSE),J1063)</f>
        <v>22121.33</v>
      </c>
      <c r="L1063" s="4">
        <f>IF(ISBLANK(J1063),VLOOKUP(A1063,GradientBoostingRegressor!$B$2:$J$850,6,FALSE),J1063)</f>
        <v>22121.33</v>
      </c>
      <c r="M1063">
        <f>SUM(P1063:S1063)</f>
        <v>25877.929004161379</v>
      </c>
      <c r="N1063">
        <f t="shared" si="64"/>
        <v>3756.5990041613768</v>
      </c>
      <c r="P1063">
        <f t="shared" si="65"/>
        <v>0</v>
      </c>
      <c r="Q1063">
        <f>$H1063*Q$2402</f>
        <v>25877.929004161379</v>
      </c>
      <c r="R1063">
        <f t="shared" si="66"/>
        <v>0</v>
      </c>
      <c r="S1063">
        <f t="shared" si="67"/>
        <v>0</v>
      </c>
      <c r="T1063">
        <f>MROT/DAY(EOMONTH(MIN($G$2:$G$2401),MONTH(G1063)-1))/8*H1063*$T$2402</f>
        <v>0</v>
      </c>
      <c r="U1063">
        <f>I1063-PLAN</f>
        <v>-130</v>
      </c>
    </row>
    <row r="1064" spans="1:21" x14ac:dyDescent="0.35">
      <c r="A1064">
        <v>853</v>
      </c>
      <c r="B1064" t="s">
        <v>72</v>
      </c>
      <c r="C1064" t="s">
        <v>65</v>
      </c>
      <c r="D1064">
        <v>4</v>
      </c>
      <c r="E1064" t="s">
        <v>66</v>
      </c>
      <c r="F1064">
        <v>3.4</v>
      </c>
      <c r="G1064" s="1">
        <v>44566</v>
      </c>
      <c r="H1064">
        <v>168</v>
      </c>
      <c r="I1064">
        <v>1490</v>
      </c>
      <c r="J1064">
        <v>22121.33</v>
      </c>
      <c r="K1064">
        <f>IF(ISBLANK(J1064),VLOOKUP(A1064,LinearRegression!$B$2:$J$850,6,FALSE),J1064)</f>
        <v>22121.33</v>
      </c>
      <c r="L1064" s="4">
        <f>IF(ISBLANK(J1064),VLOOKUP(A1064,GradientBoostingRegressor!$B$2:$J$850,6,FALSE),J1064)</f>
        <v>22121.33</v>
      </c>
      <c r="M1064">
        <f>SUM(P1064:S1064)</f>
        <v>25877.929004161379</v>
      </c>
      <c r="N1064">
        <f t="shared" si="64"/>
        <v>3756.5990041613768</v>
      </c>
      <c r="P1064">
        <f t="shared" si="65"/>
        <v>0</v>
      </c>
      <c r="Q1064">
        <f>$H1064*Q$2402</f>
        <v>25877.929004161379</v>
      </c>
      <c r="R1064">
        <f t="shared" si="66"/>
        <v>0</v>
      </c>
      <c r="S1064">
        <f t="shared" si="67"/>
        <v>0</v>
      </c>
      <c r="T1064">
        <f>MROT/DAY(EOMONTH(MIN($G$2:$G$2401),MONTH(G1064)-1))/8*H1064*$T$2402</f>
        <v>0</v>
      </c>
      <c r="U1064">
        <f>I1064-PLAN</f>
        <v>-70</v>
      </c>
    </row>
    <row r="1065" spans="1:21" x14ac:dyDescent="0.35">
      <c r="A1065">
        <v>862</v>
      </c>
      <c r="B1065" t="s">
        <v>81</v>
      </c>
      <c r="C1065" t="s">
        <v>68</v>
      </c>
      <c r="D1065">
        <v>4</v>
      </c>
      <c r="E1065" t="s">
        <v>66</v>
      </c>
      <c r="F1065">
        <v>3.4</v>
      </c>
      <c r="G1065" s="1">
        <v>44566</v>
      </c>
      <c r="H1065">
        <v>168</v>
      </c>
      <c r="I1065">
        <v>1490</v>
      </c>
      <c r="J1065">
        <v>22121.33</v>
      </c>
      <c r="K1065">
        <f>IF(ISBLANK(J1065),VLOOKUP(A1065,LinearRegression!$B$2:$J$850,6,FALSE),J1065)</f>
        <v>22121.33</v>
      </c>
      <c r="L1065" s="4">
        <f>IF(ISBLANK(J1065),VLOOKUP(A1065,GradientBoostingRegressor!$B$2:$J$850,6,FALSE),J1065)</f>
        <v>22121.33</v>
      </c>
      <c r="M1065">
        <f>SUM(P1065:S1065)</f>
        <v>25877.929004161379</v>
      </c>
      <c r="N1065">
        <f t="shared" si="64"/>
        <v>3756.5990041613768</v>
      </c>
      <c r="P1065">
        <f t="shared" si="65"/>
        <v>0</v>
      </c>
      <c r="Q1065">
        <f>$H1065*Q$2402</f>
        <v>25877.929004161379</v>
      </c>
      <c r="R1065">
        <f t="shared" si="66"/>
        <v>0</v>
      </c>
      <c r="S1065">
        <f t="shared" si="67"/>
        <v>0</v>
      </c>
      <c r="T1065">
        <f>MROT/DAY(EOMONTH(MIN($G$2:$G$2401),MONTH(G1065)-1))/8*H1065*$T$2402</f>
        <v>0</v>
      </c>
      <c r="U1065">
        <f>I1065-PLAN</f>
        <v>-70</v>
      </c>
    </row>
    <row r="1066" spans="1:21" x14ac:dyDescent="0.35">
      <c r="A1066">
        <v>863</v>
      </c>
      <c r="B1066" t="s">
        <v>82</v>
      </c>
      <c r="C1066" t="s">
        <v>65</v>
      </c>
      <c r="D1066">
        <v>4</v>
      </c>
      <c r="E1066" t="s">
        <v>66</v>
      </c>
      <c r="F1066">
        <v>3.4</v>
      </c>
      <c r="G1066" s="1">
        <v>44566</v>
      </c>
      <c r="H1066">
        <v>168</v>
      </c>
      <c r="I1066">
        <v>1490</v>
      </c>
      <c r="J1066">
        <v>22121.33</v>
      </c>
      <c r="K1066">
        <f>IF(ISBLANK(J1066),VLOOKUP(A1066,LinearRegression!$B$2:$J$850,6,FALSE),J1066)</f>
        <v>22121.33</v>
      </c>
      <c r="L1066" s="4">
        <f>IF(ISBLANK(J1066),VLOOKUP(A1066,GradientBoostingRegressor!$B$2:$J$850,6,FALSE),J1066)</f>
        <v>22121.33</v>
      </c>
      <c r="M1066">
        <f>SUM(P1066:S1066)</f>
        <v>25877.929004161379</v>
      </c>
      <c r="N1066">
        <f t="shared" si="64"/>
        <v>3756.5990041613768</v>
      </c>
      <c r="P1066">
        <f t="shared" si="65"/>
        <v>0</v>
      </c>
      <c r="Q1066">
        <f>$H1066*Q$2402</f>
        <v>25877.929004161379</v>
      </c>
      <c r="R1066">
        <f t="shared" si="66"/>
        <v>0</v>
      </c>
      <c r="S1066">
        <f t="shared" si="67"/>
        <v>0</v>
      </c>
      <c r="T1066">
        <f>MROT/DAY(EOMONTH(MIN($G$2:$G$2401),MONTH(G1066)-1))/8*H1066*$T$2402</f>
        <v>0</v>
      </c>
      <c r="U1066">
        <f>I1066-PLAN</f>
        <v>-70</v>
      </c>
    </row>
    <row r="1067" spans="1:21" x14ac:dyDescent="0.35">
      <c r="A1067">
        <v>2062</v>
      </c>
      <c r="B1067" t="s">
        <v>81</v>
      </c>
      <c r="C1067" t="s">
        <v>68</v>
      </c>
      <c r="D1067">
        <v>4</v>
      </c>
      <c r="E1067" t="s">
        <v>66</v>
      </c>
      <c r="F1067">
        <v>3.4</v>
      </c>
      <c r="G1067" s="1">
        <v>44572</v>
      </c>
      <c r="H1067">
        <v>168</v>
      </c>
      <c r="I1067">
        <v>1200</v>
      </c>
      <c r="J1067">
        <v>22121.33</v>
      </c>
      <c r="K1067">
        <f>IF(ISBLANK(J1067),VLOOKUP(A1067,LinearRegression!$B$2:$J$850,6,FALSE),J1067)</f>
        <v>22121.33</v>
      </c>
      <c r="L1067" s="4">
        <f>IF(ISBLANK(J1067),VLOOKUP(A1067,GradientBoostingRegressor!$B$2:$J$850,6,FALSE),J1067)</f>
        <v>22121.33</v>
      </c>
      <c r="M1067">
        <f>SUM(P1067:S1067)</f>
        <v>25877.929004161379</v>
      </c>
      <c r="N1067">
        <f t="shared" si="64"/>
        <v>3756.5990041613768</v>
      </c>
      <c r="P1067">
        <f t="shared" si="65"/>
        <v>0</v>
      </c>
      <c r="Q1067">
        <f>$H1067*Q$2402</f>
        <v>25877.929004161379</v>
      </c>
      <c r="R1067">
        <f t="shared" si="66"/>
        <v>0</v>
      </c>
      <c r="S1067">
        <f t="shared" si="67"/>
        <v>0</v>
      </c>
      <c r="T1067">
        <f>MROT/DAY(EOMONTH(MIN($G$2:$G$2401),MONTH(G1067)-1))/8*H1067*$T$2402</f>
        <v>0</v>
      </c>
      <c r="U1067">
        <f>I1067-PLAN</f>
        <v>-360</v>
      </c>
    </row>
    <row r="1068" spans="1:21" x14ac:dyDescent="0.35">
      <c r="A1068">
        <v>2064</v>
      </c>
      <c r="B1068" t="s">
        <v>83</v>
      </c>
      <c r="C1068" t="s">
        <v>68</v>
      </c>
      <c r="D1068">
        <v>4</v>
      </c>
      <c r="E1068" t="s">
        <v>66</v>
      </c>
      <c r="F1068">
        <v>3.4</v>
      </c>
      <c r="G1068" s="1">
        <v>44572</v>
      </c>
      <c r="H1068">
        <v>168</v>
      </c>
      <c r="I1068">
        <v>1200</v>
      </c>
      <c r="J1068">
        <v>22121.33</v>
      </c>
      <c r="K1068">
        <f>IF(ISBLANK(J1068),VLOOKUP(A1068,LinearRegression!$B$2:$J$850,6,FALSE),J1068)</f>
        <v>22121.33</v>
      </c>
      <c r="L1068" s="4">
        <f>IF(ISBLANK(J1068),VLOOKUP(A1068,GradientBoostingRegressor!$B$2:$J$850,6,FALSE),J1068)</f>
        <v>22121.33</v>
      </c>
      <c r="M1068">
        <f>SUM(P1068:S1068)</f>
        <v>25877.929004161379</v>
      </c>
      <c r="N1068">
        <f t="shared" si="64"/>
        <v>3756.5990041613768</v>
      </c>
      <c r="P1068">
        <f t="shared" si="65"/>
        <v>0</v>
      </c>
      <c r="Q1068">
        <f>$H1068*Q$2402</f>
        <v>25877.929004161379</v>
      </c>
      <c r="R1068">
        <f t="shared" si="66"/>
        <v>0</v>
      </c>
      <c r="S1068">
        <f t="shared" si="67"/>
        <v>0</v>
      </c>
      <c r="T1068">
        <f>MROT/DAY(EOMONTH(MIN($G$2:$G$2401),MONTH(G1068)-1))/8*H1068*$T$2402</f>
        <v>0</v>
      </c>
      <c r="U1068">
        <f>I1068-PLAN</f>
        <v>-360</v>
      </c>
    </row>
    <row r="1069" spans="1:21" x14ac:dyDescent="0.35">
      <c r="A1069">
        <v>2250</v>
      </c>
      <c r="B1069" t="s">
        <v>67</v>
      </c>
      <c r="C1069" t="s">
        <v>68</v>
      </c>
      <c r="D1069">
        <v>4</v>
      </c>
      <c r="E1069" t="s">
        <v>66</v>
      </c>
      <c r="F1069">
        <v>3.4</v>
      </c>
      <c r="G1069" s="1">
        <v>44573</v>
      </c>
      <c r="H1069">
        <v>168</v>
      </c>
      <c r="I1069">
        <v>1500</v>
      </c>
      <c r="J1069">
        <v>22121.33</v>
      </c>
      <c r="K1069">
        <f>IF(ISBLANK(J1069),VLOOKUP(A1069,LinearRegression!$B$2:$J$850,6,FALSE),J1069)</f>
        <v>22121.33</v>
      </c>
      <c r="L1069" s="4">
        <f>IF(ISBLANK(J1069),VLOOKUP(A1069,GradientBoostingRegressor!$B$2:$J$850,6,FALSE),J1069)</f>
        <v>22121.33</v>
      </c>
      <c r="M1069">
        <f>SUM(P1069:S1069)</f>
        <v>25877.929004161379</v>
      </c>
      <c r="N1069">
        <f t="shared" si="64"/>
        <v>3756.5990041613768</v>
      </c>
      <c r="P1069">
        <f t="shared" si="65"/>
        <v>0</v>
      </c>
      <c r="Q1069">
        <f>$H1069*Q$2402</f>
        <v>25877.929004161379</v>
      </c>
      <c r="R1069">
        <f t="shared" si="66"/>
        <v>0</v>
      </c>
      <c r="S1069">
        <f t="shared" si="67"/>
        <v>0</v>
      </c>
      <c r="T1069">
        <f>MROT/DAY(EOMONTH(MIN($G$2:$G$2401),MONTH(G1069)-1))/8*H1069*$T$2402</f>
        <v>0</v>
      </c>
      <c r="U1069">
        <f>I1069-PLAN</f>
        <v>-60</v>
      </c>
    </row>
    <row r="1070" spans="1:21" x14ac:dyDescent="0.35">
      <c r="A1070">
        <v>2253</v>
      </c>
      <c r="B1070" t="s">
        <v>72</v>
      </c>
      <c r="C1070" t="s">
        <v>65</v>
      </c>
      <c r="D1070">
        <v>4</v>
      </c>
      <c r="E1070" t="s">
        <v>66</v>
      </c>
      <c r="F1070">
        <v>3.4</v>
      </c>
      <c r="G1070" s="1">
        <v>44573</v>
      </c>
      <c r="H1070">
        <v>168</v>
      </c>
      <c r="I1070">
        <v>1500</v>
      </c>
      <c r="J1070">
        <v>22121.33</v>
      </c>
      <c r="K1070">
        <f>IF(ISBLANK(J1070),VLOOKUP(A1070,LinearRegression!$B$2:$J$850,6,FALSE),J1070)</f>
        <v>22121.33</v>
      </c>
      <c r="L1070" s="4">
        <f>IF(ISBLANK(J1070),VLOOKUP(A1070,GradientBoostingRegressor!$B$2:$J$850,6,FALSE),J1070)</f>
        <v>22121.33</v>
      </c>
      <c r="M1070">
        <f>SUM(P1070:S1070)</f>
        <v>25877.929004161379</v>
      </c>
      <c r="N1070">
        <f t="shared" si="64"/>
        <v>3756.5990041613768</v>
      </c>
      <c r="P1070">
        <f t="shared" si="65"/>
        <v>0</v>
      </c>
      <c r="Q1070">
        <f>$H1070*Q$2402</f>
        <v>25877.929004161379</v>
      </c>
      <c r="R1070">
        <f t="shared" si="66"/>
        <v>0</v>
      </c>
      <c r="S1070">
        <f t="shared" si="67"/>
        <v>0</v>
      </c>
      <c r="T1070">
        <f>MROT/DAY(EOMONTH(MIN($G$2:$G$2401),MONTH(G1070)-1))/8*H1070*$T$2402</f>
        <v>0</v>
      </c>
      <c r="U1070">
        <f>I1070-PLAN</f>
        <v>-60</v>
      </c>
    </row>
    <row r="1071" spans="1:21" x14ac:dyDescent="0.35">
      <c r="A1071">
        <v>2258</v>
      </c>
      <c r="B1071" t="s">
        <v>77</v>
      </c>
      <c r="C1071" t="s">
        <v>68</v>
      </c>
      <c r="D1071">
        <v>4</v>
      </c>
      <c r="E1071" t="s">
        <v>66</v>
      </c>
      <c r="F1071">
        <v>3.4</v>
      </c>
      <c r="G1071" s="1">
        <v>44573</v>
      </c>
      <c r="H1071">
        <v>168</v>
      </c>
      <c r="I1071">
        <v>1500</v>
      </c>
      <c r="J1071">
        <v>22121.33</v>
      </c>
      <c r="K1071">
        <f>IF(ISBLANK(J1071),VLOOKUP(A1071,LinearRegression!$B$2:$J$850,6,FALSE),J1071)</f>
        <v>22121.33</v>
      </c>
      <c r="L1071" s="4">
        <f>IF(ISBLANK(J1071),VLOOKUP(A1071,GradientBoostingRegressor!$B$2:$J$850,6,FALSE),J1071)</f>
        <v>22121.33</v>
      </c>
      <c r="M1071">
        <f>SUM(P1071:S1071)</f>
        <v>25877.929004161379</v>
      </c>
      <c r="N1071">
        <f t="shared" si="64"/>
        <v>3756.5990041613768</v>
      </c>
      <c r="P1071">
        <f t="shared" si="65"/>
        <v>0</v>
      </c>
      <c r="Q1071">
        <f>$H1071*Q$2402</f>
        <v>25877.929004161379</v>
      </c>
      <c r="R1071">
        <f t="shared" si="66"/>
        <v>0</v>
      </c>
      <c r="S1071">
        <f t="shared" si="67"/>
        <v>0</v>
      </c>
      <c r="T1071">
        <f>MROT/DAY(EOMONTH(MIN($G$2:$G$2401),MONTH(G1071)-1))/8*H1071*$T$2402</f>
        <v>0</v>
      </c>
      <c r="U1071">
        <f>I1071-PLAN</f>
        <v>-60</v>
      </c>
    </row>
    <row r="1072" spans="1:21" x14ac:dyDescent="0.35">
      <c r="A1072">
        <v>2260</v>
      </c>
      <c r="B1072" t="s">
        <v>79</v>
      </c>
      <c r="C1072" t="s">
        <v>65</v>
      </c>
      <c r="D1072">
        <v>4</v>
      </c>
      <c r="E1072" t="s">
        <v>66</v>
      </c>
      <c r="F1072">
        <v>3.4</v>
      </c>
      <c r="G1072" s="1">
        <v>44573</v>
      </c>
      <c r="H1072">
        <v>168</v>
      </c>
      <c r="I1072">
        <v>1500</v>
      </c>
      <c r="J1072">
        <v>22121.33</v>
      </c>
      <c r="K1072">
        <f>IF(ISBLANK(J1072),VLOOKUP(A1072,LinearRegression!$B$2:$J$850,6,FALSE),J1072)</f>
        <v>22121.33</v>
      </c>
      <c r="L1072" s="4">
        <f>IF(ISBLANK(J1072),VLOOKUP(A1072,GradientBoostingRegressor!$B$2:$J$850,6,FALSE),J1072)</f>
        <v>22121.33</v>
      </c>
      <c r="M1072">
        <f>SUM(P1072:S1072)</f>
        <v>25877.929004161379</v>
      </c>
      <c r="N1072">
        <f t="shared" si="64"/>
        <v>3756.5990041613768</v>
      </c>
      <c r="P1072">
        <f t="shared" si="65"/>
        <v>0</v>
      </c>
      <c r="Q1072">
        <f>$H1072*Q$2402</f>
        <v>25877.929004161379</v>
      </c>
      <c r="R1072">
        <f t="shared" si="66"/>
        <v>0</v>
      </c>
      <c r="S1072">
        <f t="shared" si="67"/>
        <v>0</v>
      </c>
      <c r="T1072">
        <f>MROT/DAY(EOMONTH(MIN($G$2:$G$2401),MONTH(G1072)-1))/8*H1072*$T$2402</f>
        <v>0</v>
      </c>
      <c r="U1072">
        <f>I1072-PLAN</f>
        <v>-60</v>
      </c>
    </row>
    <row r="1073" spans="1:21" x14ac:dyDescent="0.35">
      <c r="A1073">
        <v>424</v>
      </c>
      <c r="B1073" t="s">
        <v>37</v>
      </c>
      <c r="C1073" t="s">
        <v>11</v>
      </c>
      <c r="D1073">
        <v>3</v>
      </c>
      <c r="E1073" t="s">
        <v>16</v>
      </c>
      <c r="F1073">
        <v>3.3</v>
      </c>
      <c r="G1073" s="1">
        <v>44564</v>
      </c>
      <c r="H1073">
        <v>180</v>
      </c>
      <c r="I1073">
        <v>1430</v>
      </c>
      <c r="J1073">
        <v>21928.03</v>
      </c>
      <c r="K1073">
        <f>IF(ISBLANK(J1073),VLOOKUP(A1073,LinearRegression!$B$2:$J$850,6,FALSE),J1073)</f>
        <v>21928.03</v>
      </c>
      <c r="L1073" s="4">
        <f>IF(ISBLANK(J1073),VLOOKUP(A1073,GradientBoostingRegressor!$B$2:$J$850,6,FALSE),J1073)</f>
        <v>21928.03</v>
      </c>
      <c r="M1073">
        <f>SUM(P1073:S1073)</f>
        <v>27726.35250445862</v>
      </c>
      <c r="N1073">
        <f t="shared" si="64"/>
        <v>5798.3225044586216</v>
      </c>
      <c r="P1073">
        <f t="shared" si="65"/>
        <v>0</v>
      </c>
      <c r="Q1073">
        <f>$H1073*Q$2402</f>
        <v>27726.35250445862</v>
      </c>
      <c r="R1073">
        <f t="shared" si="66"/>
        <v>0</v>
      </c>
      <c r="S1073">
        <f t="shared" si="67"/>
        <v>0</v>
      </c>
      <c r="T1073">
        <f>MROT/DAY(EOMONTH(MIN($G$2:$G$2401),MONTH(G1073)-1))/8*H1073*$T$2402</f>
        <v>0</v>
      </c>
      <c r="U1073">
        <f>I1073-PLAN</f>
        <v>-130</v>
      </c>
    </row>
    <row r="1074" spans="1:21" x14ac:dyDescent="0.35">
      <c r="A1074">
        <v>426</v>
      </c>
      <c r="B1074" t="s">
        <v>39</v>
      </c>
      <c r="C1074" t="s">
        <v>18</v>
      </c>
      <c r="D1074">
        <v>3</v>
      </c>
      <c r="E1074" t="s">
        <v>16</v>
      </c>
      <c r="F1074">
        <v>3.3</v>
      </c>
      <c r="G1074" s="1">
        <v>44564</v>
      </c>
      <c r="H1074">
        <v>180</v>
      </c>
      <c r="I1074">
        <v>1430</v>
      </c>
      <c r="J1074">
        <v>21928.03</v>
      </c>
      <c r="K1074">
        <f>IF(ISBLANK(J1074),VLOOKUP(A1074,LinearRegression!$B$2:$J$850,6,FALSE),J1074)</f>
        <v>21928.03</v>
      </c>
      <c r="L1074" s="4">
        <f>IF(ISBLANK(J1074),VLOOKUP(A1074,GradientBoostingRegressor!$B$2:$J$850,6,FALSE),J1074)</f>
        <v>21928.03</v>
      </c>
      <c r="M1074">
        <f>SUM(P1074:S1074)</f>
        <v>27726.35250445862</v>
      </c>
      <c r="N1074">
        <f t="shared" si="64"/>
        <v>5798.3225044586216</v>
      </c>
      <c r="P1074">
        <f t="shared" si="65"/>
        <v>0</v>
      </c>
      <c r="Q1074">
        <f>$H1074*Q$2402</f>
        <v>27726.35250445862</v>
      </c>
      <c r="R1074">
        <f t="shared" si="66"/>
        <v>0</v>
      </c>
      <c r="S1074">
        <f t="shared" si="67"/>
        <v>0</v>
      </c>
      <c r="T1074">
        <f>MROT/DAY(EOMONTH(MIN($G$2:$G$2401),MONTH(G1074)-1))/8*H1074*$T$2402</f>
        <v>0</v>
      </c>
      <c r="U1074">
        <f>I1074-PLAN</f>
        <v>-130</v>
      </c>
    </row>
    <row r="1075" spans="1:21" x14ac:dyDescent="0.35">
      <c r="A1075">
        <v>428</v>
      </c>
      <c r="B1075" t="s">
        <v>41</v>
      </c>
      <c r="C1075" t="s">
        <v>18</v>
      </c>
      <c r="D1075">
        <v>3</v>
      </c>
      <c r="E1075" t="s">
        <v>16</v>
      </c>
      <c r="F1075">
        <v>3.3</v>
      </c>
      <c r="G1075" s="1">
        <v>44564</v>
      </c>
      <c r="H1075">
        <v>180</v>
      </c>
      <c r="I1075">
        <v>1430</v>
      </c>
      <c r="J1075">
        <v>21928.03</v>
      </c>
      <c r="K1075">
        <f>IF(ISBLANK(J1075),VLOOKUP(A1075,LinearRegression!$B$2:$J$850,6,FALSE),J1075)</f>
        <v>21928.03</v>
      </c>
      <c r="L1075" s="4">
        <f>IF(ISBLANK(J1075),VLOOKUP(A1075,GradientBoostingRegressor!$B$2:$J$850,6,FALSE),J1075)</f>
        <v>21928.03</v>
      </c>
      <c r="M1075">
        <f>SUM(P1075:S1075)</f>
        <v>27726.35250445862</v>
      </c>
      <c r="N1075">
        <f t="shared" si="64"/>
        <v>5798.3225044586216</v>
      </c>
      <c r="P1075">
        <f t="shared" si="65"/>
        <v>0</v>
      </c>
      <c r="Q1075">
        <f>$H1075*Q$2402</f>
        <v>27726.35250445862</v>
      </c>
      <c r="R1075">
        <f t="shared" si="66"/>
        <v>0</v>
      </c>
      <c r="S1075">
        <f t="shared" si="67"/>
        <v>0</v>
      </c>
      <c r="T1075">
        <f>MROT/DAY(EOMONTH(MIN($G$2:$G$2401),MONTH(G1075)-1))/8*H1075*$T$2402</f>
        <v>0</v>
      </c>
      <c r="U1075">
        <f>I1075-PLAN</f>
        <v>-130</v>
      </c>
    </row>
    <row r="1076" spans="1:21" x14ac:dyDescent="0.35">
      <c r="A1076">
        <v>433</v>
      </c>
      <c r="B1076" t="s">
        <v>46</v>
      </c>
      <c r="C1076" t="s">
        <v>18</v>
      </c>
      <c r="D1076">
        <v>3</v>
      </c>
      <c r="E1076" t="s">
        <v>16</v>
      </c>
      <c r="F1076">
        <v>3.3</v>
      </c>
      <c r="G1076" s="1">
        <v>44564</v>
      </c>
      <c r="H1076">
        <v>180</v>
      </c>
      <c r="I1076">
        <v>1430</v>
      </c>
      <c r="J1076">
        <v>21928.03</v>
      </c>
      <c r="K1076">
        <f>IF(ISBLANK(J1076),VLOOKUP(A1076,LinearRegression!$B$2:$J$850,6,FALSE),J1076)</f>
        <v>21928.03</v>
      </c>
      <c r="L1076" s="4">
        <f>IF(ISBLANK(J1076),VLOOKUP(A1076,GradientBoostingRegressor!$B$2:$J$850,6,FALSE),J1076)</f>
        <v>21928.03</v>
      </c>
      <c r="M1076">
        <f>SUM(P1076:S1076)</f>
        <v>27726.35250445862</v>
      </c>
      <c r="N1076">
        <f t="shared" si="64"/>
        <v>5798.3225044586216</v>
      </c>
      <c r="P1076">
        <f t="shared" si="65"/>
        <v>0</v>
      </c>
      <c r="Q1076">
        <f>$H1076*Q$2402</f>
        <v>27726.35250445862</v>
      </c>
      <c r="R1076">
        <f t="shared" si="66"/>
        <v>0</v>
      </c>
      <c r="S1076">
        <f t="shared" si="67"/>
        <v>0</v>
      </c>
      <c r="T1076">
        <f>MROT/DAY(EOMONTH(MIN($G$2:$G$2401),MONTH(G1076)-1))/8*H1076*$T$2402</f>
        <v>0</v>
      </c>
      <c r="U1076">
        <f>I1076-PLAN</f>
        <v>-130</v>
      </c>
    </row>
    <row r="1077" spans="1:21" x14ac:dyDescent="0.35">
      <c r="A1077">
        <v>823</v>
      </c>
      <c r="B1077" t="s">
        <v>36</v>
      </c>
      <c r="C1077" t="s">
        <v>11</v>
      </c>
      <c r="D1077">
        <v>3</v>
      </c>
      <c r="E1077" t="s">
        <v>16</v>
      </c>
      <c r="F1077">
        <v>3.3</v>
      </c>
      <c r="G1077" s="1">
        <v>44566</v>
      </c>
      <c r="H1077">
        <v>180</v>
      </c>
      <c r="I1077">
        <v>1490</v>
      </c>
      <c r="J1077">
        <v>21928.03</v>
      </c>
      <c r="K1077">
        <f>IF(ISBLANK(J1077),VLOOKUP(A1077,LinearRegression!$B$2:$J$850,6,FALSE),J1077)</f>
        <v>21928.03</v>
      </c>
      <c r="L1077" s="4">
        <f>IF(ISBLANK(J1077),VLOOKUP(A1077,GradientBoostingRegressor!$B$2:$J$850,6,FALSE),J1077)</f>
        <v>21928.03</v>
      </c>
      <c r="M1077">
        <f>SUM(P1077:S1077)</f>
        <v>27726.35250445862</v>
      </c>
      <c r="N1077">
        <f t="shared" si="64"/>
        <v>5798.3225044586216</v>
      </c>
      <c r="P1077">
        <f t="shared" si="65"/>
        <v>0</v>
      </c>
      <c r="Q1077">
        <f>$H1077*Q$2402</f>
        <v>27726.35250445862</v>
      </c>
      <c r="R1077">
        <f t="shared" si="66"/>
        <v>0</v>
      </c>
      <c r="S1077">
        <f t="shared" si="67"/>
        <v>0</v>
      </c>
      <c r="T1077">
        <f>MROT/DAY(EOMONTH(MIN($G$2:$G$2401),MONTH(G1077)-1))/8*H1077*$T$2402</f>
        <v>0</v>
      </c>
      <c r="U1077">
        <f>I1077-PLAN</f>
        <v>-70</v>
      </c>
    </row>
    <row r="1078" spans="1:21" x14ac:dyDescent="0.35">
      <c r="A1078">
        <v>824</v>
      </c>
      <c r="B1078" t="s">
        <v>37</v>
      </c>
      <c r="C1078" t="s">
        <v>11</v>
      </c>
      <c r="D1078">
        <v>3</v>
      </c>
      <c r="E1078" t="s">
        <v>16</v>
      </c>
      <c r="F1078">
        <v>3.3</v>
      </c>
      <c r="G1078" s="1">
        <v>44566</v>
      </c>
      <c r="H1078">
        <v>180</v>
      </c>
      <c r="I1078">
        <v>1490</v>
      </c>
      <c r="J1078">
        <v>21928.03</v>
      </c>
      <c r="K1078">
        <f>IF(ISBLANK(J1078),VLOOKUP(A1078,LinearRegression!$B$2:$J$850,6,FALSE),J1078)</f>
        <v>21928.03</v>
      </c>
      <c r="L1078" s="4">
        <f>IF(ISBLANK(J1078),VLOOKUP(A1078,GradientBoostingRegressor!$B$2:$J$850,6,FALSE),J1078)</f>
        <v>21928.03</v>
      </c>
      <c r="M1078">
        <f>SUM(P1078:S1078)</f>
        <v>27726.35250445862</v>
      </c>
      <c r="N1078">
        <f t="shared" si="64"/>
        <v>5798.3225044586216</v>
      </c>
      <c r="P1078">
        <f t="shared" si="65"/>
        <v>0</v>
      </c>
      <c r="Q1078">
        <f>$H1078*Q$2402</f>
        <v>27726.35250445862</v>
      </c>
      <c r="R1078">
        <f t="shared" si="66"/>
        <v>0</v>
      </c>
      <c r="S1078">
        <f t="shared" si="67"/>
        <v>0</v>
      </c>
      <c r="T1078">
        <f>MROT/DAY(EOMONTH(MIN($G$2:$G$2401),MONTH(G1078)-1))/8*H1078*$T$2402</f>
        <v>0</v>
      </c>
      <c r="U1078">
        <f>I1078-PLAN</f>
        <v>-70</v>
      </c>
    </row>
    <row r="1079" spans="1:21" x14ac:dyDescent="0.35">
      <c r="A1079">
        <v>825</v>
      </c>
      <c r="B1079" t="s">
        <v>38</v>
      </c>
      <c r="C1079" t="s">
        <v>18</v>
      </c>
      <c r="D1079">
        <v>3</v>
      </c>
      <c r="E1079" t="s">
        <v>16</v>
      </c>
      <c r="F1079">
        <v>3.3</v>
      </c>
      <c r="G1079" s="1">
        <v>44566</v>
      </c>
      <c r="H1079">
        <v>180</v>
      </c>
      <c r="I1079">
        <v>1490</v>
      </c>
      <c r="J1079">
        <v>21928.03</v>
      </c>
      <c r="K1079">
        <f>IF(ISBLANK(J1079),VLOOKUP(A1079,LinearRegression!$B$2:$J$850,6,FALSE),J1079)</f>
        <v>21928.03</v>
      </c>
      <c r="L1079" s="4">
        <f>IF(ISBLANK(J1079),VLOOKUP(A1079,GradientBoostingRegressor!$B$2:$J$850,6,FALSE),J1079)</f>
        <v>21928.03</v>
      </c>
      <c r="M1079">
        <f>SUM(P1079:S1079)</f>
        <v>27726.35250445862</v>
      </c>
      <c r="N1079">
        <f t="shared" si="64"/>
        <v>5798.3225044586216</v>
      </c>
      <c r="P1079">
        <f t="shared" si="65"/>
        <v>0</v>
      </c>
      <c r="Q1079">
        <f>$H1079*Q$2402</f>
        <v>27726.35250445862</v>
      </c>
      <c r="R1079">
        <f t="shared" si="66"/>
        <v>0</v>
      </c>
      <c r="S1079">
        <f t="shared" si="67"/>
        <v>0</v>
      </c>
      <c r="T1079">
        <f>MROT/DAY(EOMONTH(MIN($G$2:$G$2401),MONTH(G1079)-1))/8*H1079*$T$2402</f>
        <v>0</v>
      </c>
      <c r="U1079">
        <f>I1079-PLAN</f>
        <v>-70</v>
      </c>
    </row>
    <row r="1080" spans="1:21" x14ac:dyDescent="0.35">
      <c r="A1080">
        <v>834</v>
      </c>
      <c r="B1080" t="s">
        <v>47</v>
      </c>
      <c r="C1080" t="s">
        <v>18</v>
      </c>
      <c r="D1080">
        <v>3</v>
      </c>
      <c r="E1080" t="s">
        <v>16</v>
      </c>
      <c r="F1080">
        <v>3.3</v>
      </c>
      <c r="G1080" s="1">
        <v>44566</v>
      </c>
      <c r="H1080">
        <v>180</v>
      </c>
      <c r="I1080">
        <v>1490</v>
      </c>
      <c r="J1080">
        <v>21928.03</v>
      </c>
      <c r="K1080">
        <f>IF(ISBLANK(J1080),VLOOKUP(A1080,LinearRegression!$B$2:$J$850,6,FALSE),J1080)</f>
        <v>21928.03</v>
      </c>
      <c r="L1080" s="4">
        <f>IF(ISBLANK(J1080),VLOOKUP(A1080,GradientBoostingRegressor!$B$2:$J$850,6,FALSE),J1080)</f>
        <v>21928.03</v>
      </c>
      <c r="M1080">
        <f>SUM(P1080:S1080)</f>
        <v>27726.35250445862</v>
      </c>
      <c r="N1080">
        <f t="shared" si="64"/>
        <v>5798.3225044586216</v>
      </c>
      <c r="P1080">
        <f t="shared" si="65"/>
        <v>0</v>
      </c>
      <c r="Q1080">
        <f>$H1080*Q$2402</f>
        <v>27726.35250445862</v>
      </c>
      <c r="R1080">
        <f t="shared" si="66"/>
        <v>0</v>
      </c>
      <c r="S1080">
        <f t="shared" si="67"/>
        <v>0</v>
      </c>
      <c r="T1080">
        <f>MROT/DAY(EOMONTH(MIN($G$2:$G$2401),MONTH(G1080)-1))/8*H1080*$T$2402</f>
        <v>0</v>
      </c>
      <c r="U1080">
        <f>I1080-PLAN</f>
        <v>-70</v>
      </c>
    </row>
    <row r="1081" spans="1:21" x14ac:dyDescent="0.35">
      <c r="A1081">
        <v>2224</v>
      </c>
      <c r="B1081" t="s">
        <v>37</v>
      </c>
      <c r="C1081" t="s">
        <v>11</v>
      </c>
      <c r="D1081">
        <v>3</v>
      </c>
      <c r="E1081" t="s">
        <v>16</v>
      </c>
      <c r="F1081">
        <v>3.3</v>
      </c>
      <c r="G1081" s="1">
        <v>44573</v>
      </c>
      <c r="H1081">
        <v>180</v>
      </c>
      <c r="I1081">
        <v>1500</v>
      </c>
      <c r="J1081">
        <v>21928.03</v>
      </c>
      <c r="K1081">
        <f>IF(ISBLANK(J1081),VLOOKUP(A1081,LinearRegression!$B$2:$J$850,6,FALSE),J1081)</f>
        <v>21928.03</v>
      </c>
      <c r="L1081" s="4">
        <f>IF(ISBLANK(J1081),VLOOKUP(A1081,GradientBoostingRegressor!$B$2:$J$850,6,FALSE),J1081)</f>
        <v>21928.03</v>
      </c>
      <c r="M1081">
        <f>SUM(P1081:S1081)</f>
        <v>27726.35250445862</v>
      </c>
      <c r="N1081">
        <f t="shared" si="64"/>
        <v>5798.3225044586216</v>
      </c>
      <c r="P1081">
        <f t="shared" si="65"/>
        <v>0</v>
      </c>
      <c r="Q1081">
        <f>$H1081*Q$2402</f>
        <v>27726.35250445862</v>
      </c>
      <c r="R1081">
        <f t="shared" si="66"/>
        <v>0</v>
      </c>
      <c r="S1081">
        <f t="shared" si="67"/>
        <v>0</v>
      </c>
      <c r="T1081">
        <f>MROT/DAY(EOMONTH(MIN($G$2:$G$2401),MONTH(G1081)-1))/8*H1081*$T$2402</f>
        <v>0</v>
      </c>
      <c r="U1081">
        <f>I1081-PLAN</f>
        <v>-60</v>
      </c>
    </row>
    <row r="1082" spans="1:21" x14ac:dyDescent="0.35">
      <c r="A1082">
        <v>2228</v>
      </c>
      <c r="B1082" t="s">
        <v>41</v>
      </c>
      <c r="C1082" t="s">
        <v>18</v>
      </c>
      <c r="D1082">
        <v>3</v>
      </c>
      <c r="E1082" t="s">
        <v>16</v>
      </c>
      <c r="F1082">
        <v>3.3</v>
      </c>
      <c r="G1082" s="1">
        <v>44573</v>
      </c>
      <c r="H1082">
        <v>180</v>
      </c>
      <c r="I1082">
        <v>1500</v>
      </c>
      <c r="J1082">
        <v>21928.03</v>
      </c>
      <c r="K1082">
        <f>IF(ISBLANK(J1082),VLOOKUP(A1082,LinearRegression!$B$2:$J$850,6,FALSE),J1082)</f>
        <v>21928.03</v>
      </c>
      <c r="L1082" s="4">
        <f>IF(ISBLANK(J1082),VLOOKUP(A1082,GradientBoostingRegressor!$B$2:$J$850,6,FALSE),J1082)</f>
        <v>21928.03</v>
      </c>
      <c r="M1082">
        <f>SUM(P1082:S1082)</f>
        <v>27726.35250445862</v>
      </c>
      <c r="N1082">
        <f t="shared" si="64"/>
        <v>5798.3225044586216</v>
      </c>
      <c r="P1082">
        <f t="shared" si="65"/>
        <v>0</v>
      </c>
      <c r="Q1082">
        <f>$H1082*Q$2402</f>
        <v>27726.35250445862</v>
      </c>
      <c r="R1082">
        <f t="shared" si="66"/>
        <v>0</v>
      </c>
      <c r="S1082">
        <f t="shared" si="67"/>
        <v>0</v>
      </c>
      <c r="T1082">
        <f>MROT/DAY(EOMONTH(MIN($G$2:$G$2401),MONTH(G1082)-1))/8*H1082*$T$2402</f>
        <v>0</v>
      </c>
      <c r="U1082">
        <f>I1082-PLAN</f>
        <v>-60</v>
      </c>
    </row>
    <row r="1083" spans="1:21" x14ac:dyDescent="0.35">
      <c r="A1083">
        <v>2268</v>
      </c>
      <c r="B1083" t="s">
        <v>87</v>
      </c>
      <c r="C1083" t="s">
        <v>71</v>
      </c>
      <c r="D1083">
        <v>4</v>
      </c>
      <c r="E1083" t="s">
        <v>66</v>
      </c>
      <c r="F1083">
        <v>3.1</v>
      </c>
      <c r="G1083" s="1">
        <v>44573</v>
      </c>
      <c r="H1083">
        <v>180</v>
      </c>
      <c r="I1083">
        <v>1500</v>
      </c>
      <c r="J1083">
        <v>21915.52</v>
      </c>
      <c r="K1083">
        <f>IF(ISBLANK(J1083),VLOOKUP(A1083,LinearRegression!$B$2:$J$850,6,FALSE),J1083)</f>
        <v>21915.52</v>
      </c>
      <c r="L1083" s="4">
        <f>IF(ISBLANK(J1083),VLOOKUP(A1083,GradientBoostingRegressor!$B$2:$J$850,6,FALSE),J1083)</f>
        <v>21915.52</v>
      </c>
      <c r="M1083">
        <f>SUM(P1083:S1083)</f>
        <v>27726.35250445862</v>
      </c>
      <c r="N1083">
        <f t="shared" si="64"/>
        <v>5810.83250445862</v>
      </c>
      <c r="P1083">
        <f t="shared" si="65"/>
        <v>0</v>
      </c>
      <c r="Q1083">
        <f>$H1083*Q$2402</f>
        <v>27726.35250445862</v>
      </c>
      <c r="R1083">
        <f t="shared" si="66"/>
        <v>0</v>
      </c>
      <c r="S1083">
        <f t="shared" si="67"/>
        <v>0</v>
      </c>
      <c r="T1083">
        <f>MROT/DAY(EOMONTH(MIN($G$2:$G$2401),MONTH(G1083)-1))/8*H1083*$T$2402</f>
        <v>0</v>
      </c>
      <c r="U1083">
        <f>I1083-PLAN</f>
        <v>-60</v>
      </c>
    </row>
    <row r="1084" spans="1:21" x14ac:dyDescent="0.35">
      <c r="A1084">
        <v>1217</v>
      </c>
      <c r="B1084" t="s">
        <v>30</v>
      </c>
      <c r="C1084" t="s">
        <v>11</v>
      </c>
      <c r="D1084">
        <v>3</v>
      </c>
      <c r="E1084" t="s">
        <v>12</v>
      </c>
      <c r="F1084">
        <v>1</v>
      </c>
      <c r="G1084" s="1">
        <v>44568</v>
      </c>
      <c r="H1084">
        <v>204</v>
      </c>
      <c r="I1084">
        <v>1620</v>
      </c>
      <c r="J1084">
        <v>21744.54</v>
      </c>
      <c r="K1084">
        <f>IF(ISBLANK(J1084),VLOOKUP(A1084,LinearRegression!$B$2:$J$850,6,FALSE),J1084)</f>
        <v>21744.54</v>
      </c>
      <c r="L1084" s="4">
        <f>IF(ISBLANK(J1084),VLOOKUP(A1084,GradientBoostingRegressor!$B$2:$J$850,6,FALSE),J1084)</f>
        <v>21744.54</v>
      </c>
      <c r="M1084">
        <f>SUM(P1084:S1084)</f>
        <v>31423.199505053104</v>
      </c>
      <c r="N1084">
        <f t="shared" si="64"/>
        <v>9678.6595050531032</v>
      </c>
      <c r="P1084">
        <f t="shared" si="65"/>
        <v>0</v>
      </c>
      <c r="Q1084">
        <f>$H1084*Q$2402</f>
        <v>31423.199505053104</v>
      </c>
      <c r="R1084">
        <f t="shared" si="66"/>
        <v>0</v>
      </c>
      <c r="S1084">
        <f t="shared" si="67"/>
        <v>0</v>
      </c>
      <c r="T1084">
        <f>MROT/DAY(EOMONTH(MIN($G$2:$G$2401),MONTH(G1084)-1))/8*H1084*$T$2402</f>
        <v>0</v>
      </c>
      <c r="U1084">
        <f>I1084-PLAN</f>
        <v>60</v>
      </c>
    </row>
    <row r="1085" spans="1:21" x14ac:dyDescent="0.35">
      <c r="A1085">
        <v>1222</v>
      </c>
      <c r="B1085" t="s">
        <v>35</v>
      </c>
      <c r="C1085" t="s">
        <v>11</v>
      </c>
      <c r="D1085">
        <v>3</v>
      </c>
      <c r="E1085" t="s">
        <v>12</v>
      </c>
      <c r="F1085">
        <v>1</v>
      </c>
      <c r="G1085" s="1">
        <v>44568</v>
      </c>
      <c r="H1085">
        <v>204</v>
      </c>
      <c r="I1085">
        <v>1620</v>
      </c>
      <c r="J1085">
        <v>21744.54</v>
      </c>
      <c r="K1085">
        <f>IF(ISBLANK(J1085),VLOOKUP(A1085,LinearRegression!$B$2:$J$850,6,FALSE),J1085)</f>
        <v>21744.54</v>
      </c>
      <c r="L1085" s="4">
        <f>IF(ISBLANK(J1085),VLOOKUP(A1085,GradientBoostingRegressor!$B$2:$J$850,6,FALSE),J1085)</f>
        <v>21744.54</v>
      </c>
      <c r="M1085">
        <f>SUM(P1085:S1085)</f>
        <v>31423.199505053104</v>
      </c>
      <c r="N1085">
        <f t="shared" si="64"/>
        <v>9678.6595050531032</v>
      </c>
      <c r="P1085">
        <f t="shared" si="65"/>
        <v>0</v>
      </c>
      <c r="Q1085">
        <f>$H1085*Q$2402</f>
        <v>31423.199505053104</v>
      </c>
      <c r="R1085">
        <f t="shared" si="66"/>
        <v>0</v>
      </c>
      <c r="S1085">
        <f t="shared" si="67"/>
        <v>0</v>
      </c>
      <c r="T1085">
        <f>MROT/DAY(EOMONTH(MIN($G$2:$G$2401),MONTH(G1085)-1))/8*H1085*$T$2402</f>
        <v>0</v>
      </c>
      <c r="U1085">
        <f>I1085-PLAN</f>
        <v>60</v>
      </c>
    </row>
    <row r="1086" spans="1:21" x14ac:dyDescent="0.35">
      <c r="A1086">
        <v>299</v>
      </c>
      <c r="B1086" t="s">
        <v>121</v>
      </c>
      <c r="C1086" t="s">
        <v>114</v>
      </c>
      <c r="D1086">
        <v>5</v>
      </c>
      <c r="E1086" t="s">
        <v>51</v>
      </c>
      <c r="F1086">
        <v>3.3</v>
      </c>
      <c r="G1086" s="1">
        <v>44563</v>
      </c>
      <c r="H1086">
        <v>156</v>
      </c>
      <c r="I1086">
        <v>1460</v>
      </c>
      <c r="J1086">
        <v>21664.63</v>
      </c>
      <c r="K1086">
        <f>IF(ISBLANK(J1086),VLOOKUP(A1086,LinearRegression!$B$2:$J$850,6,FALSE),J1086)</f>
        <v>21664.63</v>
      </c>
      <c r="L1086" s="4">
        <f>IF(ISBLANK(J1086),VLOOKUP(A1086,GradientBoostingRegressor!$B$2:$J$850,6,FALSE),J1086)</f>
        <v>21664.63</v>
      </c>
      <c r="M1086">
        <f>SUM(P1086:S1086)</f>
        <v>24029.505503864137</v>
      </c>
      <c r="N1086">
        <f t="shared" si="64"/>
        <v>2364.8755038641357</v>
      </c>
      <c r="P1086">
        <f t="shared" si="65"/>
        <v>0</v>
      </c>
      <c r="Q1086">
        <f>$H1086*Q$2402</f>
        <v>24029.505503864137</v>
      </c>
      <c r="R1086">
        <f t="shared" si="66"/>
        <v>0</v>
      </c>
      <c r="S1086">
        <f t="shared" si="67"/>
        <v>0</v>
      </c>
      <c r="T1086">
        <f>MROT/DAY(EOMONTH(MIN($G$2:$G$2401),MONTH(G1086)-1))/8*H1086*$T$2402</f>
        <v>0</v>
      </c>
      <c r="U1086">
        <f>I1086-PLAN</f>
        <v>-100</v>
      </c>
    </row>
    <row r="1087" spans="1:21" x14ac:dyDescent="0.35">
      <c r="A1087">
        <v>305</v>
      </c>
      <c r="B1087" t="s">
        <v>127</v>
      </c>
      <c r="C1087" t="s">
        <v>114</v>
      </c>
      <c r="D1087">
        <v>5</v>
      </c>
      <c r="E1087" t="s">
        <v>51</v>
      </c>
      <c r="F1087">
        <v>3.3</v>
      </c>
      <c r="G1087" s="1">
        <v>44563</v>
      </c>
      <c r="H1087">
        <v>156</v>
      </c>
      <c r="I1087">
        <v>1460</v>
      </c>
      <c r="J1087">
        <v>21664.63</v>
      </c>
      <c r="K1087">
        <f>IF(ISBLANK(J1087),VLOOKUP(A1087,LinearRegression!$B$2:$J$850,6,FALSE),J1087)</f>
        <v>21664.63</v>
      </c>
      <c r="L1087" s="4">
        <f>IF(ISBLANK(J1087),VLOOKUP(A1087,GradientBoostingRegressor!$B$2:$J$850,6,FALSE),J1087)</f>
        <v>21664.63</v>
      </c>
      <c r="M1087">
        <f>SUM(P1087:S1087)</f>
        <v>24029.505503864137</v>
      </c>
      <c r="N1087">
        <f t="shared" si="64"/>
        <v>2364.8755038641357</v>
      </c>
      <c r="P1087">
        <f t="shared" si="65"/>
        <v>0</v>
      </c>
      <c r="Q1087">
        <f>$H1087*Q$2402</f>
        <v>24029.505503864137</v>
      </c>
      <c r="R1087">
        <f t="shared" si="66"/>
        <v>0</v>
      </c>
      <c r="S1087">
        <f t="shared" si="67"/>
        <v>0</v>
      </c>
      <c r="T1087">
        <f>MROT/DAY(EOMONTH(MIN($G$2:$G$2401),MONTH(G1087)-1))/8*H1087*$T$2402</f>
        <v>0</v>
      </c>
      <c r="U1087">
        <f>I1087-PLAN</f>
        <v>-100</v>
      </c>
    </row>
    <row r="1088" spans="1:21" x14ac:dyDescent="0.35">
      <c r="A1088">
        <v>307</v>
      </c>
      <c r="B1088" t="s">
        <v>129</v>
      </c>
      <c r="C1088" t="s">
        <v>114</v>
      </c>
      <c r="D1088">
        <v>5</v>
      </c>
      <c r="E1088" t="s">
        <v>51</v>
      </c>
      <c r="F1088">
        <v>3.3</v>
      </c>
      <c r="G1088" s="1">
        <v>44563</v>
      </c>
      <c r="H1088">
        <v>156</v>
      </c>
      <c r="I1088">
        <v>1460</v>
      </c>
      <c r="J1088">
        <v>21664.63</v>
      </c>
      <c r="K1088">
        <f>IF(ISBLANK(J1088),VLOOKUP(A1088,LinearRegression!$B$2:$J$850,6,FALSE),J1088)</f>
        <v>21664.63</v>
      </c>
      <c r="L1088" s="4">
        <f>IF(ISBLANK(J1088),VLOOKUP(A1088,GradientBoostingRegressor!$B$2:$J$850,6,FALSE),J1088)</f>
        <v>21664.63</v>
      </c>
      <c r="M1088">
        <f>SUM(P1088:S1088)</f>
        <v>24029.505503864137</v>
      </c>
      <c r="N1088">
        <f t="shared" si="64"/>
        <v>2364.8755038641357</v>
      </c>
      <c r="P1088">
        <f t="shared" si="65"/>
        <v>0</v>
      </c>
      <c r="Q1088">
        <f>$H1088*Q$2402</f>
        <v>24029.505503864137</v>
      </c>
      <c r="R1088">
        <f t="shared" si="66"/>
        <v>0</v>
      </c>
      <c r="S1088">
        <f t="shared" si="67"/>
        <v>0</v>
      </c>
      <c r="T1088">
        <f>MROT/DAY(EOMONTH(MIN($G$2:$G$2401),MONTH(G1088)-1))/8*H1088*$T$2402</f>
        <v>0</v>
      </c>
      <c r="U1088">
        <f>I1088-PLAN</f>
        <v>-100</v>
      </c>
    </row>
    <row r="1089" spans="1:21" x14ac:dyDescent="0.35">
      <c r="A1089">
        <v>337</v>
      </c>
      <c r="B1089" t="s">
        <v>162</v>
      </c>
      <c r="C1089" t="s">
        <v>114</v>
      </c>
      <c r="D1089">
        <v>5</v>
      </c>
      <c r="E1089" t="s">
        <v>16</v>
      </c>
      <c r="F1089">
        <v>3.3</v>
      </c>
      <c r="G1089" s="1">
        <v>44563</v>
      </c>
      <c r="H1089">
        <v>156</v>
      </c>
      <c r="I1089">
        <v>1460</v>
      </c>
      <c r="J1089">
        <v>21664.63</v>
      </c>
      <c r="K1089">
        <f>IF(ISBLANK(J1089),VLOOKUP(A1089,LinearRegression!$B$2:$J$850,6,FALSE),J1089)</f>
        <v>21664.63</v>
      </c>
      <c r="L1089" s="4">
        <f>IF(ISBLANK(J1089),VLOOKUP(A1089,GradientBoostingRegressor!$B$2:$J$850,6,FALSE),J1089)</f>
        <v>21664.63</v>
      </c>
      <c r="M1089">
        <f>SUM(P1089:S1089)</f>
        <v>24029.505503864137</v>
      </c>
      <c r="N1089">
        <f t="shared" si="64"/>
        <v>2364.8755038641357</v>
      </c>
      <c r="P1089">
        <f t="shared" si="65"/>
        <v>0</v>
      </c>
      <c r="Q1089">
        <f>$H1089*Q$2402</f>
        <v>24029.505503864137</v>
      </c>
      <c r="R1089">
        <f t="shared" si="66"/>
        <v>0</v>
      </c>
      <c r="S1089">
        <f t="shared" si="67"/>
        <v>0</v>
      </c>
      <c r="T1089">
        <f>MROT/DAY(EOMONTH(MIN($G$2:$G$2401),MONTH(G1089)-1))/8*H1089*$T$2402</f>
        <v>0</v>
      </c>
      <c r="U1089">
        <f>I1089-PLAN</f>
        <v>-100</v>
      </c>
    </row>
    <row r="1090" spans="1:21" x14ac:dyDescent="0.35">
      <c r="A1090">
        <v>1236</v>
      </c>
      <c r="B1090" t="s">
        <v>49</v>
      </c>
      <c r="C1090" t="s">
        <v>50</v>
      </c>
      <c r="D1090">
        <v>4</v>
      </c>
      <c r="E1090" t="s">
        <v>51</v>
      </c>
      <c r="F1090">
        <v>2</v>
      </c>
      <c r="G1090" s="1">
        <v>44568</v>
      </c>
      <c r="H1090">
        <v>180</v>
      </c>
      <c r="I1090">
        <v>1620</v>
      </c>
      <c r="J1090">
        <v>21506.58</v>
      </c>
      <c r="K1090">
        <f>IF(ISBLANK(J1090),VLOOKUP(A1090,LinearRegression!$B$2:$J$850,6,FALSE),J1090)</f>
        <v>21506.58</v>
      </c>
      <c r="L1090" s="4">
        <f>IF(ISBLANK(J1090),VLOOKUP(A1090,GradientBoostingRegressor!$B$2:$J$850,6,FALSE),J1090)</f>
        <v>21506.58</v>
      </c>
      <c r="M1090">
        <f>SUM(P1090:S1090)</f>
        <v>27726.35250445862</v>
      </c>
      <c r="N1090">
        <f t="shared" si="64"/>
        <v>6219.7725044586186</v>
      </c>
      <c r="P1090">
        <f t="shared" si="65"/>
        <v>0</v>
      </c>
      <c r="Q1090">
        <f>$H1090*Q$2402</f>
        <v>27726.35250445862</v>
      </c>
      <c r="R1090">
        <f t="shared" si="66"/>
        <v>0</v>
      </c>
      <c r="S1090">
        <f t="shared" si="67"/>
        <v>0</v>
      </c>
      <c r="T1090">
        <f>MROT/DAY(EOMONTH(MIN($G$2:$G$2401),MONTH(G1090)-1))/8*H1090*$T$2402</f>
        <v>0</v>
      </c>
      <c r="U1090">
        <f>I1090-PLAN</f>
        <v>60</v>
      </c>
    </row>
    <row r="1091" spans="1:21" x14ac:dyDescent="0.35">
      <c r="A1091">
        <v>1241</v>
      </c>
      <c r="B1091" t="s">
        <v>56</v>
      </c>
      <c r="C1091" t="s">
        <v>50</v>
      </c>
      <c r="D1091">
        <v>4</v>
      </c>
      <c r="E1091" t="s">
        <v>51</v>
      </c>
      <c r="F1091">
        <v>2</v>
      </c>
      <c r="G1091" s="1">
        <v>44568</v>
      </c>
      <c r="H1091">
        <v>180</v>
      </c>
      <c r="I1091">
        <v>1620</v>
      </c>
      <c r="J1091">
        <v>21506.58</v>
      </c>
      <c r="K1091">
        <f>IF(ISBLANK(J1091),VLOOKUP(A1091,LinearRegression!$B$2:$J$850,6,FALSE),J1091)</f>
        <v>21506.58</v>
      </c>
      <c r="L1091" s="4">
        <f>IF(ISBLANK(J1091),VLOOKUP(A1091,GradientBoostingRegressor!$B$2:$J$850,6,FALSE),J1091)</f>
        <v>21506.58</v>
      </c>
      <c r="M1091">
        <f>SUM(P1091:S1091)</f>
        <v>27726.35250445862</v>
      </c>
      <c r="N1091">
        <f t="shared" ref="N1091:N1154" si="68">ABS(J1091-M1091)</f>
        <v>6219.7725044586186</v>
      </c>
      <c r="P1091">
        <f t="shared" ref="P1091:P1154" si="69">$I1091*P$2402</f>
        <v>0</v>
      </c>
      <c r="Q1091">
        <f>$H1091*Q$2402</f>
        <v>27726.35250445862</v>
      </c>
      <c r="R1091">
        <f t="shared" ref="R1091:R1154" si="70">$D1091*R$2402</f>
        <v>0</v>
      </c>
      <c r="S1091">
        <f t="shared" ref="S1091:S1154" si="71">$F1091*S$2402</f>
        <v>0</v>
      </c>
      <c r="T1091">
        <f>MROT/DAY(EOMONTH(MIN($G$2:$G$2401),MONTH(G1091)-1))/8*H1091*$T$2402</f>
        <v>0</v>
      </c>
      <c r="U1091">
        <f>I1091-PLAN</f>
        <v>60</v>
      </c>
    </row>
    <row r="1092" spans="1:21" x14ac:dyDescent="0.35">
      <c r="A1092">
        <v>1243</v>
      </c>
      <c r="B1092" t="s">
        <v>58</v>
      </c>
      <c r="C1092" t="s">
        <v>50</v>
      </c>
      <c r="D1092">
        <v>4</v>
      </c>
      <c r="E1092" t="s">
        <v>51</v>
      </c>
      <c r="F1092">
        <v>2</v>
      </c>
      <c r="G1092" s="1">
        <v>44568</v>
      </c>
      <c r="H1092">
        <v>180</v>
      </c>
      <c r="I1092">
        <v>1620</v>
      </c>
      <c r="J1092">
        <v>21506.58</v>
      </c>
      <c r="K1092">
        <f>IF(ISBLANK(J1092),VLOOKUP(A1092,LinearRegression!$B$2:$J$850,6,FALSE),J1092)</f>
        <v>21506.58</v>
      </c>
      <c r="L1092" s="4">
        <f>IF(ISBLANK(J1092),VLOOKUP(A1092,GradientBoostingRegressor!$B$2:$J$850,6,FALSE),J1092)</f>
        <v>21506.58</v>
      </c>
      <c r="M1092">
        <f>SUM(P1092:S1092)</f>
        <v>27726.35250445862</v>
      </c>
      <c r="N1092">
        <f t="shared" si="68"/>
        <v>6219.7725044586186</v>
      </c>
      <c r="P1092">
        <f t="shared" si="69"/>
        <v>0</v>
      </c>
      <c r="Q1092">
        <f>$H1092*Q$2402</f>
        <v>27726.35250445862</v>
      </c>
      <c r="R1092">
        <f t="shared" si="70"/>
        <v>0</v>
      </c>
      <c r="S1092">
        <f t="shared" si="71"/>
        <v>0</v>
      </c>
      <c r="T1092">
        <f>MROT/DAY(EOMONTH(MIN($G$2:$G$2401),MONTH(G1092)-1))/8*H1092*$T$2402</f>
        <v>0</v>
      </c>
      <c r="U1092">
        <f>I1092-PLAN</f>
        <v>60</v>
      </c>
    </row>
    <row r="1093" spans="1:21" x14ac:dyDescent="0.35">
      <c r="A1093">
        <v>355</v>
      </c>
      <c r="B1093" t="s">
        <v>182</v>
      </c>
      <c r="C1093" t="s">
        <v>180</v>
      </c>
      <c r="D1093">
        <v>7</v>
      </c>
      <c r="E1093" t="s">
        <v>181</v>
      </c>
      <c r="F1093">
        <v>1</v>
      </c>
      <c r="G1093" s="1">
        <v>44563</v>
      </c>
      <c r="H1093">
        <v>156</v>
      </c>
      <c r="I1093">
        <v>1460</v>
      </c>
      <c r="J1093">
        <v>21503.38</v>
      </c>
      <c r="K1093">
        <f>IF(ISBLANK(J1093),VLOOKUP(A1093,LinearRegression!$B$2:$J$850,6,FALSE),J1093)</f>
        <v>21503.38</v>
      </c>
      <c r="L1093" s="4">
        <f>IF(ISBLANK(J1093),VLOOKUP(A1093,GradientBoostingRegressor!$B$2:$J$850,6,FALSE),J1093)</f>
        <v>21503.38</v>
      </c>
      <c r="M1093">
        <f>SUM(P1093:S1093)</f>
        <v>24029.505503864137</v>
      </c>
      <c r="N1093">
        <f t="shared" si="68"/>
        <v>2526.1255038641357</v>
      </c>
      <c r="P1093">
        <f t="shared" si="69"/>
        <v>0</v>
      </c>
      <c r="Q1093">
        <f>$H1093*Q$2402</f>
        <v>24029.505503864137</v>
      </c>
      <c r="R1093">
        <f t="shared" si="70"/>
        <v>0</v>
      </c>
      <c r="S1093">
        <f t="shared" si="71"/>
        <v>0</v>
      </c>
      <c r="T1093">
        <f>MROT/DAY(EOMONTH(MIN($G$2:$G$2401),MONTH(G1093)-1))/8*H1093*$T$2402</f>
        <v>0</v>
      </c>
      <c r="U1093">
        <f>I1093-PLAN</f>
        <v>-100</v>
      </c>
    </row>
    <row r="1094" spans="1:21" x14ac:dyDescent="0.35">
      <c r="A1094">
        <v>357</v>
      </c>
      <c r="B1094" t="s">
        <v>184</v>
      </c>
      <c r="C1094" t="s">
        <v>180</v>
      </c>
      <c r="D1094">
        <v>7</v>
      </c>
      <c r="E1094" t="s">
        <v>181</v>
      </c>
      <c r="F1094">
        <v>1</v>
      </c>
      <c r="G1094" s="1">
        <v>44563</v>
      </c>
      <c r="H1094">
        <v>156</v>
      </c>
      <c r="I1094">
        <v>1460</v>
      </c>
      <c r="J1094">
        <v>21503.38</v>
      </c>
      <c r="K1094">
        <f>IF(ISBLANK(J1094),VLOOKUP(A1094,LinearRegression!$B$2:$J$850,6,FALSE),J1094)</f>
        <v>21503.38</v>
      </c>
      <c r="L1094" s="4">
        <f>IF(ISBLANK(J1094),VLOOKUP(A1094,GradientBoostingRegressor!$B$2:$J$850,6,FALSE),J1094)</f>
        <v>21503.38</v>
      </c>
      <c r="M1094">
        <f>SUM(P1094:S1094)</f>
        <v>24029.505503864137</v>
      </c>
      <c r="N1094">
        <f t="shared" si="68"/>
        <v>2526.1255038641357</v>
      </c>
      <c r="P1094">
        <f t="shared" si="69"/>
        <v>0</v>
      </c>
      <c r="Q1094">
        <f>$H1094*Q$2402</f>
        <v>24029.505503864137</v>
      </c>
      <c r="R1094">
        <f t="shared" si="70"/>
        <v>0</v>
      </c>
      <c r="S1094">
        <f t="shared" si="71"/>
        <v>0</v>
      </c>
      <c r="T1094">
        <f>MROT/DAY(EOMONTH(MIN($G$2:$G$2401),MONTH(G1094)-1))/8*H1094*$T$2402</f>
        <v>0</v>
      </c>
      <c r="U1094">
        <f>I1094-PLAN</f>
        <v>-100</v>
      </c>
    </row>
    <row r="1095" spans="1:21" x14ac:dyDescent="0.35">
      <c r="A1095">
        <v>358</v>
      </c>
      <c r="B1095" t="s">
        <v>185</v>
      </c>
      <c r="C1095" t="s">
        <v>180</v>
      </c>
      <c r="D1095">
        <v>7</v>
      </c>
      <c r="E1095" t="s">
        <v>181</v>
      </c>
      <c r="F1095">
        <v>1</v>
      </c>
      <c r="G1095" s="1">
        <v>44563</v>
      </c>
      <c r="H1095">
        <v>156</v>
      </c>
      <c r="I1095">
        <v>1460</v>
      </c>
      <c r="J1095">
        <v>21503.38</v>
      </c>
      <c r="K1095">
        <f>IF(ISBLANK(J1095),VLOOKUP(A1095,LinearRegression!$B$2:$J$850,6,FALSE),J1095)</f>
        <v>21503.38</v>
      </c>
      <c r="L1095" s="4">
        <f>IF(ISBLANK(J1095),VLOOKUP(A1095,GradientBoostingRegressor!$B$2:$J$850,6,FALSE),J1095)</f>
        <v>21503.38</v>
      </c>
      <c r="M1095">
        <f>SUM(P1095:S1095)</f>
        <v>24029.505503864137</v>
      </c>
      <c r="N1095">
        <f t="shared" si="68"/>
        <v>2526.1255038641357</v>
      </c>
      <c r="P1095">
        <f t="shared" si="69"/>
        <v>0</v>
      </c>
      <c r="Q1095">
        <f>$H1095*Q$2402</f>
        <v>24029.505503864137</v>
      </c>
      <c r="R1095">
        <f t="shared" si="70"/>
        <v>0</v>
      </c>
      <c r="S1095">
        <f t="shared" si="71"/>
        <v>0</v>
      </c>
      <c r="T1095">
        <f>MROT/DAY(EOMONTH(MIN($G$2:$G$2401),MONTH(G1095)-1))/8*H1095*$T$2402</f>
        <v>0</v>
      </c>
      <c r="U1095">
        <f>I1095-PLAN</f>
        <v>-100</v>
      </c>
    </row>
    <row r="1096" spans="1:21" x14ac:dyDescent="0.35">
      <c r="A1096">
        <v>359</v>
      </c>
      <c r="B1096" t="s">
        <v>186</v>
      </c>
      <c r="C1096" t="s">
        <v>180</v>
      </c>
      <c r="D1096">
        <v>7</v>
      </c>
      <c r="E1096" t="s">
        <v>181</v>
      </c>
      <c r="F1096">
        <v>1</v>
      </c>
      <c r="G1096" s="1">
        <v>44563</v>
      </c>
      <c r="H1096">
        <v>156</v>
      </c>
      <c r="I1096">
        <v>1460</v>
      </c>
      <c r="J1096">
        <v>21503.38</v>
      </c>
      <c r="K1096">
        <f>IF(ISBLANK(J1096),VLOOKUP(A1096,LinearRegression!$B$2:$J$850,6,FALSE),J1096)</f>
        <v>21503.38</v>
      </c>
      <c r="L1096" s="4">
        <f>IF(ISBLANK(J1096),VLOOKUP(A1096,GradientBoostingRegressor!$B$2:$J$850,6,FALSE),J1096)</f>
        <v>21503.38</v>
      </c>
      <c r="M1096">
        <f>SUM(P1096:S1096)</f>
        <v>24029.505503864137</v>
      </c>
      <c r="N1096">
        <f t="shared" si="68"/>
        <v>2526.1255038641357</v>
      </c>
      <c r="P1096">
        <f t="shared" si="69"/>
        <v>0</v>
      </c>
      <c r="Q1096">
        <f>$H1096*Q$2402</f>
        <v>24029.505503864137</v>
      </c>
      <c r="R1096">
        <f t="shared" si="70"/>
        <v>0</v>
      </c>
      <c r="S1096">
        <f t="shared" si="71"/>
        <v>0</v>
      </c>
      <c r="T1096">
        <f>MROT/DAY(EOMONTH(MIN($G$2:$G$2401),MONTH(G1096)-1))/8*H1096*$T$2402</f>
        <v>0</v>
      </c>
      <c r="U1096">
        <f>I1096-PLAN</f>
        <v>-100</v>
      </c>
    </row>
    <row r="1097" spans="1:21" x14ac:dyDescent="0.35">
      <c r="A1097">
        <v>1274</v>
      </c>
      <c r="B1097" t="s">
        <v>94</v>
      </c>
      <c r="C1097" t="s">
        <v>18</v>
      </c>
      <c r="D1097">
        <v>4</v>
      </c>
      <c r="E1097" t="s">
        <v>16</v>
      </c>
      <c r="F1097">
        <v>3.3</v>
      </c>
      <c r="G1097" s="1">
        <v>44568</v>
      </c>
      <c r="H1097">
        <v>168</v>
      </c>
      <c r="I1097">
        <v>1620</v>
      </c>
      <c r="J1097">
        <v>21487.66</v>
      </c>
      <c r="K1097">
        <f>IF(ISBLANK(J1097),VLOOKUP(A1097,LinearRegression!$B$2:$J$850,6,FALSE),J1097)</f>
        <v>21487.66</v>
      </c>
      <c r="L1097" s="4">
        <f>IF(ISBLANK(J1097),VLOOKUP(A1097,GradientBoostingRegressor!$B$2:$J$850,6,FALSE),J1097)</f>
        <v>21487.66</v>
      </c>
      <c r="M1097">
        <f>SUM(P1097:S1097)</f>
        <v>25877.929004161379</v>
      </c>
      <c r="N1097">
        <f t="shared" si="68"/>
        <v>4390.2690041613787</v>
      </c>
      <c r="P1097">
        <f t="shared" si="69"/>
        <v>0</v>
      </c>
      <c r="Q1097">
        <f>$H1097*Q$2402</f>
        <v>25877.929004161379</v>
      </c>
      <c r="R1097">
        <f t="shared" si="70"/>
        <v>0</v>
      </c>
      <c r="S1097">
        <f t="shared" si="71"/>
        <v>0</v>
      </c>
      <c r="T1097">
        <f>MROT/DAY(EOMONTH(MIN($G$2:$G$2401),MONTH(G1097)-1))/8*H1097*$T$2402</f>
        <v>0</v>
      </c>
      <c r="U1097">
        <f>I1097-PLAN</f>
        <v>60</v>
      </c>
    </row>
    <row r="1098" spans="1:21" x14ac:dyDescent="0.35">
      <c r="A1098">
        <v>1283</v>
      </c>
      <c r="B1098" t="s">
        <v>104</v>
      </c>
      <c r="C1098" t="s">
        <v>18</v>
      </c>
      <c r="D1098">
        <v>4</v>
      </c>
      <c r="E1098" t="s">
        <v>103</v>
      </c>
      <c r="F1098">
        <v>3.3</v>
      </c>
      <c r="G1098" s="1">
        <v>44568</v>
      </c>
      <c r="H1098">
        <v>168</v>
      </c>
      <c r="I1098">
        <v>1620</v>
      </c>
      <c r="J1098">
        <v>21487.66</v>
      </c>
      <c r="K1098">
        <f>IF(ISBLANK(J1098),VLOOKUP(A1098,LinearRegression!$B$2:$J$850,6,FALSE),J1098)</f>
        <v>21487.66</v>
      </c>
      <c r="L1098" s="4">
        <f>IF(ISBLANK(J1098),VLOOKUP(A1098,GradientBoostingRegressor!$B$2:$J$850,6,FALSE),J1098)</f>
        <v>21487.66</v>
      </c>
      <c r="M1098">
        <f>SUM(P1098:S1098)</f>
        <v>25877.929004161379</v>
      </c>
      <c r="N1098">
        <f t="shared" si="68"/>
        <v>4390.2690041613787</v>
      </c>
      <c r="P1098">
        <f t="shared" si="69"/>
        <v>0</v>
      </c>
      <c r="Q1098">
        <f>$H1098*Q$2402</f>
        <v>25877.929004161379</v>
      </c>
      <c r="R1098">
        <f t="shared" si="70"/>
        <v>0</v>
      </c>
      <c r="S1098">
        <f t="shared" si="71"/>
        <v>0</v>
      </c>
      <c r="T1098">
        <f>MROT/DAY(EOMONTH(MIN($G$2:$G$2401),MONTH(G1098)-1))/8*H1098*$T$2402</f>
        <v>0</v>
      </c>
      <c r="U1098">
        <f>I1098-PLAN</f>
        <v>60</v>
      </c>
    </row>
    <row r="1099" spans="1:21" x14ac:dyDescent="0.35">
      <c r="A1099">
        <v>236</v>
      </c>
      <c r="B1099" t="s">
        <v>49</v>
      </c>
      <c r="C1099" t="s">
        <v>50</v>
      </c>
      <c r="D1099">
        <v>4</v>
      </c>
      <c r="E1099" t="s">
        <v>51</v>
      </c>
      <c r="F1099">
        <v>2</v>
      </c>
      <c r="G1099" s="1">
        <v>44563</v>
      </c>
      <c r="H1099">
        <v>180</v>
      </c>
      <c r="I1099">
        <v>1460</v>
      </c>
      <c r="J1099">
        <v>21486.12</v>
      </c>
      <c r="K1099">
        <f>IF(ISBLANK(J1099),VLOOKUP(A1099,LinearRegression!$B$2:$J$850,6,FALSE),J1099)</f>
        <v>21486.12</v>
      </c>
      <c r="L1099" s="4">
        <f>IF(ISBLANK(J1099),VLOOKUP(A1099,GradientBoostingRegressor!$B$2:$J$850,6,FALSE),J1099)</f>
        <v>21486.12</v>
      </c>
      <c r="M1099">
        <f>SUM(P1099:S1099)</f>
        <v>27726.35250445862</v>
      </c>
      <c r="N1099">
        <f t="shared" si="68"/>
        <v>6240.2325044586214</v>
      </c>
      <c r="P1099">
        <f t="shared" si="69"/>
        <v>0</v>
      </c>
      <c r="Q1099">
        <f>$H1099*Q$2402</f>
        <v>27726.35250445862</v>
      </c>
      <c r="R1099">
        <f t="shared" si="70"/>
        <v>0</v>
      </c>
      <c r="S1099">
        <f t="shared" si="71"/>
        <v>0</v>
      </c>
      <c r="T1099">
        <f>MROT/DAY(EOMONTH(MIN($G$2:$G$2401),MONTH(G1099)-1))/8*H1099*$T$2402</f>
        <v>0</v>
      </c>
      <c r="U1099">
        <f>I1099-PLAN</f>
        <v>-100</v>
      </c>
    </row>
    <row r="1100" spans="1:21" x14ac:dyDescent="0.35">
      <c r="A1100">
        <v>242</v>
      </c>
      <c r="B1100" t="s">
        <v>57</v>
      </c>
      <c r="C1100" t="s">
        <v>50</v>
      </c>
      <c r="D1100">
        <v>4</v>
      </c>
      <c r="E1100" t="s">
        <v>51</v>
      </c>
      <c r="F1100">
        <v>2</v>
      </c>
      <c r="G1100" s="1">
        <v>44563</v>
      </c>
      <c r="H1100">
        <v>180</v>
      </c>
      <c r="I1100">
        <v>1460</v>
      </c>
      <c r="J1100">
        <v>21486.12</v>
      </c>
      <c r="K1100">
        <f>IF(ISBLANK(J1100),VLOOKUP(A1100,LinearRegression!$B$2:$J$850,6,FALSE),J1100)</f>
        <v>21486.12</v>
      </c>
      <c r="L1100" s="4">
        <f>IF(ISBLANK(J1100),VLOOKUP(A1100,GradientBoostingRegressor!$B$2:$J$850,6,FALSE),J1100)</f>
        <v>21486.12</v>
      </c>
      <c r="M1100">
        <f>SUM(P1100:S1100)</f>
        <v>27726.35250445862</v>
      </c>
      <c r="N1100">
        <f t="shared" si="68"/>
        <v>6240.2325044586214</v>
      </c>
      <c r="P1100">
        <f t="shared" si="69"/>
        <v>0</v>
      </c>
      <c r="Q1100">
        <f>$H1100*Q$2402</f>
        <v>27726.35250445862</v>
      </c>
      <c r="R1100">
        <f t="shared" si="70"/>
        <v>0</v>
      </c>
      <c r="S1100">
        <f t="shared" si="71"/>
        <v>0</v>
      </c>
      <c r="T1100">
        <f>MROT/DAY(EOMONTH(MIN($G$2:$G$2401),MONTH(G1100)-1))/8*H1100*$T$2402</f>
        <v>0</v>
      </c>
      <c r="U1100">
        <f>I1100-PLAN</f>
        <v>-100</v>
      </c>
    </row>
    <row r="1101" spans="1:21" x14ac:dyDescent="0.35">
      <c r="A1101">
        <v>270</v>
      </c>
      <c r="B1101" t="s">
        <v>90</v>
      </c>
      <c r="C1101" t="s">
        <v>18</v>
      </c>
      <c r="D1101">
        <v>4</v>
      </c>
      <c r="E1101" t="s">
        <v>16</v>
      </c>
      <c r="F1101">
        <v>3.3</v>
      </c>
      <c r="G1101" s="1">
        <v>44563</v>
      </c>
      <c r="H1101">
        <v>168</v>
      </c>
      <c r="I1101">
        <v>1460</v>
      </c>
      <c r="J1101">
        <v>21468.560000000001</v>
      </c>
      <c r="K1101">
        <f>IF(ISBLANK(J1101),VLOOKUP(A1101,LinearRegression!$B$2:$J$850,6,FALSE),J1101)</f>
        <v>21468.560000000001</v>
      </c>
      <c r="L1101" s="4">
        <f>IF(ISBLANK(J1101),VLOOKUP(A1101,GradientBoostingRegressor!$B$2:$J$850,6,FALSE),J1101)</f>
        <v>21468.560000000001</v>
      </c>
      <c r="M1101">
        <f>SUM(P1101:S1101)</f>
        <v>25877.929004161379</v>
      </c>
      <c r="N1101">
        <f t="shared" si="68"/>
        <v>4409.3690041613772</v>
      </c>
      <c r="P1101">
        <f t="shared" si="69"/>
        <v>0</v>
      </c>
      <c r="Q1101">
        <f>$H1101*Q$2402</f>
        <v>25877.929004161379</v>
      </c>
      <c r="R1101">
        <f t="shared" si="70"/>
        <v>0</v>
      </c>
      <c r="S1101">
        <f t="shared" si="71"/>
        <v>0</v>
      </c>
      <c r="T1101">
        <f>MROT/DAY(EOMONTH(MIN($G$2:$G$2401),MONTH(G1101)-1))/8*H1101*$T$2402</f>
        <v>0</v>
      </c>
      <c r="U1101">
        <f>I1101-PLAN</f>
        <v>-100</v>
      </c>
    </row>
    <row r="1102" spans="1:21" x14ac:dyDescent="0.35">
      <c r="A1102">
        <v>271</v>
      </c>
      <c r="B1102" t="s">
        <v>91</v>
      </c>
      <c r="C1102" t="s">
        <v>18</v>
      </c>
      <c r="D1102">
        <v>4</v>
      </c>
      <c r="E1102" t="s">
        <v>16</v>
      </c>
      <c r="F1102">
        <v>3.3</v>
      </c>
      <c r="G1102" s="1">
        <v>44563</v>
      </c>
      <c r="H1102">
        <v>168</v>
      </c>
      <c r="I1102">
        <v>1460</v>
      </c>
      <c r="J1102">
        <v>21468.560000000001</v>
      </c>
      <c r="K1102">
        <f>IF(ISBLANK(J1102),VLOOKUP(A1102,LinearRegression!$B$2:$J$850,6,FALSE),J1102)</f>
        <v>21468.560000000001</v>
      </c>
      <c r="L1102" s="4">
        <f>IF(ISBLANK(J1102),VLOOKUP(A1102,GradientBoostingRegressor!$B$2:$J$850,6,FALSE),J1102)</f>
        <v>21468.560000000001</v>
      </c>
      <c r="M1102">
        <f>SUM(P1102:S1102)</f>
        <v>25877.929004161379</v>
      </c>
      <c r="N1102">
        <f t="shared" si="68"/>
        <v>4409.3690041613772</v>
      </c>
      <c r="P1102">
        <f t="shared" si="69"/>
        <v>0</v>
      </c>
      <c r="Q1102">
        <f>$H1102*Q$2402</f>
        <v>25877.929004161379</v>
      </c>
      <c r="R1102">
        <f t="shared" si="70"/>
        <v>0</v>
      </c>
      <c r="S1102">
        <f t="shared" si="71"/>
        <v>0</v>
      </c>
      <c r="T1102">
        <f>MROT/DAY(EOMONTH(MIN($G$2:$G$2401),MONTH(G1102)-1))/8*H1102*$T$2402</f>
        <v>0</v>
      </c>
      <c r="U1102">
        <f>I1102-PLAN</f>
        <v>-100</v>
      </c>
    </row>
    <row r="1103" spans="1:21" x14ac:dyDescent="0.35">
      <c r="A1103">
        <v>281</v>
      </c>
      <c r="B1103" t="s">
        <v>101</v>
      </c>
      <c r="C1103" t="s">
        <v>18</v>
      </c>
      <c r="D1103">
        <v>4</v>
      </c>
      <c r="E1103" t="s">
        <v>16</v>
      </c>
      <c r="F1103">
        <v>3.3</v>
      </c>
      <c r="G1103" s="1">
        <v>44563</v>
      </c>
      <c r="H1103">
        <v>168</v>
      </c>
      <c r="I1103">
        <v>1460</v>
      </c>
      <c r="J1103">
        <v>21468.560000000001</v>
      </c>
      <c r="K1103">
        <f>IF(ISBLANK(J1103),VLOOKUP(A1103,LinearRegression!$B$2:$J$850,6,FALSE),J1103)</f>
        <v>21468.560000000001</v>
      </c>
      <c r="L1103" s="4">
        <f>IF(ISBLANK(J1103),VLOOKUP(A1103,GradientBoostingRegressor!$B$2:$J$850,6,FALSE),J1103)</f>
        <v>21468.560000000001</v>
      </c>
      <c r="M1103">
        <f>SUM(P1103:S1103)</f>
        <v>25877.929004161379</v>
      </c>
      <c r="N1103">
        <f t="shared" si="68"/>
        <v>4409.3690041613772</v>
      </c>
      <c r="P1103">
        <f t="shared" si="69"/>
        <v>0</v>
      </c>
      <c r="Q1103">
        <f>$H1103*Q$2402</f>
        <v>25877.929004161379</v>
      </c>
      <c r="R1103">
        <f t="shared" si="70"/>
        <v>0</v>
      </c>
      <c r="S1103">
        <f t="shared" si="71"/>
        <v>0</v>
      </c>
      <c r="T1103">
        <f>MROT/DAY(EOMONTH(MIN($G$2:$G$2401),MONTH(G1103)-1))/8*H1103*$T$2402</f>
        <v>0</v>
      </c>
      <c r="U1103">
        <f>I1103-PLAN</f>
        <v>-100</v>
      </c>
    </row>
    <row r="1104" spans="1:21" x14ac:dyDescent="0.35">
      <c r="A1104">
        <v>289</v>
      </c>
      <c r="B1104" t="s">
        <v>110</v>
      </c>
      <c r="C1104" t="s">
        <v>18</v>
      </c>
      <c r="D1104">
        <v>4</v>
      </c>
      <c r="E1104" t="s">
        <v>103</v>
      </c>
      <c r="F1104">
        <v>3.3</v>
      </c>
      <c r="G1104" s="1">
        <v>44563</v>
      </c>
      <c r="H1104">
        <v>168</v>
      </c>
      <c r="I1104">
        <v>1460</v>
      </c>
      <c r="J1104">
        <v>21468.560000000001</v>
      </c>
      <c r="K1104">
        <f>IF(ISBLANK(J1104),VLOOKUP(A1104,LinearRegression!$B$2:$J$850,6,FALSE),J1104)</f>
        <v>21468.560000000001</v>
      </c>
      <c r="L1104" s="4">
        <f>IF(ISBLANK(J1104),VLOOKUP(A1104,GradientBoostingRegressor!$B$2:$J$850,6,FALSE),J1104)</f>
        <v>21468.560000000001</v>
      </c>
      <c r="M1104">
        <f>SUM(P1104:S1104)</f>
        <v>25877.929004161379</v>
      </c>
      <c r="N1104">
        <f t="shared" si="68"/>
        <v>4409.3690041613772</v>
      </c>
      <c r="P1104">
        <f t="shared" si="69"/>
        <v>0</v>
      </c>
      <c r="Q1104">
        <f>$H1104*Q$2402</f>
        <v>25877.929004161379</v>
      </c>
      <c r="R1104">
        <f t="shared" si="70"/>
        <v>0</v>
      </c>
      <c r="S1104">
        <f t="shared" si="71"/>
        <v>0</v>
      </c>
      <c r="T1104">
        <f>MROT/DAY(EOMONTH(MIN($G$2:$G$2401),MONTH(G1104)-1))/8*H1104*$T$2402</f>
        <v>0</v>
      </c>
      <c r="U1104">
        <f>I1104-PLAN</f>
        <v>-100</v>
      </c>
    </row>
    <row r="1105" spans="1:21" x14ac:dyDescent="0.35">
      <c r="A1105">
        <v>2152</v>
      </c>
      <c r="B1105" t="s">
        <v>177</v>
      </c>
      <c r="C1105" t="s">
        <v>114</v>
      </c>
      <c r="D1105">
        <v>6</v>
      </c>
      <c r="E1105" t="s">
        <v>103</v>
      </c>
      <c r="F1105">
        <v>3.3</v>
      </c>
      <c r="G1105" s="1">
        <v>44572</v>
      </c>
      <c r="H1105">
        <v>144</v>
      </c>
      <c r="I1105">
        <v>1200</v>
      </c>
      <c r="J1105">
        <v>21395.08</v>
      </c>
      <c r="K1105">
        <f>IF(ISBLANK(J1105),VLOOKUP(A1105,LinearRegression!$B$2:$J$850,6,FALSE),J1105)</f>
        <v>21395.08</v>
      </c>
      <c r="L1105" s="4">
        <f>IF(ISBLANK(J1105),VLOOKUP(A1105,GradientBoostingRegressor!$B$2:$J$850,6,FALSE),J1105)</f>
        <v>21395.08</v>
      </c>
      <c r="M1105">
        <f>SUM(P1105:S1105)</f>
        <v>22181.082003566895</v>
      </c>
      <c r="N1105">
        <f t="shared" si="68"/>
        <v>786.00200356689311</v>
      </c>
      <c r="P1105">
        <f t="shared" si="69"/>
        <v>0</v>
      </c>
      <c r="Q1105">
        <f>$H1105*Q$2402</f>
        <v>22181.082003566895</v>
      </c>
      <c r="R1105">
        <f t="shared" si="70"/>
        <v>0</v>
      </c>
      <c r="S1105">
        <f t="shared" si="71"/>
        <v>0</v>
      </c>
      <c r="T1105">
        <f>MROT/DAY(EOMONTH(MIN($G$2:$G$2401),MONTH(G1105)-1))/8*H1105*$T$2402</f>
        <v>0</v>
      </c>
      <c r="U1105">
        <f>I1105-PLAN</f>
        <v>-360</v>
      </c>
    </row>
    <row r="1106" spans="1:21" x14ac:dyDescent="0.35">
      <c r="A1106">
        <v>2153</v>
      </c>
      <c r="B1106" t="s">
        <v>178</v>
      </c>
      <c r="C1106" t="s">
        <v>114</v>
      </c>
      <c r="D1106">
        <v>6</v>
      </c>
      <c r="E1106" t="s">
        <v>103</v>
      </c>
      <c r="F1106">
        <v>3.3</v>
      </c>
      <c r="G1106" s="1">
        <v>44572</v>
      </c>
      <c r="H1106">
        <v>144</v>
      </c>
      <c r="I1106">
        <v>1200</v>
      </c>
      <c r="J1106">
        <v>21395.08</v>
      </c>
      <c r="K1106">
        <f>IF(ISBLANK(J1106),VLOOKUP(A1106,LinearRegression!$B$2:$J$850,6,FALSE),J1106)</f>
        <v>21395.08</v>
      </c>
      <c r="L1106" s="4">
        <f>IF(ISBLANK(J1106),VLOOKUP(A1106,GradientBoostingRegressor!$B$2:$J$850,6,FALSE),J1106)</f>
        <v>21395.08</v>
      </c>
      <c r="M1106">
        <f>SUM(P1106:S1106)</f>
        <v>22181.082003566895</v>
      </c>
      <c r="N1106">
        <f t="shared" si="68"/>
        <v>786.00200356689311</v>
      </c>
      <c r="P1106">
        <f t="shared" si="69"/>
        <v>0</v>
      </c>
      <c r="Q1106">
        <f>$H1106*Q$2402</f>
        <v>22181.082003566895</v>
      </c>
      <c r="R1106">
        <f t="shared" si="70"/>
        <v>0</v>
      </c>
      <c r="S1106">
        <f t="shared" si="71"/>
        <v>0</v>
      </c>
      <c r="T1106">
        <f>MROT/DAY(EOMONTH(MIN($G$2:$G$2401),MONTH(G1106)-1))/8*H1106*$T$2402</f>
        <v>0</v>
      </c>
      <c r="U1106">
        <f>I1106-PLAN</f>
        <v>-360</v>
      </c>
    </row>
    <row r="1107" spans="1:21" x14ac:dyDescent="0.35">
      <c r="A1107">
        <v>1967</v>
      </c>
      <c r="B1107" t="s">
        <v>194</v>
      </c>
      <c r="C1107" t="s">
        <v>114</v>
      </c>
      <c r="D1107">
        <v>7</v>
      </c>
      <c r="E1107" t="s">
        <v>16</v>
      </c>
      <c r="F1107">
        <v>3.3</v>
      </c>
      <c r="G1107" s="1">
        <v>44571</v>
      </c>
      <c r="H1107">
        <v>132</v>
      </c>
      <c r="I1107">
        <v>890</v>
      </c>
      <c r="J1107">
        <v>21377.45</v>
      </c>
      <c r="K1107">
        <f>IF(ISBLANK(J1107),VLOOKUP(A1107,LinearRegression!$B$2:$J$850,6,FALSE),J1107)</f>
        <v>21377.45</v>
      </c>
      <c r="L1107" s="4">
        <f>IF(ISBLANK(J1107),VLOOKUP(A1107,GradientBoostingRegressor!$B$2:$J$850,6,FALSE),J1107)</f>
        <v>21377.45</v>
      </c>
      <c r="M1107">
        <f>SUM(P1107:S1107)</f>
        <v>20332.658503269657</v>
      </c>
      <c r="N1107">
        <f t="shared" si="68"/>
        <v>1044.7914967303441</v>
      </c>
      <c r="P1107">
        <f t="shared" si="69"/>
        <v>0</v>
      </c>
      <c r="Q1107">
        <f>$H1107*Q$2402</f>
        <v>20332.658503269657</v>
      </c>
      <c r="R1107">
        <f t="shared" si="70"/>
        <v>0</v>
      </c>
      <c r="S1107">
        <f t="shared" si="71"/>
        <v>0</v>
      </c>
      <c r="T1107">
        <f>MROT/DAY(EOMONTH(MIN($G$2:$G$2401),MONTH(G1107)-1))/8*H1107*$T$2402</f>
        <v>0</v>
      </c>
      <c r="U1107">
        <f>I1107-PLAN</f>
        <v>-670</v>
      </c>
    </row>
    <row r="1108" spans="1:21" x14ac:dyDescent="0.35">
      <c r="A1108">
        <v>2169</v>
      </c>
      <c r="B1108" t="s">
        <v>196</v>
      </c>
      <c r="C1108" t="s">
        <v>114</v>
      </c>
      <c r="D1108">
        <v>7</v>
      </c>
      <c r="E1108" t="s">
        <v>16</v>
      </c>
      <c r="F1108">
        <v>3.3</v>
      </c>
      <c r="G1108" s="1">
        <v>44572</v>
      </c>
      <c r="H1108">
        <v>132</v>
      </c>
      <c r="I1108">
        <v>1200</v>
      </c>
      <c r="J1108">
        <v>21377.45</v>
      </c>
      <c r="K1108">
        <f>IF(ISBLANK(J1108),VLOOKUP(A1108,LinearRegression!$B$2:$J$850,6,FALSE),J1108)</f>
        <v>21377.45</v>
      </c>
      <c r="L1108" s="4">
        <f>IF(ISBLANK(J1108),VLOOKUP(A1108,GradientBoostingRegressor!$B$2:$J$850,6,FALSE),J1108)</f>
        <v>21377.45</v>
      </c>
      <c r="M1108">
        <f>SUM(P1108:S1108)</f>
        <v>20332.658503269657</v>
      </c>
      <c r="N1108">
        <f t="shared" si="68"/>
        <v>1044.7914967303441</v>
      </c>
      <c r="P1108">
        <f t="shared" si="69"/>
        <v>0</v>
      </c>
      <c r="Q1108">
        <f>$H1108*Q$2402</f>
        <v>20332.658503269657</v>
      </c>
      <c r="R1108">
        <f t="shared" si="70"/>
        <v>0</v>
      </c>
      <c r="S1108">
        <f t="shared" si="71"/>
        <v>0</v>
      </c>
      <c r="T1108">
        <f>MROT/DAY(EOMONTH(MIN($G$2:$G$2401),MONTH(G1108)-1))/8*H1108*$T$2402</f>
        <v>0</v>
      </c>
      <c r="U1108">
        <f>I1108-PLAN</f>
        <v>-360</v>
      </c>
    </row>
    <row r="1109" spans="1:21" x14ac:dyDescent="0.35">
      <c r="A1109">
        <v>2170</v>
      </c>
      <c r="B1109" t="s">
        <v>197</v>
      </c>
      <c r="C1109" t="s">
        <v>114</v>
      </c>
      <c r="D1109">
        <v>7</v>
      </c>
      <c r="E1109" t="s">
        <v>16</v>
      </c>
      <c r="F1109">
        <v>3.3</v>
      </c>
      <c r="G1109" s="1">
        <v>44572</v>
      </c>
      <c r="H1109">
        <v>132</v>
      </c>
      <c r="I1109">
        <v>1200</v>
      </c>
      <c r="J1109">
        <v>21377.45</v>
      </c>
      <c r="K1109">
        <f>IF(ISBLANK(J1109),VLOOKUP(A1109,LinearRegression!$B$2:$J$850,6,FALSE),J1109)</f>
        <v>21377.45</v>
      </c>
      <c r="L1109" s="4">
        <f>IF(ISBLANK(J1109),VLOOKUP(A1109,GradientBoostingRegressor!$B$2:$J$850,6,FALSE),J1109)</f>
        <v>21377.45</v>
      </c>
      <c r="M1109">
        <f>SUM(P1109:S1109)</f>
        <v>20332.658503269657</v>
      </c>
      <c r="N1109">
        <f t="shared" si="68"/>
        <v>1044.7914967303441</v>
      </c>
      <c r="P1109">
        <f t="shared" si="69"/>
        <v>0</v>
      </c>
      <c r="Q1109">
        <f>$H1109*Q$2402</f>
        <v>20332.658503269657</v>
      </c>
      <c r="R1109">
        <f t="shared" si="70"/>
        <v>0</v>
      </c>
      <c r="S1109">
        <f t="shared" si="71"/>
        <v>0</v>
      </c>
      <c r="T1109">
        <f>MROT/DAY(EOMONTH(MIN($G$2:$G$2401),MONTH(G1109)-1))/8*H1109*$T$2402</f>
        <v>0</v>
      </c>
      <c r="U1109">
        <f>I1109-PLAN</f>
        <v>-360</v>
      </c>
    </row>
    <row r="1110" spans="1:21" x14ac:dyDescent="0.35">
      <c r="A1110">
        <v>2174</v>
      </c>
      <c r="B1110" t="s">
        <v>201</v>
      </c>
      <c r="C1110" t="s">
        <v>114</v>
      </c>
      <c r="D1110">
        <v>7</v>
      </c>
      <c r="E1110" t="s">
        <v>16</v>
      </c>
      <c r="F1110">
        <v>3.3</v>
      </c>
      <c r="G1110" s="1">
        <v>44572</v>
      </c>
      <c r="H1110">
        <v>132</v>
      </c>
      <c r="I1110">
        <v>1200</v>
      </c>
      <c r="J1110">
        <v>21377.45</v>
      </c>
      <c r="K1110">
        <f>IF(ISBLANK(J1110),VLOOKUP(A1110,LinearRegression!$B$2:$J$850,6,FALSE),J1110)</f>
        <v>21377.45</v>
      </c>
      <c r="L1110" s="4">
        <f>IF(ISBLANK(J1110),VLOOKUP(A1110,GradientBoostingRegressor!$B$2:$J$850,6,FALSE),J1110)</f>
        <v>21377.45</v>
      </c>
      <c r="M1110">
        <f>SUM(P1110:S1110)</f>
        <v>20332.658503269657</v>
      </c>
      <c r="N1110">
        <f t="shared" si="68"/>
        <v>1044.7914967303441</v>
      </c>
      <c r="P1110">
        <f t="shared" si="69"/>
        <v>0</v>
      </c>
      <c r="Q1110">
        <f>$H1110*Q$2402</f>
        <v>20332.658503269657</v>
      </c>
      <c r="R1110">
        <f t="shared" si="70"/>
        <v>0</v>
      </c>
      <c r="S1110">
        <f t="shared" si="71"/>
        <v>0</v>
      </c>
      <c r="T1110">
        <f>MROT/DAY(EOMONTH(MIN($G$2:$G$2401),MONTH(G1110)-1))/8*H1110*$T$2402</f>
        <v>0</v>
      </c>
      <c r="U1110">
        <f>I1110-PLAN</f>
        <v>-360</v>
      </c>
    </row>
    <row r="1111" spans="1:21" x14ac:dyDescent="0.35">
      <c r="A1111">
        <v>422</v>
      </c>
      <c r="B1111" t="s">
        <v>35</v>
      </c>
      <c r="C1111" t="s">
        <v>11</v>
      </c>
      <c r="D1111">
        <v>3</v>
      </c>
      <c r="E1111" t="s">
        <v>12</v>
      </c>
      <c r="F1111">
        <v>1</v>
      </c>
      <c r="G1111" s="1">
        <v>44564</v>
      </c>
      <c r="H1111">
        <v>204</v>
      </c>
      <c r="I1111">
        <v>1430</v>
      </c>
      <c r="J1111">
        <v>21335.040000000001</v>
      </c>
      <c r="K1111">
        <f>IF(ISBLANK(J1111),VLOOKUP(A1111,LinearRegression!$B$2:$J$850,6,FALSE),J1111)</f>
        <v>21335.040000000001</v>
      </c>
      <c r="L1111" s="4">
        <f>IF(ISBLANK(J1111),VLOOKUP(A1111,GradientBoostingRegressor!$B$2:$J$850,6,FALSE),J1111)</f>
        <v>21335.040000000001</v>
      </c>
      <c r="M1111">
        <f>SUM(P1111:S1111)</f>
        <v>31423.199505053104</v>
      </c>
      <c r="N1111">
        <f t="shared" si="68"/>
        <v>10088.159505053103</v>
      </c>
      <c r="P1111">
        <f t="shared" si="69"/>
        <v>0</v>
      </c>
      <c r="Q1111">
        <f>$H1111*Q$2402</f>
        <v>31423.199505053104</v>
      </c>
      <c r="R1111">
        <f t="shared" si="70"/>
        <v>0</v>
      </c>
      <c r="S1111">
        <f t="shared" si="71"/>
        <v>0</v>
      </c>
      <c r="T1111">
        <f>MROT/DAY(EOMONTH(MIN($G$2:$G$2401),MONTH(G1111)-1))/8*H1111*$T$2402</f>
        <v>0</v>
      </c>
      <c r="U1111">
        <f>I1111-PLAN</f>
        <v>-130</v>
      </c>
    </row>
    <row r="1112" spans="1:21" x14ac:dyDescent="0.35">
      <c r="A1112">
        <v>2218</v>
      </c>
      <c r="B1112" t="s">
        <v>31</v>
      </c>
      <c r="C1112" t="s">
        <v>11</v>
      </c>
      <c r="D1112">
        <v>3</v>
      </c>
      <c r="E1112" t="s">
        <v>12</v>
      </c>
      <c r="F1112">
        <v>1</v>
      </c>
      <c r="G1112" s="1">
        <v>44573</v>
      </c>
      <c r="H1112">
        <v>204</v>
      </c>
      <c r="I1112">
        <v>1500</v>
      </c>
      <c r="J1112">
        <v>21335.040000000001</v>
      </c>
      <c r="K1112">
        <f>IF(ISBLANK(J1112),VLOOKUP(A1112,LinearRegression!$B$2:$J$850,6,FALSE),J1112)</f>
        <v>21335.040000000001</v>
      </c>
      <c r="L1112" s="4">
        <f>IF(ISBLANK(J1112),VLOOKUP(A1112,GradientBoostingRegressor!$B$2:$J$850,6,FALSE),J1112)</f>
        <v>21335.040000000001</v>
      </c>
      <c r="M1112">
        <f>SUM(P1112:S1112)</f>
        <v>31423.199505053104</v>
      </c>
      <c r="N1112">
        <f t="shared" si="68"/>
        <v>10088.159505053103</v>
      </c>
      <c r="P1112">
        <f t="shared" si="69"/>
        <v>0</v>
      </c>
      <c r="Q1112">
        <f>$H1112*Q$2402</f>
        <v>31423.199505053104</v>
      </c>
      <c r="R1112">
        <f t="shared" si="70"/>
        <v>0</v>
      </c>
      <c r="S1112">
        <f t="shared" si="71"/>
        <v>0</v>
      </c>
      <c r="T1112">
        <f>MROT/DAY(EOMONTH(MIN($G$2:$G$2401),MONTH(G1112)-1))/8*H1112*$T$2402</f>
        <v>0</v>
      </c>
      <c r="U1112">
        <f>I1112-PLAN</f>
        <v>-60</v>
      </c>
    </row>
    <row r="1113" spans="1:21" x14ac:dyDescent="0.35">
      <c r="A1113">
        <v>492</v>
      </c>
      <c r="B1113" t="s">
        <v>113</v>
      </c>
      <c r="C1113" t="s">
        <v>114</v>
      </c>
      <c r="D1113">
        <v>5</v>
      </c>
      <c r="E1113" t="s">
        <v>51</v>
      </c>
      <c r="F1113">
        <v>3.3</v>
      </c>
      <c r="G1113" s="1">
        <v>44564</v>
      </c>
      <c r="H1113">
        <v>156</v>
      </c>
      <c r="I1113">
        <v>1430</v>
      </c>
      <c r="J1113">
        <v>21298.49</v>
      </c>
      <c r="K1113">
        <f>IF(ISBLANK(J1113),VLOOKUP(A1113,LinearRegression!$B$2:$J$850,6,FALSE),J1113)</f>
        <v>21298.49</v>
      </c>
      <c r="L1113" s="4">
        <f>IF(ISBLANK(J1113),VLOOKUP(A1113,GradientBoostingRegressor!$B$2:$J$850,6,FALSE),J1113)</f>
        <v>21298.49</v>
      </c>
      <c r="M1113">
        <f>SUM(P1113:S1113)</f>
        <v>24029.505503864137</v>
      </c>
      <c r="N1113">
        <f t="shared" si="68"/>
        <v>2731.0155038641351</v>
      </c>
      <c r="P1113">
        <f t="shared" si="69"/>
        <v>0</v>
      </c>
      <c r="Q1113">
        <f>$H1113*Q$2402</f>
        <v>24029.505503864137</v>
      </c>
      <c r="R1113">
        <f t="shared" si="70"/>
        <v>0</v>
      </c>
      <c r="S1113">
        <f t="shared" si="71"/>
        <v>0</v>
      </c>
      <c r="T1113">
        <f>MROT/DAY(EOMONTH(MIN($G$2:$G$2401),MONTH(G1113)-1))/8*H1113*$T$2402</f>
        <v>0</v>
      </c>
      <c r="U1113">
        <f>I1113-PLAN</f>
        <v>-130</v>
      </c>
    </row>
    <row r="1114" spans="1:21" x14ac:dyDescent="0.35">
      <c r="A1114">
        <v>539</v>
      </c>
      <c r="B1114" t="s">
        <v>164</v>
      </c>
      <c r="C1114" t="s">
        <v>114</v>
      </c>
      <c r="D1114">
        <v>5</v>
      </c>
      <c r="E1114" t="s">
        <v>103</v>
      </c>
      <c r="F1114">
        <v>3.3</v>
      </c>
      <c r="G1114" s="1">
        <v>44564</v>
      </c>
      <c r="H1114">
        <v>156</v>
      </c>
      <c r="I1114">
        <v>1430</v>
      </c>
      <c r="J1114">
        <v>21298.49</v>
      </c>
      <c r="K1114">
        <f>IF(ISBLANK(J1114),VLOOKUP(A1114,LinearRegression!$B$2:$J$850,6,FALSE),J1114)</f>
        <v>21298.49</v>
      </c>
      <c r="L1114" s="4">
        <f>IF(ISBLANK(J1114),VLOOKUP(A1114,GradientBoostingRegressor!$B$2:$J$850,6,FALSE),J1114)</f>
        <v>21298.49</v>
      </c>
      <c r="M1114">
        <f>SUM(P1114:S1114)</f>
        <v>24029.505503864137</v>
      </c>
      <c r="N1114">
        <f t="shared" si="68"/>
        <v>2731.0155038641351</v>
      </c>
      <c r="P1114">
        <f t="shared" si="69"/>
        <v>0</v>
      </c>
      <c r="Q1114">
        <f>$H1114*Q$2402</f>
        <v>24029.505503864137</v>
      </c>
      <c r="R1114">
        <f t="shared" si="70"/>
        <v>0</v>
      </c>
      <c r="S1114">
        <f t="shared" si="71"/>
        <v>0</v>
      </c>
      <c r="T1114">
        <f>MROT/DAY(EOMONTH(MIN($G$2:$G$2401),MONTH(G1114)-1))/8*H1114*$T$2402</f>
        <v>0</v>
      </c>
      <c r="U1114">
        <f>I1114-PLAN</f>
        <v>-130</v>
      </c>
    </row>
    <row r="1115" spans="1:21" x14ac:dyDescent="0.35">
      <c r="A1115">
        <v>540</v>
      </c>
      <c r="B1115" t="s">
        <v>165</v>
      </c>
      <c r="C1115" t="s">
        <v>114</v>
      </c>
      <c r="D1115">
        <v>5</v>
      </c>
      <c r="E1115" t="s">
        <v>103</v>
      </c>
      <c r="F1115">
        <v>3.3</v>
      </c>
      <c r="G1115" s="1">
        <v>44564</v>
      </c>
      <c r="H1115">
        <v>156</v>
      </c>
      <c r="I1115">
        <v>1430</v>
      </c>
      <c r="J1115">
        <v>21298.49</v>
      </c>
      <c r="K1115">
        <f>IF(ISBLANK(J1115),VLOOKUP(A1115,LinearRegression!$B$2:$J$850,6,FALSE),J1115)</f>
        <v>21298.49</v>
      </c>
      <c r="L1115" s="4">
        <f>IF(ISBLANK(J1115),VLOOKUP(A1115,GradientBoostingRegressor!$B$2:$J$850,6,FALSE),J1115)</f>
        <v>21298.49</v>
      </c>
      <c r="M1115">
        <f>SUM(P1115:S1115)</f>
        <v>24029.505503864137</v>
      </c>
      <c r="N1115">
        <f t="shared" si="68"/>
        <v>2731.0155038641351</v>
      </c>
      <c r="P1115">
        <f t="shared" si="69"/>
        <v>0</v>
      </c>
      <c r="Q1115">
        <f>$H1115*Q$2402</f>
        <v>24029.505503864137</v>
      </c>
      <c r="R1115">
        <f t="shared" si="70"/>
        <v>0</v>
      </c>
      <c r="S1115">
        <f t="shared" si="71"/>
        <v>0</v>
      </c>
      <c r="T1115">
        <f>MROT/DAY(EOMONTH(MIN($G$2:$G$2401),MONTH(G1115)-1))/8*H1115*$T$2402</f>
        <v>0</v>
      </c>
      <c r="U1115">
        <f>I1115-PLAN</f>
        <v>-130</v>
      </c>
    </row>
    <row r="1116" spans="1:21" x14ac:dyDescent="0.35">
      <c r="A1116">
        <v>909</v>
      </c>
      <c r="B1116" t="s">
        <v>131</v>
      </c>
      <c r="C1116" t="s">
        <v>114</v>
      </c>
      <c r="D1116">
        <v>5</v>
      </c>
      <c r="E1116" t="s">
        <v>51</v>
      </c>
      <c r="F1116">
        <v>3.3</v>
      </c>
      <c r="G1116" s="1">
        <v>44566</v>
      </c>
      <c r="H1116">
        <v>156</v>
      </c>
      <c r="I1116">
        <v>1490</v>
      </c>
      <c r="J1116">
        <v>21298.49</v>
      </c>
      <c r="K1116">
        <f>IF(ISBLANK(J1116),VLOOKUP(A1116,LinearRegression!$B$2:$J$850,6,FALSE),J1116)</f>
        <v>21298.49</v>
      </c>
      <c r="L1116" s="4">
        <f>IF(ISBLANK(J1116),VLOOKUP(A1116,GradientBoostingRegressor!$B$2:$J$850,6,FALSE),J1116)</f>
        <v>21298.49</v>
      </c>
      <c r="M1116">
        <f>SUM(P1116:S1116)</f>
        <v>24029.505503864137</v>
      </c>
      <c r="N1116">
        <f t="shared" si="68"/>
        <v>2731.0155038641351</v>
      </c>
      <c r="P1116">
        <f t="shared" si="69"/>
        <v>0</v>
      </c>
      <c r="Q1116">
        <f>$H1116*Q$2402</f>
        <v>24029.505503864137</v>
      </c>
      <c r="R1116">
        <f t="shared" si="70"/>
        <v>0</v>
      </c>
      <c r="S1116">
        <f t="shared" si="71"/>
        <v>0</v>
      </c>
      <c r="T1116">
        <f>MROT/DAY(EOMONTH(MIN($G$2:$G$2401),MONTH(G1116)-1))/8*H1116*$T$2402</f>
        <v>0</v>
      </c>
      <c r="U1116">
        <f>I1116-PLAN</f>
        <v>-70</v>
      </c>
    </row>
    <row r="1117" spans="1:21" x14ac:dyDescent="0.35">
      <c r="A1117">
        <v>936</v>
      </c>
      <c r="B1117" t="s">
        <v>161</v>
      </c>
      <c r="C1117" t="s">
        <v>114</v>
      </c>
      <c r="D1117">
        <v>5</v>
      </c>
      <c r="E1117" t="s">
        <v>16</v>
      </c>
      <c r="F1117">
        <v>3.3</v>
      </c>
      <c r="G1117" s="1">
        <v>44566</v>
      </c>
      <c r="H1117">
        <v>156</v>
      </c>
      <c r="I1117">
        <v>1490</v>
      </c>
      <c r="J1117">
        <v>21298.49</v>
      </c>
      <c r="K1117">
        <f>IF(ISBLANK(J1117),VLOOKUP(A1117,LinearRegression!$B$2:$J$850,6,FALSE),J1117)</f>
        <v>21298.49</v>
      </c>
      <c r="L1117" s="4">
        <f>IF(ISBLANK(J1117),VLOOKUP(A1117,GradientBoostingRegressor!$B$2:$J$850,6,FALSE),J1117)</f>
        <v>21298.49</v>
      </c>
      <c r="M1117">
        <f>SUM(P1117:S1117)</f>
        <v>24029.505503864137</v>
      </c>
      <c r="N1117">
        <f t="shared" si="68"/>
        <v>2731.0155038641351</v>
      </c>
      <c r="P1117">
        <f t="shared" si="69"/>
        <v>0</v>
      </c>
      <c r="Q1117">
        <f>$H1117*Q$2402</f>
        <v>24029.505503864137</v>
      </c>
      <c r="R1117">
        <f t="shared" si="70"/>
        <v>0</v>
      </c>
      <c r="S1117">
        <f t="shared" si="71"/>
        <v>0</v>
      </c>
      <c r="T1117">
        <f>MROT/DAY(EOMONTH(MIN($G$2:$G$2401),MONTH(G1117)-1))/8*H1117*$T$2402</f>
        <v>0</v>
      </c>
      <c r="U1117">
        <f>I1117-PLAN</f>
        <v>-70</v>
      </c>
    </row>
    <row r="1118" spans="1:21" x14ac:dyDescent="0.35">
      <c r="A1118">
        <v>2094</v>
      </c>
      <c r="B1118" t="s">
        <v>116</v>
      </c>
      <c r="C1118" t="s">
        <v>114</v>
      </c>
      <c r="D1118">
        <v>5</v>
      </c>
      <c r="E1118" t="s">
        <v>51</v>
      </c>
      <c r="F1118">
        <v>3.3</v>
      </c>
      <c r="G1118" s="1">
        <v>44572</v>
      </c>
      <c r="H1118">
        <v>156</v>
      </c>
      <c r="I1118">
        <v>1200</v>
      </c>
      <c r="J1118">
        <v>21298.49</v>
      </c>
      <c r="K1118">
        <f>IF(ISBLANK(J1118),VLOOKUP(A1118,LinearRegression!$B$2:$J$850,6,FALSE),J1118)</f>
        <v>21298.49</v>
      </c>
      <c r="L1118" s="4">
        <f>IF(ISBLANK(J1118),VLOOKUP(A1118,GradientBoostingRegressor!$B$2:$J$850,6,FALSE),J1118)</f>
        <v>21298.49</v>
      </c>
      <c r="M1118">
        <f>SUM(P1118:S1118)</f>
        <v>24029.505503864137</v>
      </c>
      <c r="N1118">
        <f t="shared" si="68"/>
        <v>2731.0155038641351</v>
      </c>
      <c r="P1118">
        <f t="shared" si="69"/>
        <v>0</v>
      </c>
      <c r="Q1118">
        <f>$H1118*Q$2402</f>
        <v>24029.505503864137</v>
      </c>
      <c r="R1118">
        <f t="shared" si="70"/>
        <v>0</v>
      </c>
      <c r="S1118">
        <f t="shared" si="71"/>
        <v>0</v>
      </c>
      <c r="T1118">
        <f>MROT/DAY(EOMONTH(MIN($G$2:$G$2401),MONTH(G1118)-1))/8*H1118*$T$2402</f>
        <v>0</v>
      </c>
      <c r="U1118">
        <f>I1118-PLAN</f>
        <v>-360</v>
      </c>
    </row>
    <row r="1119" spans="1:21" x14ac:dyDescent="0.35">
      <c r="A1119">
        <v>2102</v>
      </c>
      <c r="B1119" t="s">
        <v>124</v>
      </c>
      <c r="C1119" t="s">
        <v>114</v>
      </c>
      <c r="D1119">
        <v>5</v>
      </c>
      <c r="E1119" t="s">
        <v>51</v>
      </c>
      <c r="F1119">
        <v>3.3</v>
      </c>
      <c r="G1119" s="1">
        <v>44572</v>
      </c>
      <c r="H1119">
        <v>156</v>
      </c>
      <c r="I1119">
        <v>1200</v>
      </c>
      <c r="J1119">
        <v>21298.49</v>
      </c>
      <c r="K1119">
        <f>IF(ISBLANK(J1119),VLOOKUP(A1119,LinearRegression!$B$2:$J$850,6,FALSE),J1119)</f>
        <v>21298.49</v>
      </c>
      <c r="L1119" s="4">
        <f>IF(ISBLANK(J1119),VLOOKUP(A1119,GradientBoostingRegressor!$B$2:$J$850,6,FALSE),J1119)</f>
        <v>21298.49</v>
      </c>
      <c r="M1119">
        <f>SUM(P1119:S1119)</f>
        <v>24029.505503864137</v>
      </c>
      <c r="N1119">
        <f t="shared" si="68"/>
        <v>2731.0155038641351</v>
      </c>
      <c r="P1119">
        <f t="shared" si="69"/>
        <v>0</v>
      </c>
      <c r="Q1119">
        <f>$H1119*Q$2402</f>
        <v>24029.505503864137</v>
      </c>
      <c r="R1119">
        <f t="shared" si="70"/>
        <v>0</v>
      </c>
      <c r="S1119">
        <f t="shared" si="71"/>
        <v>0</v>
      </c>
      <c r="T1119">
        <f>MROT/DAY(EOMONTH(MIN($G$2:$G$2401),MONTH(G1119)-1))/8*H1119*$T$2402</f>
        <v>0</v>
      </c>
      <c r="U1119">
        <f>I1119-PLAN</f>
        <v>-360</v>
      </c>
    </row>
    <row r="1120" spans="1:21" x14ac:dyDescent="0.35">
      <c r="A1120">
        <v>2109</v>
      </c>
      <c r="B1120" t="s">
        <v>131</v>
      </c>
      <c r="C1120" t="s">
        <v>114</v>
      </c>
      <c r="D1120">
        <v>5</v>
      </c>
      <c r="E1120" t="s">
        <v>51</v>
      </c>
      <c r="F1120">
        <v>3.3</v>
      </c>
      <c r="G1120" s="1">
        <v>44572</v>
      </c>
      <c r="H1120">
        <v>156</v>
      </c>
      <c r="I1120">
        <v>1200</v>
      </c>
      <c r="J1120">
        <v>21298.49</v>
      </c>
      <c r="K1120">
        <f>IF(ISBLANK(J1120),VLOOKUP(A1120,LinearRegression!$B$2:$J$850,6,FALSE),J1120)</f>
        <v>21298.49</v>
      </c>
      <c r="L1120" s="4">
        <f>IF(ISBLANK(J1120),VLOOKUP(A1120,GradientBoostingRegressor!$B$2:$J$850,6,FALSE),J1120)</f>
        <v>21298.49</v>
      </c>
      <c r="M1120">
        <f>SUM(P1120:S1120)</f>
        <v>24029.505503864137</v>
      </c>
      <c r="N1120">
        <f t="shared" si="68"/>
        <v>2731.0155038641351</v>
      </c>
      <c r="P1120">
        <f t="shared" si="69"/>
        <v>0</v>
      </c>
      <c r="Q1120">
        <f>$H1120*Q$2402</f>
        <v>24029.505503864137</v>
      </c>
      <c r="R1120">
        <f t="shared" si="70"/>
        <v>0</v>
      </c>
      <c r="S1120">
        <f t="shared" si="71"/>
        <v>0</v>
      </c>
      <c r="T1120">
        <f>MROT/DAY(EOMONTH(MIN($G$2:$G$2401),MONTH(G1120)-1))/8*H1120*$T$2402</f>
        <v>0</v>
      </c>
      <c r="U1120">
        <f>I1120-PLAN</f>
        <v>-360</v>
      </c>
    </row>
    <row r="1121" spans="1:21" x14ac:dyDescent="0.35">
      <c r="A1121">
        <v>2135</v>
      </c>
      <c r="B1121" t="s">
        <v>160</v>
      </c>
      <c r="C1121" t="s">
        <v>114</v>
      </c>
      <c r="D1121">
        <v>5</v>
      </c>
      <c r="E1121" t="s">
        <v>16</v>
      </c>
      <c r="F1121">
        <v>3.3</v>
      </c>
      <c r="G1121" s="1">
        <v>44572</v>
      </c>
      <c r="H1121">
        <v>156</v>
      </c>
      <c r="I1121">
        <v>1200</v>
      </c>
      <c r="J1121">
        <v>21298.49</v>
      </c>
      <c r="K1121">
        <f>IF(ISBLANK(J1121),VLOOKUP(A1121,LinearRegression!$B$2:$J$850,6,FALSE),J1121)</f>
        <v>21298.49</v>
      </c>
      <c r="L1121" s="4">
        <f>IF(ISBLANK(J1121),VLOOKUP(A1121,GradientBoostingRegressor!$B$2:$J$850,6,FALSE),J1121)</f>
        <v>21298.49</v>
      </c>
      <c r="M1121">
        <f>SUM(P1121:S1121)</f>
        <v>24029.505503864137</v>
      </c>
      <c r="N1121">
        <f t="shared" si="68"/>
        <v>2731.0155038641351</v>
      </c>
      <c r="P1121">
        <f t="shared" si="69"/>
        <v>0</v>
      </c>
      <c r="Q1121">
        <f>$H1121*Q$2402</f>
        <v>24029.505503864137</v>
      </c>
      <c r="R1121">
        <f t="shared" si="70"/>
        <v>0</v>
      </c>
      <c r="S1121">
        <f t="shared" si="71"/>
        <v>0</v>
      </c>
      <c r="T1121">
        <f>MROT/DAY(EOMONTH(MIN($G$2:$G$2401),MONTH(G1121)-1))/8*H1121*$T$2402</f>
        <v>0</v>
      </c>
      <c r="U1121">
        <f>I1121-PLAN</f>
        <v>-360</v>
      </c>
    </row>
    <row r="1122" spans="1:21" x14ac:dyDescent="0.35">
      <c r="A1122">
        <v>2141</v>
      </c>
      <c r="B1122" t="s">
        <v>166</v>
      </c>
      <c r="C1122" t="s">
        <v>114</v>
      </c>
      <c r="D1122">
        <v>5</v>
      </c>
      <c r="E1122" t="s">
        <v>103</v>
      </c>
      <c r="F1122">
        <v>3.3</v>
      </c>
      <c r="G1122" s="1">
        <v>44572</v>
      </c>
      <c r="H1122">
        <v>156</v>
      </c>
      <c r="I1122">
        <v>1200</v>
      </c>
      <c r="J1122">
        <v>21298.49</v>
      </c>
      <c r="K1122">
        <f>IF(ISBLANK(J1122),VLOOKUP(A1122,LinearRegression!$B$2:$J$850,6,FALSE),J1122)</f>
        <v>21298.49</v>
      </c>
      <c r="L1122" s="4">
        <f>IF(ISBLANK(J1122),VLOOKUP(A1122,GradientBoostingRegressor!$B$2:$J$850,6,FALSE),J1122)</f>
        <v>21298.49</v>
      </c>
      <c r="M1122">
        <f>SUM(P1122:S1122)</f>
        <v>24029.505503864137</v>
      </c>
      <c r="N1122">
        <f t="shared" si="68"/>
        <v>2731.0155038641351</v>
      </c>
      <c r="P1122">
        <f t="shared" si="69"/>
        <v>0</v>
      </c>
      <c r="Q1122">
        <f>$H1122*Q$2402</f>
        <v>24029.505503864137</v>
      </c>
      <c r="R1122">
        <f t="shared" si="70"/>
        <v>0</v>
      </c>
      <c r="S1122">
        <f t="shared" si="71"/>
        <v>0</v>
      </c>
      <c r="T1122">
        <f>MROT/DAY(EOMONTH(MIN($G$2:$G$2401),MONTH(G1122)-1))/8*H1122*$T$2402</f>
        <v>0</v>
      </c>
      <c r="U1122">
        <f>I1122-PLAN</f>
        <v>-360</v>
      </c>
    </row>
    <row r="1123" spans="1:21" x14ac:dyDescent="0.35">
      <c r="A1123">
        <v>2306</v>
      </c>
      <c r="B1123" t="s">
        <v>128</v>
      </c>
      <c r="C1123" t="s">
        <v>114</v>
      </c>
      <c r="D1123">
        <v>5</v>
      </c>
      <c r="E1123" t="s">
        <v>51</v>
      </c>
      <c r="F1123">
        <v>3.3</v>
      </c>
      <c r="G1123" s="1">
        <v>44573</v>
      </c>
      <c r="H1123">
        <v>156</v>
      </c>
      <c r="I1123">
        <v>1500</v>
      </c>
      <c r="J1123">
        <v>21298.49</v>
      </c>
      <c r="K1123">
        <f>IF(ISBLANK(J1123),VLOOKUP(A1123,LinearRegression!$B$2:$J$850,6,FALSE),J1123)</f>
        <v>21298.49</v>
      </c>
      <c r="L1123" s="4">
        <f>IF(ISBLANK(J1123),VLOOKUP(A1123,GradientBoostingRegressor!$B$2:$J$850,6,FALSE),J1123)</f>
        <v>21298.49</v>
      </c>
      <c r="M1123">
        <f>SUM(P1123:S1123)</f>
        <v>24029.505503864137</v>
      </c>
      <c r="N1123">
        <f t="shared" si="68"/>
        <v>2731.0155038641351</v>
      </c>
      <c r="P1123">
        <f t="shared" si="69"/>
        <v>0</v>
      </c>
      <c r="Q1123">
        <f>$H1123*Q$2402</f>
        <v>24029.505503864137</v>
      </c>
      <c r="R1123">
        <f t="shared" si="70"/>
        <v>0</v>
      </c>
      <c r="S1123">
        <f t="shared" si="71"/>
        <v>0</v>
      </c>
      <c r="T1123">
        <f>MROT/DAY(EOMONTH(MIN($G$2:$G$2401),MONTH(G1123)-1))/8*H1123*$T$2402</f>
        <v>0</v>
      </c>
      <c r="U1123">
        <f>I1123-PLAN</f>
        <v>-60</v>
      </c>
    </row>
    <row r="1124" spans="1:21" x14ac:dyDescent="0.35">
      <c r="A1124">
        <v>2339</v>
      </c>
      <c r="B1124" t="s">
        <v>164</v>
      </c>
      <c r="C1124" t="s">
        <v>114</v>
      </c>
      <c r="D1124">
        <v>5</v>
      </c>
      <c r="E1124" t="s">
        <v>103</v>
      </c>
      <c r="F1124">
        <v>3.3</v>
      </c>
      <c r="G1124" s="1">
        <v>44573</v>
      </c>
      <c r="H1124">
        <v>156</v>
      </c>
      <c r="I1124">
        <v>1500</v>
      </c>
      <c r="J1124">
        <v>21298.49</v>
      </c>
      <c r="K1124">
        <f>IF(ISBLANK(J1124),VLOOKUP(A1124,LinearRegression!$B$2:$J$850,6,FALSE),J1124)</f>
        <v>21298.49</v>
      </c>
      <c r="L1124" s="4">
        <f>IF(ISBLANK(J1124),VLOOKUP(A1124,GradientBoostingRegressor!$B$2:$J$850,6,FALSE),J1124)</f>
        <v>21298.49</v>
      </c>
      <c r="M1124">
        <f>SUM(P1124:S1124)</f>
        <v>24029.505503864137</v>
      </c>
      <c r="N1124">
        <f t="shared" si="68"/>
        <v>2731.0155038641351</v>
      </c>
      <c r="P1124">
        <f t="shared" si="69"/>
        <v>0</v>
      </c>
      <c r="Q1124">
        <f>$H1124*Q$2402</f>
        <v>24029.505503864137</v>
      </c>
      <c r="R1124">
        <f t="shared" si="70"/>
        <v>0</v>
      </c>
      <c r="S1124">
        <f t="shared" si="71"/>
        <v>0</v>
      </c>
      <c r="T1124">
        <f>MROT/DAY(EOMONTH(MIN($G$2:$G$2401),MONTH(G1124)-1))/8*H1124*$T$2402</f>
        <v>0</v>
      </c>
      <c r="U1124">
        <f>I1124-PLAN</f>
        <v>-60</v>
      </c>
    </row>
    <row r="1125" spans="1:21" x14ac:dyDescent="0.35">
      <c r="A1125">
        <v>474</v>
      </c>
      <c r="B1125" t="s">
        <v>94</v>
      </c>
      <c r="C1125" t="s">
        <v>18</v>
      </c>
      <c r="D1125">
        <v>4</v>
      </c>
      <c r="E1125" t="s">
        <v>16</v>
      </c>
      <c r="F1125">
        <v>3.3</v>
      </c>
      <c r="G1125" s="1">
        <v>44564</v>
      </c>
      <c r="H1125">
        <v>168</v>
      </c>
      <c r="I1125">
        <v>1430</v>
      </c>
      <c r="J1125">
        <v>21113.33</v>
      </c>
      <c r="K1125">
        <f>IF(ISBLANK(J1125),VLOOKUP(A1125,LinearRegression!$B$2:$J$850,6,FALSE),J1125)</f>
        <v>21113.33</v>
      </c>
      <c r="L1125" s="4">
        <f>IF(ISBLANK(J1125),VLOOKUP(A1125,GradientBoostingRegressor!$B$2:$J$850,6,FALSE),J1125)</f>
        <v>21113.33</v>
      </c>
      <c r="M1125">
        <f>SUM(P1125:S1125)</f>
        <v>25877.929004161379</v>
      </c>
      <c r="N1125">
        <f t="shared" si="68"/>
        <v>4764.5990041613768</v>
      </c>
      <c r="P1125">
        <f t="shared" si="69"/>
        <v>0</v>
      </c>
      <c r="Q1125">
        <f>$H1125*Q$2402</f>
        <v>25877.929004161379</v>
      </c>
      <c r="R1125">
        <f t="shared" si="70"/>
        <v>0</v>
      </c>
      <c r="S1125">
        <f t="shared" si="71"/>
        <v>0</v>
      </c>
      <c r="T1125">
        <f>MROT/DAY(EOMONTH(MIN($G$2:$G$2401),MONTH(G1125)-1))/8*H1125*$T$2402</f>
        <v>0</v>
      </c>
      <c r="U1125">
        <f>I1125-PLAN</f>
        <v>-130</v>
      </c>
    </row>
    <row r="1126" spans="1:21" x14ac:dyDescent="0.35">
      <c r="A1126">
        <v>485</v>
      </c>
      <c r="B1126" t="s">
        <v>106</v>
      </c>
      <c r="C1126" t="s">
        <v>18</v>
      </c>
      <c r="D1126">
        <v>4</v>
      </c>
      <c r="E1126" t="s">
        <v>103</v>
      </c>
      <c r="F1126">
        <v>3.3</v>
      </c>
      <c r="G1126" s="1">
        <v>44564</v>
      </c>
      <c r="H1126">
        <v>168</v>
      </c>
      <c r="I1126">
        <v>1430</v>
      </c>
      <c r="J1126">
        <v>21113.33</v>
      </c>
      <c r="K1126">
        <f>IF(ISBLANK(J1126),VLOOKUP(A1126,LinearRegression!$B$2:$J$850,6,FALSE),J1126)</f>
        <v>21113.33</v>
      </c>
      <c r="L1126" s="4">
        <f>IF(ISBLANK(J1126),VLOOKUP(A1126,GradientBoostingRegressor!$B$2:$J$850,6,FALSE),J1126)</f>
        <v>21113.33</v>
      </c>
      <c r="M1126">
        <f>SUM(P1126:S1126)</f>
        <v>25877.929004161379</v>
      </c>
      <c r="N1126">
        <f t="shared" si="68"/>
        <v>4764.5990041613768</v>
      </c>
      <c r="P1126">
        <f t="shared" si="69"/>
        <v>0</v>
      </c>
      <c r="Q1126">
        <f>$H1126*Q$2402</f>
        <v>25877.929004161379</v>
      </c>
      <c r="R1126">
        <f t="shared" si="70"/>
        <v>0</v>
      </c>
      <c r="S1126">
        <f t="shared" si="71"/>
        <v>0</v>
      </c>
      <c r="T1126">
        <f>MROT/DAY(EOMONTH(MIN($G$2:$G$2401),MONTH(G1126)-1))/8*H1126*$T$2402</f>
        <v>0</v>
      </c>
      <c r="U1126">
        <f>I1126-PLAN</f>
        <v>-130</v>
      </c>
    </row>
    <row r="1127" spans="1:21" x14ac:dyDescent="0.35">
      <c r="A1127">
        <v>489</v>
      </c>
      <c r="B1127" t="s">
        <v>110</v>
      </c>
      <c r="C1127" t="s">
        <v>18</v>
      </c>
      <c r="D1127">
        <v>4</v>
      </c>
      <c r="E1127" t="s">
        <v>103</v>
      </c>
      <c r="F1127">
        <v>3.3</v>
      </c>
      <c r="G1127" s="1">
        <v>44564</v>
      </c>
      <c r="H1127">
        <v>168</v>
      </c>
      <c r="I1127">
        <v>1430</v>
      </c>
      <c r="J1127">
        <v>21113.33</v>
      </c>
      <c r="K1127">
        <f>IF(ISBLANK(J1127),VLOOKUP(A1127,LinearRegression!$B$2:$J$850,6,FALSE),J1127)</f>
        <v>21113.33</v>
      </c>
      <c r="L1127" s="4">
        <f>IF(ISBLANK(J1127),VLOOKUP(A1127,GradientBoostingRegressor!$B$2:$J$850,6,FALSE),J1127)</f>
        <v>21113.33</v>
      </c>
      <c r="M1127">
        <f>SUM(P1127:S1127)</f>
        <v>25877.929004161379</v>
      </c>
      <c r="N1127">
        <f t="shared" si="68"/>
        <v>4764.5990041613768</v>
      </c>
      <c r="P1127">
        <f t="shared" si="69"/>
        <v>0</v>
      </c>
      <c r="Q1127">
        <f>$H1127*Q$2402</f>
        <v>25877.929004161379</v>
      </c>
      <c r="R1127">
        <f t="shared" si="70"/>
        <v>0</v>
      </c>
      <c r="S1127">
        <f t="shared" si="71"/>
        <v>0</v>
      </c>
      <c r="T1127">
        <f>MROT/DAY(EOMONTH(MIN($G$2:$G$2401),MONTH(G1127)-1))/8*H1127*$T$2402</f>
        <v>0</v>
      </c>
      <c r="U1127">
        <f>I1127-PLAN</f>
        <v>-130</v>
      </c>
    </row>
    <row r="1128" spans="1:21" x14ac:dyDescent="0.35">
      <c r="A1128">
        <v>490</v>
      </c>
      <c r="B1128" t="s">
        <v>111</v>
      </c>
      <c r="C1128" t="s">
        <v>18</v>
      </c>
      <c r="D1128">
        <v>4</v>
      </c>
      <c r="E1128" t="s">
        <v>103</v>
      </c>
      <c r="F1128">
        <v>3.3</v>
      </c>
      <c r="G1128" s="1">
        <v>44564</v>
      </c>
      <c r="H1128">
        <v>168</v>
      </c>
      <c r="I1128">
        <v>1430</v>
      </c>
      <c r="J1128">
        <v>21113.33</v>
      </c>
      <c r="K1128">
        <f>IF(ISBLANK(J1128),VLOOKUP(A1128,LinearRegression!$B$2:$J$850,6,FALSE),J1128)</f>
        <v>21113.33</v>
      </c>
      <c r="L1128" s="4">
        <f>IF(ISBLANK(J1128),VLOOKUP(A1128,GradientBoostingRegressor!$B$2:$J$850,6,FALSE),J1128)</f>
        <v>21113.33</v>
      </c>
      <c r="M1128">
        <f>SUM(P1128:S1128)</f>
        <v>25877.929004161379</v>
      </c>
      <c r="N1128">
        <f t="shared" si="68"/>
        <v>4764.5990041613768</v>
      </c>
      <c r="P1128">
        <f t="shared" si="69"/>
        <v>0</v>
      </c>
      <c r="Q1128">
        <f>$H1128*Q$2402</f>
        <v>25877.929004161379</v>
      </c>
      <c r="R1128">
        <f t="shared" si="70"/>
        <v>0</v>
      </c>
      <c r="S1128">
        <f t="shared" si="71"/>
        <v>0</v>
      </c>
      <c r="T1128">
        <f>MROT/DAY(EOMONTH(MIN($G$2:$G$2401),MONTH(G1128)-1))/8*H1128*$T$2402</f>
        <v>0</v>
      </c>
      <c r="U1128">
        <f>I1128-PLAN</f>
        <v>-130</v>
      </c>
    </row>
    <row r="1129" spans="1:21" x14ac:dyDescent="0.35">
      <c r="A1129">
        <v>871</v>
      </c>
      <c r="B1129" t="s">
        <v>91</v>
      </c>
      <c r="C1129" t="s">
        <v>18</v>
      </c>
      <c r="D1129">
        <v>4</v>
      </c>
      <c r="E1129" t="s">
        <v>16</v>
      </c>
      <c r="F1129">
        <v>3.3</v>
      </c>
      <c r="G1129" s="1">
        <v>44566</v>
      </c>
      <c r="H1129">
        <v>168</v>
      </c>
      <c r="I1129">
        <v>1490</v>
      </c>
      <c r="J1129">
        <v>21113.33</v>
      </c>
      <c r="K1129">
        <f>IF(ISBLANK(J1129),VLOOKUP(A1129,LinearRegression!$B$2:$J$850,6,FALSE),J1129)</f>
        <v>21113.33</v>
      </c>
      <c r="L1129" s="4">
        <f>IF(ISBLANK(J1129),VLOOKUP(A1129,GradientBoostingRegressor!$B$2:$J$850,6,FALSE),J1129)</f>
        <v>21113.33</v>
      </c>
      <c r="M1129">
        <f>SUM(P1129:S1129)</f>
        <v>25877.929004161379</v>
      </c>
      <c r="N1129">
        <f t="shared" si="68"/>
        <v>4764.5990041613768</v>
      </c>
      <c r="P1129">
        <f t="shared" si="69"/>
        <v>0</v>
      </c>
      <c r="Q1129">
        <f>$H1129*Q$2402</f>
        <v>25877.929004161379</v>
      </c>
      <c r="R1129">
        <f t="shared" si="70"/>
        <v>0</v>
      </c>
      <c r="S1129">
        <f t="shared" si="71"/>
        <v>0</v>
      </c>
      <c r="T1129">
        <f>MROT/DAY(EOMONTH(MIN($G$2:$G$2401),MONTH(G1129)-1))/8*H1129*$T$2402</f>
        <v>0</v>
      </c>
      <c r="U1129">
        <f>I1129-PLAN</f>
        <v>-70</v>
      </c>
    </row>
    <row r="1130" spans="1:21" x14ac:dyDescent="0.35">
      <c r="A1130">
        <v>873</v>
      </c>
      <c r="B1130" t="s">
        <v>93</v>
      </c>
      <c r="C1130" t="s">
        <v>18</v>
      </c>
      <c r="D1130">
        <v>4</v>
      </c>
      <c r="E1130" t="s">
        <v>16</v>
      </c>
      <c r="F1130">
        <v>3.3</v>
      </c>
      <c r="G1130" s="1">
        <v>44566</v>
      </c>
      <c r="H1130">
        <v>168</v>
      </c>
      <c r="I1130">
        <v>1490</v>
      </c>
      <c r="J1130">
        <v>21113.33</v>
      </c>
      <c r="K1130">
        <f>IF(ISBLANK(J1130),VLOOKUP(A1130,LinearRegression!$B$2:$J$850,6,FALSE),J1130)</f>
        <v>21113.33</v>
      </c>
      <c r="L1130" s="4">
        <f>IF(ISBLANK(J1130),VLOOKUP(A1130,GradientBoostingRegressor!$B$2:$J$850,6,FALSE),J1130)</f>
        <v>21113.33</v>
      </c>
      <c r="M1130">
        <f>SUM(P1130:S1130)</f>
        <v>25877.929004161379</v>
      </c>
      <c r="N1130">
        <f t="shared" si="68"/>
        <v>4764.5990041613768</v>
      </c>
      <c r="P1130">
        <f t="shared" si="69"/>
        <v>0</v>
      </c>
      <c r="Q1130">
        <f>$H1130*Q$2402</f>
        <v>25877.929004161379</v>
      </c>
      <c r="R1130">
        <f t="shared" si="70"/>
        <v>0</v>
      </c>
      <c r="S1130">
        <f t="shared" si="71"/>
        <v>0</v>
      </c>
      <c r="T1130">
        <f>MROT/DAY(EOMONTH(MIN($G$2:$G$2401),MONTH(G1130)-1))/8*H1130*$T$2402</f>
        <v>0</v>
      </c>
      <c r="U1130">
        <f>I1130-PLAN</f>
        <v>-70</v>
      </c>
    </row>
    <row r="1131" spans="1:21" x14ac:dyDescent="0.35">
      <c r="A1131">
        <v>879</v>
      </c>
      <c r="B1131" t="s">
        <v>99</v>
      </c>
      <c r="C1131" t="s">
        <v>18</v>
      </c>
      <c r="D1131">
        <v>4</v>
      </c>
      <c r="E1131" t="s">
        <v>16</v>
      </c>
      <c r="F1131">
        <v>3.3</v>
      </c>
      <c r="G1131" s="1">
        <v>44566</v>
      </c>
      <c r="H1131">
        <v>168</v>
      </c>
      <c r="I1131">
        <v>1490</v>
      </c>
      <c r="J1131">
        <v>21113.33</v>
      </c>
      <c r="K1131">
        <f>IF(ISBLANK(J1131),VLOOKUP(A1131,LinearRegression!$B$2:$J$850,6,FALSE),J1131)</f>
        <v>21113.33</v>
      </c>
      <c r="L1131" s="4">
        <f>IF(ISBLANK(J1131),VLOOKUP(A1131,GradientBoostingRegressor!$B$2:$J$850,6,FALSE),J1131)</f>
        <v>21113.33</v>
      </c>
      <c r="M1131">
        <f>SUM(P1131:S1131)</f>
        <v>25877.929004161379</v>
      </c>
      <c r="N1131">
        <f t="shared" si="68"/>
        <v>4764.5990041613768</v>
      </c>
      <c r="P1131">
        <f t="shared" si="69"/>
        <v>0</v>
      </c>
      <c r="Q1131">
        <f>$H1131*Q$2402</f>
        <v>25877.929004161379</v>
      </c>
      <c r="R1131">
        <f t="shared" si="70"/>
        <v>0</v>
      </c>
      <c r="S1131">
        <f t="shared" si="71"/>
        <v>0</v>
      </c>
      <c r="T1131">
        <f>MROT/DAY(EOMONTH(MIN($G$2:$G$2401),MONTH(G1131)-1))/8*H1131*$T$2402</f>
        <v>0</v>
      </c>
      <c r="U1131">
        <f>I1131-PLAN</f>
        <v>-70</v>
      </c>
    </row>
    <row r="1132" spans="1:21" x14ac:dyDescent="0.35">
      <c r="A1132">
        <v>882</v>
      </c>
      <c r="B1132" t="s">
        <v>102</v>
      </c>
      <c r="C1132" t="s">
        <v>18</v>
      </c>
      <c r="D1132">
        <v>4</v>
      </c>
      <c r="E1132" t="s">
        <v>103</v>
      </c>
      <c r="F1132">
        <v>3.3</v>
      </c>
      <c r="G1132" s="1">
        <v>44566</v>
      </c>
      <c r="H1132">
        <v>168</v>
      </c>
      <c r="I1132">
        <v>1490</v>
      </c>
      <c r="J1132">
        <v>21113.33</v>
      </c>
      <c r="K1132">
        <f>IF(ISBLANK(J1132),VLOOKUP(A1132,LinearRegression!$B$2:$J$850,6,FALSE),J1132)</f>
        <v>21113.33</v>
      </c>
      <c r="L1132" s="4">
        <f>IF(ISBLANK(J1132),VLOOKUP(A1132,GradientBoostingRegressor!$B$2:$J$850,6,FALSE),J1132)</f>
        <v>21113.33</v>
      </c>
      <c r="M1132">
        <f>SUM(P1132:S1132)</f>
        <v>25877.929004161379</v>
      </c>
      <c r="N1132">
        <f t="shared" si="68"/>
        <v>4764.5990041613768</v>
      </c>
      <c r="P1132">
        <f t="shared" si="69"/>
        <v>0</v>
      </c>
      <c r="Q1132">
        <f>$H1132*Q$2402</f>
        <v>25877.929004161379</v>
      </c>
      <c r="R1132">
        <f t="shared" si="70"/>
        <v>0</v>
      </c>
      <c r="S1132">
        <f t="shared" si="71"/>
        <v>0</v>
      </c>
      <c r="T1132">
        <f>MROT/DAY(EOMONTH(MIN($G$2:$G$2401),MONTH(G1132)-1))/8*H1132*$T$2402</f>
        <v>0</v>
      </c>
      <c r="U1132">
        <f>I1132-PLAN</f>
        <v>-70</v>
      </c>
    </row>
    <row r="1133" spans="1:21" x14ac:dyDescent="0.35">
      <c r="A1133">
        <v>883</v>
      </c>
      <c r="B1133" t="s">
        <v>104</v>
      </c>
      <c r="C1133" t="s">
        <v>18</v>
      </c>
      <c r="D1133">
        <v>4</v>
      </c>
      <c r="E1133" t="s">
        <v>103</v>
      </c>
      <c r="F1133">
        <v>3.3</v>
      </c>
      <c r="G1133" s="1">
        <v>44566</v>
      </c>
      <c r="H1133">
        <v>168</v>
      </c>
      <c r="I1133">
        <v>1490</v>
      </c>
      <c r="J1133">
        <v>21113.33</v>
      </c>
      <c r="K1133">
        <f>IF(ISBLANK(J1133),VLOOKUP(A1133,LinearRegression!$B$2:$J$850,6,FALSE),J1133)</f>
        <v>21113.33</v>
      </c>
      <c r="L1133" s="4">
        <f>IF(ISBLANK(J1133),VLOOKUP(A1133,GradientBoostingRegressor!$B$2:$J$850,6,FALSE),J1133)</f>
        <v>21113.33</v>
      </c>
      <c r="M1133">
        <f>SUM(P1133:S1133)</f>
        <v>25877.929004161379</v>
      </c>
      <c r="N1133">
        <f t="shared" si="68"/>
        <v>4764.5990041613768</v>
      </c>
      <c r="P1133">
        <f t="shared" si="69"/>
        <v>0</v>
      </c>
      <c r="Q1133">
        <f>$H1133*Q$2402</f>
        <v>25877.929004161379</v>
      </c>
      <c r="R1133">
        <f t="shared" si="70"/>
        <v>0</v>
      </c>
      <c r="S1133">
        <f t="shared" si="71"/>
        <v>0</v>
      </c>
      <c r="T1133">
        <f>MROT/DAY(EOMONTH(MIN($G$2:$G$2401),MONTH(G1133)-1))/8*H1133*$T$2402</f>
        <v>0</v>
      </c>
      <c r="U1133">
        <f>I1133-PLAN</f>
        <v>-70</v>
      </c>
    </row>
    <row r="1134" spans="1:21" x14ac:dyDescent="0.35">
      <c r="A1134">
        <v>884</v>
      </c>
      <c r="B1134" t="s">
        <v>105</v>
      </c>
      <c r="C1134" t="s">
        <v>18</v>
      </c>
      <c r="D1134">
        <v>4</v>
      </c>
      <c r="E1134" t="s">
        <v>103</v>
      </c>
      <c r="F1134">
        <v>3.3</v>
      </c>
      <c r="G1134" s="1">
        <v>44566</v>
      </c>
      <c r="H1134">
        <v>168</v>
      </c>
      <c r="I1134">
        <v>1490</v>
      </c>
      <c r="J1134">
        <v>21113.33</v>
      </c>
      <c r="K1134">
        <f>IF(ISBLANK(J1134),VLOOKUP(A1134,LinearRegression!$B$2:$J$850,6,FALSE),J1134)</f>
        <v>21113.33</v>
      </c>
      <c r="L1134" s="4">
        <f>IF(ISBLANK(J1134),VLOOKUP(A1134,GradientBoostingRegressor!$B$2:$J$850,6,FALSE),J1134)</f>
        <v>21113.33</v>
      </c>
      <c r="M1134">
        <f>SUM(P1134:S1134)</f>
        <v>25877.929004161379</v>
      </c>
      <c r="N1134">
        <f t="shared" si="68"/>
        <v>4764.5990041613768</v>
      </c>
      <c r="P1134">
        <f t="shared" si="69"/>
        <v>0</v>
      </c>
      <c r="Q1134">
        <f>$H1134*Q$2402</f>
        <v>25877.929004161379</v>
      </c>
      <c r="R1134">
        <f t="shared" si="70"/>
        <v>0</v>
      </c>
      <c r="S1134">
        <f t="shared" si="71"/>
        <v>0</v>
      </c>
      <c r="T1134">
        <f>MROT/DAY(EOMONTH(MIN($G$2:$G$2401),MONTH(G1134)-1))/8*H1134*$T$2402</f>
        <v>0</v>
      </c>
      <c r="U1134">
        <f>I1134-PLAN</f>
        <v>-70</v>
      </c>
    </row>
    <row r="1135" spans="1:21" x14ac:dyDescent="0.35">
      <c r="A1135">
        <v>887</v>
      </c>
      <c r="B1135" t="s">
        <v>108</v>
      </c>
      <c r="C1135" t="s">
        <v>18</v>
      </c>
      <c r="D1135">
        <v>4</v>
      </c>
      <c r="E1135" t="s">
        <v>103</v>
      </c>
      <c r="F1135">
        <v>3.3</v>
      </c>
      <c r="G1135" s="1">
        <v>44566</v>
      </c>
      <c r="H1135">
        <v>168</v>
      </c>
      <c r="I1135">
        <v>1490</v>
      </c>
      <c r="J1135">
        <v>21113.33</v>
      </c>
      <c r="K1135">
        <f>IF(ISBLANK(J1135),VLOOKUP(A1135,LinearRegression!$B$2:$J$850,6,FALSE),J1135)</f>
        <v>21113.33</v>
      </c>
      <c r="L1135" s="4">
        <f>IF(ISBLANK(J1135),VLOOKUP(A1135,GradientBoostingRegressor!$B$2:$J$850,6,FALSE),J1135)</f>
        <v>21113.33</v>
      </c>
      <c r="M1135">
        <f>SUM(P1135:S1135)</f>
        <v>25877.929004161379</v>
      </c>
      <c r="N1135">
        <f t="shared" si="68"/>
        <v>4764.5990041613768</v>
      </c>
      <c r="P1135">
        <f t="shared" si="69"/>
        <v>0</v>
      </c>
      <c r="Q1135">
        <f>$H1135*Q$2402</f>
        <v>25877.929004161379</v>
      </c>
      <c r="R1135">
        <f t="shared" si="70"/>
        <v>0</v>
      </c>
      <c r="S1135">
        <f t="shared" si="71"/>
        <v>0</v>
      </c>
      <c r="T1135">
        <f>MROT/DAY(EOMONTH(MIN($G$2:$G$2401),MONTH(G1135)-1))/8*H1135*$T$2402</f>
        <v>0</v>
      </c>
      <c r="U1135">
        <f>I1135-PLAN</f>
        <v>-70</v>
      </c>
    </row>
    <row r="1136" spans="1:21" x14ac:dyDescent="0.35">
      <c r="A1136">
        <v>888</v>
      </c>
      <c r="B1136" t="s">
        <v>109</v>
      </c>
      <c r="C1136" t="s">
        <v>18</v>
      </c>
      <c r="D1136">
        <v>4</v>
      </c>
      <c r="E1136" t="s">
        <v>103</v>
      </c>
      <c r="F1136">
        <v>3.3</v>
      </c>
      <c r="G1136" s="1">
        <v>44566</v>
      </c>
      <c r="H1136">
        <v>168</v>
      </c>
      <c r="I1136">
        <v>1490</v>
      </c>
      <c r="J1136">
        <v>21113.33</v>
      </c>
      <c r="K1136">
        <f>IF(ISBLANK(J1136),VLOOKUP(A1136,LinearRegression!$B$2:$J$850,6,FALSE),J1136)</f>
        <v>21113.33</v>
      </c>
      <c r="L1136" s="4">
        <f>IF(ISBLANK(J1136),VLOOKUP(A1136,GradientBoostingRegressor!$B$2:$J$850,6,FALSE),J1136)</f>
        <v>21113.33</v>
      </c>
      <c r="M1136">
        <f>SUM(P1136:S1136)</f>
        <v>25877.929004161379</v>
      </c>
      <c r="N1136">
        <f t="shared" si="68"/>
        <v>4764.5990041613768</v>
      </c>
      <c r="P1136">
        <f t="shared" si="69"/>
        <v>0</v>
      </c>
      <c r="Q1136">
        <f>$H1136*Q$2402</f>
        <v>25877.929004161379</v>
      </c>
      <c r="R1136">
        <f t="shared" si="70"/>
        <v>0</v>
      </c>
      <c r="S1136">
        <f t="shared" si="71"/>
        <v>0</v>
      </c>
      <c r="T1136">
        <f>MROT/DAY(EOMONTH(MIN($G$2:$G$2401),MONTH(G1136)-1))/8*H1136*$T$2402</f>
        <v>0</v>
      </c>
      <c r="U1136">
        <f>I1136-PLAN</f>
        <v>-70</v>
      </c>
    </row>
    <row r="1137" spans="1:21" x14ac:dyDescent="0.35">
      <c r="A1137">
        <v>890</v>
      </c>
      <c r="B1137" t="s">
        <v>111</v>
      </c>
      <c r="C1137" t="s">
        <v>18</v>
      </c>
      <c r="D1137">
        <v>4</v>
      </c>
      <c r="E1137" t="s">
        <v>103</v>
      </c>
      <c r="F1137">
        <v>3.3</v>
      </c>
      <c r="G1137" s="1">
        <v>44566</v>
      </c>
      <c r="H1137">
        <v>168</v>
      </c>
      <c r="I1137">
        <v>1490</v>
      </c>
      <c r="J1137">
        <v>21113.33</v>
      </c>
      <c r="K1137">
        <f>IF(ISBLANK(J1137),VLOOKUP(A1137,LinearRegression!$B$2:$J$850,6,FALSE),J1137)</f>
        <v>21113.33</v>
      </c>
      <c r="L1137" s="4">
        <f>IF(ISBLANK(J1137),VLOOKUP(A1137,GradientBoostingRegressor!$B$2:$J$850,6,FALSE),J1137)</f>
        <v>21113.33</v>
      </c>
      <c r="M1137">
        <f>SUM(P1137:S1137)</f>
        <v>25877.929004161379</v>
      </c>
      <c r="N1137">
        <f t="shared" si="68"/>
        <v>4764.5990041613768</v>
      </c>
      <c r="P1137">
        <f t="shared" si="69"/>
        <v>0</v>
      </c>
      <c r="Q1137">
        <f>$H1137*Q$2402</f>
        <v>25877.929004161379</v>
      </c>
      <c r="R1137">
        <f t="shared" si="70"/>
        <v>0</v>
      </c>
      <c r="S1137">
        <f t="shared" si="71"/>
        <v>0</v>
      </c>
      <c r="T1137">
        <f>MROT/DAY(EOMONTH(MIN($G$2:$G$2401),MONTH(G1137)-1))/8*H1137*$T$2402</f>
        <v>0</v>
      </c>
      <c r="U1137">
        <f>I1137-PLAN</f>
        <v>-70</v>
      </c>
    </row>
    <row r="1138" spans="1:21" x14ac:dyDescent="0.35">
      <c r="A1138">
        <v>2084</v>
      </c>
      <c r="B1138" t="s">
        <v>105</v>
      </c>
      <c r="C1138" t="s">
        <v>18</v>
      </c>
      <c r="D1138">
        <v>4</v>
      </c>
      <c r="E1138" t="s">
        <v>103</v>
      </c>
      <c r="F1138">
        <v>3.3</v>
      </c>
      <c r="G1138" s="1">
        <v>44572</v>
      </c>
      <c r="H1138">
        <v>168</v>
      </c>
      <c r="I1138">
        <v>1200</v>
      </c>
      <c r="J1138">
        <v>21113.33</v>
      </c>
      <c r="K1138">
        <f>IF(ISBLANK(J1138),VLOOKUP(A1138,LinearRegression!$B$2:$J$850,6,FALSE),J1138)</f>
        <v>21113.33</v>
      </c>
      <c r="L1138" s="4">
        <f>IF(ISBLANK(J1138),VLOOKUP(A1138,GradientBoostingRegressor!$B$2:$J$850,6,FALSE),J1138)</f>
        <v>21113.33</v>
      </c>
      <c r="M1138">
        <f>SUM(P1138:S1138)</f>
        <v>25877.929004161379</v>
      </c>
      <c r="N1138">
        <f t="shared" si="68"/>
        <v>4764.5990041613768</v>
      </c>
      <c r="P1138">
        <f t="shared" si="69"/>
        <v>0</v>
      </c>
      <c r="Q1138">
        <f>$H1138*Q$2402</f>
        <v>25877.929004161379</v>
      </c>
      <c r="R1138">
        <f t="shared" si="70"/>
        <v>0</v>
      </c>
      <c r="S1138">
        <f t="shared" si="71"/>
        <v>0</v>
      </c>
      <c r="T1138">
        <f>MROT/DAY(EOMONTH(MIN($G$2:$G$2401),MONTH(G1138)-1))/8*H1138*$T$2402</f>
        <v>0</v>
      </c>
      <c r="U1138">
        <f>I1138-PLAN</f>
        <v>-360</v>
      </c>
    </row>
    <row r="1139" spans="1:21" x14ac:dyDescent="0.35">
      <c r="A1139">
        <v>2087</v>
      </c>
      <c r="B1139" t="s">
        <v>108</v>
      </c>
      <c r="C1139" t="s">
        <v>18</v>
      </c>
      <c r="D1139">
        <v>4</v>
      </c>
      <c r="E1139" t="s">
        <v>103</v>
      </c>
      <c r="F1139">
        <v>3.3</v>
      </c>
      <c r="G1139" s="1">
        <v>44572</v>
      </c>
      <c r="H1139">
        <v>168</v>
      </c>
      <c r="I1139">
        <v>1200</v>
      </c>
      <c r="J1139">
        <v>21113.33</v>
      </c>
      <c r="K1139">
        <f>IF(ISBLANK(J1139),VLOOKUP(A1139,LinearRegression!$B$2:$J$850,6,FALSE),J1139)</f>
        <v>21113.33</v>
      </c>
      <c r="L1139" s="4">
        <f>IF(ISBLANK(J1139),VLOOKUP(A1139,GradientBoostingRegressor!$B$2:$J$850,6,FALSE),J1139)</f>
        <v>21113.33</v>
      </c>
      <c r="M1139">
        <f>SUM(P1139:S1139)</f>
        <v>25877.929004161379</v>
      </c>
      <c r="N1139">
        <f t="shared" si="68"/>
        <v>4764.5990041613768</v>
      </c>
      <c r="P1139">
        <f t="shared" si="69"/>
        <v>0</v>
      </c>
      <c r="Q1139">
        <f>$H1139*Q$2402</f>
        <v>25877.929004161379</v>
      </c>
      <c r="R1139">
        <f t="shared" si="70"/>
        <v>0</v>
      </c>
      <c r="S1139">
        <f t="shared" si="71"/>
        <v>0</v>
      </c>
      <c r="T1139">
        <f>MROT/DAY(EOMONTH(MIN($G$2:$G$2401),MONTH(G1139)-1))/8*H1139*$T$2402</f>
        <v>0</v>
      </c>
      <c r="U1139">
        <f>I1139-PLAN</f>
        <v>-360</v>
      </c>
    </row>
    <row r="1140" spans="1:21" x14ac:dyDescent="0.35">
      <c r="A1140">
        <v>2089</v>
      </c>
      <c r="B1140" t="s">
        <v>110</v>
      </c>
      <c r="C1140" t="s">
        <v>18</v>
      </c>
      <c r="D1140">
        <v>4</v>
      </c>
      <c r="E1140" t="s">
        <v>103</v>
      </c>
      <c r="F1140">
        <v>3.3</v>
      </c>
      <c r="G1140" s="1">
        <v>44572</v>
      </c>
      <c r="H1140">
        <v>168</v>
      </c>
      <c r="I1140">
        <v>1200</v>
      </c>
      <c r="J1140">
        <v>21113.33</v>
      </c>
      <c r="K1140">
        <f>IF(ISBLANK(J1140),VLOOKUP(A1140,LinearRegression!$B$2:$J$850,6,FALSE),J1140)</f>
        <v>21113.33</v>
      </c>
      <c r="L1140" s="4">
        <f>IF(ISBLANK(J1140),VLOOKUP(A1140,GradientBoostingRegressor!$B$2:$J$850,6,FALSE),J1140)</f>
        <v>21113.33</v>
      </c>
      <c r="M1140">
        <f>SUM(P1140:S1140)</f>
        <v>25877.929004161379</v>
      </c>
      <c r="N1140">
        <f t="shared" si="68"/>
        <v>4764.5990041613768</v>
      </c>
      <c r="P1140">
        <f t="shared" si="69"/>
        <v>0</v>
      </c>
      <c r="Q1140">
        <f>$H1140*Q$2402</f>
        <v>25877.929004161379</v>
      </c>
      <c r="R1140">
        <f t="shared" si="70"/>
        <v>0</v>
      </c>
      <c r="S1140">
        <f t="shared" si="71"/>
        <v>0</v>
      </c>
      <c r="T1140">
        <f>MROT/DAY(EOMONTH(MIN($G$2:$G$2401),MONTH(G1140)-1))/8*H1140*$T$2402</f>
        <v>0</v>
      </c>
      <c r="U1140">
        <f>I1140-PLAN</f>
        <v>-360</v>
      </c>
    </row>
    <row r="1141" spans="1:21" x14ac:dyDescent="0.35">
      <c r="A1141">
        <v>2281</v>
      </c>
      <c r="B1141" t="s">
        <v>101</v>
      </c>
      <c r="C1141" t="s">
        <v>18</v>
      </c>
      <c r="D1141">
        <v>4</v>
      </c>
      <c r="E1141" t="s">
        <v>16</v>
      </c>
      <c r="F1141">
        <v>3.3</v>
      </c>
      <c r="G1141" s="1">
        <v>44573</v>
      </c>
      <c r="H1141">
        <v>168</v>
      </c>
      <c r="I1141">
        <v>1500</v>
      </c>
      <c r="J1141">
        <v>21113.33</v>
      </c>
      <c r="K1141">
        <f>IF(ISBLANK(J1141),VLOOKUP(A1141,LinearRegression!$B$2:$J$850,6,FALSE),J1141)</f>
        <v>21113.33</v>
      </c>
      <c r="L1141" s="4">
        <f>IF(ISBLANK(J1141),VLOOKUP(A1141,GradientBoostingRegressor!$B$2:$J$850,6,FALSE),J1141)</f>
        <v>21113.33</v>
      </c>
      <c r="M1141">
        <f>SUM(P1141:S1141)</f>
        <v>25877.929004161379</v>
      </c>
      <c r="N1141">
        <f t="shared" si="68"/>
        <v>4764.5990041613768</v>
      </c>
      <c r="P1141">
        <f t="shared" si="69"/>
        <v>0</v>
      </c>
      <c r="Q1141">
        <f>$H1141*Q$2402</f>
        <v>25877.929004161379</v>
      </c>
      <c r="R1141">
        <f t="shared" si="70"/>
        <v>0</v>
      </c>
      <c r="S1141">
        <f t="shared" si="71"/>
        <v>0</v>
      </c>
      <c r="T1141">
        <f>MROT/DAY(EOMONTH(MIN($G$2:$G$2401),MONTH(G1141)-1))/8*H1141*$T$2402</f>
        <v>0</v>
      </c>
      <c r="U1141">
        <f>I1141-PLAN</f>
        <v>-60</v>
      </c>
    </row>
    <row r="1142" spans="1:21" x14ac:dyDescent="0.35">
      <c r="A1142">
        <v>2285</v>
      </c>
      <c r="B1142" t="s">
        <v>106</v>
      </c>
      <c r="C1142" t="s">
        <v>18</v>
      </c>
      <c r="D1142">
        <v>4</v>
      </c>
      <c r="E1142" t="s">
        <v>103</v>
      </c>
      <c r="F1142">
        <v>3.3</v>
      </c>
      <c r="G1142" s="1">
        <v>44573</v>
      </c>
      <c r="H1142">
        <v>168</v>
      </c>
      <c r="I1142">
        <v>1500</v>
      </c>
      <c r="J1142">
        <v>21113.33</v>
      </c>
      <c r="K1142">
        <f>IF(ISBLANK(J1142),VLOOKUP(A1142,LinearRegression!$B$2:$J$850,6,FALSE),J1142)</f>
        <v>21113.33</v>
      </c>
      <c r="L1142" s="4">
        <f>IF(ISBLANK(J1142),VLOOKUP(A1142,GradientBoostingRegressor!$B$2:$J$850,6,FALSE),J1142)</f>
        <v>21113.33</v>
      </c>
      <c r="M1142">
        <f>SUM(P1142:S1142)</f>
        <v>25877.929004161379</v>
      </c>
      <c r="N1142">
        <f t="shared" si="68"/>
        <v>4764.5990041613768</v>
      </c>
      <c r="P1142">
        <f t="shared" si="69"/>
        <v>0</v>
      </c>
      <c r="Q1142">
        <f>$H1142*Q$2402</f>
        <v>25877.929004161379</v>
      </c>
      <c r="R1142">
        <f t="shared" si="70"/>
        <v>0</v>
      </c>
      <c r="S1142">
        <f t="shared" si="71"/>
        <v>0</v>
      </c>
      <c r="T1142">
        <f>MROT/DAY(EOMONTH(MIN($G$2:$G$2401),MONTH(G1142)-1))/8*H1142*$T$2402</f>
        <v>0</v>
      </c>
      <c r="U1142">
        <f>I1142-PLAN</f>
        <v>-60</v>
      </c>
    </row>
    <row r="1143" spans="1:21" x14ac:dyDescent="0.35">
      <c r="A1143">
        <v>2287</v>
      </c>
      <c r="B1143" t="s">
        <v>108</v>
      </c>
      <c r="C1143" t="s">
        <v>18</v>
      </c>
      <c r="D1143">
        <v>4</v>
      </c>
      <c r="E1143" t="s">
        <v>103</v>
      </c>
      <c r="F1143">
        <v>3.3</v>
      </c>
      <c r="G1143" s="1">
        <v>44573</v>
      </c>
      <c r="H1143">
        <v>168</v>
      </c>
      <c r="I1143">
        <v>1500</v>
      </c>
      <c r="J1143">
        <v>21113.33</v>
      </c>
      <c r="K1143">
        <f>IF(ISBLANK(J1143),VLOOKUP(A1143,LinearRegression!$B$2:$J$850,6,FALSE),J1143)</f>
        <v>21113.33</v>
      </c>
      <c r="L1143" s="4">
        <f>IF(ISBLANK(J1143),VLOOKUP(A1143,GradientBoostingRegressor!$B$2:$J$850,6,FALSE),J1143)</f>
        <v>21113.33</v>
      </c>
      <c r="M1143">
        <f>SUM(P1143:S1143)</f>
        <v>25877.929004161379</v>
      </c>
      <c r="N1143">
        <f t="shared" si="68"/>
        <v>4764.5990041613768</v>
      </c>
      <c r="P1143">
        <f t="shared" si="69"/>
        <v>0</v>
      </c>
      <c r="Q1143">
        <f>$H1143*Q$2402</f>
        <v>25877.929004161379</v>
      </c>
      <c r="R1143">
        <f t="shared" si="70"/>
        <v>0</v>
      </c>
      <c r="S1143">
        <f t="shared" si="71"/>
        <v>0</v>
      </c>
      <c r="T1143">
        <f>MROT/DAY(EOMONTH(MIN($G$2:$G$2401),MONTH(G1143)-1))/8*H1143*$T$2402</f>
        <v>0</v>
      </c>
      <c r="U1143">
        <f>I1143-PLAN</f>
        <v>-60</v>
      </c>
    </row>
    <row r="1144" spans="1:21" x14ac:dyDescent="0.35">
      <c r="A1144">
        <v>443</v>
      </c>
      <c r="B1144" t="s">
        <v>58</v>
      </c>
      <c r="C1144" t="s">
        <v>50</v>
      </c>
      <c r="D1144">
        <v>4</v>
      </c>
      <c r="E1144" t="s">
        <v>51</v>
      </c>
      <c r="F1144">
        <v>2</v>
      </c>
      <c r="G1144" s="1">
        <v>44564</v>
      </c>
      <c r="H1144">
        <v>180</v>
      </c>
      <c r="I1144">
        <v>1430</v>
      </c>
      <c r="J1144">
        <v>21105.52</v>
      </c>
      <c r="K1144">
        <f>IF(ISBLANK(J1144),VLOOKUP(A1144,LinearRegression!$B$2:$J$850,6,FALSE),J1144)</f>
        <v>21105.52</v>
      </c>
      <c r="L1144" s="4">
        <f>IF(ISBLANK(J1144),VLOOKUP(A1144,GradientBoostingRegressor!$B$2:$J$850,6,FALSE),J1144)</f>
        <v>21105.52</v>
      </c>
      <c r="M1144">
        <f>SUM(P1144:S1144)</f>
        <v>27726.35250445862</v>
      </c>
      <c r="N1144">
        <f t="shared" si="68"/>
        <v>6620.83250445862</v>
      </c>
      <c r="P1144">
        <f t="shared" si="69"/>
        <v>0</v>
      </c>
      <c r="Q1144">
        <f>$H1144*Q$2402</f>
        <v>27726.35250445862</v>
      </c>
      <c r="R1144">
        <f t="shared" si="70"/>
        <v>0</v>
      </c>
      <c r="S1144">
        <f t="shared" si="71"/>
        <v>0</v>
      </c>
      <c r="T1144">
        <f>MROT/DAY(EOMONTH(MIN($G$2:$G$2401),MONTH(G1144)-1))/8*H1144*$T$2402</f>
        <v>0</v>
      </c>
      <c r="U1144">
        <f>I1144-PLAN</f>
        <v>-130</v>
      </c>
    </row>
    <row r="1145" spans="1:21" x14ac:dyDescent="0.35">
      <c r="A1145">
        <v>448</v>
      </c>
      <c r="B1145" t="s">
        <v>63</v>
      </c>
      <c r="C1145" t="s">
        <v>50</v>
      </c>
      <c r="D1145">
        <v>4</v>
      </c>
      <c r="E1145" t="s">
        <v>51</v>
      </c>
      <c r="F1145">
        <v>2</v>
      </c>
      <c r="G1145" s="1">
        <v>44564</v>
      </c>
      <c r="H1145">
        <v>180</v>
      </c>
      <c r="I1145">
        <v>1430</v>
      </c>
      <c r="J1145">
        <v>21105.52</v>
      </c>
      <c r="K1145">
        <f>IF(ISBLANK(J1145),VLOOKUP(A1145,LinearRegression!$B$2:$J$850,6,FALSE),J1145)</f>
        <v>21105.52</v>
      </c>
      <c r="L1145" s="4">
        <f>IF(ISBLANK(J1145),VLOOKUP(A1145,GradientBoostingRegressor!$B$2:$J$850,6,FALSE),J1145)</f>
        <v>21105.52</v>
      </c>
      <c r="M1145">
        <f>SUM(P1145:S1145)</f>
        <v>27726.35250445862</v>
      </c>
      <c r="N1145">
        <f t="shared" si="68"/>
        <v>6620.83250445862</v>
      </c>
      <c r="P1145">
        <f t="shared" si="69"/>
        <v>0</v>
      </c>
      <c r="Q1145">
        <f>$H1145*Q$2402</f>
        <v>27726.35250445862</v>
      </c>
      <c r="R1145">
        <f t="shared" si="70"/>
        <v>0</v>
      </c>
      <c r="S1145">
        <f t="shared" si="71"/>
        <v>0</v>
      </c>
      <c r="T1145">
        <f>MROT/DAY(EOMONTH(MIN($G$2:$G$2401),MONTH(G1145)-1))/8*H1145*$T$2402</f>
        <v>0</v>
      </c>
      <c r="U1145">
        <f>I1145-PLAN</f>
        <v>-130</v>
      </c>
    </row>
    <row r="1146" spans="1:21" x14ac:dyDescent="0.35">
      <c r="A1146">
        <v>837</v>
      </c>
      <c r="B1146" t="s">
        <v>52</v>
      </c>
      <c r="C1146" t="s">
        <v>50</v>
      </c>
      <c r="D1146">
        <v>4</v>
      </c>
      <c r="E1146" t="s">
        <v>51</v>
      </c>
      <c r="F1146">
        <v>2</v>
      </c>
      <c r="G1146" s="1">
        <v>44566</v>
      </c>
      <c r="H1146">
        <v>180</v>
      </c>
      <c r="I1146">
        <v>1490</v>
      </c>
      <c r="J1146">
        <v>21105.52</v>
      </c>
      <c r="K1146">
        <f>IF(ISBLANK(J1146),VLOOKUP(A1146,LinearRegression!$B$2:$J$850,6,FALSE),J1146)</f>
        <v>21105.52</v>
      </c>
      <c r="L1146" s="4">
        <f>IF(ISBLANK(J1146),VLOOKUP(A1146,GradientBoostingRegressor!$B$2:$J$850,6,FALSE),J1146)</f>
        <v>21105.52</v>
      </c>
      <c r="M1146">
        <f>SUM(P1146:S1146)</f>
        <v>27726.35250445862</v>
      </c>
      <c r="N1146">
        <f t="shared" si="68"/>
        <v>6620.83250445862</v>
      </c>
      <c r="P1146">
        <f t="shared" si="69"/>
        <v>0</v>
      </c>
      <c r="Q1146">
        <f>$H1146*Q$2402</f>
        <v>27726.35250445862</v>
      </c>
      <c r="R1146">
        <f t="shared" si="70"/>
        <v>0</v>
      </c>
      <c r="S1146">
        <f t="shared" si="71"/>
        <v>0</v>
      </c>
      <c r="T1146">
        <f>MROT/DAY(EOMONTH(MIN($G$2:$G$2401),MONTH(G1146)-1))/8*H1146*$T$2402</f>
        <v>0</v>
      </c>
      <c r="U1146">
        <f>I1146-PLAN</f>
        <v>-70</v>
      </c>
    </row>
    <row r="1147" spans="1:21" x14ac:dyDescent="0.35">
      <c r="A1147">
        <v>838</v>
      </c>
      <c r="B1147" t="s">
        <v>53</v>
      </c>
      <c r="C1147" t="s">
        <v>50</v>
      </c>
      <c r="D1147">
        <v>4</v>
      </c>
      <c r="E1147" t="s">
        <v>51</v>
      </c>
      <c r="F1147">
        <v>2</v>
      </c>
      <c r="G1147" s="1">
        <v>44566</v>
      </c>
      <c r="H1147">
        <v>180</v>
      </c>
      <c r="I1147">
        <v>1490</v>
      </c>
      <c r="J1147">
        <v>21105.52</v>
      </c>
      <c r="K1147">
        <f>IF(ISBLANK(J1147),VLOOKUP(A1147,LinearRegression!$B$2:$J$850,6,FALSE),J1147)</f>
        <v>21105.52</v>
      </c>
      <c r="L1147" s="4">
        <f>IF(ISBLANK(J1147),VLOOKUP(A1147,GradientBoostingRegressor!$B$2:$J$850,6,FALSE),J1147)</f>
        <v>21105.52</v>
      </c>
      <c r="M1147">
        <f>SUM(P1147:S1147)</f>
        <v>27726.35250445862</v>
      </c>
      <c r="N1147">
        <f t="shared" si="68"/>
        <v>6620.83250445862</v>
      </c>
      <c r="P1147">
        <f t="shared" si="69"/>
        <v>0</v>
      </c>
      <c r="Q1147">
        <f>$H1147*Q$2402</f>
        <v>27726.35250445862</v>
      </c>
      <c r="R1147">
        <f t="shared" si="70"/>
        <v>0</v>
      </c>
      <c r="S1147">
        <f t="shared" si="71"/>
        <v>0</v>
      </c>
      <c r="T1147">
        <f>MROT/DAY(EOMONTH(MIN($G$2:$G$2401),MONTH(G1147)-1))/8*H1147*$T$2402</f>
        <v>0</v>
      </c>
      <c r="U1147">
        <f>I1147-PLAN</f>
        <v>-70</v>
      </c>
    </row>
    <row r="1148" spans="1:21" x14ac:dyDescent="0.35">
      <c r="A1148">
        <v>843</v>
      </c>
      <c r="B1148" t="s">
        <v>58</v>
      </c>
      <c r="C1148" t="s">
        <v>50</v>
      </c>
      <c r="D1148">
        <v>4</v>
      </c>
      <c r="E1148" t="s">
        <v>51</v>
      </c>
      <c r="F1148">
        <v>2</v>
      </c>
      <c r="G1148" s="1">
        <v>44566</v>
      </c>
      <c r="H1148">
        <v>180</v>
      </c>
      <c r="I1148">
        <v>1490</v>
      </c>
      <c r="J1148">
        <v>21105.52</v>
      </c>
      <c r="K1148">
        <f>IF(ISBLANK(J1148),VLOOKUP(A1148,LinearRegression!$B$2:$J$850,6,FALSE),J1148)</f>
        <v>21105.52</v>
      </c>
      <c r="L1148" s="4">
        <f>IF(ISBLANK(J1148),VLOOKUP(A1148,GradientBoostingRegressor!$B$2:$J$850,6,FALSE),J1148)</f>
        <v>21105.52</v>
      </c>
      <c r="M1148">
        <f>SUM(P1148:S1148)</f>
        <v>27726.35250445862</v>
      </c>
      <c r="N1148">
        <f t="shared" si="68"/>
        <v>6620.83250445862</v>
      </c>
      <c r="P1148">
        <f t="shared" si="69"/>
        <v>0</v>
      </c>
      <c r="Q1148">
        <f>$H1148*Q$2402</f>
        <v>27726.35250445862</v>
      </c>
      <c r="R1148">
        <f t="shared" si="70"/>
        <v>0</v>
      </c>
      <c r="S1148">
        <f t="shared" si="71"/>
        <v>0</v>
      </c>
      <c r="T1148">
        <f>MROT/DAY(EOMONTH(MIN($G$2:$G$2401),MONTH(G1148)-1))/8*H1148*$T$2402</f>
        <v>0</v>
      </c>
      <c r="U1148">
        <f>I1148-PLAN</f>
        <v>-70</v>
      </c>
    </row>
    <row r="1149" spans="1:21" x14ac:dyDescent="0.35">
      <c r="A1149">
        <v>845</v>
      </c>
      <c r="B1149" t="s">
        <v>60</v>
      </c>
      <c r="C1149" t="s">
        <v>50</v>
      </c>
      <c r="D1149">
        <v>4</v>
      </c>
      <c r="E1149" t="s">
        <v>51</v>
      </c>
      <c r="F1149">
        <v>2</v>
      </c>
      <c r="G1149" s="1">
        <v>44566</v>
      </c>
      <c r="H1149">
        <v>180</v>
      </c>
      <c r="I1149">
        <v>1490</v>
      </c>
      <c r="J1149">
        <v>21105.52</v>
      </c>
      <c r="K1149">
        <f>IF(ISBLANK(J1149),VLOOKUP(A1149,LinearRegression!$B$2:$J$850,6,FALSE),J1149)</f>
        <v>21105.52</v>
      </c>
      <c r="L1149" s="4">
        <f>IF(ISBLANK(J1149),VLOOKUP(A1149,GradientBoostingRegressor!$B$2:$J$850,6,FALSE),J1149)</f>
        <v>21105.52</v>
      </c>
      <c r="M1149">
        <f>SUM(P1149:S1149)</f>
        <v>27726.35250445862</v>
      </c>
      <c r="N1149">
        <f t="shared" si="68"/>
        <v>6620.83250445862</v>
      </c>
      <c r="P1149">
        <f t="shared" si="69"/>
        <v>0</v>
      </c>
      <c r="Q1149">
        <f>$H1149*Q$2402</f>
        <v>27726.35250445862</v>
      </c>
      <c r="R1149">
        <f t="shared" si="70"/>
        <v>0</v>
      </c>
      <c r="S1149">
        <f t="shared" si="71"/>
        <v>0</v>
      </c>
      <c r="T1149">
        <f>MROT/DAY(EOMONTH(MIN($G$2:$G$2401),MONTH(G1149)-1))/8*H1149*$T$2402</f>
        <v>0</v>
      </c>
      <c r="U1149">
        <f>I1149-PLAN</f>
        <v>-70</v>
      </c>
    </row>
    <row r="1150" spans="1:21" x14ac:dyDescent="0.35">
      <c r="A1150">
        <v>847</v>
      </c>
      <c r="B1150" t="s">
        <v>62</v>
      </c>
      <c r="C1150" t="s">
        <v>50</v>
      </c>
      <c r="D1150">
        <v>4</v>
      </c>
      <c r="E1150" t="s">
        <v>51</v>
      </c>
      <c r="F1150">
        <v>2</v>
      </c>
      <c r="G1150" s="1">
        <v>44566</v>
      </c>
      <c r="H1150">
        <v>180</v>
      </c>
      <c r="I1150">
        <v>1490</v>
      </c>
      <c r="J1150">
        <v>21105.52</v>
      </c>
      <c r="K1150">
        <f>IF(ISBLANK(J1150),VLOOKUP(A1150,LinearRegression!$B$2:$J$850,6,FALSE),J1150)</f>
        <v>21105.52</v>
      </c>
      <c r="L1150" s="4">
        <f>IF(ISBLANK(J1150),VLOOKUP(A1150,GradientBoostingRegressor!$B$2:$J$850,6,FALSE),J1150)</f>
        <v>21105.52</v>
      </c>
      <c r="M1150">
        <f>SUM(P1150:S1150)</f>
        <v>27726.35250445862</v>
      </c>
      <c r="N1150">
        <f t="shared" si="68"/>
        <v>6620.83250445862</v>
      </c>
      <c r="P1150">
        <f t="shared" si="69"/>
        <v>0</v>
      </c>
      <c r="Q1150">
        <f>$H1150*Q$2402</f>
        <v>27726.35250445862</v>
      </c>
      <c r="R1150">
        <f t="shared" si="70"/>
        <v>0</v>
      </c>
      <c r="S1150">
        <f t="shared" si="71"/>
        <v>0</v>
      </c>
      <c r="T1150">
        <f>MROT/DAY(EOMONTH(MIN($G$2:$G$2401),MONTH(G1150)-1))/8*H1150*$T$2402</f>
        <v>0</v>
      </c>
      <c r="U1150">
        <f>I1150-PLAN</f>
        <v>-70</v>
      </c>
    </row>
    <row r="1151" spans="1:21" x14ac:dyDescent="0.35">
      <c r="A1151">
        <v>2237</v>
      </c>
      <c r="B1151" t="s">
        <v>52</v>
      </c>
      <c r="C1151" t="s">
        <v>50</v>
      </c>
      <c r="D1151">
        <v>4</v>
      </c>
      <c r="E1151" t="s">
        <v>51</v>
      </c>
      <c r="F1151">
        <v>2</v>
      </c>
      <c r="G1151" s="1">
        <v>44573</v>
      </c>
      <c r="H1151">
        <v>180</v>
      </c>
      <c r="I1151">
        <v>1500</v>
      </c>
      <c r="J1151">
        <v>21105.52</v>
      </c>
      <c r="K1151">
        <f>IF(ISBLANK(J1151),VLOOKUP(A1151,LinearRegression!$B$2:$J$850,6,FALSE),J1151)</f>
        <v>21105.52</v>
      </c>
      <c r="L1151" s="4">
        <f>IF(ISBLANK(J1151),VLOOKUP(A1151,GradientBoostingRegressor!$B$2:$J$850,6,FALSE),J1151)</f>
        <v>21105.52</v>
      </c>
      <c r="M1151">
        <f>SUM(P1151:S1151)</f>
        <v>27726.35250445862</v>
      </c>
      <c r="N1151">
        <f t="shared" si="68"/>
        <v>6620.83250445862</v>
      </c>
      <c r="P1151">
        <f t="shared" si="69"/>
        <v>0</v>
      </c>
      <c r="Q1151">
        <f>$H1151*Q$2402</f>
        <v>27726.35250445862</v>
      </c>
      <c r="R1151">
        <f t="shared" si="70"/>
        <v>0</v>
      </c>
      <c r="S1151">
        <f t="shared" si="71"/>
        <v>0</v>
      </c>
      <c r="T1151">
        <f>MROT/DAY(EOMONTH(MIN($G$2:$G$2401),MONTH(G1151)-1))/8*H1151*$T$2402</f>
        <v>0</v>
      </c>
      <c r="U1151">
        <f>I1151-PLAN</f>
        <v>-60</v>
      </c>
    </row>
    <row r="1152" spans="1:21" x14ac:dyDescent="0.35">
      <c r="A1152">
        <v>2241</v>
      </c>
      <c r="B1152" t="s">
        <v>56</v>
      </c>
      <c r="C1152" t="s">
        <v>50</v>
      </c>
      <c r="D1152">
        <v>4</v>
      </c>
      <c r="E1152" t="s">
        <v>51</v>
      </c>
      <c r="F1152">
        <v>2</v>
      </c>
      <c r="G1152" s="1">
        <v>44573</v>
      </c>
      <c r="H1152">
        <v>180</v>
      </c>
      <c r="I1152">
        <v>1500</v>
      </c>
      <c r="J1152">
        <v>21105.52</v>
      </c>
      <c r="K1152">
        <f>IF(ISBLANK(J1152),VLOOKUP(A1152,LinearRegression!$B$2:$J$850,6,FALSE),J1152)</f>
        <v>21105.52</v>
      </c>
      <c r="L1152" s="4">
        <f>IF(ISBLANK(J1152),VLOOKUP(A1152,GradientBoostingRegressor!$B$2:$J$850,6,FALSE),J1152)</f>
        <v>21105.52</v>
      </c>
      <c r="M1152">
        <f>SUM(P1152:S1152)</f>
        <v>27726.35250445862</v>
      </c>
      <c r="N1152">
        <f t="shared" si="68"/>
        <v>6620.83250445862</v>
      </c>
      <c r="P1152">
        <f t="shared" si="69"/>
        <v>0</v>
      </c>
      <c r="Q1152">
        <f>$H1152*Q$2402</f>
        <v>27726.35250445862</v>
      </c>
      <c r="R1152">
        <f t="shared" si="70"/>
        <v>0</v>
      </c>
      <c r="S1152">
        <f t="shared" si="71"/>
        <v>0</v>
      </c>
      <c r="T1152">
        <f>MROT/DAY(EOMONTH(MIN($G$2:$G$2401),MONTH(G1152)-1))/8*H1152*$T$2402</f>
        <v>0</v>
      </c>
      <c r="U1152">
        <f>I1152-PLAN</f>
        <v>-60</v>
      </c>
    </row>
    <row r="1153" spans="1:21" x14ac:dyDescent="0.35">
      <c r="A1153">
        <v>2246</v>
      </c>
      <c r="B1153" t="s">
        <v>61</v>
      </c>
      <c r="C1153" t="s">
        <v>50</v>
      </c>
      <c r="D1153">
        <v>4</v>
      </c>
      <c r="E1153" t="s">
        <v>51</v>
      </c>
      <c r="F1153">
        <v>2</v>
      </c>
      <c r="G1153" s="1">
        <v>44573</v>
      </c>
      <c r="H1153">
        <v>180</v>
      </c>
      <c r="I1153">
        <v>1500</v>
      </c>
      <c r="J1153">
        <v>21105.52</v>
      </c>
      <c r="K1153">
        <f>IF(ISBLANK(J1153),VLOOKUP(A1153,LinearRegression!$B$2:$J$850,6,FALSE),J1153)</f>
        <v>21105.52</v>
      </c>
      <c r="L1153" s="4">
        <f>IF(ISBLANK(J1153),VLOOKUP(A1153,GradientBoostingRegressor!$B$2:$J$850,6,FALSE),J1153)</f>
        <v>21105.52</v>
      </c>
      <c r="M1153">
        <f>SUM(P1153:S1153)</f>
        <v>27726.35250445862</v>
      </c>
      <c r="N1153">
        <f t="shared" si="68"/>
        <v>6620.83250445862</v>
      </c>
      <c r="P1153">
        <f t="shared" si="69"/>
        <v>0</v>
      </c>
      <c r="Q1153">
        <f>$H1153*Q$2402</f>
        <v>27726.35250445862</v>
      </c>
      <c r="R1153">
        <f t="shared" si="70"/>
        <v>0</v>
      </c>
      <c r="S1153">
        <f t="shared" si="71"/>
        <v>0</v>
      </c>
      <c r="T1153">
        <f>MROT/DAY(EOMONTH(MIN($G$2:$G$2401),MONTH(G1153)-1))/8*H1153*$T$2402</f>
        <v>0</v>
      </c>
      <c r="U1153">
        <f>I1153-PLAN</f>
        <v>-60</v>
      </c>
    </row>
    <row r="1154" spans="1:21" x14ac:dyDescent="0.35">
      <c r="A1154">
        <v>559</v>
      </c>
      <c r="B1154" t="s">
        <v>186</v>
      </c>
      <c r="C1154" t="s">
        <v>180</v>
      </c>
      <c r="D1154">
        <v>7</v>
      </c>
      <c r="E1154" t="s">
        <v>181</v>
      </c>
      <c r="F1154">
        <v>1</v>
      </c>
      <c r="G1154" s="1">
        <v>44564</v>
      </c>
      <c r="H1154">
        <v>156</v>
      </c>
      <c r="I1154">
        <v>1430</v>
      </c>
      <c r="J1154">
        <v>21052.26</v>
      </c>
      <c r="K1154">
        <f>IF(ISBLANK(J1154),VLOOKUP(A1154,LinearRegression!$B$2:$J$850,6,FALSE),J1154)</f>
        <v>21052.26</v>
      </c>
      <c r="L1154" s="4">
        <f>IF(ISBLANK(J1154),VLOOKUP(A1154,GradientBoostingRegressor!$B$2:$J$850,6,FALSE),J1154)</f>
        <v>21052.26</v>
      </c>
      <c r="M1154">
        <f>SUM(P1154:S1154)</f>
        <v>24029.505503864137</v>
      </c>
      <c r="N1154">
        <f t="shared" si="68"/>
        <v>2977.2455038641383</v>
      </c>
      <c r="P1154">
        <f t="shared" si="69"/>
        <v>0</v>
      </c>
      <c r="Q1154">
        <f>$H1154*Q$2402</f>
        <v>24029.505503864137</v>
      </c>
      <c r="R1154">
        <f t="shared" si="70"/>
        <v>0</v>
      </c>
      <c r="S1154">
        <f t="shared" si="71"/>
        <v>0</v>
      </c>
      <c r="T1154">
        <f>MROT/DAY(EOMONTH(MIN($G$2:$G$2401),MONTH(G1154)-1))/8*H1154*$T$2402</f>
        <v>0</v>
      </c>
      <c r="U1154">
        <f>I1154-PLAN</f>
        <v>-130</v>
      </c>
    </row>
    <row r="1155" spans="1:21" x14ac:dyDescent="0.35">
      <c r="A1155">
        <v>2358</v>
      </c>
      <c r="B1155" t="s">
        <v>185</v>
      </c>
      <c r="C1155" t="s">
        <v>180</v>
      </c>
      <c r="D1155">
        <v>7</v>
      </c>
      <c r="E1155" t="s">
        <v>181</v>
      </c>
      <c r="F1155">
        <v>1</v>
      </c>
      <c r="G1155" s="1">
        <v>44573</v>
      </c>
      <c r="H1155">
        <v>156</v>
      </c>
      <c r="I1155">
        <v>1500</v>
      </c>
      <c r="J1155">
        <v>21052.26</v>
      </c>
      <c r="K1155">
        <f>IF(ISBLANK(J1155),VLOOKUP(A1155,LinearRegression!$B$2:$J$850,6,FALSE),J1155)</f>
        <v>21052.26</v>
      </c>
      <c r="L1155" s="4">
        <f>IF(ISBLANK(J1155),VLOOKUP(A1155,GradientBoostingRegressor!$B$2:$J$850,6,FALSE),J1155)</f>
        <v>21052.26</v>
      </c>
      <c r="M1155">
        <f>SUM(P1155:S1155)</f>
        <v>24029.505503864137</v>
      </c>
      <c r="N1155">
        <f t="shared" ref="N1155:N1218" si="72">ABS(J1155-M1155)</f>
        <v>2977.2455038641383</v>
      </c>
      <c r="P1155">
        <f t="shared" ref="P1155:P1218" si="73">$I1155*P$2402</f>
        <v>0</v>
      </c>
      <c r="Q1155">
        <f>$H1155*Q$2402</f>
        <v>24029.505503864137</v>
      </c>
      <c r="R1155">
        <f t="shared" ref="R1155:R1218" si="74">$D1155*R$2402</f>
        <v>0</v>
      </c>
      <c r="S1155">
        <f t="shared" ref="S1155:S1218" si="75">$F1155*S$2402</f>
        <v>0</v>
      </c>
      <c r="T1155">
        <f>MROT/DAY(EOMONTH(MIN($G$2:$G$2401),MONTH(G1155)-1))/8*H1155*$T$2402</f>
        <v>0</v>
      </c>
      <c r="U1155">
        <f>I1155-PLAN</f>
        <v>-60</v>
      </c>
    </row>
    <row r="1156" spans="1:21" x14ac:dyDescent="0.35">
      <c r="A1156">
        <v>278</v>
      </c>
      <c r="B1156" t="s">
        <v>98</v>
      </c>
      <c r="C1156" t="s">
        <v>89</v>
      </c>
      <c r="D1156">
        <v>4</v>
      </c>
      <c r="E1156" t="s">
        <v>16</v>
      </c>
      <c r="F1156">
        <v>3.2</v>
      </c>
      <c r="G1156" s="1">
        <v>44563</v>
      </c>
      <c r="H1156">
        <v>168</v>
      </c>
      <c r="I1156">
        <v>1460</v>
      </c>
      <c r="J1156">
        <v>20964.560000000001</v>
      </c>
      <c r="K1156">
        <f>IF(ISBLANK(J1156),VLOOKUP(A1156,LinearRegression!$B$2:$J$850,6,FALSE),J1156)</f>
        <v>20964.560000000001</v>
      </c>
      <c r="L1156" s="4">
        <f>IF(ISBLANK(J1156),VLOOKUP(A1156,GradientBoostingRegressor!$B$2:$J$850,6,FALSE),J1156)</f>
        <v>20964.560000000001</v>
      </c>
      <c r="M1156">
        <f>SUM(P1156:S1156)</f>
        <v>25877.929004161379</v>
      </c>
      <c r="N1156">
        <f t="shared" si="72"/>
        <v>4913.3690041613772</v>
      </c>
      <c r="P1156">
        <f t="shared" si="73"/>
        <v>0</v>
      </c>
      <c r="Q1156">
        <f>$H1156*Q$2402</f>
        <v>25877.929004161379</v>
      </c>
      <c r="R1156">
        <f t="shared" si="74"/>
        <v>0</v>
      </c>
      <c r="S1156">
        <f t="shared" si="75"/>
        <v>0</v>
      </c>
      <c r="T1156">
        <f>MROT/DAY(EOMONTH(MIN($G$2:$G$2401),MONTH(G1156)-1))/8*H1156*$T$2402</f>
        <v>0</v>
      </c>
      <c r="U1156">
        <f>I1156-PLAN</f>
        <v>-100</v>
      </c>
    </row>
    <row r="1157" spans="1:21" x14ac:dyDescent="0.35">
      <c r="A1157">
        <v>631</v>
      </c>
      <c r="B1157" t="s">
        <v>44</v>
      </c>
      <c r="C1157" t="s">
        <v>11</v>
      </c>
      <c r="D1157">
        <v>3</v>
      </c>
      <c r="E1157" t="s">
        <v>16</v>
      </c>
      <c r="F1157">
        <v>3.3</v>
      </c>
      <c r="G1157" s="1">
        <v>44565</v>
      </c>
      <c r="H1157">
        <v>168</v>
      </c>
      <c r="I1157">
        <v>1790</v>
      </c>
      <c r="J1157">
        <v>20914.2</v>
      </c>
      <c r="K1157">
        <f>IF(ISBLANK(J1157),VLOOKUP(A1157,LinearRegression!$B$2:$J$850,6,FALSE),J1157)</f>
        <v>20914.2</v>
      </c>
      <c r="L1157" s="4">
        <f>IF(ISBLANK(J1157),VLOOKUP(A1157,GradientBoostingRegressor!$B$2:$J$850,6,FALSE),J1157)</f>
        <v>20914.2</v>
      </c>
      <c r="M1157">
        <f>SUM(P1157:S1157)</f>
        <v>25877.929004161379</v>
      </c>
      <c r="N1157">
        <f t="shared" si="72"/>
        <v>4963.7290041613778</v>
      </c>
      <c r="P1157">
        <f t="shared" si="73"/>
        <v>0</v>
      </c>
      <c r="Q1157">
        <f>$H1157*Q$2402</f>
        <v>25877.929004161379</v>
      </c>
      <c r="R1157">
        <f t="shared" si="74"/>
        <v>0</v>
      </c>
      <c r="S1157">
        <f t="shared" si="75"/>
        <v>0</v>
      </c>
      <c r="T1157">
        <f>MROT/DAY(EOMONTH(MIN($G$2:$G$2401),MONTH(G1157)-1))/8*H1157*$T$2402</f>
        <v>0</v>
      </c>
      <c r="U1157">
        <f>I1157-PLAN</f>
        <v>230</v>
      </c>
    </row>
    <row r="1158" spans="1:21" x14ac:dyDescent="0.35">
      <c r="A1158">
        <v>260</v>
      </c>
      <c r="B1158" t="s">
        <v>79</v>
      </c>
      <c r="C1158" t="s">
        <v>65</v>
      </c>
      <c r="D1158">
        <v>4</v>
      </c>
      <c r="E1158" t="s">
        <v>66</v>
      </c>
      <c r="F1158">
        <v>3.4</v>
      </c>
      <c r="G1158" s="1">
        <v>44563</v>
      </c>
      <c r="H1158">
        <v>156</v>
      </c>
      <c r="I1158">
        <v>1460</v>
      </c>
      <c r="J1158">
        <v>20871.09</v>
      </c>
      <c r="K1158">
        <f>IF(ISBLANK(J1158),VLOOKUP(A1158,LinearRegression!$B$2:$J$850,6,FALSE),J1158)</f>
        <v>20871.09</v>
      </c>
      <c r="L1158" s="4">
        <f>IF(ISBLANK(J1158),VLOOKUP(A1158,GradientBoostingRegressor!$B$2:$J$850,6,FALSE),J1158)</f>
        <v>20871.09</v>
      </c>
      <c r="M1158">
        <f>SUM(P1158:S1158)</f>
        <v>24029.505503864137</v>
      </c>
      <c r="N1158">
        <f t="shared" si="72"/>
        <v>3158.4155038641366</v>
      </c>
      <c r="P1158">
        <f t="shared" si="73"/>
        <v>0</v>
      </c>
      <c r="Q1158">
        <f>$H1158*Q$2402</f>
        <v>24029.505503864137</v>
      </c>
      <c r="R1158">
        <f t="shared" si="74"/>
        <v>0</v>
      </c>
      <c r="S1158">
        <f t="shared" si="75"/>
        <v>0</v>
      </c>
      <c r="T1158">
        <f>MROT/DAY(EOMONTH(MIN($G$2:$G$2401),MONTH(G1158)-1))/8*H1158*$T$2402</f>
        <v>0</v>
      </c>
      <c r="U1158">
        <f>I1158-PLAN</f>
        <v>-100</v>
      </c>
    </row>
    <row r="1159" spans="1:21" x14ac:dyDescent="0.35">
      <c r="A1159">
        <v>261</v>
      </c>
      <c r="B1159" t="s">
        <v>80</v>
      </c>
      <c r="C1159" t="s">
        <v>65</v>
      </c>
      <c r="D1159">
        <v>4</v>
      </c>
      <c r="E1159" t="s">
        <v>66</v>
      </c>
      <c r="F1159">
        <v>3.4</v>
      </c>
      <c r="G1159" s="1">
        <v>44563</v>
      </c>
      <c r="H1159">
        <v>156</v>
      </c>
      <c r="I1159">
        <v>1460</v>
      </c>
      <c r="J1159">
        <v>20871.09</v>
      </c>
      <c r="K1159">
        <f>IF(ISBLANK(J1159),VLOOKUP(A1159,LinearRegression!$B$2:$J$850,6,FALSE),J1159)</f>
        <v>20871.09</v>
      </c>
      <c r="L1159" s="4">
        <f>IF(ISBLANK(J1159),VLOOKUP(A1159,GradientBoostingRegressor!$B$2:$J$850,6,FALSE),J1159)</f>
        <v>20871.09</v>
      </c>
      <c r="M1159">
        <f>SUM(P1159:S1159)</f>
        <v>24029.505503864137</v>
      </c>
      <c r="N1159">
        <f t="shared" si="72"/>
        <v>3158.4155038641366</v>
      </c>
      <c r="P1159">
        <f t="shared" si="73"/>
        <v>0</v>
      </c>
      <c r="Q1159">
        <f>$H1159*Q$2402</f>
        <v>24029.505503864137</v>
      </c>
      <c r="R1159">
        <f t="shared" si="74"/>
        <v>0</v>
      </c>
      <c r="S1159">
        <f t="shared" si="75"/>
        <v>0</v>
      </c>
      <c r="T1159">
        <f>MROT/DAY(EOMONTH(MIN($G$2:$G$2401),MONTH(G1159)-1))/8*H1159*$T$2402</f>
        <v>0</v>
      </c>
      <c r="U1159">
        <f>I1159-PLAN</f>
        <v>-100</v>
      </c>
    </row>
    <row r="1160" spans="1:21" x14ac:dyDescent="0.35">
      <c r="A1160">
        <v>265</v>
      </c>
      <c r="B1160" t="s">
        <v>84</v>
      </c>
      <c r="C1160" t="s">
        <v>68</v>
      </c>
      <c r="D1160">
        <v>4</v>
      </c>
      <c r="E1160" t="s">
        <v>66</v>
      </c>
      <c r="F1160">
        <v>3.4</v>
      </c>
      <c r="G1160" s="1">
        <v>44563</v>
      </c>
      <c r="H1160">
        <v>156</v>
      </c>
      <c r="I1160">
        <v>1460</v>
      </c>
      <c r="J1160">
        <v>20871.09</v>
      </c>
      <c r="K1160">
        <f>IF(ISBLANK(J1160),VLOOKUP(A1160,LinearRegression!$B$2:$J$850,6,FALSE),J1160)</f>
        <v>20871.09</v>
      </c>
      <c r="L1160" s="4">
        <f>IF(ISBLANK(J1160),VLOOKUP(A1160,GradientBoostingRegressor!$B$2:$J$850,6,FALSE),J1160)</f>
        <v>20871.09</v>
      </c>
      <c r="M1160">
        <f>SUM(P1160:S1160)</f>
        <v>24029.505503864137</v>
      </c>
      <c r="N1160">
        <f t="shared" si="72"/>
        <v>3158.4155038641366</v>
      </c>
      <c r="P1160">
        <f t="shared" si="73"/>
        <v>0</v>
      </c>
      <c r="Q1160">
        <f>$H1160*Q$2402</f>
        <v>24029.505503864137</v>
      </c>
      <c r="R1160">
        <f t="shared" si="74"/>
        <v>0</v>
      </c>
      <c r="S1160">
        <f t="shared" si="75"/>
        <v>0</v>
      </c>
      <c r="T1160">
        <f>MROT/DAY(EOMONTH(MIN($G$2:$G$2401),MONTH(G1160)-1))/8*H1160*$T$2402</f>
        <v>0</v>
      </c>
      <c r="U1160">
        <f>I1160-PLAN</f>
        <v>-100</v>
      </c>
    </row>
    <row r="1161" spans="1:21" x14ac:dyDescent="0.35">
      <c r="A1161">
        <v>618</v>
      </c>
      <c r="B1161" t="s">
        <v>31</v>
      </c>
      <c r="C1161" t="s">
        <v>11</v>
      </c>
      <c r="D1161">
        <v>3</v>
      </c>
      <c r="E1161" t="s">
        <v>12</v>
      </c>
      <c r="F1161">
        <v>1</v>
      </c>
      <c r="G1161" s="1">
        <v>44565</v>
      </c>
      <c r="H1161">
        <v>192</v>
      </c>
      <c r="I1161">
        <v>1790</v>
      </c>
      <c r="J1161">
        <v>20851.45</v>
      </c>
      <c r="K1161">
        <f>IF(ISBLANK(J1161),VLOOKUP(A1161,LinearRegression!$B$2:$J$850,6,FALSE),J1161)</f>
        <v>20851.45</v>
      </c>
      <c r="L1161" s="4">
        <f>IF(ISBLANK(J1161),VLOOKUP(A1161,GradientBoostingRegressor!$B$2:$J$850,6,FALSE),J1161)</f>
        <v>20851.45</v>
      </c>
      <c r="M1161">
        <f>SUM(P1161:S1161)</f>
        <v>29574.776004755862</v>
      </c>
      <c r="N1161">
        <f t="shared" si="72"/>
        <v>8723.3260047558615</v>
      </c>
      <c r="P1161">
        <f t="shared" si="73"/>
        <v>0</v>
      </c>
      <c r="Q1161">
        <f>$H1161*Q$2402</f>
        <v>29574.776004755862</v>
      </c>
      <c r="R1161">
        <f t="shared" si="74"/>
        <v>0</v>
      </c>
      <c r="S1161">
        <f t="shared" si="75"/>
        <v>0</v>
      </c>
      <c r="T1161">
        <f>MROT/DAY(EOMONTH(MIN($G$2:$G$2401),MONTH(G1161)-1))/8*H1161*$T$2402</f>
        <v>0</v>
      </c>
      <c r="U1161">
        <f>I1161-PLAN</f>
        <v>230</v>
      </c>
    </row>
    <row r="1162" spans="1:21" x14ac:dyDescent="0.35">
      <c r="A1162">
        <v>619</v>
      </c>
      <c r="B1162" t="s">
        <v>32</v>
      </c>
      <c r="C1162" t="s">
        <v>11</v>
      </c>
      <c r="D1162">
        <v>3</v>
      </c>
      <c r="E1162" t="s">
        <v>12</v>
      </c>
      <c r="F1162">
        <v>1</v>
      </c>
      <c r="G1162" s="1">
        <v>44565</v>
      </c>
      <c r="H1162">
        <v>192</v>
      </c>
      <c r="I1162">
        <v>1790</v>
      </c>
      <c r="J1162">
        <v>20851.45</v>
      </c>
      <c r="K1162">
        <f>IF(ISBLANK(J1162),VLOOKUP(A1162,LinearRegression!$B$2:$J$850,6,FALSE),J1162)</f>
        <v>20851.45</v>
      </c>
      <c r="L1162" s="4">
        <f>IF(ISBLANK(J1162),VLOOKUP(A1162,GradientBoostingRegressor!$B$2:$J$850,6,FALSE),J1162)</f>
        <v>20851.45</v>
      </c>
      <c r="M1162">
        <f>SUM(P1162:S1162)</f>
        <v>29574.776004755862</v>
      </c>
      <c r="N1162">
        <f t="shared" si="72"/>
        <v>8723.3260047558615</v>
      </c>
      <c r="P1162">
        <f t="shared" si="73"/>
        <v>0</v>
      </c>
      <c r="Q1162">
        <f>$H1162*Q$2402</f>
        <v>29574.776004755862</v>
      </c>
      <c r="R1162">
        <f t="shared" si="74"/>
        <v>0</v>
      </c>
      <c r="S1162">
        <f t="shared" si="75"/>
        <v>0</v>
      </c>
      <c r="T1162">
        <f>MROT/DAY(EOMONTH(MIN($G$2:$G$2401),MONTH(G1162)-1))/8*H1162*$T$2402</f>
        <v>0</v>
      </c>
      <c r="U1162">
        <f>I1162-PLAN</f>
        <v>230</v>
      </c>
    </row>
    <row r="1163" spans="1:21" x14ac:dyDescent="0.35">
      <c r="A1163">
        <v>1303</v>
      </c>
      <c r="B1163" t="s">
        <v>125</v>
      </c>
      <c r="C1163" t="s">
        <v>50</v>
      </c>
      <c r="D1163">
        <v>5</v>
      </c>
      <c r="E1163" t="s">
        <v>51</v>
      </c>
      <c r="F1163">
        <v>2</v>
      </c>
      <c r="G1163" s="1">
        <v>44568</v>
      </c>
      <c r="H1163">
        <v>168</v>
      </c>
      <c r="I1163">
        <v>1620</v>
      </c>
      <c r="J1163">
        <v>20832.34</v>
      </c>
      <c r="K1163">
        <f>IF(ISBLANK(J1163),VLOOKUP(A1163,LinearRegression!$B$2:$J$850,6,FALSE),J1163)</f>
        <v>20832.34</v>
      </c>
      <c r="L1163" s="4">
        <f>IF(ISBLANK(J1163),VLOOKUP(A1163,GradientBoostingRegressor!$B$2:$J$850,6,FALSE),J1163)</f>
        <v>20832.34</v>
      </c>
      <c r="M1163">
        <f>SUM(P1163:S1163)</f>
        <v>25877.929004161379</v>
      </c>
      <c r="N1163">
        <f t="shared" si="72"/>
        <v>5045.5890041613784</v>
      </c>
      <c r="P1163">
        <f t="shared" si="73"/>
        <v>0</v>
      </c>
      <c r="Q1163">
        <f>$H1163*Q$2402</f>
        <v>25877.929004161379</v>
      </c>
      <c r="R1163">
        <f t="shared" si="74"/>
        <v>0</v>
      </c>
      <c r="S1163">
        <f t="shared" si="75"/>
        <v>0</v>
      </c>
      <c r="T1163">
        <f>MROT/DAY(EOMONTH(MIN($G$2:$G$2401),MONTH(G1163)-1))/8*H1163*$T$2402</f>
        <v>0</v>
      </c>
      <c r="U1163">
        <f>I1163-PLAN</f>
        <v>60</v>
      </c>
    </row>
    <row r="1164" spans="1:21" x14ac:dyDescent="0.35">
      <c r="A1164">
        <v>1311</v>
      </c>
      <c r="B1164" t="s">
        <v>134</v>
      </c>
      <c r="C1164" t="s">
        <v>50</v>
      </c>
      <c r="D1164">
        <v>5</v>
      </c>
      <c r="E1164" t="s">
        <v>133</v>
      </c>
      <c r="F1164">
        <v>2</v>
      </c>
      <c r="G1164" s="1">
        <v>44568</v>
      </c>
      <c r="H1164">
        <v>168</v>
      </c>
      <c r="I1164">
        <v>1620</v>
      </c>
      <c r="J1164">
        <v>20832.34</v>
      </c>
      <c r="K1164">
        <f>IF(ISBLANK(J1164),VLOOKUP(A1164,LinearRegression!$B$2:$J$850,6,FALSE),J1164)</f>
        <v>20832.34</v>
      </c>
      <c r="L1164" s="4">
        <f>IF(ISBLANK(J1164),VLOOKUP(A1164,GradientBoostingRegressor!$B$2:$J$850,6,FALSE),J1164)</f>
        <v>20832.34</v>
      </c>
      <c r="M1164">
        <f>SUM(P1164:S1164)</f>
        <v>25877.929004161379</v>
      </c>
      <c r="N1164">
        <f t="shared" si="72"/>
        <v>5045.5890041613784</v>
      </c>
      <c r="P1164">
        <f t="shared" si="73"/>
        <v>0</v>
      </c>
      <c r="Q1164">
        <f>$H1164*Q$2402</f>
        <v>25877.929004161379</v>
      </c>
      <c r="R1164">
        <f t="shared" si="74"/>
        <v>0</v>
      </c>
      <c r="S1164">
        <f t="shared" si="75"/>
        <v>0</v>
      </c>
      <c r="T1164">
        <f>MROT/DAY(EOMONTH(MIN($G$2:$G$2401),MONTH(G1164)-1))/8*H1164*$T$2402</f>
        <v>0</v>
      </c>
      <c r="U1164">
        <f>I1164-PLAN</f>
        <v>60</v>
      </c>
    </row>
    <row r="1165" spans="1:21" x14ac:dyDescent="0.35">
      <c r="A1165">
        <v>293</v>
      </c>
      <c r="B1165" t="s">
        <v>115</v>
      </c>
      <c r="C1165" t="s">
        <v>50</v>
      </c>
      <c r="D1165">
        <v>5</v>
      </c>
      <c r="E1165" t="s">
        <v>51</v>
      </c>
      <c r="F1165">
        <v>2</v>
      </c>
      <c r="G1165" s="1">
        <v>44563</v>
      </c>
      <c r="H1165">
        <v>168</v>
      </c>
      <c r="I1165">
        <v>1460</v>
      </c>
      <c r="J1165">
        <v>20811.14</v>
      </c>
      <c r="K1165">
        <f>IF(ISBLANK(J1165),VLOOKUP(A1165,LinearRegression!$B$2:$J$850,6,FALSE),J1165)</f>
        <v>20811.14</v>
      </c>
      <c r="L1165" s="4">
        <f>IF(ISBLANK(J1165),VLOOKUP(A1165,GradientBoostingRegressor!$B$2:$J$850,6,FALSE),J1165)</f>
        <v>20811.14</v>
      </c>
      <c r="M1165">
        <f>SUM(P1165:S1165)</f>
        <v>25877.929004161379</v>
      </c>
      <c r="N1165">
        <f t="shared" si="72"/>
        <v>5066.7890041613791</v>
      </c>
      <c r="P1165">
        <f t="shared" si="73"/>
        <v>0</v>
      </c>
      <c r="Q1165">
        <f>$H1165*Q$2402</f>
        <v>25877.929004161379</v>
      </c>
      <c r="R1165">
        <f t="shared" si="74"/>
        <v>0</v>
      </c>
      <c r="S1165">
        <f t="shared" si="75"/>
        <v>0</v>
      </c>
      <c r="T1165">
        <f>MROT/DAY(EOMONTH(MIN($G$2:$G$2401),MONTH(G1165)-1))/8*H1165*$T$2402</f>
        <v>0</v>
      </c>
      <c r="U1165">
        <f>I1165-PLAN</f>
        <v>-100</v>
      </c>
    </row>
    <row r="1166" spans="1:21" x14ac:dyDescent="0.35">
      <c r="A1166">
        <v>295</v>
      </c>
      <c r="B1166" t="s">
        <v>117</v>
      </c>
      <c r="C1166" t="s">
        <v>50</v>
      </c>
      <c r="D1166">
        <v>5</v>
      </c>
      <c r="E1166" t="s">
        <v>51</v>
      </c>
      <c r="F1166">
        <v>2</v>
      </c>
      <c r="G1166" s="1">
        <v>44563</v>
      </c>
      <c r="H1166">
        <v>168</v>
      </c>
      <c r="I1166">
        <v>1460</v>
      </c>
      <c r="J1166">
        <v>20811.14</v>
      </c>
      <c r="K1166">
        <f>IF(ISBLANK(J1166),VLOOKUP(A1166,LinearRegression!$B$2:$J$850,6,FALSE),J1166)</f>
        <v>20811.14</v>
      </c>
      <c r="L1166" s="4">
        <f>IF(ISBLANK(J1166),VLOOKUP(A1166,GradientBoostingRegressor!$B$2:$J$850,6,FALSE),J1166)</f>
        <v>20811.14</v>
      </c>
      <c r="M1166">
        <f>SUM(P1166:S1166)</f>
        <v>25877.929004161379</v>
      </c>
      <c r="N1166">
        <f t="shared" si="72"/>
        <v>5066.7890041613791</v>
      </c>
      <c r="P1166">
        <f t="shared" si="73"/>
        <v>0</v>
      </c>
      <c r="Q1166">
        <f>$H1166*Q$2402</f>
        <v>25877.929004161379</v>
      </c>
      <c r="R1166">
        <f t="shared" si="74"/>
        <v>0</v>
      </c>
      <c r="S1166">
        <f t="shared" si="75"/>
        <v>0</v>
      </c>
      <c r="T1166">
        <f>MROT/DAY(EOMONTH(MIN($G$2:$G$2401),MONTH(G1166)-1))/8*H1166*$T$2402</f>
        <v>0</v>
      </c>
      <c r="U1166">
        <f>I1166-PLAN</f>
        <v>-100</v>
      </c>
    </row>
    <row r="1167" spans="1:21" x14ac:dyDescent="0.35">
      <c r="A1167">
        <v>298</v>
      </c>
      <c r="B1167" t="s">
        <v>120</v>
      </c>
      <c r="C1167" t="s">
        <v>50</v>
      </c>
      <c r="D1167">
        <v>5</v>
      </c>
      <c r="E1167" t="s">
        <v>51</v>
      </c>
      <c r="F1167">
        <v>2</v>
      </c>
      <c r="G1167" s="1">
        <v>44563</v>
      </c>
      <c r="H1167">
        <v>168</v>
      </c>
      <c r="I1167">
        <v>1460</v>
      </c>
      <c r="J1167">
        <v>20811.14</v>
      </c>
      <c r="K1167">
        <f>IF(ISBLANK(J1167),VLOOKUP(A1167,LinearRegression!$B$2:$J$850,6,FALSE),J1167)</f>
        <v>20811.14</v>
      </c>
      <c r="L1167" s="4">
        <f>IF(ISBLANK(J1167),VLOOKUP(A1167,GradientBoostingRegressor!$B$2:$J$850,6,FALSE),J1167)</f>
        <v>20811.14</v>
      </c>
      <c r="M1167">
        <f>SUM(P1167:S1167)</f>
        <v>25877.929004161379</v>
      </c>
      <c r="N1167">
        <f t="shared" si="72"/>
        <v>5066.7890041613791</v>
      </c>
      <c r="P1167">
        <f t="shared" si="73"/>
        <v>0</v>
      </c>
      <c r="Q1167">
        <f>$H1167*Q$2402</f>
        <v>25877.929004161379</v>
      </c>
      <c r="R1167">
        <f t="shared" si="74"/>
        <v>0</v>
      </c>
      <c r="S1167">
        <f t="shared" si="75"/>
        <v>0</v>
      </c>
      <c r="T1167">
        <f>MROT/DAY(EOMONTH(MIN($G$2:$G$2401),MONTH(G1167)-1))/8*H1167*$T$2402</f>
        <v>0</v>
      </c>
      <c r="U1167">
        <f>I1167-PLAN</f>
        <v>-100</v>
      </c>
    </row>
    <row r="1168" spans="1:21" x14ac:dyDescent="0.35">
      <c r="A1168">
        <v>308</v>
      </c>
      <c r="B1168" t="s">
        <v>130</v>
      </c>
      <c r="C1168" t="s">
        <v>50</v>
      </c>
      <c r="D1168">
        <v>5</v>
      </c>
      <c r="E1168" t="s">
        <v>51</v>
      </c>
      <c r="F1168">
        <v>2</v>
      </c>
      <c r="G1168" s="1">
        <v>44563</v>
      </c>
      <c r="H1168">
        <v>168</v>
      </c>
      <c r="I1168">
        <v>1460</v>
      </c>
      <c r="J1168">
        <v>20811.14</v>
      </c>
      <c r="K1168">
        <f>IF(ISBLANK(J1168),VLOOKUP(A1168,LinearRegression!$B$2:$J$850,6,FALSE),J1168)</f>
        <v>20811.14</v>
      </c>
      <c r="L1168" s="4">
        <f>IF(ISBLANK(J1168),VLOOKUP(A1168,GradientBoostingRegressor!$B$2:$J$850,6,FALSE),J1168)</f>
        <v>20811.14</v>
      </c>
      <c r="M1168">
        <f>SUM(P1168:S1168)</f>
        <v>25877.929004161379</v>
      </c>
      <c r="N1168">
        <f t="shared" si="72"/>
        <v>5066.7890041613791</v>
      </c>
      <c r="P1168">
        <f t="shared" si="73"/>
        <v>0</v>
      </c>
      <c r="Q1168">
        <f>$H1168*Q$2402</f>
        <v>25877.929004161379</v>
      </c>
      <c r="R1168">
        <f t="shared" si="74"/>
        <v>0</v>
      </c>
      <c r="S1168">
        <f t="shared" si="75"/>
        <v>0</v>
      </c>
      <c r="T1168">
        <f>MROT/DAY(EOMONTH(MIN($G$2:$G$2401),MONTH(G1168)-1))/8*H1168*$T$2402</f>
        <v>0</v>
      </c>
      <c r="U1168">
        <f>I1168-PLAN</f>
        <v>-100</v>
      </c>
    </row>
    <row r="1169" spans="1:21" x14ac:dyDescent="0.35">
      <c r="A1169">
        <v>312</v>
      </c>
      <c r="B1169" t="s">
        <v>135</v>
      </c>
      <c r="C1169" t="s">
        <v>50</v>
      </c>
      <c r="D1169">
        <v>5</v>
      </c>
      <c r="E1169" t="s">
        <v>133</v>
      </c>
      <c r="F1169">
        <v>2</v>
      </c>
      <c r="G1169" s="1">
        <v>44563</v>
      </c>
      <c r="H1169">
        <v>168</v>
      </c>
      <c r="I1169">
        <v>1460</v>
      </c>
      <c r="J1169">
        <v>20811.14</v>
      </c>
      <c r="K1169">
        <f>IF(ISBLANK(J1169),VLOOKUP(A1169,LinearRegression!$B$2:$J$850,6,FALSE),J1169)</f>
        <v>20811.14</v>
      </c>
      <c r="L1169" s="4">
        <f>IF(ISBLANK(J1169),VLOOKUP(A1169,GradientBoostingRegressor!$B$2:$J$850,6,FALSE),J1169)</f>
        <v>20811.14</v>
      </c>
      <c r="M1169">
        <f>SUM(P1169:S1169)</f>
        <v>25877.929004161379</v>
      </c>
      <c r="N1169">
        <f t="shared" si="72"/>
        <v>5066.7890041613791</v>
      </c>
      <c r="P1169">
        <f t="shared" si="73"/>
        <v>0</v>
      </c>
      <c r="Q1169">
        <f>$H1169*Q$2402</f>
        <v>25877.929004161379</v>
      </c>
      <c r="R1169">
        <f t="shared" si="74"/>
        <v>0</v>
      </c>
      <c r="S1169">
        <f t="shared" si="75"/>
        <v>0</v>
      </c>
      <c r="T1169">
        <f>MROT/DAY(EOMONTH(MIN($G$2:$G$2401),MONTH(G1169)-1))/8*H1169*$T$2402</f>
        <v>0</v>
      </c>
      <c r="U1169">
        <f>I1169-PLAN</f>
        <v>-100</v>
      </c>
    </row>
    <row r="1170" spans="1:21" x14ac:dyDescent="0.35">
      <c r="A1170">
        <v>475</v>
      </c>
      <c r="B1170" t="s">
        <v>95</v>
      </c>
      <c r="C1170" t="s">
        <v>89</v>
      </c>
      <c r="D1170">
        <v>4</v>
      </c>
      <c r="E1170" t="s">
        <v>16</v>
      </c>
      <c r="F1170">
        <v>3.2</v>
      </c>
      <c r="G1170" s="1">
        <v>44564</v>
      </c>
      <c r="H1170">
        <v>168</v>
      </c>
      <c r="I1170">
        <v>1430</v>
      </c>
      <c r="J1170">
        <v>20609.330000000002</v>
      </c>
      <c r="K1170">
        <f>IF(ISBLANK(J1170),VLOOKUP(A1170,LinearRegression!$B$2:$J$850,6,FALSE),J1170)</f>
        <v>20609.330000000002</v>
      </c>
      <c r="L1170" s="4">
        <f>IF(ISBLANK(J1170),VLOOKUP(A1170,GradientBoostingRegressor!$B$2:$J$850,6,FALSE),J1170)</f>
        <v>20609.330000000002</v>
      </c>
      <c r="M1170">
        <f>SUM(P1170:S1170)</f>
        <v>25877.929004161379</v>
      </c>
      <c r="N1170">
        <f t="shared" si="72"/>
        <v>5268.5990041613768</v>
      </c>
      <c r="P1170">
        <f t="shared" si="73"/>
        <v>0</v>
      </c>
      <c r="Q1170">
        <f>$H1170*Q$2402</f>
        <v>25877.929004161379</v>
      </c>
      <c r="R1170">
        <f t="shared" si="74"/>
        <v>0</v>
      </c>
      <c r="S1170">
        <f t="shared" si="75"/>
        <v>0</v>
      </c>
      <c r="T1170">
        <f>MROT/DAY(EOMONTH(MIN($G$2:$G$2401),MONTH(G1170)-1))/8*H1170*$T$2402</f>
        <v>0</v>
      </c>
      <c r="U1170">
        <f>I1170-PLAN</f>
        <v>-130</v>
      </c>
    </row>
    <row r="1171" spans="1:21" x14ac:dyDescent="0.35">
      <c r="A1171">
        <v>2269</v>
      </c>
      <c r="B1171" t="s">
        <v>88</v>
      </c>
      <c r="C1171" t="s">
        <v>89</v>
      </c>
      <c r="D1171">
        <v>4</v>
      </c>
      <c r="E1171" t="s">
        <v>16</v>
      </c>
      <c r="F1171">
        <v>3.2</v>
      </c>
      <c r="G1171" s="1">
        <v>44573</v>
      </c>
      <c r="H1171">
        <v>168</v>
      </c>
      <c r="I1171">
        <v>1500</v>
      </c>
      <c r="J1171">
        <v>20609.330000000002</v>
      </c>
      <c r="K1171">
        <f>IF(ISBLANK(J1171),VLOOKUP(A1171,LinearRegression!$B$2:$J$850,6,FALSE),J1171)</f>
        <v>20609.330000000002</v>
      </c>
      <c r="L1171" s="4">
        <f>IF(ISBLANK(J1171),VLOOKUP(A1171,GradientBoostingRegressor!$B$2:$J$850,6,FALSE),J1171)</f>
        <v>20609.330000000002</v>
      </c>
      <c r="M1171">
        <f>SUM(P1171:S1171)</f>
        <v>25877.929004161379</v>
      </c>
      <c r="N1171">
        <f t="shared" si="72"/>
        <v>5268.5990041613768</v>
      </c>
      <c r="P1171">
        <f t="shared" si="73"/>
        <v>0</v>
      </c>
      <c r="Q1171">
        <f>$H1171*Q$2402</f>
        <v>25877.929004161379</v>
      </c>
      <c r="R1171">
        <f t="shared" si="74"/>
        <v>0</v>
      </c>
      <c r="S1171">
        <f t="shared" si="75"/>
        <v>0</v>
      </c>
      <c r="T1171">
        <f>MROT/DAY(EOMONTH(MIN($G$2:$G$2401),MONTH(G1171)-1))/8*H1171*$T$2402</f>
        <v>0</v>
      </c>
      <c r="U1171">
        <f>I1171-PLAN</f>
        <v>-60</v>
      </c>
    </row>
    <row r="1172" spans="1:21" x14ac:dyDescent="0.35">
      <c r="A1172">
        <v>2272</v>
      </c>
      <c r="B1172" t="s">
        <v>92</v>
      </c>
      <c r="C1172" t="s">
        <v>89</v>
      </c>
      <c r="D1172">
        <v>4</v>
      </c>
      <c r="E1172" t="s">
        <v>16</v>
      </c>
      <c r="F1172">
        <v>3.2</v>
      </c>
      <c r="G1172" s="1">
        <v>44573</v>
      </c>
      <c r="H1172">
        <v>168</v>
      </c>
      <c r="I1172">
        <v>1500</v>
      </c>
      <c r="J1172">
        <v>20609.330000000002</v>
      </c>
      <c r="K1172">
        <f>IF(ISBLANK(J1172),VLOOKUP(A1172,LinearRegression!$B$2:$J$850,6,FALSE),J1172)</f>
        <v>20609.330000000002</v>
      </c>
      <c r="L1172" s="4">
        <f>IF(ISBLANK(J1172),VLOOKUP(A1172,GradientBoostingRegressor!$B$2:$J$850,6,FALSE),J1172)</f>
        <v>20609.330000000002</v>
      </c>
      <c r="M1172">
        <f>SUM(P1172:S1172)</f>
        <v>25877.929004161379</v>
      </c>
      <c r="N1172">
        <f t="shared" si="72"/>
        <v>5268.5990041613768</v>
      </c>
      <c r="P1172">
        <f t="shared" si="73"/>
        <v>0</v>
      </c>
      <c r="Q1172">
        <f>$H1172*Q$2402</f>
        <v>25877.929004161379</v>
      </c>
      <c r="R1172">
        <f t="shared" si="74"/>
        <v>0</v>
      </c>
      <c r="S1172">
        <f t="shared" si="75"/>
        <v>0</v>
      </c>
      <c r="T1172">
        <f>MROT/DAY(EOMONTH(MIN($G$2:$G$2401),MONTH(G1172)-1))/8*H1172*$T$2402</f>
        <v>0</v>
      </c>
      <c r="U1172">
        <f>I1172-PLAN</f>
        <v>-60</v>
      </c>
    </row>
    <row r="1173" spans="1:21" x14ac:dyDescent="0.35">
      <c r="A1173">
        <v>455</v>
      </c>
      <c r="B1173" t="s">
        <v>74</v>
      </c>
      <c r="C1173" t="s">
        <v>65</v>
      </c>
      <c r="D1173">
        <v>4</v>
      </c>
      <c r="E1173" t="s">
        <v>66</v>
      </c>
      <c r="F1173">
        <v>3.4</v>
      </c>
      <c r="G1173" s="1">
        <v>44564</v>
      </c>
      <c r="H1173">
        <v>156</v>
      </c>
      <c r="I1173">
        <v>1430</v>
      </c>
      <c r="J1173">
        <v>20541.23</v>
      </c>
      <c r="K1173">
        <f>IF(ISBLANK(J1173),VLOOKUP(A1173,LinearRegression!$B$2:$J$850,6,FALSE),J1173)</f>
        <v>20541.23</v>
      </c>
      <c r="L1173" s="4">
        <f>IF(ISBLANK(J1173),VLOOKUP(A1173,GradientBoostingRegressor!$B$2:$J$850,6,FALSE),J1173)</f>
        <v>20541.23</v>
      </c>
      <c r="M1173">
        <f>SUM(P1173:S1173)</f>
        <v>24029.505503864137</v>
      </c>
      <c r="N1173">
        <f t="shared" si="72"/>
        <v>3488.2755038641371</v>
      </c>
      <c r="P1173">
        <f t="shared" si="73"/>
        <v>0</v>
      </c>
      <c r="Q1173">
        <f>$H1173*Q$2402</f>
        <v>24029.505503864137</v>
      </c>
      <c r="R1173">
        <f t="shared" si="74"/>
        <v>0</v>
      </c>
      <c r="S1173">
        <f t="shared" si="75"/>
        <v>0</v>
      </c>
      <c r="T1173">
        <f>MROT/DAY(EOMONTH(MIN($G$2:$G$2401),MONTH(G1173)-1))/8*H1173*$T$2402</f>
        <v>0</v>
      </c>
      <c r="U1173">
        <f>I1173-PLAN</f>
        <v>-130</v>
      </c>
    </row>
    <row r="1174" spans="1:21" x14ac:dyDescent="0.35">
      <c r="A1174">
        <v>460</v>
      </c>
      <c r="B1174" t="s">
        <v>79</v>
      </c>
      <c r="C1174" t="s">
        <v>65</v>
      </c>
      <c r="D1174">
        <v>4</v>
      </c>
      <c r="E1174" t="s">
        <v>66</v>
      </c>
      <c r="F1174">
        <v>3.4</v>
      </c>
      <c r="G1174" s="1">
        <v>44564</v>
      </c>
      <c r="H1174">
        <v>156</v>
      </c>
      <c r="I1174">
        <v>1430</v>
      </c>
      <c r="J1174">
        <v>20541.23</v>
      </c>
      <c r="K1174">
        <f>IF(ISBLANK(J1174),VLOOKUP(A1174,LinearRegression!$B$2:$J$850,6,FALSE),J1174)</f>
        <v>20541.23</v>
      </c>
      <c r="L1174" s="4">
        <f>IF(ISBLANK(J1174),VLOOKUP(A1174,GradientBoostingRegressor!$B$2:$J$850,6,FALSE),J1174)</f>
        <v>20541.23</v>
      </c>
      <c r="M1174">
        <f>SUM(P1174:S1174)</f>
        <v>24029.505503864137</v>
      </c>
      <c r="N1174">
        <f t="shared" si="72"/>
        <v>3488.2755038641371</v>
      </c>
      <c r="P1174">
        <f t="shared" si="73"/>
        <v>0</v>
      </c>
      <c r="Q1174">
        <f>$H1174*Q$2402</f>
        <v>24029.505503864137</v>
      </c>
      <c r="R1174">
        <f t="shared" si="74"/>
        <v>0</v>
      </c>
      <c r="S1174">
        <f t="shared" si="75"/>
        <v>0</v>
      </c>
      <c r="T1174">
        <f>MROT/DAY(EOMONTH(MIN($G$2:$G$2401),MONTH(G1174)-1))/8*H1174*$T$2402</f>
        <v>0</v>
      </c>
      <c r="U1174">
        <f>I1174-PLAN</f>
        <v>-130</v>
      </c>
    </row>
    <row r="1175" spans="1:21" x14ac:dyDescent="0.35">
      <c r="A1175">
        <v>464</v>
      </c>
      <c r="B1175" t="s">
        <v>83</v>
      </c>
      <c r="C1175" t="s">
        <v>68</v>
      </c>
      <c r="D1175">
        <v>4</v>
      </c>
      <c r="E1175" t="s">
        <v>66</v>
      </c>
      <c r="F1175">
        <v>3.4</v>
      </c>
      <c r="G1175" s="1">
        <v>44564</v>
      </c>
      <c r="H1175">
        <v>156</v>
      </c>
      <c r="I1175">
        <v>1430</v>
      </c>
      <c r="J1175">
        <v>20541.23</v>
      </c>
      <c r="K1175">
        <f>IF(ISBLANK(J1175),VLOOKUP(A1175,LinearRegression!$B$2:$J$850,6,FALSE),J1175)</f>
        <v>20541.23</v>
      </c>
      <c r="L1175" s="4">
        <f>IF(ISBLANK(J1175),VLOOKUP(A1175,GradientBoostingRegressor!$B$2:$J$850,6,FALSE),J1175)</f>
        <v>20541.23</v>
      </c>
      <c r="M1175">
        <f>SUM(P1175:S1175)</f>
        <v>24029.505503864137</v>
      </c>
      <c r="N1175">
        <f t="shared" si="72"/>
        <v>3488.2755038641371</v>
      </c>
      <c r="P1175">
        <f t="shared" si="73"/>
        <v>0</v>
      </c>
      <c r="Q1175">
        <f>$H1175*Q$2402</f>
        <v>24029.505503864137</v>
      </c>
      <c r="R1175">
        <f t="shared" si="74"/>
        <v>0</v>
      </c>
      <c r="S1175">
        <f t="shared" si="75"/>
        <v>0</v>
      </c>
      <c r="T1175">
        <f>MROT/DAY(EOMONTH(MIN($G$2:$G$2401),MONTH(G1175)-1))/8*H1175*$T$2402</f>
        <v>0</v>
      </c>
      <c r="U1175">
        <f>I1175-PLAN</f>
        <v>-130</v>
      </c>
    </row>
    <row r="1176" spans="1:21" x14ac:dyDescent="0.35">
      <c r="A1176">
        <v>465</v>
      </c>
      <c r="B1176" t="s">
        <v>84</v>
      </c>
      <c r="C1176" t="s">
        <v>68</v>
      </c>
      <c r="D1176">
        <v>4</v>
      </c>
      <c r="E1176" t="s">
        <v>66</v>
      </c>
      <c r="F1176">
        <v>3.4</v>
      </c>
      <c r="G1176" s="1">
        <v>44564</v>
      </c>
      <c r="H1176">
        <v>156</v>
      </c>
      <c r="I1176">
        <v>1430</v>
      </c>
      <c r="J1176">
        <v>20541.23</v>
      </c>
      <c r="K1176">
        <f>IF(ISBLANK(J1176),VLOOKUP(A1176,LinearRegression!$B$2:$J$850,6,FALSE),J1176)</f>
        <v>20541.23</v>
      </c>
      <c r="L1176" s="4">
        <f>IF(ISBLANK(J1176),VLOOKUP(A1176,GradientBoostingRegressor!$B$2:$J$850,6,FALSE),J1176)</f>
        <v>20541.23</v>
      </c>
      <c r="M1176">
        <f>SUM(P1176:S1176)</f>
        <v>24029.505503864137</v>
      </c>
      <c r="N1176">
        <f t="shared" si="72"/>
        <v>3488.2755038641371</v>
      </c>
      <c r="P1176">
        <f t="shared" si="73"/>
        <v>0</v>
      </c>
      <c r="Q1176">
        <f>$H1176*Q$2402</f>
        <v>24029.505503864137</v>
      </c>
      <c r="R1176">
        <f t="shared" si="74"/>
        <v>0</v>
      </c>
      <c r="S1176">
        <f t="shared" si="75"/>
        <v>0</v>
      </c>
      <c r="T1176">
        <f>MROT/DAY(EOMONTH(MIN($G$2:$G$2401),MONTH(G1176)-1))/8*H1176*$T$2402</f>
        <v>0</v>
      </c>
      <c r="U1176">
        <f>I1176-PLAN</f>
        <v>-130</v>
      </c>
    </row>
    <row r="1177" spans="1:21" x14ac:dyDescent="0.35">
      <c r="A1177">
        <v>860</v>
      </c>
      <c r="B1177" t="s">
        <v>79</v>
      </c>
      <c r="C1177" t="s">
        <v>65</v>
      </c>
      <c r="D1177">
        <v>4</v>
      </c>
      <c r="E1177" t="s">
        <v>66</v>
      </c>
      <c r="F1177">
        <v>3.4</v>
      </c>
      <c r="G1177" s="1">
        <v>44566</v>
      </c>
      <c r="H1177">
        <v>156</v>
      </c>
      <c r="I1177">
        <v>1490</v>
      </c>
      <c r="J1177">
        <v>20541.23</v>
      </c>
      <c r="K1177">
        <f>IF(ISBLANK(J1177),VLOOKUP(A1177,LinearRegression!$B$2:$J$850,6,FALSE),J1177)</f>
        <v>20541.23</v>
      </c>
      <c r="L1177" s="4">
        <f>IF(ISBLANK(J1177),VLOOKUP(A1177,GradientBoostingRegressor!$B$2:$J$850,6,FALSE),J1177)</f>
        <v>20541.23</v>
      </c>
      <c r="M1177">
        <f>SUM(P1177:S1177)</f>
        <v>24029.505503864137</v>
      </c>
      <c r="N1177">
        <f t="shared" si="72"/>
        <v>3488.2755038641371</v>
      </c>
      <c r="P1177">
        <f t="shared" si="73"/>
        <v>0</v>
      </c>
      <c r="Q1177">
        <f>$H1177*Q$2402</f>
        <v>24029.505503864137</v>
      </c>
      <c r="R1177">
        <f t="shared" si="74"/>
        <v>0</v>
      </c>
      <c r="S1177">
        <f t="shared" si="75"/>
        <v>0</v>
      </c>
      <c r="T1177">
        <f>MROT/DAY(EOMONTH(MIN($G$2:$G$2401),MONTH(G1177)-1))/8*H1177*$T$2402</f>
        <v>0</v>
      </c>
      <c r="U1177">
        <f>I1177-PLAN</f>
        <v>-70</v>
      </c>
    </row>
    <row r="1178" spans="1:21" x14ac:dyDescent="0.35">
      <c r="A1178">
        <v>864</v>
      </c>
      <c r="B1178" t="s">
        <v>83</v>
      </c>
      <c r="C1178" t="s">
        <v>68</v>
      </c>
      <c r="D1178">
        <v>4</v>
      </c>
      <c r="E1178" t="s">
        <v>66</v>
      </c>
      <c r="F1178">
        <v>3.4</v>
      </c>
      <c r="G1178" s="1">
        <v>44566</v>
      </c>
      <c r="H1178">
        <v>156</v>
      </c>
      <c r="I1178">
        <v>1490</v>
      </c>
      <c r="J1178">
        <v>20541.23</v>
      </c>
      <c r="K1178">
        <f>IF(ISBLANK(J1178),VLOOKUP(A1178,LinearRegression!$B$2:$J$850,6,FALSE),J1178)</f>
        <v>20541.23</v>
      </c>
      <c r="L1178" s="4">
        <f>IF(ISBLANK(J1178),VLOOKUP(A1178,GradientBoostingRegressor!$B$2:$J$850,6,FALSE),J1178)</f>
        <v>20541.23</v>
      </c>
      <c r="M1178">
        <f>SUM(P1178:S1178)</f>
        <v>24029.505503864137</v>
      </c>
      <c r="N1178">
        <f t="shared" si="72"/>
        <v>3488.2755038641371</v>
      </c>
      <c r="P1178">
        <f t="shared" si="73"/>
        <v>0</v>
      </c>
      <c r="Q1178">
        <f>$H1178*Q$2402</f>
        <v>24029.505503864137</v>
      </c>
      <c r="R1178">
        <f t="shared" si="74"/>
        <v>0</v>
      </c>
      <c r="S1178">
        <f t="shared" si="75"/>
        <v>0</v>
      </c>
      <c r="T1178">
        <f>MROT/DAY(EOMONTH(MIN($G$2:$G$2401),MONTH(G1178)-1))/8*H1178*$T$2402</f>
        <v>0</v>
      </c>
      <c r="U1178">
        <f>I1178-PLAN</f>
        <v>-70</v>
      </c>
    </row>
    <row r="1179" spans="1:21" x14ac:dyDescent="0.35">
      <c r="A1179">
        <v>2053</v>
      </c>
      <c r="B1179" t="s">
        <v>72</v>
      </c>
      <c r="C1179" t="s">
        <v>65</v>
      </c>
      <c r="D1179">
        <v>4</v>
      </c>
      <c r="E1179" t="s">
        <v>66</v>
      </c>
      <c r="F1179">
        <v>3.4</v>
      </c>
      <c r="G1179" s="1">
        <v>44572</v>
      </c>
      <c r="H1179">
        <v>156</v>
      </c>
      <c r="I1179">
        <v>1200</v>
      </c>
      <c r="J1179">
        <v>20541.23</v>
      </c>
      <c r="K1179">
        <f>IF(ISBLANK(J1179),VLOOKUP(A1179,LinearRegression!$B$2:$J$850,6,FALSE),J1179)</f>
        <v>20541.23</v>
      </c>
      <c r="L1179" s="4">
        <f>IF(ISBLANK(J1179),VLOOKUP(A1179,GradientBoostingRegressor!$B$2:$J$850,6,FALSE),J1179)</f>
        <v>20541.23</v>
      </c>
      <c r="M1179">
        <f>SUM(P1179:S1179)</f>
        <v>24029.505503864137</v>
      </c>
      <c r="N1179">
        <f t="shared" si="72"/>
        <v>3488.2755038641371</v>
      </c>
      <c r="P1179">
        <f t="shared" si="73"/>
        <v>0</v>
      </c>
      <c r="Q1179">
        <f>$H1179*Q$2402</f>
        <v>24029.505503864137</v>
      </c>
      <c r="R1179">
        <f t="shared" si="74"/>
        <v>0</v>
      </c>
      <c r="S1179">
        <f t="shared" si="75"/>
        <v>0</v>
      </c>
      <c r="T1179">
        <f>MROT/DAY(EOMONTH(MIN($G$2:$G$2401),MONTH(G1179)-1))/8*H1179*$T$2402</f>
        <v>0</v>
      </c>
      <c r="U1179">
        <f>I1179-PLAN</f>
        <v>-360</v>
      </c>
    </row>
    <row r="1180" spans="1:21" x14ac:dyDescent="0.35">
      <c r="A1180">
        <v>2065</v>
      </c>
      <c r="B1180" t="s">
        <v>84</v>
      </c>
      <c r="C1180" t="s">
        <v>68</v>
      </c>
      <c r="D1180">
        <v>4</v>
      </c>
      <c r="E1180" t="s">
        <v>66</v>
      </c>
      <c r="F1180">
        <v>3.4</v>
      </c>
      <c r="G1180" s="1">
        <v>44572</v>
      </c>
      <c r="H1180">
        <v>156</v>
      </c>
      <c r="I1180">
        <v>1200</v>
      </c>
      <c r="J1180">
        <v>20541.23</v>
      </c>
      <c r="K1180">
        <f>IF(ISBLANK(J1180),VLOOKUP(A1180,LinearRegression!$B$2:$J$850,6,FALSE),J1180)</f>
        <v>20541.23</v>
      </c>
      <c r="L1180" s="4">
        <f>IF(ISBLANK(J1180),VLOOKUP(A1180,GradientBoostingRegressor!$B$2:$J$850,6,FALSE),J1180)</f>
        <v>20541.23</v>
      </c>
      <c r="M1180">
        <f>SUM(P1180:S1180)</f>
        <v>24029.505503864137</v>
      </c>
      <c r="N1180">
        <f t="shared" si="72"/>
        <v>3488.2755038641371</v>
      </c>
      <c r="P1180">
        <f t="shared" si="73"/>
        <v>0</v>
      </c>
      <c r="Q1180">
        <f>$H1180*Q$2402</f>
        <v>24029.505503864137</v>
      </c>
      <c r="R1180">
        <f t="shared" si="74"/>
        <v>0</v>
      </c>
      <c r="S1180">
        <f t="shared" si="75"/>
        <v>0</v>
      </c>
      <c r="T1180">
        <f>MROT/DAY(EOMONTH(MIN($G$2:$G$2401),MONTH(G1180)-1))/8*H1180*$T$2402</f>
        <v>0</v>
      </c>
      <c r="U1180">
        <f>I1180-PLAN</f>
        <v>-360</v>
      </c>
    </row>
    <row r="1181" spans="1:21" x14ac:dyDescent="0.35">
      <c r="A1181">
        <v>520</v>
      </c>
      <c r="B1181" t="s">
        <v>144</v>
      </c>
      <c r="C1181" t="s">
        <v>65</v>
      </c>
      <c r="D1181">
        <v>5</v>
      </c>
      <c r="E1181" t="s">
        <v>142</v>
      </c>
      <c r="F1181">
        <v>3.4</v>
      </c>
      <c r="G1181" s="1">
        <v>44564</v>
      </c>
      <c r="H1181">
        <v>144</v>
      </c>
      <c r="I1181">
        <v>1430</v>
      </c>
      <c r="J1181">
        <v>20524.14</v>
      </c>
      <c r="K1181">
        <f>IF(ISBLANK(J1181),VLOOKUP(A1181,LinearRegression!$B$2:$J$850,6,FALSE),J1181)</f>
        <v>20524.14</v>
      </c>
      <c r="L1181" s="4">
        <f>IF(ISBLANK(J1181),VLOOKUP(A1181,GradientBoostingRegressor!$B$2:$J$850,6,FALSE),J1181)</f>
        <v>20524.14</v>
      </c>
      <c r="M1181">
        <f>SUM(P1181:S1181)</f>
        <v>22181.082003566895</v>
      </c>
      <c r="N1181">
        <f t="shared" si="72"/>
        <v>1656.9420035668954</v>
      </c>
      <c r="P1181">
        <f t="shared" si="73"/>
        <v>0</v>
      </c>
      <c r="Q1181">
        <f>$H1181*Q$2402</f>
        <v>22181.082003566895</v>
      </c>
      <c r="R1181">
        <f t="shared" si="74"/>
        <v>0</v>
      </c>
      <c r="S1181">
        <f t="shared" si="75"/>
        <v>0</v>
      </c>
      <c r="T1181">
        <f>MROT/DAY(EOMONTH(MIN($G$2:$G$2401),MONTH(G1181)-1))/8*H1181*$T$2402</f>
        <v>0</v>
      </c>
      <c r="U1181">
        <f>I1181-PLAN</f>
        <v>-130</v>
      </c>
    </row>
    <row r="1182" spans="1:21" x14ac:dyDescent="0.35">
      <c r="A1182">
        <v>926</v>
      </c>
      <c r="B1182" t="s">
        <v>150</v>
      </c>
      <c r="C1182" t="s">
        <v>65</v>
      </c>
      <c r="D1182">
        <v>5</v>
      </c>
      <c r="E1182" t="s">
        <v>151</v>
      </c>
      <c r="F1182">
        <v>3.4</v>
      </c>
      <c r="G1182" s="1">
        <v>44566</v>
      </c>
      <c r="H1182">
        <v>144</v>
      </c>
      <c r="I1182">
        <v>1490</v>
      </c>
      <c r="J1182">
        <v>20524.14</v>
      </c>
      <c r="K1182">
        <f>IF(ISBLANK(J1182),VLOOKUP(A1182,LinearRegression!$B$2:$J$850,6,FALSE),J1182)</f>
        <v>20524.14</v>
      </c>
      <c r="L1182" s="4">
        <f>IF(ISBLANK(J1182),VLOOKUP(A1182,GradientBoostingRegressor!$B$2:$J$850,6,FALSE),J1182)</f>
        <v>20524.14</v>
      </c>
      <c r="M1182">
        <f>SUM(P1182:S1182)</f>
        <v>22181.082003566895</v>
      </c>
      <c r="N1182">
        <f t="shared" si="72"/>
        <v>1656.9420035668954</v>
      </c>
      <c r="P1182">
        <f t="shared" si="73"/>
        <v>0</v>
      </c>
      <c r="Q1182">
        <f>$H1182*Q$2402</f>
        <v>22181.082003566895</v>
      </c>
      <c r="R1182">
        <f t="shared" si="74"/>
        <v>0</v>
      </c>
      <c r="S1182">
        <f t="shared" si="75"/>
        <v>0</v>
      </c>
      <c r="T1182">
        <f>MROT/DAY(EOMONTH(MIN($G$2:$G$2401),MONTH(G1182)-1))/8*H1182*$T$2402</f>
        <v>0</v>
      </c>
      <c r="U1182">
        <f>I1182-PLAN</f>
        <v>-70</v>
      </c>
    </row>
    <row r="1183" spans="1:21" x14ac:dyDescent="0.35">
      <c r="A1183">
        <v>2118</v>
      </c>
      <c r="B1183" t="s">
        <v>141</v>
      </c>
      <c r="C1183" t="s">
        <v>65</v>
      </c>
      <c r="D1183">
        <v>5</v>
      </c>
      <c r="E1183" t="s">
        <v>142</v>
      </c>
      <c r="F1183">
        <v>3.4</v>
      </c>
      <c r="G1183" s="1">
        <v>44572</v>
      </c>
      <c r="H1183">
        <v>144</v>
      </c>
      <c r="I1183">
        <v>1200</v>
      </c>
      <c r="J1183">
        <v>20524.14</v>
      </c>
      <c r="K1183">
        <f>IF(ISBLANK(J1183),VLOOKUP(A1183,LinearRegression!$B$2:$J$850,6,FALSE),J1183)</f>
        <v>20524.14</v>
      </c>
      <c r="L1183" s="4">
        <f>IF(ISBLANK(J1183),VLOOKUP(A1183,GradientBoostingRegressor!$B$2:$J$850,6,FALSE),J1183)</f>
        <v>20524.14</v>
      </c>
      <c r="M1183">
        <f>SUM(P1183:S1183)</f>
        <v>22181.082003566895</v>
      </c>
      <c r="N1183">
        <f t="shared" si="72"/>
        <v>1656.9420035668954</v>
      </c>
      <c r="P1183">
        <f t="shared" si="73"/>
        <v>0</v>
      </c>
      <c r="Q1183">
        <f>$H1183*Q$2402</f>
        <v>22181.082003566895</v>
      </c>
      <c r="R1183">
        <f t="shared" si="74"/>
        <v>0</v>
      </c>
      <c r="S1183">
        <f t="shared" si="75"/>
        <v>0</v>
      </c>
      <c r="T1183">
        <f>MROT/DAY(EOMONTH(MIN($G$2:$G$2401),MONTH(G1183)-1))/8*H1183*$T$2402</f>
        <v>0</v>
      </c>
      <c r="U1183">
        <f>I1183-PLAN</f>
        <v>-360</v>
      </c>
    </row>
    <row r="1184" spans="1:21" x14ac:dyDescent="0.35">
      <c r="A1184">
        <v>2123</v>
      </c>
      <c r="B1184" t="s">
        <v>147</v>
      </c>
      <c r="C1184" t="s">
        <v>65</v>
      </c>
      <c r="D1184">
        <v>5</v>
      </c>
      <c r="E1184" t="s">
        <v>142</v>
      </c>
      <c r="F1184">
        <v>3.4</v>
      </c>
      <c r="G1184" s="1">
        <v>44572</v>
      </c>
      <c r="H1184">
        <v>144</v>
      </c>
      <c r="I1184">
        <v>1200</v>
      </c>
      <c r="J1184">
        <v>20524.14</v>
      </c>
      <c r="K1184">
        <f>IF(ISBLANK(J1184),VLOOKUP(A1184,LinearRegression!$B$2:$J$850,6,FALSE),J1184)</f>
        <v>20524.14</v>
      </c>
      <c r="L1184" s="4">
        <f>IF(ISBLANK(J1184),VLOOKUP(A1184,GradientBoostingRegressor!$B$2:$J$850,6,FALSE),J1184)</f>
        <v>20524.14</v>
      </c>
      <c r="M1184">
        <f>SUM(P1184:S1184)</f>
        <v>22181.082003566895</v>
      </c>
      <c r="N1184">
        <f t="shared" si="72"/>
        <v>1656.9420035668954</v>
      </c>
      <c r="P1184">
        <f t="shared" si="73"/>
        <v>0</v>
      </c>
      <c r="Q1184">
        <f>$H1184*Q$2402</f>
        <v>22181.082003566895</v>
      </c>
      <c r="R1184">
        <f t="shared" si="74"/>
        <v>0</v>
      </c>
      <c r="S1184">
        <f t="shared" si="75"/>
        <v>0</v>
      </c>
      <c r="T1184">
        <f>MROT/DAY(EOMONTH(MIN($G$2:$G$2401),MONTH(G1184)-1))/8*H1184*$T$2402</f>
        <v>0</v>
      </c>
      <c r="U1184">
        <f>I1184-PLAN</f>
        <v>-360</v>
      </c>
    </row>
    <row r="1185" spans="1:21" x14ac:dyDescent="0.35">
      <c r="A1185">
        <v>2126</v>
      </c>
      <c r="B1185" t="s">
        <v>150</v>
      </c>
      <c r="C1185" t="s">
        <v>65</v>
      </c>
      <c r="D1185">
        <v>5</v>
      </c>
      <c r="E1185" t="s">
        <v>151</v>
      </c>
      <c r="F1185">
        <v>3.4</v>
      </c>
      <c r="G1185" s="1">
        <v>44572</v>
      </c>
      <c r="H1185">
        <v>144</v>
      </c>
      <c r="I1185">
        <v>1200</v>
      </c>
      <c r="J1185">
        <v>20524.14</v>
      </c>
      <c r="K1185">
        <f>IF(ISBLANK(J1185),VLOOKUP(A1185,LinearRegression!$B$2:$J$850,6,FALSE),J1185)</f>
        <v>20524.14</v>
      </c>
      <c r="L1185" s="4">
        <f>IF(ISBLANK(J1185),VLOOKUP(A1185,GradientBoostingRegressor!$B$2:$J$850,6,FALSE),J1185)</f>
        <v>20524.14</v>
      </c>
      <c r="M1185">
        <f>SUM(P1185:S1185)</f>
        <v>22181.082003566895</v>
      </c>
      <c r="N1185">
        <f t="shared" si="72"/>
        <v>1656.9420035668954</v>
      </c>
      <c r="P1185">
        <f t="shared" si="73"/>
        <v>0</v>
      </c>
      <c r="Q1185">
        <f>$H1185*Q$2402</f>
        <v>22181.082003566895</v>
      </c>
      <c r="R1185">
        <f t="shared" si="74"/>
        <v>0</v>
      </c>
      <c r="S1185">
        <f t="shared" si="75"/>
        <v>0</v>
      </c>
      <c r="T1185">
        <f>MROT/DAY(EOMONTH(MIN($G$2:$G$2401),MONTH(G1185)-1))/8*H1185*$T$2402</f>
        <v>0</v>
      </c>
      <c r="U1185">
        <f>I1185-PLAN</f>
        <v>-360</v>
      </c>
    </row>
    <row r="1186" spans="1:21" x14ac:dyDescent="0.35">
      <c r="A1186">
        <v>2133</v>
      </c>
      <c r="B1186" t="s">
        <v>158</v>
      </c>
      <c r="C1186" t="s">
        <v>65</v>
      </c>
      <c r="D1186">
        <v>5</v>
      </c>
      <c r="E1186" t="s">
        <v>151</v>
      </c>
      <c r="F1186">
        <v>3.4</v>
      </c>
      <c r="G1186" s="1">
        <v>44572</v>
      </c>
      <c r="H1186">
        <v>144</v>
      </c>
      <c r="I1186">
        <v>1200</v>
      </c>
      <c r="J1186">
        <v>20524.14</v>
      </c>
      <c r="K1186">
        <f>IF(ISBLANK(J1186),VLOOKUP(A1186,LinearRegression!$B$2:$J$850,6,FALSE),J1186)</f>
        <v>20524.14</v>
      </c>
      <c r="L1186" s="4">
        <f>IF(ISBLANK(J1186),VLOOKUP(A1186,GradientBoostingRegressor!$B$2:$J$850,6,FALSE),J1186)</f>
        <v>20524.14</v>
      </c>
      <c r="M1186">
        <f>SUM(P1186:S1186)</f>
        <v>22181.082003566895</v>
      </c>
      <c r="N1186">
        <f t="shared" si="72"/>
        <v>1656.9420035668954</v>
      </c>
      <c r="P1186">
        <f t="shared" si="73"/>
        <v>0</v>
      </c>
      <c r="Q1186">
        <f>$H1186*Q$2402</f>
        <v>22181.082003566895</v>
      </c>
      <c r="R1186">
        <f t="shared" si="74"/>
        <v>0</v>
      </c>
      <c r="S1186">
        <f t="shared" si="75"/>
        <v>0</v>
      </c>
      <c r="T1186">
        <f>MROT/DAY(EOMONTH(MIN($G$2:$G$2401),MONTH(G1186)-1))/8*H1186*$T$2402</f>
        <v>0</v>
      </c>
      <c r="U1186">
        <f>I1186-PLAN</f>
        <v>-360</v>
      </c>
    </row>
    <row r="1187" spans="1:21" x14ac:dyDescent="0.35">
      <c r="A1187">
        <v>2134</v>
      </c>
      <c r="B1187" t="s">
        <v>159</v>
      </c>
      <c r="C1187" t="s">
        <v>65</v>
      </c>
      <c r="D1187">
        <v>5</v>
      </c>
      <c r="E1187" t="s">
        <v>151</v>
      </c>
      <c r="F1187">
        <v>3.4</v>
      </c>
      <c r="G1187" s="1">
        <v>44572</v>
      </c>
      <c r="H1187">
        <v>144</v>
      </c>
      <c r="I1187">
        <v>1200</v>
      </c>
      <c r="J1187">
        <v>20524.14</v>
      </c>
      <c r="K1187">
        <f>IF(ISBLANK(J1187),VLOOKUP(A1187,LinearRegression!$B$2:$J$850,6,FALSE),J1187)</f>
        <v>20524.14</v>
      </c>
      <c r="L1187" s="4">
        <f>IF(ISBLANK(J1187),VLOOKUP(A1187,GradientBoostingRegressor!$B$2:$J$850,6,FALSE),J1187)</f>
        <v>20524.14</v>
      </c>
      <c r="M1187">
        <f>SUM(P1187:S1187)</f>
        <v>22181.082003566895</v>
      </c>
      <c r="N1187">
        <f t="shared" si="72"/>
        <v>1656.9420035668954</v>
      </c>
      <c r="P1187">
        <f t="shared" si="73"/>
        <v>0</v>
      </c>
      <c r="Q1187">
        <f>$H1187*Q$2402</f>
        <v>22181.082003566895</v>
      </c>
      <c r="R1187">
        <f t="shared" si="74"/>
        <v>0</v>
      </c>
      <c r="S1187">
        <f t="shared" si="75"/>
        <v>0</v>
      </c>
      <c r="T1187">
        <f>MROT/DAY(EOMONTH(MIN($G$2:$G$2401),MONTH(G1187)-1))/8*H1187*$T$2402</f>
        <v>0</v>
      </c>
      <c r="U1187">
        <f>I1187-PLAN</f>
        <v>-360</v>
      </c>
    </row>
    <row r="1188" spans="1:21" x14ac:dyDescent="0.35">
      <c r="A1188">
        <v>497</v>
      </c>
      <c r="B1188" t="s">
        <v>119</v>
      </c>
      <c r="C1188" t="s">
        <v>50</v>
      </c>
      <c r="D1188">
        <v>5</v>
      </c>
      <c r="E1188" t="s">
        <v>51</v>
      </c>
      <c r="F1188">
        <v>2</v>
      </c>
      <c r="G1188" s="1">
        <v>44564</v>
      </c>
      <c r="H1188">
        <v>168</v>
      </c>
      <c r="I1188">
        <v>1430</v>
      </c>
      <c r="J1188">
        <v>20416.84</v>
      </c>
      <c r="K1188">
        <f>IF(ISBLANK(J1188),VLOOKUP(A1188,LinearRegression!$B$2:$J$850,6,FALSE),J1188)</f>
        <v>20416.84</v>
      </c>
      <c r="L1188" s="4">
        <f>IF(ISBLANK(J1188),VLOOKUP(A1188,GradientBoostingRegressor!$B$2:$J$850,6,FALSE),J1188)</f>
        <v>20416.84</v>
      </c>
      <c r="M1188">
        <f>SUM(P1188:S1188)</f>
        <v>25877.929004161379</v>
      </c>
      <c r="N1188">
        <f t="shared" si="72"/>
        <v>5461.0890041613784</v>
      </c>
      <c r="P1188">
        <f t="shared" si="73"/>
        <v>0</v>
      </c>
      <c r="Q1188">
        <f>$H1188*Q$2402</f>
        <v>25877.929004161379</v>
      </c>
      <c r="R1188">
        <f t="shared" si="74"/>
        <v>0</v>
      </c>
      <c r="S1188">
        <f t="shared" si="75"/>
        <v>0</v>
      </c>
      <c r="T1188">
        <f>MROT/DAY(EOMONTH(MIN($G$2:$G$2401),MONTH(G1188)-1))/8*H1188*$T$2402</f>
        <v>0</v>
      </c>
      <c r="U1188">
        <f>I1188-PLAN</f>
        <v>-130</v>
      </c>
    </row>
    <row r="1189" spans="1:21" x14ac:dyDescent="0.35">
      <c r="A1189">
        <v>510</v>
      </c>
      <c r="B1189" t="s">
        <v>132</v>
      </c>
      <c r="C1189" t="s">
        <v>50</v>
      </c>
      <c r="D1189">
        <v>5</v>
      </c>
      <c r="E1189" t="s">
        <v>133</v>
      </c>
      <c r="F1189">
        <v>2</v>
      </c>
      <c r="G1189" s="1">
        <v>44564</v>
      </c>
      <c r="H1189">
        <v>168</v>
      </c>
      <c r="I1189">
        <v>1430</v>
      </c>
      <c r="J1189">
        <v>20416.84</v>
      </c>
      <c r="K1189">
        <f>IF(ISBLANK(J1189),VLOOKUP(A1189,LinearRegression!$B$2:$J$850,6,FALSE),J1189)</f>
        <v>20416.84</v>
      </c>
      <c r="L1189" s="4">
        <f>IF(ISBLANK(J1189),VLOOKUP(A1189,GradientBoostingRegressor!$B$2:$J$850,6,FALSE),J1189)</f>
        <v>20416.84</v>
      </c>
      <c r="M1189">
        <f>SUM(P1189:S1189)</f>
        <v>25877.929004161379</v>
      </c>
      <c r="N1189">
        <f t="shared" si="72"/>
        <v>5461.0890041613784</v>
      </c>
      <c r="P1189">
        <f t="shared" si="73"/>
        <v>0</v>
      </c>
      <c r="Q1189">
        <f>$H1189*Q$2402</f>
        <v>25877.929004161379</v>
      </c>
      <c r="R1189">
        <f t="shared" si="74"/>
        <v>0</v>
      </c>
      <c r="S1189">
        <f t="shared" si="75"/>
        <v>0</v>
      </c>
      <c r="T1189">
        <f>MROT/DAY(EOMONTH(MIN($G$2:$G$2401),MONTH(G1189)-1))/8*H1189*$T$2402</f>
        <v>0</v>
      </c>
      <c r="U1189">
        <f>I1189-PLAN</f>
        <v>-130</v>
      </c>
    </row>
    <row r="1190" spans="1:21" x14ac:dyDescent="0.35">
      <c r="A1190">
        <v>511</v>
      </c>
      <c r="B1190" t="s">
        <v>134</v>
      </c>
      <c r="C1190" t="s">
        <v>50</v>
      </c>
      <c r="D1190">
        <v>5</v>
      </c>
      <c r="E1190" t="s">
        <v>133</v>
      </c>
      <c r="F1190">
        <v>2</v>
      </c>
      <c r="G1190" s="1">
        <v>44564</v>
      </c>
      <c r="H1190">
        <v>168</v>
      </c>
      <c r="I1190">
        <v>1430</v>
      </c>
      <c r="J1190">
        <v>20416.84</v>
      </c>
      <c r="K1190">
        <f>IF(ISBLANK(J1190),VLOOKUP(A1190,LinearRegression!$B$2:$J$850,6,FALSE),J1190)</f>
        <v>20416.84</v>
      </c>
      <c r="L1190" s="4">
        <f>IF(ISBLANK(J1190),VLOOKUP(A1190,GradientBoostingRegressor!$B$2:$J$850,6,FALSE),J1190)</f>
        <v>20416.84</v>
      </c>
      <c r="M1190">
        <f>SUM(P1190:S1190)</f>
        <v>25877.929004161379</v>
      </c>
      <c r="N1190">
        <f t="shared" si="72"/>
        <v>5461.0890041613784</v>
      </c>
      <c r="P1190">
        <f t="shared" si="73"/>
        <v>0</v>
      </c>
      <c r="Q1190">
        <f>$H1190*Q$2402</f>
        <v>25877.929004161379</v>
      </c>
      <c r="R1190">
        <f t="shared" si="74"/>
        <v>0</v>
      </c>
      <c r="S1190">
        <f t="shared" si="75"/>
        <v>0</v>
      </c>
      <c r="T1190">
        <f>MROT/DAY(EOMONTH(MIN($G$2:$G$2401),MONTH(G1190)-1))/8*H1190*$T$2402</f>
        <v>0</v>
      </c>
      <c r="U1190">
        <f>I1190-PLAN</f>
        <v>-130</v>
      </c>
    </row>
    <row r="1191" spans="1:21" x14ac:dyDescent="0.35">
      <c r="A1191">
        <v>515</v>
      </c>
      <c r="B1191" t="s">
        <v>138</v>
      </c>
      <c r="C1191" t="s">
        <v>50</v>
      </c>
      <c r="D1191">
        <v>5</v>
      </c>
      <c r="E1191" t="s">
        <v>133</v>
      </c>
      <c r="F1191">
        <v>2</v>
      </c>
      <c r="G1191" s="1">
        <v>44564</v>
      </c>
      <c r="H1191">
        <v>168</v>
      </c>
      <c r="I1191">
        <v>1430</v>
      </c>
      <c r="J1191">
        <v>20416.84</v>
      </c>
      <c r="K1191">
        <f>IF(ISBLANK(J1191),VLOOKUP(A1191,LinearRegression!$B$2:$J$850,6,FALSE),J1191)</f>
        <v>20416.84</v>
      </c>
      <c r="L1191" s="4">
        <f>IF(ISBLANK(J1191),VLOOKUP(A1191,GradientBoostingRegressor!$B$2:$J$850,6,FALSE),J1191)</f>
        <v>20416.84</v>
      </c>
      <c r="M1191">
        <f>SUM(P1191:S1191)</f>
        <v>25877.929004161379</v>
      </c>
      <c r="N1191">
        <f t="shared" si="72"/>
        <v>5461.0890041613784</v>
      </c>
      <c r="P1191">
        <f t="shared" si="73"/>
        <v>0</v>
      </c>
      <c r="Q1191">
        <f>$H1191*Q$2402</f>
        <v>25877.929004161379</v>
      </c>
      <c r="R1191">
        <f t="shared" si="74"/>
        <v>0</v>
      </c>
      <c r="S1191">
        <f t="shared" si="75"/>
        <v>0</v>
      </c>
      <c r="T1191">
        <f>MROT/DAY(EOMONTH(MIN($G$2:$G$2401),MONTH(G1191)-1))/8*H1191*$T$2402</f>
        <v>0</v>
      </c>
      <c r="U1191">
        <f>I1191-PLAN</f>
        <v>-130</v>
      </c>
    </row>
    <row r="1192" spans="1:21" x14ac:dyDescent="0.35">
      <c r="A1192">
        <v>895</v>
      </c>
      <c r="B1192" t="s">
        <v>117</v>
      </c>
      <c r="C1192" t="s">
        <v>50</v>
      </c>
      <c r="D1192">
        <v>5</v>
      </c>
      <c r="E1192" t="s">
        <v>51</v>
      </c>
      <c r="F1192">
        <v>2</v>
      </c>
      <c r="G1192" s="1">
        <v>44566</v>
      </c>
      <c r="H1192">
        <v>168</v>
      </c>
      <c r="I1192">
        <v>1490</v>
      </c>
      <c r="J1192">
        <v>20416.84</v>
      </c>
      <c r="K1192">
        <f>IF(ISBLANK(J1192),VLOOKUP(A1192,LinearRegression!$B$2:$J$850,6,FALSE),J1192)</f>
        <v>20416.84</v>
      </c>
      <c r="L1192" s="4">
        <f>IF(ISBLANK(J1192),VLOOKUP(A1192,GradientBoostingRegressor!$B$2:$J$850,6,FALSE),J1192)</f>
        <v>20416.84</v>
      </c>
      <c r="M1192">
        <f>SUM(P1192:S1192)</f>
        <v>25877.929004161379</v>
      </c>
      <c r="N1192">
        <f t="shared" si="72"/>
        <v>5461.0890041613784</v>
      </c>
      <c r="P1192">
        <f t="shared" si="73"/>
        <v>0</v>
      </c>
      <c r="Q1192">
        <f>$H1192*Q$2402</f>
        <v>25877.929004161379</v>
      </c>
      <c r="R1192">
        <f t="shared" si="74"/>
        <v>0</v>
      </c>
      <c r="S1192">
        <f t="shared" si="75"/>
        <v>0</v>
      </c>
      <c r="T1192">
        <f>MROT/DAY(EOMONTH(MIN($G$2:$G$2401),MONTH(G1192)-1))/8*H1192*$T$2402</f>
        <v>0</v>
      </c>
      <c r="U1192">
        <f>I1192-PLAN</f>
        <v>-70</v>
      </c>
    </row>
    <row r="1193" spans="1:21" x14ac:dyDescent="0.35">
      <c r="A1193">
        <v>898</v>
      </c>
      <c r="B1193" t="s">
        <v>120</v>
      </c>
      <c r="C1193" t="s">
        <v>50</v>
      </c>
      <c r="D1193">
        <v>5</v>
      </c>
      <c r="E1193" t="s">
        <v>51</v>
      </c>
      <c r="F1193">
        <v>2</v>
      </c>
      <c r="G1193" s="1">
        <v>44566</v>
      </c>
      <c r="H1193">
        <v>168</v>
      </c>
      <c r="I1193">
        <v>1490</v>
      </c>
      <c r="J1193">
        <v>20416.84</v>
      </c>
      <c r="K1193">
        <f>IF(ISBLANK(J1193),VLOOKUP(A1193,LinearRegression!$B$2:$J$850,6,FALSE),J1193)</f>
        <v>20416.84</v>
      </c>
      <c r="L1193" s="4">
        <f>IF(ISBLANK(J1193),VLOOKUP(A1193,GradientBoostingRegressor!$B$2:$J$850,6,FALSE),J1193)</f>
        <v>20416.84</v>
      </c>
      <c r="M1193">
        <f>SUM(P1193:S1193)</f>
        <v>25877.929004161379</v>
      </c>
      <c r="N1193">
        <f t="shared" si="72"/>
        <v>5461.0890041613784</v>
      </c>
      <c r="P1193">
        <f t="shared" si="73"/>
        <v>0</v>
      </c>
      <c r="Q1193">
        <f>$H1193*Q$2402</f>
        <v>25877.929004161379</v>
      </c>
      <c r="R1193">
        <f t="shared" si="74"/>
        <v>0</v>
      </c>
      <c r="S1193">
        <f t="shared" si="75"/>
        <v>0</v>
      </c>
      <c r="T1193">
        <f>MROT/DAY(EOMONTH(MIN($G$2:$G$2401),MONTH(G1193)-1))/8*H1193*$T$2402</f>
        <v>0</v>
      </c>
      <c r="U1193">
        <f>I1193-PLAN</f>
        <v>-70</v>
      </c>
    </row>
    <row r="1194" spans="1:21" x14ac:dyDescent="0.35">
      <c r="A1194">
        <v>908</v>
      </c>
      <c r="B1194" t="s">
        <v>130</v>
      </c>
      <c r="C1194" t="s">
        <v>50</v>
      </c>
      <c r="D1194">
        <v>5</v>
      </c>
      <c r="E1194" t="s">
        <v>51</v>
      </c>
      <c r="F1194">
        <v>2</v>
      </c>
      <c r="G1194" s="1">
        <v>44566</v>
      </c>
      <c r="H1194">
        <v>168</v>
      </c>
      <c r="I1194">
        <v>1490</v>
      </c>
      <c r="J1194">
        <v>20416.84</v>
      </c>
      <c r="K1194">
        <f>IF(ISBLANK(J1194),VLOOKUP(A1194,LinearRegression!$B$2:$J$850,6,FALSE),J1194)</f>
        <v>20416.84</v>
      </c>
      <c r="L1194" s="4">
        <f>IF(ISBLANK(J1194),VLOOKUP(A1194,GradientBoostingRegressor!$B$2:$J$850,6,FALSE),J1194)</f>
        <v>20416.84</v>
      </c>
      <c r="M1194">
        <f>SUM(P1194:S1194)</f>
        <v>25877.929004161379</v>
      </c>
      <c r="N1194">
        <f t="shared" si="72"/>
        <v>5461.0890041613784</v>
      </c>
      <c r="P1194">
        <f t="shared" si="73"/>
        <v>0</v>
      </c>
      <c r="Q1194">
        <f>$H1194*Q$2402</f>
        <v>25877.929004161379</v>
      </c>
      <c r="R1194">
        <f t="shared" si="74"/>
        <v>0</v>
      </c>
      <c r="S1194">
        <f t="shared" si="75"/>
        <v>0</v>
      </c>
      <c r="T1194">
        <f>MROT/DAY(EOMONTH(MIN($G$2:$G$2401),MONTH(G1194)-1))/8*H1194*$T$2402</f>
        <v>0</v>
      </c>
      <c r="U1194">
        <f>I1194-PLAN</f>
        <v>-70</v>
      </c>
    </row>
    <row r="1195" spans="1:21" x14ac:dyDescent="0.35">
      <c r="A1195">
        <v>2098</v>
      </c>
      <c r="B1195" t="s">
        <v>120</v>
      </c>
      <c r="C1195" t="s">
        <v>50</v>
      </c>
      <c r="D1195">
        <v>5</v>
      </c>
      <c r="E1195" t="s">
        <v>51</v>
      </c>
      <c r="F1195">
        <v>2</v>
      </c>
      <c r="G1195" s="1">
        <v>44572</v>
      </c>
      <c r="H1195">
        <v>168</v>
      </c>
      <c r="I1195">
        <v>1200</v>
      </c>
      <c r="J1195">
        <v>20416.84</v>
      </c>
      <c r="K1195">
        <f>IF(ISBLANK(J1195),VLOOKUP(A1195,LinearRegression!$B$2:$J$850,6,FALSE),J1195)</f>
        <v>20416.84</v>
      </c>
      <c r="L1195" s="4">
        <f>IF(ISBLANK(J1195),VLOOKUP(A1195,GradientBoostingRegressor!$B$2:$J$850,6,FALSE),J1195)</f>
        <v>20416.84</v>
      </c>
      <c r="M1195">
        <f>SUM(P1195:S1195)</f>
        <v>25877.929004161379</v>
      </c>
      <c r="N1195">
        <f t="shared" si="72"/>
        <v>5461.0890041613784</v>
      </c>
      <c r="P1195">
        <f t="shared" si="73"/>
        <v>0</v>
      </c>
      <c r="Q1195">
        <f>$H1195*Q$2402</f>
        <v>25877.929004161379</v>
      </c>
      <c r="R1195">
        <f t="shared" si="74"/>
        <v>0</v>
      </c>
      <c r="S1195">
        <f t="shared" si="75"/>
        <v>0</v>
      </c>
      <c r="T1195">
        <f>MROT/DAY(EOMONTH(MIN($G$2:$G$2401),MONTH(G1195)-1))/8*H1195*$T$2402</f>
        <v>0</v>
      </c>
      <c r="U1195">
        <f>I1195-PLAN</f>
        <v>-360</v>
      </c>
    </row>
    <row r="1196" spans="1:21" x14ac:dyDescent="0.35">
      <c r="A1196">
        <v>2111</v>
      </c>
      <c r="B1196" t="s">
        <v>134</v>
      </c>
      <c r="C1196" t="s">
        <v>50</v>
      </c>
      <c r="D1196">
        <v>5</v>
      </c>
      <c r="E1196" t="s">
        <v>133</v>
      </c>
      <c r="F1196">
        <v>2</v>
      </c>
      <c r="G1196" s="1">
        <v>44572</v>
      </c>
      <c r="H1196">
        <v>168</v>
      </c>
      <c r="I1196">
        <v>1200</v>
      </c>
      <c r="J1196">
        <v>20416.84</v>
      </c>
      <c r="K1196">
        <f>IF(ISBLANK(J1196),VLOOKUP(A1196,LinearRegression!$B$2:$J$850,6,FALSE),J1196)</f>
        <v>20416.84</v>
      </c>
      <c r="L1196" s="4">
        <f>IF(ISBLANK(J1196),VLOOKUP(A1196,GradientBoostingRegressor!$B$2:$J$850,6,FALSE),J1196)</f>
        <v>20416.84</v>
      </c>
      <c r="M1196">
        <f>SUM(P1196:S1196)</f>
        <v>25877.929004161379</v>
      </c>
      <c r="N1196">
        <f t="shared" si="72"/>
        <v>5461.0890041613784</v>
      </c>
      <c r="P1196">
        <f t="shared" si="73"/>
        <v>0</v>
      </c>
      <c r="Q1196">
        <f>$H1196*Q$2402</f>
        <v>25877.929004161379</v>
      </c>
      <c r="R1196">
        <f t="shared" si="74"/>
        <v>0</v>
      </c>
      <c r="S1196">
        <f t="shared" si="75"/>
        <v>0</v>
      </c>
      <c r="T1196">
        <f>MROT/DAY(EOMONTH(MIN($G$2:$G$2401),MONTH(G1196)-1))/8*H1196*$T$2402</f>
        <v>0</v>
      </c>
      <c r="U1196">
        <f>I1196-PLAN</f>
        <v>-360</v>
      </c>
    </row>
    <row r="1197" spans="1:21" x14ac:dyDescent="0.35">
      <c r="A1197">
        <v>2295</v>
      </c>
      <c r="B1197" t="s">
        <v>117</v>
      </c>
      <c r="C1197" t="s">
        <v>50</v>
      </c>
      <c r="D1197">
        <v>5</v>
      </c>
      <c r="E1197" t="s">
        <v>51</v>
      </c>
      <c r="F1197">
        <v>2</v>
      </c>
      <c r="G1197" s="1">
        <v>44573</v>
      </c>
      <c r="H1197">
        <v>168</v>
      </c>
      <c r="I1197">
        <v>1500</v>
      </c>
      <c r="J1197">
        <v>20416.84</v>
      </c>
      <c r="K1197">
        <f>IF(ISBLANK(J1197),VLOOKUP(A1197,LinearRegression!$B$2:$J$850,6,FALSE),J1197)</f>
        <v>20416.84</v>
      </c>
      <c r="L1197" s="4">
        <f>IF(ISBLANK(J1197),VLOOKUP(A1197,GradientBoostingRegressor!$B$2:$J$850,6,FALSE),J1197)</f>
        <v>20416.84</v>
      </c>
      <c r="M1197">
        <f>SUM(P1197:S1197)</f>
        <v>25877.929004161379</v>
      </c>
      <c r="N1197">
        <f t="shared" si="72"/>
        <v>5461.0890041613784</v>
      </c>
      <c r="P1197">
        <f t="shared" si="73"/>
        <v>0</v>
      </c>
      <c r="Q1197">
        <f>$H1197*Q$2402</f>
        <v>25877.929004161379</v>
      </c>
      <c r="R1197">
        <f t="shared" si="74"/>
        <v>0</v>
      </c>
      <c r="S1197">
        <f t="shared" si="75"/>
        <v>0</v>
      </c>
      <c r="T1197">
        <f>MROT/DAY(EOMONTH(MIN($G$2:$G$2401),MONTH(G1197)-1))/8*H1197*$T$2402</f>
        <v>0</v>
      </c>
      <c r="U1197">
        <f>I1197-PLAN</f>
        <v>-60</v>
      </c>
    </row>
    <row r="1198" spans="1:21" x14ac:dyDescent="0.35">
      <c r="A1198">
        <v>2297</v>
      </c>
      <c r="B1198" t="s">
        <v>119</v>
      </c>
      <c r="C1198" t="s">
        <v>50</v>
      </c>
      <c r="D1198">
        <v>5</v>
      </c>
      <c r="E1198" t="s">
        <v>51</v>
      </c>
      <c r="F1198">
        <v>2</v>
      </c>
      <c r="G1198" s="1">
        <v>44573</v>
      </c>
      <c r="H1198">
        <v>168</v>
      </c>
      <c r="I1198">
        <v>1500</v>
      </c>
      <c r="J1198">
        <v>20416.84</v>
      </c>
      <c r="K1198">
        <f>IF(ISBLANK(J1198),VLOOKUP(A1198,LinearRegression!$B$2:$J$850,6,FALSE),J1198)</f>
        <v>20416.84</v>
      </c>
      <c r="L1198" s="4">
        <f>IF(ISBLANK(J1198),VLOOKUP(A1198,GradientBoostingRegressor!$B$2:$J$850,6,FALSE),J1198)</f>
        <v>20416.84</v>
      </c>
      <c r="M1198">
        <f>SUM(P1198:S1198)</f>
        <v>25877.929004161379</v>
      </c>
      <c r="N1198">
        <f t="shared" si="72"/>
        <v>5461.0890041613784</v>
      </c>
      <c r="P1198">
        <f t="shared" si="73"/>
        <v>0</v>
      </c>
      <c r="Q1198">
        <f>$H1198*Q$2402</f>
        <v>25877.929004161379</v>
      </c>
      <c r="R1198">
        <f t="shared" si="74"/>
        <v>0</v>
      </c>
      <c r="S1198">
        <f t="shared" si="75"/>
        <v>0</v>
      </c>
      <c r="T1198">
        <f>MROT/DAY(EOMONTH(MIN($G$2:$G$2401),MONTH(G1198)-1))/8*H1198*$T$2402</f>
        <v>0</v>
      </c>
      <c r="U1198">
        <f>I1198-PLAN</f>
        <v>-60</v>
      </c>
    </row>
    <row r="1199" spans="1:21" x14ac:dyDescent="0.35">
      <c r="A1199">
        <v>2303</v>
      </c>
      <c r="B1199" t="s">
        <v>125</v>
      </c>
      <c r="C1199" t="s">
        <v>50</v>
      </c>
      <c r="D1199">
        <v>5</v>
      </c>
      <c r="E1199" t="s">
        <v>51</v>
      </c>
      <c r="F1199">
        <v>2</v>
      </c>
      <c r="G1199" s="1">
        <v>44573</v>
      </c>
      <c r="H1199">
        <v>168</v>
      </c>
      <c r="I1199">
        <v>1500</v>
      </c>
      <c r="J1199">
        <v>20416.84</v>
      </c>
      <c r="K1199">
        <f>IF(ISBLANK(J1199),VLOOKUP(A1199,LinearRegression!$B$2:$J$850,6,FALSE),J1199)</f>
        <v>20416.84</v>
      </c>
      <c r="L1199" s="4">
        <f>IF(ISBLANK(J1199),VLOOKUP(A1199,GradientBoostingRegressor!$B$2:$J$850,6,FALSE),J1199)</f>
        <v>20416.84</v>
      </c>
      <c r="M1199">
        <f>SUM(P1199:S1199)</f>
        <v>25877.929004161379</v>
      </c>
      <c r="N1199">
        <f t="shared" si="72"/>
        <v>5461.0890041613784</v>
      </c>
      <c r="P1199">
        <f t="shared" si="73"/>
        <v>0</v>
      </c>
      <c r="Q1199">
        <f>$H1199*Q$2402</f>
        <v>25877.929004161379</v>
      </c>
      <c r="R1199">
        <f t="shared" si="74"/>
        <v>0</v>
      </c>
      <c r="S1199">
        <f t="shared" si="75"/>
        <v>0</v>
      </c>
      <c r="T1199">
        <f>MROT/DAY(EOMONTH(MIN($G$2:$G$2401),MONTH(G1199)-1))/8*H1199*$T$2402</f>
        <v>0</v>
      </c>
      <c r="U1199">
        <f>I1199-PLAN</f>
        <v>-60</v>
      </c>
    </row>
    <row r="1200" spans="1:21" x14ac:dyDescent="0.35">
      <c r="A1200">
        <v>2308</v>
      </c>
      <c r="B1200" t="s">
        <v>130</v>
      </c>
      <c r="C1200" t="s">
        <v>50</v>
      </c>
      <c r="D1200">
        <v>5</v>
      </c>
      <c r="E1200" t="s">
        <v>51</v>
      </c>
      <c r="F1200">
        <v>2</v>
      </c>
      <c r="G1200" s="1">
        <v>44573</v>
      </c>
      <c r="H1200">
        <v>168</v>
      </c>
      <c r="I1200">
        <v>1500</v>
      </c>
      <c r="J1200">
        <v>20416.84</v>
      </c>
      <c r="K1200">
        <f>IF(ISBLANK(J1200),VLOOKUP(A1200,LinearRegression!$B$2:$J$850,6,FALSE),J1200)</f>
        <v>20416.84</v>
      </c>
      <c r="L1200" s="4">
        <f>IF(ISBLANK(J1200),VLOOKUP(A1200,GradientBoostingRegressor!$B$2:$J$850,6,FALSE),J1200)</f>
        <v>20416.84</v>
      </c>
      <c r="M1200">
        <f>SUM(P1200:S1200)</f>
        <v>25877.929004161379</v>
      </c>
      <c r="N1200">
        <f t="shared" si="72"/>
        <v>5461.0890041613784</v>
      </c>
      <c r="P1200">
        <f t="shared" si="73"/>
        <v>0</v>
      </c>
      <c r="Q1200">
        <f>$H1200*Q$2402</f>
        <v>25877.929004161379</v>
      </c>
      <c r="R1200">
        <f t="shared" si="74"/>
        <v>0</v>
      </c>
      <c r="S1200">
        <f t="shared" si="75"/>
        <v>0</v>
      </c>
      <c r="T1200">
        <f>MROT/DAY(EOMONTH(MIN($G$2:$G$2401),MONTH(G1200)-1))/8*H1200*$T$2402</f>
        <v>0</v>
      </c>
      <c r="U1200">
        <f>I1200-PLAN</f>
        <v>-60</v>
      </c>
    </row>
    <row r="1201" spans="1:21" x14ac:dyDescent="0.35">
      <c r="A1201">
        <v>2147</v>
      </c>
      <c r="B1201" t="s">
        <v>172</v>
      </c>
      <c r="C1201" t="s">
        <v>65</v>
      </c>
      <c r="D1201">
        <v>6</v>
      </c>
      <c r="E1201" t="s">
        <v>66</v>
      </c>
      <c r="F1201">
        <v>3.4</v>
      </c>
      <c r="G1201" s="1">
        <v>44572</v>
      </c>
      <c r="H1201">
        <v>132</v>
      </c>
      <c r="I1201">
        <v>1200</v>
      </c>
      <c r="J1201">
        <v>20404.16</v>
      </c>
      <c r="K1201">
        <f>IF(ISBLANK(J1201),VLOOKUP(A1201,LinearRegression!$B$2:$J$850,6,FALSE),J1201)</f>
        <v>20404.16</v>
      </c>
      <c r="L1201" s="4">
        <f>IF(ISBLANK(J1201),VLOOKUP(A1201,GradientBoostingRegressor!$B$2:$J$850,6,FALSE),J1201)</f>
        <v>20404.16</v>
      </c>
      <c r="M1201">
        <f>SUM(P1201:S1201)</f>
        <v>20332.658503269657</v>
      </c>
      <c r="N1201">
        <f t="shared" si="72"/>
        <v>71.501496730343206</v>
      </c>
      <c r="P1201">
        <f t="shared" si="73"/>
        <v>0</v>
      </c>
      <c r="Q1201">
        <f>$H1201*Q$2402</f>
        <v>20332.658503269657</v>
      </c>
      <c r="R1201">
        <f t="shared" si="74"/>
        <v>0</v>
      </c>
      <c r="S1201">
        <f t="shared" si="75"/>
        <v>0</v>
      </c>
      <c r="T1201">
        <f>MROT/DAY(EOMONTH(MIN($G$2:$G$2401),MONTH(G1201)-1))/8*H1201*$T$2402</f>
        <v>0</v>
      </c>
      <c r="U1201">
        <f>I1201-PLAN</f>
        <v>-360</v>
      </c>
    </row>
    <row r="1202" spans="1:21" x14ac:dyDescent="0.35">
      <c r="A1202">
        <v>1966</v>
      </c>
      <c r="B1202" t="s">
        <v>193</v>
      </c>
      <c r="C1202" t="s">
        <v>65</v>
      </c>
      <c r="D1202">
        <v>7</v>
      </c>
      <c r="E1202" t="s">
        <v>66</v>
      </c>
      <c r="F1202">
        <v>3.4</v>
      </c>
      <c r="G1202" s="1">
        <v>44571</v>
      </c>
      <c r="H1202">
        <v>120</v>
      </c>
      <c r="I1202">
        <v>890</v>
      </c>
      <c r="J1202">
        <v>20154.05</v>
      </c>
      <c r="K1202">
        <f>IF(ISBLANK(J1202),VLOOKUP(A1202,LinearRegression!$B$2:$J$850,6,FALSE),J1202)</f>
        <v>20154.05</v>
      </c>
      <c r="L1202" s="4">
        <f>IF(ISBLANK(J1202),VLOOKUP(A1202,GradientBoostingRegressor!$B$2:$J$850,6,FALSE),J1202)</f>
        <v>20154.05</v>
      </c>
      <c r="M1202">
        <f>SUM(P1202:S1202)</f>
        <v>18484.235002972415</v>
      </c>
      <c r="N1202">
        <f t="shared" si="72"/>
        <v>1669.8149970275845</v>
      </c>
      <c r="P1202">
        <f t="shared" si="73"/>
        <v>0</v>
      </c>
      <c r="Q1202">
        <f>$H1202*Q$2402</f>
        <v>18484.235002972415</v>
      </c>
      <c r="R1202">
        <f t="shared" si="74"/>
        <v>0</v>
      </c>
      <c r="S1202">
        <f t="shared" si="75"/>
        <v>0</v>
      </c>
      <c r="T1202">
        <f>MROT/DAY(EOMONTH(MIN($G$2:$G$2401),MONTH(G1202)-1))/8*H1202*$T$2402</f>
        <v>0</v>
      </c>
      <c r="U1202">
        <f>I1202-PLAN</f>
        <v>-670</v>
      </c>
    </row>
    <row r="1203" spans="1:21" x14ac:dyDescent="0.35">
      <c r="A1203">
        <v>2164</v>
      </c>
      <c r="B1203" t="s">
        <v>191</v>
      </c>
      <c r="C1203" t="s">
        <v>65</v>
      </c>
      <c r="D1203">
        <v>7</v>
      </c>
      <c r="E1203" t="s">
        <v>66</v>
      </c>
      <c r="F1203">
        <v>3.4</v>
      </c>
      <c r="G1203" s="1">
        <v>44572</v>
      </c>
      <c r="H1203">
        <v>120</v>
      </c>
      <c r="I1203">
        <v>1200</v>
      </c>
      <c r="J1203">
        <v>20154.05</v>
      </c>
      <c r="K1203">
        <f>IF(ISBLANK(J1203),VLOOKUP(A1203,LinearRegression!$B$2:$J$850,6,FALSE),J1203)</f>
        <v>20154.05</v>
      </c>
      <c r="L1203" s="4">
        <f>IF(ISBLANK(J1203),VLOOKUP(A1203,GradientBoostingRegressor!$B$2:$J$850,6,FALSE),J1203)</f>
        <v>20154.05</v>
      </c>
      <c r="M1203">
        <f>SUM(P1203:S1203)</f>
        <v>18484.235002972415</v>
      </c>
      <c r="N1203">
        <f t="shared" si="72"/>
        <v>1669.8149970275845</v>
      </c>
      <c r="P1203">
        <f t="shared" si="73"/>
        <v>0</v>
      </c>
      <c r="Q1203">
        <f>$H1203*Q$2402</f>
        <v>18484.235002972415</v>
      </c>
      <c r="R1203">
        <f t="shared" si="74"/>
        <v>0</v>
      </c>
      <c r="S1203">
        <f t="shared" si="75"/>
        <v>0</v>
      </c>
      <c r="T1203">
        <f>MROT/DAY(EOMONTH(MIN($G$2:$G$2401),MONTH(G1203)-1))/8*H1203*$T$2402</f>
        <v>0</v>
      </c>
      <c r="U1203">
        <f>I1203-PLAN</f>
        <v>-360</v>
      </c>
    </row>
    <row r="1204" spans="1:21" x14ac:dyDescent="0.35">
      <c r="A1204">
        <v>335</v>
      </c>
      <c r="B1204" t="s">
        <v>160</v>
      </c>
      <c r="C1204" t="s">
        <v>114</v>
      </c>
      <c r="D1204">
        <v>5</v>
      </c>
      <c r="E1204" t="s">
        <v>16</v>
      </c>
      <c r="F1204">
        <v>3.3</v>
      </c>
      <c r="G1204" s="1">
        <v>44563</v>
      </c>
      <c r="H1204">
        <v>144</v>
      </c>
      <c r="I1204">
        <v>1460</v>
      </c>
      <c r="J1204">
        <v>19998.12</v>
      </c>
      <c r="K1204">
        <f>IF(ISBLANK(J1204),VLOOKUP(A1204,LinearRegression!$B$2:$J$850,6,FALSE),J1204)</f>
        <v>19998.12</v>
      </c>
      <c r="L1204" s="4">
        <f>IF(ISBLANK(J1204),VLOOKUP(A1204,GradientBoostingRegressor!$B$2:$J$850,6,FALSE),J1204)</f>
        <v>19998.12</v>
      </c>
      <c r="M1204">
        <f>SUM(P1204:S1204)</f>
        <v>22181.082003566895</v>
      </c>
      <c r="N1204">
        <f t="shared" si="72"/>
        <v>2182.9620035668959</v>
      </c>
      <c r="P1204">
        <f t="shared" si="73"/>
        <v>0</v>
      </c>
      <c r="Q1204">
        <f>$H1204*Q$2402</f>
        <v>22181.082003566895</v>
      </c>
      <c r="R1204">
        <f t="shared" si="74"/>
        <v>0</v>
      </c>
      <c r="S1204">
        <f t="shared" si="75"/>
        <v>0</v>
      </c>
      <c r="T1204">
        <f>MROT/DAY(EOMONTH(MIN($G$2:$G$2401),MONTH(G1204)-1))/8*H1204*$T$2402</f>
        <v>0</v>
      </c>
      <c r="U1204">
        <f>I1204-PLAN</f>
        <v>-100</v>
      </c>
    </row>
    <row r="1205" spans="1:21" x14ac:dyDescent="0.35">
      <c r="A1205">
        <v>1271</v>
      </c>
      <c r="B1205" t="s">
        <v>91</v>
      </c>
      <c r="C1205" t="s">
        <v>18</v>
      </c>
      <c r="D1205">
        <v>4</v>
      </c>
      <c r="E1205" t="s">
        <v>16</v>
      </c>
      <c r="F1205">
        <v>3.3</v>
      </c>
      <c r="G1205" s="1">
        <v>44568</v>
      </c>
      <c r="H1205">
        <v>156</v>
      </c>
      <c r="I1205">
        <v>1620</v>
      </c>
      <c r="J1205">
        <v>19952.82</v>
      </c>
      <c r="K1205">
        <f>IF(ISBLANK(J1205),VLOOKUP(A1205,LinearRegression!$B$2:$J$850,6,FALSE),J1205)</f>
        <v>19952.82</v>
      </c>
      <c r="L1205" s="4">
        <f>IF(ISBLANK(J1205),VLOOKUP(A1205,GradientBoostingRegressor!$B$2:$J$850,6,FALSE),J1205)</f>
        <v>19952.82</v>
      </c>
      <c r="M1205">
        <f>SUM(P1205:S1205)</f>
        <v>24029.505503864137</v>
      </c>
      <c r="N1205">
        <f t="shared" si="72"/>
        <v>4076.685503864137</v>
      </c>
      <c r="P1205">
        <f t="shared" si="73"/>
        <v>0</v>
      </c>
      <c r="Q1205">
        <f>$H1205*Q$2402</f>
        <v>24029.505503864137</v>
      </c>
      <c r="R1205">
        <f t="shared" si="74"/>
        <v>0</v>
      </c>
      <c r="S1205">
        <f t="shared" si="75"/>
        <v>0</v>
      </c>
      <c r="T1205">
        <f>MROT/DAY(EOMONTH(MIN($G$2:$G$2401),MONTH(G1205)-1))/8*H1205*$T$2402</f>
        <v>0</v>
      </c>
      <c r="U1205">
        <f>I1205-PLAN</f>
        <v>60</v>
      </c>
    </row>
    <row r="1206" spans="1:21" x14ac:dyDescent="0.35">
      <c r="A1206">
        <v>273</v>
      </c>
      <c r="B1206" t="s">
        <v>93</v>
      </c>
      <c r="C1206" t="s">
        <v>18</v>
      </c>
      <c r="D1206">
        <v>4</v>
      </c>
      <c r="E1206" t="s">
        <v>16</v>
      </c>
      <c r="F1206">
        <v>3.3</v>
      </c>
      <c r="G1206" s="1">
        <v>44563</v>
      </c>
      <c r="H1206">
        <v>156</v>
      </c>
      <c r="I1206">
        <v>1460</v>
      </c>
      <c r="J1206">
        <v>19935.09</v>
      </c>
      <c r="K1206">
        <f>IF(ISBLANK(J1206),VLOOKUP(A1206,LinearRegression!$B$2:$J$850,6,FALSE),J1206)</f>
        <v>19935.09</v>
      </c>
      <c r="L1206" s="4">
        <f>IF(ISBLANK(J1206),VLOOKUP(A1206,GradientBoostingRegressor!$B$2:$J$850,6,FALSE),J1206)</f>
        <v>19935.09</v>
      </c>
      <c r="M1206">
        <f>SUM(P1206:S1206)</f>
        <v>24029.505503864137</v>
      </c>
      <c r="N1206">
        <f t="shared" si="72"/>
        <v>4094.4155038641366</v>
      </c>
      <c r="P1206">
        <f t="shared" si="73"/>
        <v>0</v>
      </c>
      <c r="Q1206">
        <f>$H1206*Q$2402</f>
        <v>24029.505503864137</v>
      </c>
      <c r="R1206">
        <f t="shared" si="74"/>
        <v>0</v>
      </c>
      <c r="S1206">
        <f t="shared" si="75"/>
        <v>0</v>
      </c>
      <c r="T1206">
        <f>MROT/DAY(EOMONTH(MIN($G$2:$G$2401),MONTH(G1206)-1))/8*H1206*$T$2402</f>
        <v>0</v>
      </c>
      <c r="U1206">
        <f>I1206-PLAN</f>
        <v>-100</v>
      </c>
    </row>
    <row r="1207" spans="1:21" x14ac:dyDescent="0.35">
      <c r="A1207">
        <v>282</v>
      </c>
      <c r="B1207" t="s">
        <v>102</v>
      </c>
      <c r="C1207" t="s">
        <v>18</v>
      </c>
      <c r="D1207">
        <v>4</v>
      </c>
      <c r="E1207" t="s">
        <v>103</v>
      </c>
      <c r="F1207">
        <v>3.3</v>
      </c>
      <c r="G1207" s="1">
        <v>44563</v>
      </c>
      <c r="H1207">
        <v>156</v>
      </c>
      <c r="I1207">
        <v>1460</v>
      </c>
      <c r="J1207">
        <v>19935.09</v>
      </c>
      <c r="K1207">
        <f>IF(ISBLANK(J1207),VLOOKUP(A1207,LinearRegression!$B$2:$J$850,6,FALSE),J1207)</f>
        <v>19935.09</v>
      </c>
      <c r="L1207" s="4">
        <f>IF(ISBLANK(J1207),VLOOKUP(A1207,GradientBoostingRegressor!$B$2:$J$850,6,FALSE),J1207)</f>
        <v>19935.09</v>
      </c>
      <c r="M1207">
        <f>SUM(P1207:S1207)</f>
        <v>24029.505503864137</v>
      </c>
      <c r="N1207">
        <f t="shared" si="72"/>
        <v>4094.4155038641366</v>
      </c>
      <c r="P1207">
        <f t="shared" si="73"/>
        <v>0</v>
      </c>
      <c r="Q1207">
        <f>$H1207*Q$2402</f>
        <v>24029.505503864137</v>
      </c>
      <c r="R1207">
        <f t="shared" si="74"/>
        <v>0</v>
      </c>
      <c r="S1207">
        <f t="shared" si="75"/>
        <v>0</v>
      </c>
      <c r="T1207">
        <f>MROT/DAY(EOMONTH(MIN($G$2:$G$2401),MONTH(G1207)-1))/8*H1207*$T$2402</f>
        <v>0</v>
      </c>
      <c r="U1207">
        <f>I1207-PLAN</f>
        <v>-100</v>
      </c>
    </row>
    <row r="1208" spans="1:21" x14ac:dyDescent="0.35">
      <c r="A1208">
        <v>288</v>
      </c>
      <c r="B1208" t="s">
        <v>109</v>
      </c>
      <c r="C1208" t="s">
        <v>18</v>
      </c>
      <c r="D1208">
        <v>4</v>
      </c>
      <c r="E1208" t="s">
        <v>103</v>
      </c>
      <c r="F1208">
        <v>3.3</v>
      </c>
      <c r="G1208" s="1">
        <v>44563</v>
      </c>
      <c r="H1208">
        <v>156</v>
      </c>
      <c r="I1208">
        <v>1460</v>
      </c>
      <c r="J1208">
        <v>19935.09</v>
      </c>
      <c r="K1208">
        <f>IF(ISBLANK(J1208),VLOOKUP(A1208,LinearRegression!$B$2:$J$850,6,FALSE),J1208)</f>
        <v>19935.09</v>
      </c>
      <c r="L1208" s="4">
        <f>IF(ISBLANK(J1208),VLOOKUP(A1208,GradientBoostingRegressor!$B$2:$J$850,6,FALSE),J1208)</f>
        <v>19935.09</v>
      </c>
      <c r="M1208">
        <f>SUM(P1208:S1208)</f>
        <v>24029.505503864137</v>
      </c>
      <c r="N1208">
        <f t="shared" si="72"/>
        <v>4094.4155038641366</v>
      </c>
      <c r="P1208">
        <f t="shared" si="73"/>
        <v>0</v>
      </c>
      <c r="Q1208">
        <f>$H1208*Q$2402</f>
        <v>24029.505503864137</v>
      </c>
      <c r="R1208">
        <f t="shared" si="74"/>
        <v>0</v>
      </c>
      <c r="S1208">
        <f t="shared" si="75"/>
        <v>0</v>
      </c>
      <c r="T1208">
        <f>MROT/DAY(EOMONTH(MIN($G$2:$G$2401),MONTH(G1208)-1))/8*H1208*$T$2402</f>
        <v>0</v>
      </c>
      <c r="U1208">
        <f>I1208-PLAN</f>
        <v>-100</v>
      </c>
    </row>
    <row r="1209" spans="1:21" x14ac:dyDescent="0.35">
      <c r="A1209">
        <v>290</v>
      </c>
      <c r="B1209" t="s">
        <v>111</v>
      </c>
      <c r="C1209" t="s">
        <v>18</v>
      </c>
      <c r="D1209">
        <v>4</v>
      </c>
      <c r="E1209" t="s">
        <v>103</v>
      </c>
      <c r="F1209">
        <v>3.3</v>
      </c>
      <c r="G1209" s="1">
        <v>44563</v>
      </c>
      <c r="H1209">
        <v>156</v>
      </c>
      <c r="I1209">
        <v>1460</v>
      </c>
      <c r="J1209">
        <v>19935.09</v>
      </c>
      <c r="K1209">
        <f>IF(ISBLANK(J1209),VLOOKUP(A1209,LinearRegression!$B$2:$J$850,6,FALSE),J1209)</f>
        <v>19935.09</v>
      </c>
      <c r="L1209" s="4">
        <f>IF(ISBLANK(J1209),VLOOKUP(A1209,GradientBoostingRegressor!$B$2:$J$850,6,FALSE),J1209)</f>
        <v>19935.09</v>
      </c>
      <c r="M1209">
        <f>SUM(P1209:S1209)</f>
        <v>24029.505503864137</v>
      </c>
      <c r="N1209">
        <f t="shared" si="72"/>
        <v>4094.4155038641366</v>
      </c>
      <c r="P1209">
        <f t="shared" si="73"/>
        <v>0</v>
      </c>
      <c r="Q1209">
        <f>$H1209*Q$2402</f>
        <v>24029.505503864137</v>
      </c>
      <c r="R1209">
        <f t="shared" si="74"/>
        <v>0</v>
      </c>
      <c r="S1209">
        <f t="shared" si="75"/>
        <v>0</v>
      </c>
      <c r="T1209">
        <f>MROT/DAY(EOMONTH(MIN($G$2:$G$2401),MONTH(G1209)-1))/8*H1209*$T$2402</f>
        <v>0</v>
      </c>
      <c r="U1209">
        <f>I1209-PLAN</f>
        <v>-100</v>
      </c>
    </row>
    <row r="1210" spans="1:21" x14ac:dyDescent="0.35">
      <c r="A1210">
        <v>1224</v>
      </c>
      <c r="B1210" t="s">
        <v>37</v>
      </c>
      <c r="C1210" t="s">
        <v>11</v>
      </c>
      <c r="D1210">
        <v>3</v>
      </c>
      <c r="E1210" t="s">
        <v>16</v>
      </c>
      <c r="F1210">
        <v>3.3</v>
      </c>
      <c r="G1210" s="1">
        <v>44568</v>
      </c>
      <c r="H1210">
        <v>168</v>
      </c>
      <c r="I1210">
        <v>1620</v>
      </c>
      <c r="J1210">
        <v>19807.759999999998</v>
      </c>
      <c r="K1210">
        <f>IF(ISBLANK(J1210),VLOOKUP(A1210,LinearRegression!$B$2:$J$850,6,FALSE),J1210)</f>
        <v>19807.759999999998</v>
      </c>
      <c r="L1210" s="4">
        <f>IF(ISBLANK(J1210),VLOOKUP(A1210,GradientBoostingRegressor!$B$2:$J$850,6,FALSE),J1210)</f>
        <v>19807.759999999998</v>
      </c>
      <c r="M1210">
        <f>SUM(P1210:S1210)</f>
        <v>25877.929004161379</v>
      </c>
      <c r="N1210">
        <f t="shared" si="72"/>
        <v>6070.1690041613801</v>
      </c>
      <c r="P1210">
        <f t="shared" si="73"/>
        <v>0</v>
      </c>
      <c r="Q1210">
        <f>$H1210*Q$2402</f>
        <v>25877.929004161379</v>
      </c>
      <c r="R1210">
        <f t="shared" si="74"/>
        <v>0</v>
      </c>
      <c r="S1210">
        <f t="shared" si="75"/>
        <v>0</v>
      </c>
      <c r="T1210">
        <f>MROT/DAY(EOMONTH(MIN($G$2:$G$2401),MONTH(G1210)-1))/8*H1210*$T$2402</f>
        <v>0</v>
      </c>
      <c r="U1210">
        <f>I1210-PLAN</f>
        <v>60</v>
      </c>
    </row>
    <row r="1211" spans="1:21" x14ac:dyDescent="0.35">
      <c r="A1211">
        <v>1225</v>
      </c>
      <c r="B1211" t="s">
        <v>38</v>
      </c>
      <c r="C1211" t="s">
        <v>18</v>
      </c>
      <c r="D1211">
        <v>3</v>
      </c>
      <c r="E1211" t="s">
        <v>16</v>
      </c>
      <c r="F1211">
        <v>3.3</v>
      </c>
      <c r="G1211" s="1">
        <v>44568</v>
      </c>
      <c r="H1211">
        <v>168</v>
      </c>
      <c r="I1211">
        <v>1620</v>
      </c>
      <c r="J1211">
        <v>19807.759999999998</v>
      </c>
      <c r="K1211">
        <f>IF(ISBLANK(J1211),VLOOKUP(A1211,LinearRegression!$B$2:$J$850,6,FALSE),J1211)</f>
        <v>19807.759999999998</v>
      </c>
      <c r="L1211" s="4">
        <f>IF(ISBLANK(J1211),VLOOKUP(A1211,GradientBoostingRegressor!$B$2:$J$850,6,FALSE),J1211)</f>
        <v>19807.759999999998</v>
      </c>
      <c r="M1211">
        <f>SUM(P1211:S1211)</f>
        <v>25877.929004161379</v>
      </c>
      <c r="N1211">
        <f t="shared" si="72"/>
        <v>6070.1690041613801</v>
      </c>
      <c r="P1211">
        <f t="shared" si="73"/>
        <v>0</v>
      </c>
      <c r="Q1211">
        <f>$H1211*Q$2402</f>
        <v>25877.929004161379</v>
      </c>
      <c r="R1211">
        <f t="shared" si="74"/>
        <v>0</v>
      </c>
      <c r="S1211">
        <f t="shared" si="75"/>
        <v>0</v>
      </c>
      <c r="T1211">
        <f>MROT/DAY(EOMONTH(MIN($G$2:$G$2401),MONTH(G1211)-1))/8*H1211*$T$2402</f>
        <v>0</v>
      </c>
      <c r="U1211">
        <f>I1211-PLAN</f>
        <v>60</v>
      </c>
    </row>
    <row r="1212" spans="1:21" x14ac:dyDescent="0.35">
      <c r="A1212">
        <v>1232</v>
      </c>
      <c r="B1212" t="s">
        <v>45</v>
      </c>
      <c r="C1212" t="s">
        <v>18</v>
      </c>
      <c r="D1212">
        <v>3</v>
      </c>
      <c r="E1212" t="s">
        <v>16</v>
      </c>
      <c r="F1212">
        <v>3.3</v>
      </c>
      <c r="G1212" s="1">
        <v>44568</v>
      </c>
      <c r="H1212">
        <v>168</v>
      </c>
      <c r="I1212">
        <v>1620</v>
      </c>
      <c r="J1212">
        <v>19807.759999999998</v>
      </c>
      <c r="K1212">
        <f>IF(ISBLANK(J1212),VLOOKUP(A1212,LinearRegression!$B$2:$J$850,6,FALSE),J1212)</f>
        <v>19807.759999999998</v>
      </c>
      <c r="L1212" s="4">
        <f>IF(ISBLANK(J1212),VLOOKUP(A1212,GradientBoostingRegressor!$B$2:$J$850,6,FALSE),J1212)</f>
        <v>19807.759999999998</v>
      </c>
      <c r="M1212">
        <f>SUM(P1212:S1212)</f>
        <v>25877.929004161379</v>
      </c>
      <c r="N1212">
        <f t="shared" si="72"/>
        <v>6070.1690041613801</v>
      </c>
      <c r="P1212">
        <f t="shared" si="73"/>
        <v>0</v>
      </c>
      <c r="Q1212">
        <f>$H1212*Q$2402</f>
        <v>25877.929004161379</v>
      </c>
      <c r="R1212">
        <f t="shared" si="74"/>
        <v>0</v>
      </c>
      <c r="S1212">
        <f t="shared" si="75"/>
        <v>0</v>
      </c>
      <c r="T1212">
        <f>MROT/DAY(EOMONTH(MIN($G$2:$G$2401),MONTH(G1212)-1))/8*H1212*$T$2402</f>
        <v>0</v>
      </c>
      <c r="U1212">
        <f>I1212-PLAN</f>
        <v>60</v>
      </c>
    </row>
    <row r="1213" spans="1:21" x14ac:dyDescent="0.35">
      <c r="A1213">
        <v>1233</v>
      </c>
      <c r="B1213" t="s">
        <v>46</v>
      </c>
      <c r="C1213" t="s">
        <v>18</v>
      </c>
      <c r="D1213">
        <v>3</v>
      </c>
      <c r="E1213" t="s">
        <v>16</v>
      </c>
      <c r="F1213">
        <v>3.3</v>
      </c>
      <c r="G1213" s="1">
        <v>44568</v>
      </c>
      <c r="H1213">
        <v>168</v>
      </c>
      <c r="I1213">
        <v>1620</v>
      </c>
      <c r="J1213">
        <v>19807.759999999998</v>
      </c>
      <c r="K1213">
        <f>IF(ISBLANK(J1213),VLOOKUP(A1213,LinearRegression!$B$2:$J$850,6,FALSE),J1213)</f>
        <v>19807.759999999998</v>
      </c>
      <c r="L1213" s="4">
        <f>IF(ISBLANK(J1213),VLOOKUP(A1213,GradientBoostingRegressor!$B$2:$J$850,6,FALSE),J1213)</f>
        <v>19807.759999999998</v>
      </c>
      <c r="M1213">
        <f>SUM(P1213:S1213)</f>
        <v>25877.929004161379</v>
      </c>
      <c r="N1213">
        <f t="shared" si="72"/>
        <v>6070.1690041613801</v>
      </c>
      <c r="P1213">
        <f t="shared" si="73"/>
        <v>0</v>
      </c>
      <c r="Q1213">
        <f>$H1213*Q$2402</f>
        <v>25877.929004161379</v>
      </c>
      <c r="R1213">
        <f t="shared" si="74"/>
        <v>0</v>
      </c>
      <c r="S1213">
        <f t="shared" si="75"/>
        <v>0</v>
      </c>
      <c r="T1213">
        <f>MROT/DAY(EOMONTH(MIN($G$2:$G$2401),MONTH(G1213)-1))/8*H1213*$T$2402</f>
        <v>0</v>
      </c>
      <c r="U1213">
        <f>I1213-PLAN</f>
        <v>60</v>
      </c>
    </row>
    <row r="1214" spans="1:21" x14ac:dyDescent="0.35">
      <c r="A1214">
        <v>225</v>
      </c>
      <c r="B1214" t="s">
        <v>38</v>
      </c>
      <c r="C1214" t="s">
        <v>18</v>
      </c>
      <c r="D1214">
        <v>3</v>
      </c>
      <c r="E1214" t="s">
        <v>16</v>
      </c>
      <c r="F1214">
        <v>3.3</v>
      </c>
      <c r="G1214" s="1">
        <v>44563</v>
      </c>
      <c r="H1214">
        <v>168</v>
      </c>
      <c r="I1214">
        <v>1460</v>
      </c>
      <c r="J1214">
        <v>19790.560000000001</v>
      </c>
      <c r="K1214">
        <f>IF(ISBLANK(J1214),VLOOKUP(A1214,LinearRegression!$B$2:$J$850,6,FALSE),J1214)</f>
        <v>19790.560000000001</v>
      </c>
      <c r="L1214" s="4">
        <f>IF(ISBLANK(J1214),VLOOKUP(A1214,GradientBoostingRegressor!$B$2:$J$850,6,FALSE),J1214)</f>
        <v>19790.560000000001</v>
      </c>
      <c r="M1214">
        <f>SUM(P1214:S1214)</f>
        <v>25877.929004161379</v>
      </c>
      <c r="N1214">
        <f t="shared" si="72"/>
        <v>6087.3690041613772</v>
      </c>
      <c r="P1214">
        <f t="shared" si="73"/>
        <v>0</v>
      </c>
      <c r="Q1214">
        <f>$H1214*Q$2402</f>
        <v>25877.929004161379</v>
      </c>
      <c r="R1214">
        <f t="shared" si="74"/>
        <v>0</v>
      </c>
      <c r="S1214">
        <f t="shared" si="75"/>
        <v>0</v>
      </c>
      <c r="T1214">
        <f>MROT/DAY(EOMONTH(MIN($G$2:$G$2401),MONTH(G1214)-1))/8*H1214*$T$2402</f>
        <v>0</v>
      </c>
      <c r="U1214">
        <f>I1214-PLAN</f>
        <v>-100</v>
      </c>
    </row>
    <row r="1215" spans="1:21" x14ac:dyDescent="0.35">
      <c r="A1215">
        <v>228</v>
      </c>
      <c r="B1215" t="s">
        <v>41</v>
      </c>
      <c r="C1215" t="s">
        <v>18</v>
      </c>
      <c r="D1215">
        <v>3</v>
      </c>
      <c r="E1215" t="s">
        <v>16</v>
      </c>
      <c r="F1215">
        <v>3.3</v>
      </c>
      <c r="G1215" s="1">
        <v>44563</v>
      </c>
      <c r="H1215">
        <v>168</v>
      </c>
      <c r="I1215">
        <v>1460</v>
      </c>
      <c r="J1215">
        <v>19790.560000000001</v>
      </c>
      <c r="K1215">
        <f>IF(ISBLANK(J1215),VLOOKUP(A1215,LinearRegression!$B$2:$J$850,6,FALSE),J1215)</f>
        <v>19790.560000000001</v>
      </c>
      <c r="L1215" s="4">
        <f>IF(ISBLANK(J1215),VLOOKUP(A1215,GradientBoostingRegressor!$B$2:$J$850,6,FALSE),J1215)</f>
        <v>19790.560000000001</v>
      </c>
      <c r="M1215">
        <f>SUM(P1215:S1215)</f>
        <v>25877.929004161379</v>
      </c>
      <c r="N1215">
        <f t="shared" si="72"/>
        <v>6087.3690041613772</v>
      </c>
      <c r="P1215">
        <f t="shared" si="73"/>
        <v>0</v>
      </c>
      <c r="Q1215">
        <f>$H1215*Q$2402</f>
        <v>25877.929004161379</v>
      </c>
      <c r="R1215">
        <f t="shared" si="74"/>
        <v>0</v>
      </c>
      <c r="S1215">
        <f t="shared" si="75"/>
        <v>0</v>
      </c>
      <c r="T1215">
        <f>MROT/DAY(EOMONTH(MIN($G$2:$G$2401),MONTH(G1215)-1))/8*H1215*$T$2402</f>
        <v>0</v>
      </c>
      <c r="U1215">
        <f>I1215-PLAN</f>
        <v>-100</v>
      </c>
    </row>
    <row r="1216" spans="1:21" x14ac:dyDescent="0.35">
      <c r="A1216">
        <v>232</v>
      </c>
      <c r="B1216" t="s">
        <v>45</v>
      </c>
      <c r="C1216" t="s">
        <v>18</v>
      </c>
      <c r="D1216">
        <v>3</v>
      </c>
      <c r="E1216" t="s">
        <v>16</v>
      </c>
      <c r="F1216">
        <v>3.3</v>
      </c>
      <c r="G1216" s="1">
        <v>44563</v>
      </c>
      <c r="H1216">
        <v>168</v>
      </c>
      <c r="I1216">
        <v>1460</v>
      </c>
      <c r="J1216">
        <v>19790.560000000001</v>
      </c>
      <c r="K1216">
        <f>IF(ISBLANK(J1216),VLOOKUP(A1216,LinearRegression!$B$2:$J$850,6,FALSE),J1216)</f>
        <v>19790.560000000001</v>
      </c>
      <c r="L1216" s="4">
        <f>IF(ISBLANK(J1216),VLOOKUP(A1216,GradientBoostingRegressor!$B$2:$J$850,6,FALSE),J1216)</f>
        <v>19790.560000000001</v>
      </c>
      <c r="M1216">
        <f>SUM(P1216:S1216)</f>
        <v>25877.929004161379</v>
      </c>
      <c r="N1216">
        <f t="shared" si="72"/>
        <v>6087.3690041613772</v>
      </c>
      <c r="P1216">
        <f t="shared" si="73"/>
        <v>0</v>
      </c>
      <c r="Q1216">
        <f>$H1216*Q$2402</f>
        <v>25877.929004161379</v>
      </c>
      <c r="R1216">
        <f t="shared" si="74"/>
        <v>0</v>
      </c>
      <c r="S1216">
        <f t="shared" si="75"/>
        <v>0</v>
      </c>
      <c r="T1216">
        <f>MROT/DAY(EOMONTH(MIN($G$2:$G$2401),MONTH(G1216)-1))/8*H1216*$T$2402</f>
        <v>0</v>
      </c>
      <c r="U1216">
        <f>I1216-PLAN</f>
        <v>-100</v>
      </c>
    </row>
    <row r="1217" spans="1:21" x14ac:dyDescent="0.35">
      <c r="A1217">
        <v>234</v>
      </c>
      <c r="B1217" t="s">
        <v>47</v>
      </c>
      <c r="C1217" t="s">
        <v>18</v>
      </c>
      <c r="D1217">
        <v>3</v>
      </c>
      <c r="E1217" t="s">
        <v>16</v>
      </c>
      <c r="F1217">
        <v>3.3</v>
      </c>
      <c r="G1217" s="1">
        <v>44563</v>
      </c>
      <c r="H1217">
        <v>168</v>
      </c>
      <c r="I1217">
        <v>1460</v>
      </c>
      <c r="J1217">
        <v>19790.560000000001</v>
      </c>
      <c r="K1217">
        <f>IF(ISBLANK(J1217),VLOOKUP(A1217,LinearRegression!$B$2:$J$850,6,FALSE),J1217)</f>
        <v>19790.560000000001</v>
      </c>
      <c r="L1217" s="4">
        <f>IF(ISBLANK(J1217),VLOOKUP(A1217,GradientBoostingRegressor!$B$2:$J$850,6,FALSE),J1217)</f>
        <v>19790.560000000001</v>
      </c>
      <c r="M1217">
        <f>SUM(P1217:S1217)</f>
        <v>25877.929004161379</v>
      </c>
      <c r="N1217">
        <f t="shared" si="72"/>
        <v>6087.3690041613772</v>
      </c>
      <c r="P1217">
        <f t="shared" si="73"/>
        <v>0</v>
      </c>
      <c r="Q1217">
        <f>$H1217*Q$2402</f>
        <v>25877.929004161379</v>
      </c>
      <c r="R1217">
        <f t="shared" si="74"/>
        <v>0</v>
      </c>
      <c r="S1217">
        <f t="shared" si="75"/>
        <v>0</v>
      </c>
      <c r="T1217">
        <f>MROT/DAY(EOMONTH(MIN($G$2:$G$2401),MONTH(G1217)-1))/8*H1217*$T$2402</f>
        <v>0</v>
      </c>
      <c r="U1217">
        <f>I1217-PLAN</f>
        <v>-100</v>
      </c>
    </row>
    <row r="1218" spans="1:21" x14ac:dyDescent="0.35">
      <c r="A1218">
        <v>252</v>
      </c>
      <c r="B1218" t="s">
        <v>70</v>
      </c>
      <c r="C1218" t="s">
        <v>71</v>
      </c>
      <c r="D1218">
        <v>4</v>
      </c>
      <c r="E1218" t="s">
        <v>66</v>
      </c>
      <c r="F1218">
        <v>3.1</v>
      </c>
      <c r="G1218" s="1">
        <v>44563</v>
      </c>
      <c r="H1218">
        <v>168</v>
      </c>
      <c r="I1218">
        <v>1460</v>
      </c>
      <c r="J1218">
        <v>19704.560000000001</v>
      </c>
      <c r="K1218">
        <f>IF(ISBLANK(J1218),VLOOKUP(A1218,LinearRegression!$B$2:$J$850,6,FALSE),J1218)</f>
        <v>19704.560000000001</v>
      </c>
      <c r="L1218" s="4">
        <f>IF(ISBLANK(J1218),VLOOKUP(A1218,GradientBoostingRegressor!$B$2:$J$850,6,FALSE),J1218)</f>
        <v>19704.560000000001</v>
      </c>
      <c r="M1218">
        <f>SUM(P1218:S1218)</f>
        <v>25877.929004161379</v>
      </c>
      <c r="N1218">
        <f t="shared" si="72"/>
        <v>6173.3690041613772</v>
      </c>
      <c r="P1218">
        <f t="shared" si="73"/>
        <v>0</v>
      </c>
      <c r="Q1218">
        <f>$H1218*Q$2402</f>
        <v>25877.929004161379</v>
      </c>
      <c r="R1218">
        <f t="shared" si="74"/>
        <v>0</v>
      </c>
      <c r="S1218">
        <f t="shared" si="75"/>
        <v>0</v>
      </c>
      <c r="T1218">
        <f>MROT/DAY(EOMONTH(MIN($G$2:$G$2401),MONTH(G1218)-1))/8*H1218*$T$2402</f>
        <v>0</v>
      </c>
      <c r="U1218">
        <f>I1218-PLAN</f>
        <v>-100</v>
      </c>
    </row>
    <row r="1219" spans="1:21" x14ac:dyDescent="0.35">
      <c r="A1219">
        <v>499</v>
      </c>
      <c r="B1219" t="s">
        <v>121</v>
      </c>
      <c r="C1219" t="s">
        <v>114</v>
      </c>
      <c r="D1219">
        <v>5</v>
      </c>
      <c r="E1219" t="s">
        <v>51</v>
      </c>
      <c r="F1219">
        <v>3.3</v>
      </c>
      <c r="G1219" s="1">
        <v>44564</v>
      </c>
      <c r="H1219">
        <v>144</v>
      </c>
      <c r="I1219">
        <v>1430</v>
      </c>
      <c r="J1219">
        <v>19660.14</v>
      </c>
      <c r="K1219">
        <f>IF(ISBLANK(J1219),VLOOKUP(A1219,LinearRegression!$B$2:$J$850,6,FALSE),J1219)</f>
        <v>19660.14</v>
      </c>
      <c r="L1219" s="4">
        <f>IF(ISBLANK(J1219),VLOOKUP(A1219,GradientBoostingRegressor!$B$2:$J$850,6,FALSE),J1219)</f>
        <v>19660.14</v>
      </c>
      <c r="M1219">
        <f>SUM(P1219:S1219)</f>
        <v>22181.082003566895</v>
      </c>
      <c r="N1219">
        <f t="shared" ref="N1219:N1282" si="76">ABS(J1219-M1219)</f>
        <v>2520.9420035668954</v>
      </c>
      <c r="P1219">
        <f t="shared" ref="P1219:P1282" si="77">$I1219*P$2402</f>
        <v>0</v>
      </c>
      <c r="Q1219">
        <f>$H1219*Q$2402</f>
        <v>22181.082003566895</v>
      </c>
      <c r="R1219">
        <f t="shared" ref="R1219:R1282" si="78">$D1219*R$2402</f>
        <v>0</v>
      </c>
      <c r="S1219">
        <f t="shared" ref="S1219:S1282" si="79">$F1219*S$2402</f>
        <v>0</v>
      </c>
      <c r="T1219">
        <f>MROT/DAY(EOMONTH(MIN($G$2:$G$2401),MONTH(G1219)-1))/8*H1219*$T$2402</f>
        <v>0</v>
      </c>
      <c r="U1219">
        <f>I1219-PLAN</f>
        <v>-130</v>
      </c>
    </row>
    <row r="1220" spans="1:21" x14ac:dyDescent="0.35">
      <c r="A1220">
        <v>894</v>
      </c>
      <c r="B1220" t="s">
        <v>116</v>
      </c>
      <c r="C1220" t="s">
        <v>114</v>
      </c>
      <c r="D1220">
        <v>5</v>
      </c>
      <c r="E1220" t="s">
        <v>51</v>
      </c>
      <c r="F1220">
        <v>3.3</v>
      </c>
      <c r="G1220" s="1">
        <v>44566</v>
      </c>
      <c r="H1220">
        <v>144</v>
      </c>
      <c r="I1220">
        <v>1490</v>
      </c>
      <c r="J1220">
        <v>19660.14</v>
      </c>
      <c r="K1220">
        <f>IF(ISBLANK(J1220),VLOOKUP(A1220,LinearRegression!$B$2:$J$850,6,FALSE),J1220)</f>
        <v>19660.14</v>
      </c>
      <c r="L1220" s="4">
        <f>IF(ISBLANK(J1220),VLOOKUP(A1220,GradientBoostingRegressor!$B$2:$J$850,6,FALSE),J1220)</f>
        <v>19660.14</v>
      </c>
      <c r="M1220">
        <f>SUM(P1220:S1220)</f>
        <v>22181.082003566895</v>
      </c>
      <c r="N1220">
        <f t="shared" si="76"/>
        <v>2520.9420035668954</v>
      </c>
      <c r="P1220">
        <f t="shared" si="77"/>
        <v>0</v>
      </c>
      <c r="Q1220">
        <f>$H1220*Q$2402</f>
        <v>22181.082003566895</v>
      </c>
      <c r="R1220">
        <f t="shared" si="78"/>
        <v>0</v>
      </c>
      <c r="S1220">
        <f t="shared" si="79"/>
        <v>0</v>
      </c>
      <c r="T1220">
        <f>MROT/DAY(EOMONTH(MIN($G$2:$G$2401),MONTH(G1220)-1))/8*H1220*$T$2402</f>
        <v>0</v>
      </c>
      <c r="U1220">
        <f>I1220-PLAN</f>
        <v>-70</v>
      </c>
    </row>
    <row r="1221" spans="1:21" x14ac:dyDescent="0.35">
      <c r="A1221">
        <v>899</v>
      </c>
      <c r="B1221" t="s">
        <v>121</v>
      </c>
      <c r="C1221" t="s">
        <v>114</v>
      </c>
      <c r="D1221">
        <v>5</v>
      </c>
      <c r="E1221" t="s">
        <v>51</v>
      </c>
      <c r="F1221">
        <v>3.3</v>
      </c>
      <c r="G1221" s="1">
        <v>44566</v>
      </c>
      <c r="H1221">
        <v>144</v>
      </c>
      <c r="I1221">
        <v>1490</v>
      </c>
      <c r="J1221">
        <v>19660.14</v>
      </c>
      <c r="K1221">
        <f>IF(ISBLANK(J1221),VLOOKUP(A1221,LinearRegression!$B$2:$J$850,6,FALSE),J1221)</f>
        <v>19660.14</v>
      </c>
      <c r="L1221" s="4">
        <f>IF(ISBLANK(J1221),VLOOKUP(A1221,GradientBoostingRegressor!$B$2:$J$850,6,FALSE),J1221)</f>
        <v>19660.14</v>
      </c>
      <c r="M1221">
        <f>SUM(P1221:S1221)</f>
        <v>22181.082003566895</v>
      </c>
      <c r="N1221">
        <f t="shared" si="76"/>
        <v>2520.9420035668954</v>
      </c>
      <c r="P1221">
        <f t="shared" si="77"/>
        <v>0</v>
      </c>
      <c r="Q1221">
        <f>$H1221*Q$2402</f>
        <v>22181.082003566895</v>
      </c>
      <c r="R1221">
        <f t="shared" si="78"/>
        <v>0</v>
      </c>
      <c r="S1221">
        <f t="shared" si="79"/>
        <v>0</v>
      </c>
      <c r="T1221">
        <f>MROT/DAY(EOMONTH(MIN($G$2:$G$2401),MONTH(G1221)-1))/8*H1221*$T$2402</f>
        <v>0</v>
      </c>
      <c r="U1221">
        <f>I1221-PLAN</f>
        <v>-70</v>
      </c>
    </row>
    <row r="1222" spans="1:21" x14ac:dyDescent="0.35">
      <c r="A1222">
        <v>2105</v>
      </c>
      <c r="B1222" t="s">
        <v>127</v>
      </c>
      <c r="C1222" t="s">
        <v>114</v>
      </c>
      <c r="D1222">
        <v>5</v>
      </c>
      <c r="E1222" t="s">
        <v>51</v>
      </c>
      <c r="F1222">
        <v>3.3</v>
      </c>
      <c r="G1222" s="1">
        <v>44572</v>
      </c>
      <c r="H1222">
        <v>144</v>
      </c>
      <c r="I1222">
        <v>1200</v>
      </c>
      <c r="J1222">
        <v>19660.14</v>
      </c>
      <c r="K1222">
        <f>IF(ISBLANK(J1222),VLOOKUP(A1222,LinearRegression!$B$2:$J$850,6,FALSE),J1222)</f>
        <v>19660.14</v>
      </c>
      <c r="L1222" s="4">
        <f>IF(ISBLANK(J1222),VLOOKUP(A1222,GradientBoostingRegressor!$B$2:$J$850,6,FALSE),J1222)</f>
        <v>19660.14</v>
      </c>
      <c r="M1222">
        <f>SUM(P1222:S1222)</f>
        <v>22181.082003566895</v>
      </c>
      <c r="N1222">
        <f t="shared" si="76"/>
        <v>2520.9420035668954</v>
      </c>
      <c r="P1222">
        <f t="shared" si="77"/>
        <v>0</v>
      </c>
      <c r="Q1222">
        <f>$H1222*Q$2402</f>
        <v>22181.082003566895</v>
      </c>
      <c r="R1222">
        <f t="shared" si="78"/>
        <v>0</v>
      </c>
      <c r="S1222">
        <f t="shared" si="79"/>
        <v>0</v>
      </c>
      <c r="T1222">
        <f>MROT/DAY(EOMONTH(MIN($G$2:$G$2401),MONTH(G1222)-1))/8*H1222*$T$2402</f>
        <v>0</v>
      </c>
      <c r="U1222">
        <f>I1222-PLAN</f>
        <v>-360</v>
      </c>
    </row>
    <row r="1223" spans="1:21" x14ac:dyDescent="0.35">
      <c r="A1223">
        <v>2107</v>
      </c>
      <c r="B1223" t="s">
        <v>129</v>
      </c>
      <c r="C1223" t="s">
        <v>114</v>
      </c>
      <c r="D1223">
        <v>5</v>
      </c>
      <c r="E1223" t="s">
        <v>51</v>
      </c>
      <c r="F1223">
        <v>3.3</v>
      </c>
      <c r="G1223" s="1">
        <v>44572</v>
      </c>
      <c r="H1223">
        <v>144</v>
      </c>
      <c r="I1223">
        <v>1200</v>
      </c>
      <c r="J1223">
        <v>19660.14</v>
      </c>
      <c r="K1223">
        <f>IF(ISBLANK(J1223),VLOOKUP(A1223,LinearRegression!$B$2:$J$850,6,FALSE),J1223)</f>
        <v>19660.14</v>
      </c>
      <c r="L1223" s="4">
        <f>IF(ISBLANK(J1223),VLOOKUP(A1223,GradientBoostingRegressor!$B$2:$J$850,6,FALSE),J1223)</f>
        <v>19660.14</v>
      </c>
      <c r="M1223">
        <f>SUM(P1223:S1223)</f>
        <v>22181.082003566895</v>
      </c>
      <c r="N1223">
        <f t="shared" si="76"/>
        <v>2520.9420035668954</v>
      </c>
      <c r="P1223">
        <f t="shared" si="77"/>
        <v>0</v>
      </c>
      <c r="Q1223">
        <f>$H1223*Q$2402</f>
        <v>22181.082003566895</v>
      </c>
      <c r="R1223">
        <f t="shared" si="78"/>
        <v>0</v>
      </c>
      <c r="S1223">
        <f t="shared" si="79"/>
        <v>0</v>
      </c>
      <c r="T1223">
        <f>MROT/DAY(EOMONTH(MIN($G$2:$G$2401),MONTH(G1223)-1))/8*H1223*$T$2402</f>
        <v>0</v>
      </c>
      <c r="U1223">
        <f>I1223-PLAN</f>
        <v>-360</v>
      </c>
    </row>
    <row r="1224" spans="1:21" x14ac:dyDescent="0.35">
      <c r="A1224">
        <v>2136</v>
      </c>
      <c r="B1224" t="s">
        <v>161</v>
      </c>
      <c r="C1224" t="s">
        <v>114</v>
      </c>
      <c r="D1224">
        <v>5</v>
      </c>
      <c r="E1224" t="s">
        <v>16</v>
      </c>
      <c r="F1224">
        <v>3.3</v>
      </c>
      <c r="G1224" s="1">
        <v>44572</v>
      </c>
      <c r="H1224">
        <v>144</v>
      </c>
      <c r="I1224">
        <v>1200</v>
      </c>
      <c r="J1224">
        <v>19660.14</v>
      </c>
      <c r="K1224">
        <f>IF(ISBLANK(J1224),VLOOKUP(A1224,LinearRegression!$B$2:$J$850,6,FALSE),J1224)</f>
        <v>19660.14</v>
      </c>
      <c r="L1224" s="4">
        <f>IF(ISBLANK(J1224),VLOOKUP(A1224,GradientBoostingRegressor!$B$2:$J$850,6,FALSE),J1224)</f>
        <v>19660.14</v>
      </c>
      <c r="M1224">
        <f>SUM(P1224:S1224)</f>
        <v>22181.082003566895</v>
      </c>
      <c r="N1224">
        <f t="shared" si="76"/>
        <v>2520.9420035668954</v>
      </c>
      <c r="P1224">
        <f t="shared" si="77"/>
        <v>0</v>
      </c>
      <c r="Q1224">
        <f>$H1224*Q$2402</f>
        <v>22181.082003566895</v>
      </c>
      <c r="R1224">
        <f t="shared" si="78"/>
        <v>0</v>
      </c>
      <c r="S1224">
        <f t="shared" si="79"/>
        <v>0</v>
      </c>
      <c r="T1224">
        <f>MROT/DAY(EOMONTH(MIN($G$2:$G$2401),MONTH(G1224)-1))/8*H1224*$T$2402</f>
        <v>0</v>
      </c>
      <c r="U1224">
        <f>I1224-PLAN</f>
        <v>-360</v>
      </c>
    </row>
    <row r="1225" spans="1:21" x14ac:dyDescent="0.35">
      <c r="A1225">
        <v>2137</v>
      </c>
      <c r="B1225" t="s">
        <v>162</v>
      </c>
      <c r="C1225" t="s">
        <v>114</v>
      </c>
      <c r="D1225">
        <v>5</v>
      </c>
      <c r="E1225" t="s">
        <v>16</v>
      </c>
      <c r="F1225">
        <v>3.3</v>
      </c>
      <c r="G1225" s="1">
        <v>44572</v>
      </c>
      <c r="H1225">
        <v>144</v>
      </c>
      <c r="I1225">
        <v>1200</v>
      </c>
      <c r="J1225">
        <v>19660.14</v>
      </c>
      <c r="K1225">
        <f>IF(ISBLANK(J1225),VLOOKUP(A1225,LinearRegression!$B$2:$J$850,6,FALSE),J1225)</f>
        <v>19660.14</v>
      </c>
      <c r="L1225" s="4">
        <f>IF(ISBLANK(J1225),VLOOKUP(A1225,GradientBoostingRegressor!$B$2:$J$850,6,FALSE),J1225)</f>
        <v>19660.14</v>
      </c>
      <c r="M1225">
        <f>SUM(P1225:S1225)</f>
        <v>22181.082003566895</v>
      </c>
      <c r="N1225">
        <f t="shared" si="76"/>
        <v>2520.9420035668954</v>
      </c>
      <c r="P1225">
        <f t="shared" si="77"/>
        <v>0</v>
      </c>
      <c r="Q1225">
        <f>$H1225*Q$2402</f>
        <v>22181.082003566895</v>
      </c>
      <c r="R1225">
        <f t="shared" si="78"/>
        <v>0</v>
      </c>
      <c r="S1225">
        <f t="shared" si="79"/>
        <v>0</v>
      </c>
      <c r="T1225">
        <f>MROT/DAY(EOMONTH(MIN($G$2:$G$2401),MONTH(G1225)-1))/8*H1225*$T$2402</f>
        <v>0</v>
      </c>
      <c r="U1225">
        <f>I1225-PLAN</f>
        <v>-360</v>
      </c>
    </row>
    <row r="1226" spans="1:21" x14ac:dyDescent="0.35">
      <c r="A1226">
        <v>2143</v>
      </c>
      <c r="B1226" t="s">
        <v>168</v>
      </c>
      <c r="C1226" t="s">
        <v>114</v>
      </c>
      <c r="D1226">
        <v>5</v>
      </c>
      <c r="E1226" t="s">
        <v>103</v>
      </c>
      <c r="F1226">
        <v>3.3</v>
      </c>
      <c r="G1226" s="1">
        <v>44572</v>
      </c>
      <c r="H1226">
        <v>144</v>
      </c>
      <c r="I1226">
        <v>1200</v>
      </c>
      <c r="J1226">
        <v>19660.14</v>
      </c>
      <c r="K1226">
        <f>IF(ISBLANK(J1226),VLOOKUP(A1226,LinearRegression!$B$2:$J$850,6,FALSE),J1226)</f>
        <v>19660.14</v>
      </c>
      <c r="L1226" s="4">
        <f>IF(ISBLANK(J1226),VLOOKUP(A1226,GradientBoostingRegressor!$B$2:$J$850,6,FALSE),J1226)</f>
        <v>19660.14</v>
      </c>
      <c r="M1226">
        <f>SUM(P1226:S1226)</f>
        <v>22181.082003566895</v>
      </c>
      <c r="N1226">
        <f t="shared" si="76"/>
        <v>2520.9420035668954</v>
      </c>
      <c r="P1226">
        <f t="shared" si="77"/>
        <v>0</v>
      </c>
      <c r="Q1226">
        <f>$H1226*Q$2402</f>
        <v>22181.082003566895</v>
      </c>
      <c r="R1226">
        <f t="shared" si="78"/>
        <v>0</v>
      </c>
      <c r="S1226">
        <f t="shared" si="79"/>
        <v>0</v>
      </c>
      <c r="T1226">
        <f>MROT/DAY(EOMONTH(MIN($G$2:$G$2401),MONTH(G1226)-1))/8*H1226*$T$2402</f>
        <v>0</v>
      </c>
      <c r="U1226">
        <f>I1226-PLAN</f>
        <v>-360</v>
      </c>
    </row>
    <row r="1227" spans="1:21" x14ac:dyDescent="0.35">
      <c r="A1227">
        <v>2148</v>
      </c>
      <c r="B1227" t="s">
        <v>173</v>
      </c>
      <c r="C1227" t="s">
        <v>114</v>
      </c>
      <c r="D1227">
        <v>6</v>
      </c>
      <c r="E1227" t="s">
        <v>16</v>
      </c>
      <c r="F1227">
        <v>3.3</v>
      </c>
      <c r="G1227" s="1">
        <v>44572</v>
      </c>
      <c r="H1227">
        <v>132</v>
      </c>
      <c r="I1227">
        <v>1200</v>
      </c>
      <c r="J1227">
        <v>19612.16</v>
      </c>
      <c r="K1227">
        <f>IF(ISBLANK(J1227),VLOOKUP(A1227,LinearRegression!$B$2:$J$850,6,FALSE),J1227)</f>
        <v>19612.16</v>
      </c>
      <c r="L1227" s="4">
        <f>IF(ISBLANK(J1227),VLOOKUP(A1227,GradientBoostingRegressor!$B$2:$J$850,6,FALSE),J1227)</f>
        <v>19612.16</v>
      </c>
      <c r="M1227">
        <f>SUM(P1227:S1227)</f>
        <v>20332.658503269657</v>
      </c>
      <c r="N1227">
        <f t="shared" si="76"/>
        <v>720.49850326965679</v>
      </c>
      <c r="P1227">
        <f t="shared" si="77"/>
        <v>0</v>
      </c>
      <c r="Q1227">
        <f>$H1227*Q$2402</f>
        <v>20332.658503269657</v>
      </c>
      <c r="R1227">
        <f t="shared" si="78"/>
        <v>0</v>
      </c>
      <c r="S1227">
        <f t="shared" si="79"/>
        <v>0</v>
      </c>
      <c r="T1227">
        <f>MROT/DAY(EOMONTH(MIN($G$2:$G$2401),MONTH(G1227)-1))/8*H1227*$T$2402</f>
        <v>0</v>
      </c>
      <c r="U1227">
        <f>I1227-PLAN</f>
        <v>-360</v>
      </c>
    </row>
    <row r="1228" spans="1:21" x14ac:dyDescent="0.35">
      <c r="A1228">
        <v>481</v>
      </c>
      <c r="B1228" t="s">
        <v>101</v>
      </c>
      <c r="C1228" t="s">
        <v>18</v>
      </c>
      <c r="D1228">
        <v>4</v>
      </c>
      <c r="E1228" t="s">
        <v>16</v>
      </c>
      <c r="F1228">
        <v>3.3</v>
      </c>
      <c r="G1228" s="1">
        <v>44564</v>
      </c>
      <c r="H1228">
        <v>156</v>
      </c>
      <c r="I1228">
        <v>1430</v>
      </c>
      <c r="J1228">
        <v>19605.23</v>
      </c>
      <c r="K1228">
        <f>IF(ISBLANK(J1228),VLOOKUP(A1228,LinearRegression!$B$2:$J$850,6,FALSE),J1228)</f>
        <v>19605.23</v>
      </c>
      <c r="L1228" s="4">
        <f>IF(ISBLANK(J1228),VLOOKUP(A1228,GradientBoostingRegressor!$B$2:$J$850,6,FALSE),J1228)</f>
        <v>19605.23</v>
      </c>
      <c r="M1228">
        <f>SUM(P1228:S1228)</f>
        <v>24029.505503864137</v>
      </c>
      <c r="N1228">
        <f t="shared" si="76"/>
        <v>4424.2755038641371</v>
      </c>
      <c r="P1228">
        <f t="shared" si="77"/>
        <v>0</v>
      </c>
      <c r="Q1228">
        <f>$H1228*Q$2402</f>
        <v>24029.505503864137</v>
      </c>
      <c r="R1228">
        <f t="shared" si="78"/>
        <v>0</v>
      </c>
      <c r="S1228">
        <f t="shared" si="79"/>
        <v>0</v>
      </c>
      <c r="T1228">
        <f>MROT/DAY(EOMONTH(MIN($G$2:$G$2401),MONTH(G1228)-1))/8*H1228*$T$2402</f>
        <v>0</v>
      </c>
      <c r="U1228">
        <f>I1228-PLAN</f>
        <v>-130</v>
      </c>
    </row>
    <row r="1229" spans="1:21" x14ac:dyDescent="0.35">
      <c r="A1229">
        <v>483</v>
      </c>
      <c r="B1229" t="s">
        <v>104</v>
      </c>
      <c r="C1229" t="s">
        <v>18</v>
      </c>
      <c r="D1229">
        <v>4</v>
      </c>
      <c r="E1229" t="s">
        <v>103</v>
      </c>
      <c r="F1229">
        <v>3.3</v>
      </c>
      <c r="G1229" s="1">
        <v>44564</v>
      </c>
      <c r="H1229">
        <v>156</v>
      </c>
      <c r="I1229">
        <v>1430</v>
      </c>
      <c r="J1229">
        <v>19605.23</v>
      </c>
      <c r="K1229">
        <f>IF(ISBLANK(J1229),VLOOKUP(A1229,LinearRegression!$B$2:$J$850,6,FALSE),J1229)</f>
        <v>19605.23</v>
      </c>
      <c r="L1229" s="4">
        <f>IF(ISBLANK(J1229),VLOOKUP(A1229,GradientBoostingRegressor!$B$2:$J$850,6,FALSE),J1229)</f>
        <v>19605.23</v>
      </c>
      <c r="M1229">
        <f>SUM(P1229:S1229)</f>
        <v>24029.505503864137</v>
      </c>
      <c r="N1229">
        <f t="shared" si="76"/>
        <v>4424.2755038641371</v>
      </c>
      <c r="P1229">
        <f t="shared" si="77"/>
        <v>0</v>
      </c>
      <c r="Q1229">
        <f>$H1229*Q$2402</f>
        <v>24029.505503864137</v>
      </c>
      <c r="R1229">
        <f t="shared" si="78"/>
        <v>0</v>
      </c>
      <c r="S1229">
        <f t="shared" si="79"/>
        <v>0</v>
      </c>
      <c r="T1229">
        <f>MROT/DAY(EOMONTH(MIN($G$2:$G$2401),MONTH(G1229)-1))/8*H1229*$T$2402</f>
        <v>0</v>
      </c>
      <c r="U1229">
        <f>I1229-PLAN</f>
        <v>-130</v>
      </c>
    </row>
    <row r="1230" spans="1:21" x14ac:dyDescent="0.35">
      <c r="A1230">
        <v>2073</v>
      </c>
      <c r="B1230" t="s">
        <v>93</v>
      </c>
      <c r="C1230" t="s">
        <v>18</v>
      </c>
      <c r="D1230">
        <v>4</v>
      </c>
      <c r="E1230" t="s">
        <v>16</v>
      </c>
      <c r="F1230">
        <v>3.3</v>
      </c>
      <c r="G1230" s="1">
        <v>44572</v>
      </c>
      <c r="H1230">
        <v>156</v>
      </c>
      <c r="I1230">
        <v>1200</v>
      </c>
      <c r="J1230">
        <v>19605.23</v>
      </c>
      <c r="K1230">
        <f>IF(ISBLANK(J1230),VLOOKUP(A1230,LinearRegression!$B$2:$J$850,6,FALSE),J1230)</f>
        <v>19605.23</v>
      </c>
      <c r="L1230" s="4">
        <f>IF(ISBLANK(J1230),VLOOKUP(A1230,GradientBoostingRegressor!$B$2:$J$850,6,FALSE),J1230)</f>
        <v>19605.23</v>
      </c>
      <c r="M1230">
        <f>SUM(P1230:S1230)</f>
        <v>24029.505503864137</v>
      </c>
      <c r="N1230">
        <f t="shared" si="76"/>
        <v>4424.2755038641371</v>
      </c>
      <c r="P1230">
        <f t="shared" si="77"/>
        <v>0</v>
      </c>
      <c r="Q1230">
        <f>$H1230*Q$2402</f>
        <v>24029.505503864137</v>
      </c>
      <c r="R1230">
        <f t="shared" si="78"/>
        <v>0</v>
      </c>
      <c r="S1230">
        <f t="shared" si="79"/>
        <v>0</v>
      </c>
      <c r="T1230">
        <f>MROT/DAY(EOMONTH(MIN($G$2:$G$2401),MONTH(G1230)-1))/8*H1230*$T$2402</f>
        <v>0</v>
      </c>
      <c r="U1230">
        <f>I1230-PLAN</f>
        <v>-360</v>
      </c>
    </row>
    <row r="1231" spans="1:21" x14ac:dyDescent="0.35">
      <c r="A1231">
        <v>2081</v>
      </c>
      <c r="B1231" t="s">
        <v>101</v>
      </c>
      <c r="C1231" t="s">
        <v>18</v>
      </c>
      <c r="D1231">
        <v>4</v>
      </c>
      <c r="E1231" t="s">
        <v>16</v>
      </c>
      <c r="F1231">
        <v>3.3</v>
      </c>
      <c r="G1231" s="1">
        <v>44572</v>
      </c>
      <c r="H1231">
        <v>156</v>
      </c>
      <c r="I1231">
        <v>1200</v>
      </c>
      <c r="J1231">
        <v>19605.23</v>
      </c>
      <c r="K1231">
        <f>IF(ISBLANK(J1231),VLOOKUP(A1231,LinearRegression!$B$2:$J$850,6,FALSE),J1231)</f>
        <v>19605.23</v>
      </c>
      <c r="L1231" s="4">
        <f>IF(ISBLANK(J1231),VLOOKUP(A1231,GradientBoostingRegressor!$B$2:$J$850,6,FALSE),J1231)</f>
        <v>19605.23</v>
      </c>
      <c r="M1231">
        <f>SUM(P1231:S1231)</f>
        <v>24029.505503864137</v>
      </c>
      <c r="N1231">
        <f t="shared" si="76"/>
        <v>4424.2755038641371</v>
      </c>
      <c r="P1231">
        <f t="shared" si="77"/>
        <v>0</v>
      </c>
      <c r="Q1231">
        <f>$H1231*Q$2402</f>
        <v>24029.505503864137</v>
      </c>
      <c r="R1231">
        <f t="shared" si="78"/>
        <v>0</v>
      </c>
      <c r="S1231">
        <f t="shared" si="79"/>
        <v>0</v>
      </c>
      <c r="T1231">
        <f>MROT/DAY(EOMONTH(MIN($G$2:$G$2401),MONTH(G1231)-1))/8*H1231*$T$2402</f>
        <v>0</v>
      </c>
      <c r="U1231">
        <f>I1231-PLAN</f>
        <v>-360</v>
      </c>
    </row>
    <row r="1232" spans="1:21" x14ac:dyDescent="0.35">
      <c r="A1232">
        <v>2082</v>
      </c>
      <c r="B1232" t="s">
        <v>102</v>
      </c>
      <c r="C1232" t="s">
        <v>18</v>
      </c>
      <c r="D1232">
        <v>4</v>
      </c>
      <c r="E1232" t="s">
        <v>103</v>
      </c>
      <c r="F1232">
        <v>3.3</v>
      </c>
      <c r="G1232" s="1">
        <v>44572</v>
      </c>
      <c r="H1232">
        <v>156</v>
      </c>
      <c r="I1232">
        <v>1200</v>
      </c>
      <c r="J1232">
        <v>19605.23</v>
      </c>
      <c r="K1232">
        <f>IF(ISBLANK(J1232),VLOOKUP(A1232,LinearRegression!$B$2:$J$850,6,FALSE),J1232)</f>
        <v>19605.23</v>
      </c>
      <c r="L1232" s="4">
        <f>IF(ISBLANK(J1232),VLOOKUP(A1232,GradientBoostingRegressor!$B$2:$J$850,6,FALSE),J1232)</f>
        <v>19605.23</v>
      </c>
      <c r="M1232">
        <f>SUM(P1232:S1232)</f>
        <v>24029.505503864137</v>
      </c>
      <c r="N1232">
        <f t="shared" si="76"/>
        <v>4424.2755038641371</v>
      </c>
      <c r="P1232">
        <f t="shared" si="77"/>
        <v>0</v>
      </c>
      <c r="Q1232">
        <f>$H1232*Q$2402</f>
        <v>24029.505503864137</v>
      </c>
      <c r="R1232">
        <f t="shared" si="78"/>
        <v>0</v>
      </c>
      <c r="S1232">
        <f t="shared" si="79"/>
        <v>0</v>
      </c>
      <c r="T1232">
        <f>MROT/DAY(EOMONTH(MIN($G$2:$G$2401),MONTH(G1232)-1))/8*H1232*$T$2402</f>
        <v>0</v>
      </c>
      <c r="U1232">
        <f>I1232-PLAN</f>
        <v>-360</v>
      </c>
    </row>
    <row r="1233" spans="1:21" x14ac:dyDescent="0.35">
      <c r="A1233">
        <v>2085</v>
      </c>
      <c r="B1233" t="s">
        <v>106</v>
      </c>
      <c r="C1233" t="s">
        <v>18</v>
      </c>
      <c r="D1233">
        <v>4</v>
      </c>
      <c r="E1233" t="s">
        <v>103</v>
      </c>
      <c r="F1233">
        <v>3.3</v>
      </c>
      <c r="G1233" s="1">
        <v>44572</v>
      </c>
      <c r="H1233">
        <v>156</v>
      </c>
      <c r="I1233">
        <v>1200</v>
      </c>
      <c r="J1233">
        <v>19605.23</v>
      </c>
      <c r="K1233">
        <f>IF(ISBLANK(J1233),VLOOKUP(A1233,LinearRegression!$B$2:$J$850,6,FALSE),J1233)</f>
        <v>19605.23</v>
      </c>
      <c r="L1233" s="4">
        <f>IF(ISBLANK(J1233),VLOOKUP(A1233,GradientBoostingRegressor!$B$2:$J$850,6,FALSE),J1233)</f>
        <v>19605.23</v>
      </c>
      <c r="M1233">
        <f>SUM(P1233:S1233)</f>
        <v>24029.505503864137</v>
      </c>
      <c r="N1233">
        <f t="shared" si="76"/>
        <v>4424.2755038641371</v>
      </c>
      <c r="P1233">
        <f t="shared" si="77"/>
        <v>0</v>
      </c>
      <c r="Q1233">
        <f>$H1233*Q$2402</f>
        <v>24029.505503864137</v>
      </c>
      <c r="R1233">
        <f t="shared" si="78"/>
        <v>0</v>
      </c>
      <c r="S1233">
        <f t="shared" si="79"/>
        <v>0</v>
      </c>
      <c r="T1233">
        <f>MROT/DAY(EOMONTH(MIN($G$2:$G$2401),MONTH(G1233)-1))/8*H1233*$T$2402</f>
        <v>0</v>
      </c>
      <c r="U1233">
        <f>I1233-PLAN</f>
        <v>-360</v>
      </c>
    </row>
    <row r="1234" spans="1:21" x14ac:dyDescent="0.35">
      <c r="A1234">
        <v>2090</v>
      </c>
      <c r="B1234" t="s">
        <v>111</v>
      </c>
      <c r="C1234" t="s">
        <v>18</v>
      </c>
      <c r="D1234">
        <v>4</v>
      </c>
      <c r="E1234" t="s">
        <v>103</v>
      </c>
      <c r="F1234">
        <v>3.3</v>
      </c>
      <c r="G1234" s="1">
        <v>44572</v>
      </c>
      <c r="H1234">
        <v>156</v>
      </c>
      <c r="I1234">
        <v>1200</v>
      </c>
      <c r="J1234">
        <v>19605.23</v>
      </c>
      <c r="K1234">
        <f>IF(ISBLANK(J1234),VLOOKUP(A1234,LinearRegression!$B$2:$J$850,6,FALSE),J1234)</f>
        <v>19605.23</v>
      </c>
      <c r="L1234" s="4">
        <f>IF(ISBLANK(J1234),VLOOKUP(A1234,GradientBoostingRegressor!$B$2:$J$850,6,FALSE),J1234)</f>
        <v>19605.23</v>
      </c>
      <c r="M1234">
        <f>SUM(P1234:S1234)</f>
        <v>24029.505503864137</v>
      </c>
      <c r="N1234">
        <f t="shared" si="76"/>
        <v>4424.2755038641371</v>
      </c>
      <c r="P1234">
        <f t="shared" si="77"/>
        <v>0</v>
      </c>
      <c r="Q1234">
        <f>$H1234*Q$2402</f>
        <v>24029.505503864137</v>
      </c>
      <c r="R1234">
        <f t="shared" si="78"/>
        <v>0</v>
      </c>
      <c r="S1234">
        <f t="shared" si="79"/>
        <v>0</v>
      </c>
      <c r="T1234">
        <f>MROT/DAY(EOMONTH(MIN($G$2:$G$2401),MONTH(G1234)-1))/8*H1234*$T$2402</f>
        <v>0</v>
      </c>
      <c r="U1234">
        <f>I1234-PLAN</f>
        <v>-360</v>
      </c>
    </row>
    <row r="1235" spans="1:21" x14ac:dyDescent="0.35">
      <c r="A1235">
        <v>2271</v>
      </c>
      <c r="B1235" t="s">
        <v>91</v>
      </c>
      <c r="C1235" t="s">
        <v>18</v>
      </c>
      <c r="D1235">
        <v>4</v>
      </c>
      <c r="E1235" t="s">
        <v>16</v>
      </c>
      <c r="F1235">
        <v>3.3</v>
      </c>
      <c r="G1235" s="1">
        <v>44573</v>
      </c>
      <c r="H1235">
        <v>156</v>
      </c>
      <c r="I1235">
        <v>1500</v>
      </c>
      <c r="J1235">
        <v>19605.23</v>
      </c>
      <c r="K1235">
        <f>IF(ISBLANK(J1235),VLOOKUP(A1235,LinearRegression!$B$2:$J$850,6,FALSE),J1235)</f>
        <v>19605.23</v>
      </c>
      <c r="L1235" s="4">
        <f>IF(ISBLANK(J1235),VLOOKUP(A1235,GradientBoostingRegressor!$B$2:$J$850,6,FALSE),J1235)</f>
        <v>19605.23</v>
      </c>
      <c r="M1235">
        <f>SUM(P1235:S1235)</f>
        <v>24029.505503864137</v>
      </c>
      <c r="N1235">
        <f t="shared" si="76"/>
        <v>4424.2755038641371</v>
      </c>
      <c r="P1235">
        <f t="shared" si="77"/>
        <v>0</v>
      </c>
      <c r="Q1235">
        <f>$H1235*Q$2402</f>
        <v>24029.505503864137</v>
      </c>
      <c r="R1235">
        <f t="shared" si="78"/>
        <v>0</v>
      </c>
      <c r="S1235">
        <f t="shared" si="79"/>
        <v>0</v>
      </c>
      <c r="T1235">
        <f>MROT/DAY(EOMONTH(MIN($G$2:$G$2401),MONTH(G1235)-1))/8*H1235*$T$2402</f>
        <v>0</v>
      </c>
      <c r="U1235">
        <f>I1235-PLAN</f>
        <v>-60</v>
      </c>
    </row>
    <row r="1236" spans="1:21" x14ac:dyDescent="0.35">
      <c r="A1236">
        <v>2274</v>
      </c>
      <c r="B1236" t="s">
        <v>94</v>
      </c>
      <c r="C1236" t="s">
        <v>18</v>
      </c>
      <c r="D1236">
        <v>4</v>
      </c>
      <c r="E1236" t="s">
        <v>16</v>
      </c>
      <c r="F1236">
        <v>3.3</v>
      </c>
      <c r="G1236" s="1">
        <v>44573</v>
      </c>
      <c r="H1236">
        <v>156</v>
      </c>
      <c r="I1236">
        <v>1500</v>
      </c>
      <c r="J1236">
        <v>19605.23</v>
      </c>
      <c r="K1236">
        <f>IF(ISBLANK(J1236),VLOOKUP(A1236,LinearRegression!$B$2:$J$850,6,FALSE),J1236)</f>
        <v>19605.23</v>
      </c>
      <c r="L1236" s="4">
        <f>IF(ISBLANK(J1236),VLOOKUP(A1236,GradientBoostingRegressor!$B$2:$J$850,6,FALSE),J1236)</f>
        <v>19605.23</v>
      </c>
      <c r="M1236">
        <f>SUM(P1236:S1236)</f>
        <v>24029.505503864137</v>
      </c>
      <c r="N1236">
        <f t="shared" si="76"/>
        <v>4424.2755038641371</v>
      </c>
      <c r="P1236">
        <f t="shared" si="77"/>
        <v>0</v>
      </c>
      <c r="Q1236">
        <f>$H1236*Q$2402</f>
        <v>24029.505503864137</v>
      </c>
      <c r="R1236">
        <f t="shared" si="78"/>
        <v>0</v>
      </c>
      <c r="S1236">
        <f t="shared" si="79"/>
        <v>0</v>
      </c>
      <c r="T1236">
        <f>MROT/DAY(EOMONTH(MIN($G$2:$G$2401),MONTH(G1236)-1))/8*H1236*$T$2402</f>
        <v>0</v>
      </c>
      <c r="U1236">
        <f>I1236-PLAN</f>
        <v>-60</v>
      </c>
    </row>
    <row r="1237" spans="1:21" x14ac:dyDescent="0.35">
      <c r="A1237">
        <v>217</v>
      </c>
      <c r="B1237" t="s">
        <v>30</v>
      </c>
      <c r="C1237" t="s">
        <v>11</v>
      </c>
      <c r="D1237">
        <v>3</v>
      </c>
      <c r="E1237" t="s">
        <v>12</v>
      </c>
      <c r="F1237">
        <v>1</v>
      </c>
      <c r="G1237" s="1">
        <v>44563</v>
      </c>
      <c r="H1237">
        <v>192</v>
      </c>
      <c r="I1237">
        <v>1460</v>
      </c>
      <c r="J1237">
        <v>19567.28</v>
      </c>
      <c r="K1237">
        <f>IF(ISBLANK(J1237),VLOOKUP(A1237,LinearRegression!$B$2:$J$850,6,FALSE),J1237)</f>
        <v>19567.28</v>
      </c>
      <c r="L1237" s="4">
        <f>IF(ISBLANK(J1237),VLOOKUP(A1237,GradientBoostingRegressor!$B$2:$J$850,6,FALSE),J1237)</f>
        <v>19567.28</v>
      </c>
      <c r="M1237">
        <f>SUM(P1237:S1237)</f>
        <v>29574.776004755862</v>
      </c>
      <c r="N1237">
        <f t="shared" si="76"/>
        <v>10007.496004755863</v>
      </c>
      <c r="P1237">
        <f t="shared" si="77"/>
        <v>0</v>
      </c>
      <c r="Q1237">
        <f>$H1237*Q$2402</f>
        <v>29574.776004755862</v>
      </c>
      <c r="R1237">
        <f t="shared" si="78"/>
        <v>0</v>
      </c>
      <c r="S1237">
        <f t="shared" si="79"/>
        <v>0</v>
      </c>
      <c r="T1237">
        <f>MROT/DAY(EOMONTH(MIN($G$2:$G$2401),MONTH(G1237)-1))/8*H1237*$T$2402</f>
        <v>0</v>
      </c>
      <c r="U1237">
        <f>I1237-PLAN</f>
        <v>-100</v>
      </c>
    </row>
    <row r="1238" spans="1:21" x14ac:dyDescent="0.35">
      <c r="A1238">
        <v>429</v>
      </c>
      <c r="B1238" t="s">
        <v>42</v>
      </c>
      <c r="C1238" t="s">
        <v>11</v>
      </c>
      <c r="D1238">
        <v>3</v>
      </c>
      <c r="E1238" t="s">
        <v>16</v>
      </c>
      <c r="F1238">
        <v>3.3</v>
      </c>
      <c r="G1238" s="1">
        <v>44564</v>
      </c>
      <c r="H1238">
        <v>168</v>
      </c>
      <c r="I1238">
        <v>1430</v>
      </c>
      <c r="J1238">
        <v>19470.53</v>
      </c>
      <c r="K1238">
        <f>IF(ISBLANK(J1238),VLOOKUP(A1238,LinearRegression!$B$2:$J$850,6,FALSE),J1238)</f>
        <v>19470.53</v>
      </c>
      <c r="L1238" s="4">
        <f>IF(ISBLANK(J1238),VLOOKUP(A1238,GradientBoostingRegressor!$B$2:$J$850,6,FALSE),J1238)</f>
        <v>19470.53</v>
      </c>
      <c r="M1238">
        <f>SUM(P1238:S1238)</f>
        <v>25877.929004161379</v>
      </c>
      <c r="N1238">
        <f t="shared" si="76"/>
        <v>6407.3990041613797</v>
      </c>
      <c r="P1238">
        <f t="shared" si="77"/>
        <v>0</v>
      </c>
      <c r="Q1238">
        <f>$H1238*Q$2402</f>
        <v>25877.929004161379</v>
      </c>
      <c r="R1238">
        <f t="shared" si="78"/>
        <v>0</v>
      </c>
      <c r="S1238">
        <f t="shared" si="79"/>
        <v>0</v>
      </c>
      <c r="T1238">
        <f>MROT/DAY(EOMONTH(MIN($G$2:$G$2401),MONTH(G1238)-1))/8*H1238*$T$2402</f>
        <v>0</v>
      </c>
      <c r="U1238">
        <f>I1238-PLAN</f>
        <v>-130</v>
      </c>
    </row>
    <row r="1239" spans="1:21" x14ac:dyDescent="0.35">
      <c r="A1239">
        <v>828</v>
      </c>
      <c r="B1239" t="s">
        <v>41</v>
      </c>
      <c r="C1239" t="s">
        <v>18</v>
      </c>
      <c r="D1239">
        <v>3</v>
      </c>
      <c r="E1239" t="s">
        <v>16</v>
      </c>
      <c r="F1239">
        <v>3.3</v>
      </c>
      <c r="G1239" s="1">
        <v>44566</v>
      </c>
      <c r="H1239">
        <v>168</v>
      </c>
      <c r="I1239">
        <v>1490</v>
      </c>
      <c r="J1239">
        <v>19470.53</v>
      </c>
      <c r="K1239">
        <f>IF(ISBLANK(J1239),VLOOKUP(A1239,LinearRegression!$B$2:$J$850,6,FALSE),J1239)</f>
        <v>19470.53</v>
      </c>
      <c r="L1239" s="4">
        <f>IF(ISBLANK(J1239),VLOOKUP(A1239,GradientBoostingRegressor!$B$2:$J$850,6,FALSE),J1239)</f>
        <v>19470.53</v>
      </c>
      <c r="M1239">
        <f>SUM(P1239:S1239)</f>
        <v>25877.929004161379</v>
      </c>
      <c r="N1239">
        <f t="shared" si="76"/>
        <v>6407.3990041613797</v>
      </c>
      <c r="P1239">
        <f t="shared" si="77"/>
        <v>0</v>
      </c>
      <c r="Q1239">
        <f>$H1239*Q$2402</f>
        <v>25877.929004161379</v>
      </c>
      <c r="R1239">
        <f t="shared" si="78"/>
        <v>0</v>
      </c>
      <c r="S1239">
        <f t="shared" si="79"/>
        <v>0</v>
      </c>
      <c r="T1239">
        <f>MROT/DAY(EOMONTH(MIN($G$2:$G$2401),MONTH(G1239)-1))/8*H1239*$T$2402</f>
        <v>0</v>
      </c>
      <c r="U1239">
        <f>I1239-PLAN</f>
        <v>-70</v>
      </c>
    </row>
    <row r="1240" spans="1:21" x14ac:dyDescent="0.35">
      <c r="A1240">
        <v>829</v>
      </c>
      <c r="B1240" t="s">
        <v>42</v>
      </c>
      <c r="C1240" t="s">
        <v>11</v>
      </c>
      <c r="D1240">
        <v>3</v>
      </c>
      <c r="E1240" t="s">
        <v>16</v>
      </c>
      <c r="F1240">
        <v>3.3</v>
      </c>
      <c r="G1240" s="1">
        <v>44566</v>
      </c>
      <c r="H1240">
        <v>168</v>
      </c>
      <c r="I1240">
        <v>1490</v>
      </c>
      <c r="J1240">
        <v>19470.53</v>
      </c>
      <c r="K1240">
        <f>IF(ISBLANK(J1240),VLOOKUP(A1240,LinearRegression!$B$2:$J$850,6,FALSE),J1240)</f>
        <v>19470.53</v>
      </c>
      <c r="L1240" s="4">
        <f>IF(ISBLANK(J1240),VLOOKUP(A1240,GradientBoostingRegressor!$B$2:$J$850,6,FALSE),J1240)</f>
        <v>19470.53</v>
      </c>
      <c r="M1240">
        <f>SUM(P1240:S1240)</f>
        <v>25877.929004161379</v>
      </c>
      <c r="N1240">
        <f t="shared" si="76"/>
        <v>6407.3990041613797</v>
      </c>
      <c r="P1240">
        <f t="shared" si="77"/>
        <v>0</v>
      </c>
      <c r="Q1240">
        <f>$H1240*Q$2402</f>
        <v>25877.929004161379</v>
      </c>
      <c r="R1240">
        <f t="shared" si="78"/>
        <v>0</v>
      </c>
      <c r="S1240">
        <f t="shared" si="79"/>
        <v>0</v>
      </c>
      <c r="T1240">
        <f>MROT/DAY(EOMONTH(MIN($G$2:$G$2401),MONTH(G1240)-1))/8*H1240*$T$2402</f>
        <v>0</v>
      </c>
      <c r="U1240">
        <f>I1240-PLAN</f>
        <v>-70</v>
      </c>
    </row>
    <row r="1241" spans="1:21" x14ac:dyDescent="0.35">
      <c r="A1241">
        <v>831</v>
      </c>
      <c r="B1241" t="s">
        <v>44</v>
      </c>
      <c r="C1241" t="s">
        <v>11</v>
      </c>
      <c r="D1241">
        <v>3</v>
      </c>
      <c r="E1241" t="s">
        <v>16</v>
      </c>
      <c r="F1241">
        <v>3.3</v>
      </c>
      <c r="G1241" s="1">
        <v>44566</v>
      </c>
      <c r="H1241">
        <v>168</v>
      </c>
      <c r="I1241">
        <v>1490</v>
      </c>
      <c r="J1241">
        <v>19470.53</v>
      </c>
      <c r="K1241">
        <f>IF(ISBLANK(J1241),VLOOKUP(A1241,LinearRegression!$B$2:$J$850,6,FALSE),J1241)</f>
        <v>19470.53</v>
      </c>
      <c r="L1241" s="4">
        <f>IF(ISBLANK(J1241),VLOOKUP(A1241,GradientBoostingRegressor!$B$2:$J$850,6,FALSE),J1241)</f>
        <v>19470.53</v>
      </c>
      <c r="M1241">
        <f>SUM(P1241:S1241)</f>
        <v>25877.929004161379</v>
      </c>
      <c r="N1241">
        <f t="shared" si="76"/>
        <v>6407.3990041613797</v>
      </c>
      <c r="P1241">
        <f t="shared" si="77"/>
        <v>0</v>
      </c>
      <c r="Q1241">
        <f>$H1241*Q$2402</f>
        <v>25877.929004161379</v>
      </c>
      <c r="R1241">
        <f t="shared" si="78"/>
        <v>0</v>
      </c>
      <c r="S1241">
        <f t="shared" si="79"/>
        <v>0</v>
      </c>
      <c r="T1241">
        <f>MROT/DAY(EOMONTH(MIN($G$2:$G$2401),MONTH(G1241)-1))/8*H1241*$T$2402</f>
        <v>0</v>
      </c>
      <c r="U1241">
        <f>I1241-PLAN</f>
        <v>-70</v>
      </c>
    </row>
    <row r="1242" spans="1:21" x14ac:dyDescent="0.35">
      <c r="A1242">
        <v>832</v>
      </c>
      <c r="B1242" t="s">
        <v>45</v>
      </c>
      <c r="C1242" t="s">
        <v>18</v>
      </c>
      <c r="D1242">
        <v>3</v>
      </c>
      <c r="E1242" t="s">
        <v>16</v>
      </c>
      <c r="F1242">
        <v>3.3</v>
      </c>
      <c r="G1242" s="1">
        <v>44566</v>
      </c>
      <c r="H1242">
        <v>168</v>
      </c>
      <c r="I1242">
        <v>1490</v>
      </c>
      <c r="J1242">
        <v>19470.53</v>
      </c>
      <c r="K1242">
        <f>IF(ISBLANK(J1242),VLOOKUP(A1242,LinearRegression!$B$2:$J$850,6,FALSE),J1242)</f>
        <v>19470.53</v>
      </c>
      <c r="L1242" s="4">
        <f>IF(ISBLANK(J1242),VLOOKUP(A1242,GradientBoostingRegressor!$B$2:$J$850,6,FALSE),J1242)</f>
        <v>19470.53</v>
      </c>
      <c r="M1242">
        <f>SUM(P1242:S1242)</f>
        <v>25877.929004161379</v>
      </c>
      <c r="N1242">
        <f t="shared" si="76"/>
        <v>6407.3990041613797</v>
      </c>
      <c r="P1242">
        <f t="shared" si="77"/>
        <v>0</v>
      </c>
      <c r="Q1242">
        <f>$H1242*Q$2402</f>
        <v>25877.929004161379</v>
      </c>
      <c r="R1242">
        <f t="shared" si="78"/>
        <v>0</v>
      </c>
      <c r="S1242">
        <f t="shared" si="79"/>
        <v>0</v>
      </c>
      <c r="T1242">
        <f>MROT/DAY(EOMONTH(MIN($G$2:$G$2401),MONTH(G1242)-1))/8*H1242*$T$2402</f>
        <v>0</v>
      </c>
      <c r="U1242">
        <f>I1242-PLAN</f>
        <v>-70</v>
      </c>
    </row>
    <row r="1243" spans="1:21" x14ac:dyDescent="0.35">
      <c r="A1243">
        <v>833</v>
      </c>
      <c r="B1243" t="s">
        <v>46</v>
      </c>
      <c r="C1243" t="s">
        <v>18</v>
      </c>
      <c r="D1243">
        <v>3</v>
      </c>
      <c r="E1243" t="s">
        <v>16</v>
      </c>
      <c r="F1243">
        <v>3.3</v>
      </c>
      <c r="G1243" s="1">
        <v>44566</v>
      </c>
      <c r="H1243">
        <v>168</v>
      </c>
      <c r="I1243">
        <v>1490</v>
      </c>
      <c r="J1243">
        <v>19470.53</v>
      </c>
      <c r="K1243">
        <f>IF(ISBLANK(J1243),VLOOKUP(A1243,LinearRegression!$B$2:$J$850,6,FALSE),J1243)</f>
        <v>19470.53</v>
      </c>
      <c r="L1243" s="4">
        <f>IF(ISBLANK(J1243),VLOOKUP(A1243,GradientBoostingRegressor!$B$2:$J$850,6,FALSE),J1243)</f>
        <v>19470.53</v>
      </c>
      <c r="M1243">
        <f>SUM(P1243:S1243)</f>
        <v>25877.929004161379</v>
      </c>
      <c r="N1243">
        <f t="shared" si="76"/>
        <v>6407.3990041613797</v>
      </c>
      <c r="P1243">
        <f t="shared" si="77"/>
        <v>0</v>
      </c>
      <c r="Q1243">
        <f>$H1243*Q$2402</f>
        <v>25877.929004161379</v>
      </c>
      <c r="R1243">
        <f t="shared" si="78"/>
        <v>0</v>
      </c>
      <c r="S1243">
        <f t="shared" si="79"/>
        <v>0</v>
      </c>
      <c r="T1243">
        <f>MROT/DAY(EOMONTH(MIN($G$2:$G$2401),MONTH(G1243)-1))/8*H1243*$T$2402</f>
        <v>0</v>
      </c>
      <c r="U1243">
        <f>I1243-PLAN</f>
        <v>-70</v>
      </c>
    </row>
    <row r="1244" spans="1:21" x14ac:dyDescent="0.35">
      <c r="A1244">
        <v>2231</v>
      </c>
      <c r="B1244" t="s">
        <v>44</v>
      </c>
      <c r="C1244" t="s">
        <v>11</v>
      </c>
      <c r="D1244">
        <v>3</v>
      </c>
      <c r="E1244" t="s">
        <v>16</v>
      </c>
      <c r="F1244">
        <v>3.3</v>
      </c>
      <c r="G1244" s="1">
        <v>44573</v>
      </c>
      <c r="H1244">
        <v>168</v>
      </c>
      <c r="I1244">
        <v>1500</v>
      </c>
      <c r="J1244">
        <v>19470.53</v>
      </c>
      <c r="K1244">
        <f>IF(ISBLANK(J1244),VLOOKUP(A1244,LinearRegression!$B$2:$J$850,6,FALSE),J1244)</f>
        <v>19470.53</v>
      </c>
      <c r="L1244" s="4">
        <f>IF(ISBLANK(J1244),VLOOKUP(A1244,GradientBoostingRegressor!$B$2:$J$850,6,FALSE),J1244)</f>
        <v>19470.53</v>
      </c>
      <c r="M1244">
        <f>SUM(P1244:S1244)</f>
        <v>25877.929004161379</v>
      </c>
      <c r="N1244">
        <f t="shared" si="76"/>
        <v>6407.3990041613797</v>
      </c>
      <c r="P1244">
        <f t="shared" si="77"/>
        <v>0</v>
      </c>
      <c r="Q1244">
        <f>$H1244*Q$2402</f>
        <v>25877.929004161379</v>
      </c>
      <c r="R1244">
        <f t="shared" si="78"/>
        <v>0</v>
      </c>
      <c r="S1244">
        <f t="shared" si="79"/>
        <v>0</v>
      </c>
      <c r="T1244">
        <f>MROT/DAY(EOMONTH(MIN($G$2:$G$2401),MONTH(G1244)-1))/8*H1244*$T$2402</f>
        <v>0</v>
      </c>
      <c r="U1244">
        <f>I1244-PLAN</f>
        <v>-60</v>
      </c>
    </row>
    <row r="1245" spans="1:21" x14ac:dyDescent="0.35">
      <c r="A1245">
        <v>2233</v>
      </c>
      <c r="B1245" t="s">
        <v>46</v>
      </c>
      <c r="C1245" t="s">
        <v>18</v>
      </c>
      <c r="D1245">
        <v>3</v>
      </c>
      <c r="E1245" t="s">
        <v>16</v>
      </c>
      <c r="F1245">
        <v>3.3</v>
      </c>
      <c r="G1245" s="1">
        <v>44573</v>
      </c>
      <c r="H1245">
        <v>168</v>
      </c>
      <c r="I1245">
        <v>1500</v>
      </c>
      <c r="J1245">
        <v>19470.53</v>
      </c>
      <c r="K1245">
        <f>IF(ISBLANK(J1245),VLOOKUP(A1245,LinearRegression!$B$2:$J$850,6,FALSE),J1245)</f>
        <v>19470.53</v>
      </c>
      <c r="L1245" s="4">
        <f>IF(ISBLANK(J1245),VLOOKUP(A1245,GradientBoostingRegressor!$B$2:$J$850,6,FALSE),J1245)</f>
        <v>19470.53</v>
      </c>
      <c r="M1245">
        <f>SUM(P1245:S1245)</f>
        <v>25877.929004161379</v>
      </c>
      <c r="N1245">
        <f t="shared" si="76"/>
        <v>6407.3990041613797</v>
      </c>
      <c r="P1245">
        <f t="shared" si="77"/>
        <v>0</v>
      </c>
      <c r="Q1245">
        <f>$H1245*Q$2402</f>
        <v>25877.929004161379</v>
      </c>
      <c r="R1245">
        <f t="shared" si="78"/>
        <v>0</v>
      </c>
      <c r="S1245">
        <f t="shared" si="79"/>
        <v>0</v>
      </c>
      <c r="T1245">
        <f>MROT/DAY(EOMONTH(MIN($G$2:$G$2401),MONTH(G1245)-1))/8*H1245*$T$2402</f>
        <v>0</v>
      </c>
      <c r="U1245">
        <f>I1245-PLAN</f>
        <v>-60</v>
      </c>
    </row>
    <row r="1246" spans="1:21" x14ac:dyDescent="0.35">
      <c r="A1246">
        <v>2234</v>
      </c>
      <c r="B1246" t="s">
        <v>47</v>
      </c>
      <c r="C1246" t="s">
        <v>18</v>
      </c>
      <c r="D1246">
        <v>3</v>
      </c>
      <c r="E1246" t="s">
        <v>16</v>
      </c>
      <c r="F1246">
        <v>3.3</v>
      </c>
      <c r="G1246" s="1">
        <v>44573</v>
      </c>
      <c r="H1246">
        <v>168</v>
      </c>
      <c r="I1246">
        <v>1500</v>
      </c>
      <c r="J1246">
        <v>19470.53</v>
      </c>
      <c r="K1246">
        <f>IF(ISBLANK(J1246),VLOOKUP(A1246,LinearRegression!$B$2:$J$850,6,FALSE),J1246)</f>
        <v>19470.53</v>
      </c>
      <c r="L1246" s="4">
        <f>IF(ISBLANK(J1246),VLOOKUP(A1246,GradientBoostingRegressor!$B$2:$J$850,6,FALSE),J1246)</f>
        <v>19470.53</v>
      </c>
      <c r="M1246">
        <f>SUM(P1246:S1246)</f>
        <v>25877.929004161379</v>
      </c>
      <c r="N1246">
        <f t="shared" si="76"/>
        <v>6407.3990041613797</v>
      </c>
      <c r="P1246">
        <f t="shared" si="77"/>
        <v>0</v>
      </c>
      <c r="Q1246">
        <f>$H1246*Q$2402</f>
        <v>25877.929004161379</v>
      </c>
      <c r="R1246">
        <f t="shared" si="78"/>
        <v>0</v>
      </c>
      <c r="S1246">
        <f t="shared" si="79"/>
        <v>0</v>
      </c>
      <c r="T1246">
        <f>MROT/DAY(EOMONTH(MIN($G$2:$G$2401),MONTH(G1246)-1))/8*H1246*$T$2402</f>
        <v>0</v>
      </c>
      <c r="U1246">
        <f>I1246-PLAN</f>
        <v>-60</v>
      </c>
    </row>
    <row r="1247" spans="1:21" x14ac:dyDescent="0.35">
      <c r="A1247">
        <v>269</v>
      </c>
      <c r="B1247" t="s">
        <v>88</v>
      </c>
      <c r="C1247" t="s">
        <v>89</v>
      </c>
      <c r="D1247">
        <v>4</v>
      </c>
      <c r="E1247" t="s">
        <v>16</v>
      </c>
      <c r="F1247">
        <v>3.2</v>
      </c>
      <c r="G1247" s="1">
        <v>44563</v>
      </c>
      <c r="H1247">
        <v>156</v>
      </c>
      <c r="I1247">
        <v>1460</v>
      </c>
      <c r="J1247">
        <v>19467.09</v>
      </c>
      <c r="K1247">
        <f>IF(ISBLANK(J1247),VLOOKUP(A1247,LinearRegression!$B$2:$J$850,6,FALSE),J1247)</f>
        <v>19467.09</v>
      </c>
      <c r="L1247" s="4">
        <f>IF(ISBLANK(J1247),VLOOKUP(A1247,GradientBoostingRegressor!$B$2:$J$850,6,FALSE),J1247)</f>
        <v>19467.09</v>
      </c>
      <c r="M1247">
        <f>SUM(P1247:S1247)</f>
        <v>24029.505503864137</v>
      </c>
      <c r="N1247">
        <f t="shared" si="76"/>
        <v>4562.4155038641366</v>
      </c>
      <c r="P1247">
        <f t="shared" si="77"/>
        <v>0</v>
      </c>
      <c r="Q1247">
        <f>$H1247*Q$2402</f>
        <v>24029.505503864137</v>
      </c>
      <c r="R1247">
        <f t="shared" si="78"/>
        <v>0</v>
      </c>
      <c r="S1247">
        <f t="shared" si="79"/>
        <v>0</v>
      </c>
      <c r="T1247">
        <f>MROT/DAY(EOMONTH(MIN($G$2:$G$2401),MONTH(G1247)-1))/8*H1247*$T$2402</f>
        <v>0</v>
      </c>
      <c r="U1247">
        <f>I1247-PLAN</f>
        <v>-100</v>
      </c>
    </row>
    <row r="1248" spans="1:21" x14ac:dyDescent="0.35">
      <c r="A1248">
        <v>272</v>
      </c>
      <c r="B1248" t="s">
        <v>92</v>
      </c>
      <c r="C1248" t="s">
        <v>89</v>
      </c>
      <c r="D1248">
        <v>4</v>
      </c>
      <c r="E1248" t="s">
        <v>16</v>
      </c>
      <c r="F1248">
        <v>3.2</v>
      </c>
      <c r="G1248" s="1">
        <v>44563</v>
      </c>
      <c r="H1248">
        <v>156</v>
      </c>
      <c r="I1248">
        <v>1460</v>
      </c>
      <c r="J1248">
        <v>19467.09</v>
      </c>
      <c r="K1248">
        <f>IF(ISBLANK(J1248),VLOOKUP(A1248,LinearRegression!$B$2:$J$850,6,FALSE),J1248)</f>
        <v>19467.09</v>
      </c>
      <c r="L1248" s="4">
        <f>IF(ISBLANK(J1248),VLOOKUP(A1248,GradientBoostingRegressor!$B$2:$J$850,6,FALSE),J1248)</f>
        <v>19467.09</v>
      </c>
      <c r="M1248">
        <f>SUM(P1248:S1248)</f>
        <v>24029.505503864137</v>
      </c>
      <c r="N1248">
        <f t="shared" si="76"/>
        <v>4562.4155038641366</v>
      </c>
      <c r="P1248">
        <f t="shared" si="77"/>
        <v>0</v>
      </c>
      <c r="Q1248">
        <f>$H1248*Q$2402</f>
        <v>24029.505503864137</v>
      </c>
      <c r="R1248">
        <f t="shared" si="78"/>
        <v>0</v>
      </c>
      <c r="S1248">
        <f t="shared" si="79"/>
        <v>0</v>
      </c>
      <c r="T1248">
        <f>MROT/DAY(EOMONTH(MIN($G$2:$G$2401),MONTH(G1248)-1))/8*H1248*$T$2402</f>
        <v>0</v>
      </c>
      <c r="U1248">
        <f>I1248-PLAN</f>
        <v>-100</v>
      </c>
    </row>
    <row r="1249" spans="1:21" x14ac:dyDescent="0.35">
      <c r="A1249">
        <v>1969</v>
      </c>
      <c r="B1249" t="s">
        <v>196</v>
      </c>
      <c r="C1249" t="s">
        <v>114</v>
      </c>
      <c r="D1249">
        <v>7</v>
      </c>
      <c r="E1249" t="s">
        <v>16</v>
      </c>
      <c r="F1249">
        <v>3.3</v>
      </c>
      <c r="G1249" s="1">
        <v>44571</v>
      </c>
      <c r="H1249">
        <v>120</v>
      </c>
      <c r="I1249">
        <v>890</v>
      </c>
      <c r="J1249">
        <v>19434.05</v>
      </c>
      <c r="K1249">
        <f>IF(ISBLANK(J1249),VLOOKUP(A1249,LinearRegression!$B$2:$J$850,6,FALSE),J1249)</f>
        <v>19434.05</v>
      </c>
      <c r="L1249" s="4">
        <f>IF(ISBLANK(J1249),VLOOKUP(A1249,GradientBoostingRegressor!$B$2:$J$850,6,FALSE),J1249)</f>
        <v>19434.05</v>
      </c>
      <c r="M1249">
        <f>SUM(P1249:S1249)</f>
        <v>18484.235002972415</v>
      </c>
      <c r="N1249">
        <f t="shared" si="76"/>
        <v>949.81499702758447</v>
      </c>
      <c r="P1249">
        <f t="shared" si="77"/>
        <v>0</v>
      </c>
      <c r="Q1249">
        <f>$H1249*Q$2402</f>
        <v>18484.235002972415</v>
      </c>
      <c r="R1249">
        <f t="shared" si="78"/>
        <v>0</v>
      </c>
      <c r="S1249">
        <f t="shared" si="79"/>
        <v>0</v>
      </c>
      <c r="T1249">
        <f>MROT/DAY(EOMONTH(MIN($G$2:$G$2401),MONTH(G1249)-1))/8*H1249*$T$2402</f>
        <v>0</v>
      </c>
      <c r="U1249">
        <f>I1249-PLAN</f>
        <v>-670</v>
      </c>
    </row>
    <row r="1250" spans="1:21" x14ac:dyDescent="0.35">
      <c r="A1250">
        <v>1971</v>
      </c>
      <c r="B1250" t="s">
        <v>198</v>
      </c>
      <c r="C1250" t="s">
        <v>114</v>
      </c>
      <c r="D1250">
        <v>7</v>
      </c>
      <c r="E1250" t="s">
        <v>16</v>
      </c>
      <c r="F1250">
        <v>3.3</v>
      </c>
      <c r="G1250" s="1">
        <v>44571</v>
      </c>
      <c r="H1250">
        <v>120</v>
      </c>
      <c r="I1250">
        <v>890</v>
      </c>
      <c r="J1250">
        <v>19434.05</v>
      </c>
      <c r="K1250">
        <f>IF(ISBLANK(J1250),VLOOKUP(A1250,LinearRegression!$B$2:$J$850,6,FALSE),J1250)</f>
        <v>19434.05</v>
      </c>
      <c r="L1250" s="4">
        <f>IF(ISBLANK(J1250),VLOOKUP(A1250,GradientBoostingRegressor!$B$2:$J$850,6,FALSE),J1250)</f>
        <v>19434.05</v>
      </c>
      <c r="M1250">
        <f>SUM(P1250:S1250)</f>
        <v>18484.235002972415</v>
      </c>
      <c r="N1250">
        <f t="shared" si="76"/>
        <v>949.81499702758447</v>
      </c>
      <c r="P1250">
        <f t="shared" si="77"/>
        <v>0</v>
      </c>
      <c r="Q1250">
        <f>$H1250*Q$2402</f>
        <v>18484.235002972415</v>
      </c>
      <c r="R1250">
        <f t="shared" si="78"/>
        <v>0</v>
      </c>
      <c r="S1250">
        <f t="shared" si="79"/>
        <v>0</v>
      </c>
      <c r="T1250">
        <f>MROT/DAY(EOMONTH(MIN($G$2:$G$2401),MONTH(G1250)-1))/8*H1250*$T$2402</f>
        <v>0</v>
      </c>
      <c r="U1250">
        <f>I1250-PLAN</f>
        <v>-670</v>
      </c>
    </row>
    <row r="1251" spans="1:21" x14ac:dyDescent="0.35">
      <c r="A1251">
        <v>1976</v>
      </c>
      <c r="B1251" t="s">
        <v>203</v>
      </c>
      <c r="C1251" t="s">
        <v>114</v>
      </c>
      <c r="D1251">
        <v>7</v>
      </c>
      <c r="E1251" t="s">
        <v>103</v>
      </c>
      <c r="F1251">
        <v>3.3</v>
      </c>
      <c r="G1251" s="1">
        <v>44571</v>
      </c>
      <c r="H1251">
        <v>120</v>
      </c>
      <c r="I1251">
        <v>890</v>
      </c>
      <c r="J1251">
        <v>19434.05</v>
      </c>
      <c r="K1251">
        <f>IF(ISBLANK(J1251),VLOOKUP(A1251,LinearRegression!$B$2:$J$850,6,FALSE),J1251)</f>
        <v>19434.05</v>
      </c>
      <c r="L1251" s="4">
        <f>IF(ISBLANK(J1251),VLOOKUP(A1251,GradientBoostingRegressor!$B$2:$J$850,6,FALSE),J1251)</f>
        <v>19434.05</v>
      </c>
      <c r="M1251">
        <f>SUM(P1251:S1251)</f>
        <v>18484.235002972415</v>
      </c>
      <c r="N1251">
        <f t="shared" si="76"/>
        <v>949.81499702758447</v>
      </c>
      <c r="P1251">
        <f t="shared" si="77"/>
        <v>0</v>
      </c>
      <c r="Q1251">
        <f>$H1251*Q$2402</f>
        <v>18484.235002972415</v>
      </c>
      <c r="R1251">
        <f t="shared" si="78"/>
        <v>0</v>
      </c>
      <c r="S1251">
        <f t="shared" si="79"/>
        <v>0</v>
      </c>
      <c r="T1251">
        <f>MROT/DAY(EOMONTH(MIN($G$2:$G$2401),MONTH(G1251)-1))/8*H1251*$T$2402</f>
        <v>0</v>
      </c>
      <c r="U1251">
        <f>I1251-PLAN</f>
        <v>-670</v>
      </c>
    </row>
    <row r="1252" spans="1:21" x14ac:dyDescent="0.35">
      <c r="A1252">
        <v>1978</v>
      </c>
      <c r="B1252" t="s">
        <v>205</v>
      </c>
      <c r="C1252" t="s">
        <v>114</v>
      </c>
      <c r="D1252">
        <v>7</v>
      </c>
      <c r="E1252" t="s">
        <v>103</v>
      </c>
      <c r="F1252">
        <v>3.3</v>
      </c>
      <c r="G1252" s="1">
        <v>44571</v>
      </c>
      <c r="H1252">
        <v>120</v>
      </c>
      <c r="I1252">
        <v>890</v>
      </c>
      <c r="J1252">
        <v>19434.05</v>
      </c>
      <c r="K1252">
        <f>IF(ISBLANK(J1252),VLOOKUP(A1252,LinearRegression!$B$2:$J$850,6,FALSE),J1252)</f>
        <v>19434.05</v>
      </c>
      <c r="L1252" s="4">
        <f>IF(ISBLANK(J1252),VLOOKUP(A1252,GradientBoostingRegressor!$B$2:$J$850,6,FALSE),J1252)</f>
        <v>19434.05</v>
      </c>
      <c r="M1252">
        <f>SUM(P1252:S1252)</f>
        <v>18484.235002972415</v>
      </c>
      <c r="N1252">
        <f t="shared" si="76"/>
        <v>949.81499702758447</v>
      </c>
      <c r="P1252">
        <f t="shared" si="77"/>
        <v>0</v>
      </c>
      <c r="Q1252">
        <f>$H1252*Q$2402</f>
        <v>18484.235002972415</v>
      </c>
      <c r="R1252">
        <f t="shared" si="78"/>
        <v>0</v>
      </c>
      <c r="S1252">
        <f t="shared" si="79"/>
        <v>0</v>
      </c>
      <c r="T1252">
        <f>MROT/DAY(EOMONTH(MIN($G$2:$G$2401),MONTH(G1252)-1))/8*H1252*$T$2402</f>
        <v>0</v>
      </c>
      <c r="U1252">
        <f>I1252-PLAN</f>
        <v>-670</v>
      </c>
    </row>
    <row r="1253" spans="1:21" x14ac:dyDescent="0.35">
      <c r="A1253">
        <v>1981</v>
      </c>
      <c r="B1253" t="s">
        <v>208</v>
      </c>
      <c r="C1253" t="s">
        <v>114</v>
      </c>
      <c r="D1253">
        <v>7</v>
      </c>
      <c r="E1253" t="s">
        <v>103</v>
      </c>
      <c r="F1253">
        <v>3.3</v>
      </c>
      <c r="G1253" s="1">
        <v>44571</v>
      </c>
      <c r="H1253">
        <v>120</v>
      </c>
      <c r="I1253">
        <v>890</v>
      </c>
      <c r="J1253">
        <v>19434.05</v>
      </c>
      <c r="K1253">
        <f>IF(ISBLANK(J1253),VLOOKUP(A1253,LinearRegression!$B$2:$J$850,6,FALSE),J1253)</f>
        <v>19434.05</v>
      </c>
      <c r="L1253" s="4">
        <f>IF(ISBLANK(J1253),VLOOKUP(A1253,GradientBoostingRegressor!$B$2:$J$850,6,FALSE),J1253)</f>
        <v>19434.05</v>
      </c>
      <c r="M1253">
        <f>SUM(P1253:S1253)</f>
        <v>18484.235002972415</v>
      </c>
      <c r="N1253">
        <f t="shared" si="76"/>
        <v>949.81499702758447</v>
      </c>
      <c r="P1253">
        <f t="shared" si="77"/>
        <v>0</v>
      </c>
      <c r="Q1253">
        <f>$H1253*Q$2402</f>
        <v>18484.235002972415</v>
      </c>
      <c r="R1253">
        <f t="shared" si="78"/>
        <v>0</v>
      </c>
      <c r="S1253">
        <f t="shared" si="79"/>
        <v>0</v>
      </c>
      <c r="T1253">
        <f>MROT/DAY(EOMONTH(MIN($G$2:$G$2401),MONTH(G1253)-1))/8*H1253*$T$2402</f>
        <v>0</v>
      </c>
      <c r="U1253">
        <f>I1253-PLAN</f>
        <v>-670</v>
      </c>
    </row>
    <row r="1254" spans="1:21" x14ac:dyDescent="0.35">
      <c r="A1254">
        <v>1982</v>
      </c>
      <c r="B1254" t="s">
        <v>209</v>
      </c>
      <c r="C1254" t="s">
        <v>114</v>
      </c>
      <c r="D1254">
        <v>7</v>
      </c>
      <c r="E1254" t="s">
        <v>103</v>
      </c>
      <c r="F1254">
        <v>3.3</v>
      </c>
      <c r="G1254" s="1">
        <v>44571</v>
      </c>
      <c r="H1254">
        <v>120</v>
      </c>
      <c r="I1254">
        <v>890</v>
      </c>
      <c r="J1254">
        <v>19434.05</v>
      </c>
      <c r="K1254">
        <f>IF(ISBLANK(J1254),VLOOKUP(A1254,LinearRegression!$B$2:$J$850,6,FALSE),J1254)</f>
        <v>19434.05</v>
      </c>
      <c r="L1254" s="4">
        <f>IF(ISBLANK(J1254),VLOOKUP(A1254,GradientBoostingRegressor!$B$2:$J$850,6,FALSE),J1254)</f>
        <v>19434.05</v>
      </c>
      <c r="M1254">
        <f>SUM(P1254:S1254)</f>
        <v>18484.235002972415</v>
      </c>
      <c r="N1254">
        <f t="shared" si="76"/>
        <v>949.81499702758447</v>
      </c>
      <c r="P1254">
        <f t="shared" si="77"/>
        <v>0</v>
      </c>
      <c r="Q1254">
        <f>$H1254*Q$2402</f>
        <v>18484.235002972415</v>
      </c>
      <c r="R1254">
        <f t="shared" si="78"/>
        <v>0</v>
      </c>
      <c r="S1254">
        <f t="shared" si="79"/>
        <v>0</v>
      </c>
      <c r="T1254">
        <f>MROT/DAY(EOMONTH(MIN($G$2:$G$2401),MONTH(G1254)-1))/8*H1254*$T$2402</f>
        <v>0</v>
      </c>
      <c r="U1254">
        <f>I1254-PLAN</f>
        <v>-670</v>
      </c>
    </row>
    <row r="1255" spans="1:21" x14ac:dyDescent="0.35">
      <c r="A1255">
        <v>2167</v>
      </c>
      <c r="B1255" t="s">
        <v>194</v>
      </c>
      <c r="C1255" t="s">
        <v>114</v>
      </c>
      <c r="D1255">
        <v>7</v>
      </c>
      <c r="E1255" t="s">
        <v>16</v>
      </c>
      <c r="F1255">
        <v>3.3</v>
      </c>
      <c r="G1255" s="1">
        <v>44572</v>
      </c>
      <c r="H1255">
        <v>120</v>
      </c>
      <c r="I1255">
        <v>1200</v>
      </c>
      <c r="J1255">
        <v>19434.05</v>
      </c>
      <c r="K1255">
        <f>IF(ISBLANK(J1255),VLOOKUP(A1255,LinearRegression!$B$2:$J$850,6,FALSE),J1255)</f>
        <v>19434.05</v>
      </c>
      <c r="L1255" s="4">
        <f>IF(ISBLANK(J1255),VLOOKUP(A1255,GradientBoostingRegressor!$B$2:$J$850,6,FALSE),J1255)</f>
        <v>19434.05</v>
      </c>
      <c r="M1255">
        <f>SUM(P1255:S1255)</f>
        <v>18484.235002972415</v>
      </c>
      <c r="N1255">
        <f t="shared" si="76"/>
        <v>949.81499702758447</v>
      </c>
      <c r="P1255">
        <f t="shared" si="77"/>
        <v>0</v>
      </c>
      <c r="Q1255">
        <f>$H1255*Q$2402</f>
        <v>18484.235002972415</v>
      </c>
      <c r="R1255">
        <f t="shared" si="78"/>
        <v>0</v>
      </c>
      <c r="S1255">
        <f t="shared" si="79"/>
        <v>0</v>
      </c>
      <c r="T1255">
        <f>MROT/DAY(EOMONTH(MIN($G$2:$G$2401),MONTH(G1255)-1))/8*H1255*$T$2402</f>
        <v>0</v>
      </c>
      <c r="U1255">
        <f>I1255-PLAN</f>
        <v>-360</v>
      </c>
    </row>
    <row r="1256" spans="1:21" x14ac:dyDescent="0.35">
      <c r="A1256">
        <v>2179</v>
      </c>
      <c r="B1256" t="s">
        <v>206</v>
      </c>
      <c r="C1256" t="s">
        <v>114</v>
      </c>
      <c r="D1256">
        <v>7</v>
      </c>
      <c r="E1256" t="s">
        <v>103</v>
      </c>
      <c r="F1256">
        <v>3.3</v>
      </c>
      <c r="G1256" s="1">
        <v>44572</v>
      </c>
      <c r="H1256">
        <v>120</v>
      </c>
      <c r="I1256">
        <v>1200</v>
      </c>
      <c r="J1256">
        <v>19434.05</v>
      </c>
      <c r="K1256">
        <f>IF(ISBLANK(J1256),VLOOKUP(A1256,LinearRegression!$B$2:$J$850,6,FALSE),J1256)</f>
        <v>19434.05</v>
      </c>
      <c r="L1256" s="4">
        <f>IF(ISBLANK(J1256),VLOOKUP(A1256,GradientBoostingRegressor!$B$2:$J$850,6,FALSE),J1256)</f>
        <v>19434.05</v>
      </c>
      <c r="M1256">
        <f>SUM(P1256:S1256)</f>
        <v>18484.235002972415</v>
      </c>
      <c r="N1256">
        <f t="shared" si="76"/>
        <v>949.81499702758447</v>
      </c>
      <c r="P1256">
        <f t="shared" si="77"/>
        <v>0</v>
      </c>
      <c r="Q1256">
        <f>$H1256*Q$2402</f>
        <v>18484.235002972415</v>
      </c>
      <c r="R1256">
        <f t="shared" si="78"/>
        <v>0</v>
      </c>
      <c r="S1256">
        <f t="shared" si="79"/>
        <v>0</v>
      </c>
      <c r="T1256">
        <f>MROT/DAY(EOMONTH(MIN($G$2:$G$2401),MONTH(G1256)-1))/8*H1256*$T$2402</f>
        <v>0</v>
      </c>
      <c r="U1256">
        <f>I1256-PLAN</f>
        <v>-360</v>
      </c>
    </row>
    <row r="1257" spans="1:21" x14ac:dyDescent="0.35">
      <c r="A1257">
        <v>2154</v>
      </c>
      <c r="B1257" t="s">
        <v>179</v>
      </c>
      <c r="C1257" t="s">
        <v>180</v>
      </c>
      <c r="D1257">
        <v>7</v>
      </c>
      <c r="E1257" t="s">
        <v>181</v>
      </c>
      <c r="F1257">
        <v>1</v>
      </c>
      <c r="G1257" s="1">
        <v>44572</v>
      </c>
      <c r="H1257">
        <v>144</v>
      </c>
      <c r="I1257">
        <v>1200</v>
      </c>
      <c r="J1257">
        <v>19432.86</v>
      </c>
      <c r="K1257">
        <f>IF(ISBLANK(J1257),VLOOKUP(A1257,LinearRegression!$B$2:$J$850,6,FALSE),J1257)</f>
        <v>19432.86</v>
      </c>
      <c r="L1257" s="4">
        <f>IF(ISBLANK(J1257),VLOOKUP(A1257,GradientBoostingRegressor!$B$2:$J$850,6,FALSE),J1257)</f>
        <v>19432.86</v>
      </c>
      <c r="M1257">
        <f>SUM(P1257:S1257)</f>
        <v>22181.082003566895</v>
      </c>
      <c r="N1257">
        <f t="shared" si="76"/>
        <v>2748.2220035668943</v>
      </c>
      <c r="P1257">
        <f t="shared" si="77"/>
        <v>0</v>
      </c>
      <c r="Q1257">
        <f>$H1257*Q$2402</f>
        <v>22181.082003566895</v>
      </c>
      <c r="R1257">
        <f t="shared" si="78"/>
        <v>0</v>
      </c>
      <c r="S1257">
        <f t="shared" si="79"/>
        <v>0</v>
      </c>
      <c r="T1257">
        <f>MROT/DAY(EOMONTH(MIN($G$2:$G$2401),MONTH(G1257)-1))/8*H1257*$T$2402</f>
        <v>0</v>
      </c>
      <c r="U1257">
        <f>I1257-PLAN</f>
        <v>-360</v>
      </c>
    </row>
    <row r="1258" spans="1:21" x14ac:dyDescent="0.35">
      <c r="A1258">
        <v>2158</v>
      </c>
      <c r="B1258" t="s">
        <v>185</v>
      </c>
      <c r="C1258" t="s">
        <v>180</v>
      </c>
      <c r="D1258">
        <v>7</v>
      </c>
      <c r="E1258" t="s">
        <v>181</v>
      </c>
      <c r="F1258">
        <v>1</v>
      </c>
      <c r="G1258" s="1">
        <v>44572</v>
      </c>
      <c r="H1258">
        <v>144</v>
      </c>
      <c r="I1258">
        <v>1200</v>
      </c>
      <c r="J1258">
        <v>19432.86</v>
      </c>
      <c r="K1258">
        <f>IF(ISBLANK(J1258),VLOOKUP(A1258,LinearRegression!$B$2:$J$850,6,FALSE),J1258)</f>
        <v>19432.86</v>
      </c>
      <c r="L1258" s="4">
        <f>IF(ISBLANK(J1258),VLOOKUP(A1258,GradientBoostingRegressor!$B$2:$J$850,6,FALSE),J1258)</f>
        <v>19432.86</v>
      </c>
      <c r="M1258">
        <f>SUM(P1258:S1258)</f>
        <v>22181.082003566895</v>
      </c>
      <c r="N1258">
        <f t="shared" si="76"/>
        <v>2748.2220035668943</v>
      </c>
      <c r="P1258">
        <f t="shared" si="77"/>
        <v>0</v>
      </c>
      <c r="Q1258">
        <f>$H1258*Q$2402</f>
        <v>22181.082003566895</v>
      </c>
      <c r="R1258">
        <f t="shared" si="78"/>
        <v>0</v>
      </c>
      <c r="S1258">
        <f t="shared" si="79"/>
        <v>0</v>
      </c>
      <c r="T1258">
        <f>MROT/DAY(EOMONTH(MIN($G$2:$G$2401),MONTH(G1258)-1))/8*H1258*$T$2402</f>
        <v>0</v>
      </c>
      <c r="U1258">
        <f>I1258-PLAN</f>
        <v>-360</v>
      </c>
    </row>
    <row r="1259" spans="1:21" x14ac:dyDescent="0.35">
      <c r="A1259">
        <v>2159</v>
      </c>
      <c r="B1259" t="s">
        <v>186</v>
      </c>
      <c r="C1259" t="s">
        <v>180</v>
      </c>
      <c r="D1259">
        <v>7</v>
      </c>
      <c r="E1259" t="s">
        <v>181</v>
      </c>
      <c r="F1259">
        <v>1</v>
      </c>
      <c r="G1259" s="1">
        <v>44572</v>
      </c>
      <c r="H1259">
        <v>144</v>
      </c>
      <c r="I1259">
        <v>1200</v>
      </c>
      <c r="J1259">
        <v>19432.86</v>
      </c>
      <c r="K1259">
        <f>IF(ISBLANK(J1259),VLOOKUP(A1259,LinearRegression!$B$2:$J$850,6,FALSE),J1259)</f>
        <v>19432.86</v>
      </c>
      <c r="L1259" s="4">
        <f>IF(ISBLANK(J1259),VLOOKUP(A1259,GradientBoostingRegressor!$B$2:$J$850,6,FALSE),J1259)</f>
        <v>19432.86</v>
      </c>
      <c r="M1259">
        <f>SUM(P1259:S1259)</f>
        <v>22181.082003566895</v>
      </c>
      <c r="N1259">
        <f t="shared" si="76"/>
        <v>2748.2220035668943</v>
      </c>
      <c r="P1259">
        <f t="shared" si="77"/>
        <v>0</v>
      </c>
      <c r="Q1259">
        <f>$H1259*Q$2402</f>
        <v>22181.082003566895</v>
      </c>
      <c r="R1259">
        <f t="shared" si="78"/>
        <v>0</v>
      </c>
      <c r="S1259">
        <f t="shared" si="79"/>
        <v>0</v>
      </c>
      <c r="T1259">
        <f>MROT/DAY(EOMONTH(MIN($G$2:$G$2401),MONTH(G1259)-1))/8*H1259*$T$2402</f>
        <v>0</v>
      </c>
      <c r="U1259">
        <f>I1259-PLAN</f>
        <v>-360</v>
      </c>
    </row>
    <row r="1260" spans="1:21" x14ac:dyDescent="0.35">
      <c r="A1260">
        <v>629</v>
      </c>
      <c r="B1260" t="s">
        <v>42</v>
      </c>
      <c r="C1260" t="s">
        <v>11</v>
      </c>
      <c r="D1260">
        <v>3</v>
      </c>
      <c r="E1260" t="s">
        <v>16</v>
      </c>
      <c r="F1260">
        <v>3.3</v>
      </c>
      <c r="G1260" s="1">
        <v>44565</v>
      </c>
      <c r="H1260">
        <v>156</v>
      </c>
      <c r="I1260">
        <v>1790</v>
      </c>
      <c r="J1260">
        <v>19420.330000000002</v>
      </c>
      <c r="K1260">
        <f>IF(ISBLANK(J1260),VLOOKUP(A1260,LinearRegression!$B$2:$J$850,6,FALSE),J1260)</f>
        <v>19420.330000000002</v>
      </c>
      <c r="L1260" s="4">
        <f>IF(ISBLANK(J1260),VLOOKUP(A1260,GradientBoostingRegressor!$B$2:$J$850,6,FALSE),J1260)</f>
        <v>19420.330000000002</v>
      </c>
      <c r="M1260">
        <f>SUM(P1260:S1260)</f>
        <v>24029.505503864137</v>
      </c>
      <c r="N1260">
        <f t="shared" si="76"/>
        <v>4609.175503864135</v>
      </c>
      <c r="P1260">
        <f t="shared" si="77"/>
        <v>0</v>
      </c>
      <c r="Q1260">
        <f>$H1260*Q$2402</f>
        <v>24029.505503864137</v>
      </c>
      <c r="R1260">
        <f t="shared" si="78"/>
        <v>0</v>
      </c>
      <c r="S1260">
        <f t="shared" si="79"/>
        <v>0</v>
      </c>
      <c r="T1260">
        <f>MROT/DAY(EOMONTH(MIN($G$2:$G$2401),MONTH(G1260)-1))/8*H1260*$T$2402</f>
        <v>0</v>
      </c>
      <c r="U1260">
        <f>I1260-PLAN</f>
        <v>230</v>
      </c>
    </row>
    <row r="1261" spans="1:21" x14ac:dyDescent="0.35">
      <c r="A1261">
        <v>466</v>
      </c>
      <c r="B1261" t="s">
        <v>85</v>
      </c>
      <c r="C1261" t="s">
        <v>71</v>
      </c>
      <c r="D1261">
        <v>4</v>
      </c>
      <c r="E1261" t="s">
        <v>66</v>
      </c>
      <c r="F1261">
        <v>3.1</v>
      </c>
      <c r="G1261" s="1">
        <v>44564</v>
      </c>
      <c r="H1261">
        <v>168</v>
      </c>
      <c r="I1261">
        <v>1430</v>
      </c>
      <c r="J1261">
        <v>19349.330000000002</v>
      </c>
      <c r="K1261">
        <f>IF(ISBLANK(J1261),VLOOKUP(A1261,LinearRegression!$B$2:$J$850,6,FALSE),J1261)</f>
        <v>19349.330000000002</v>
      </c>
      <c r="L1261" s="4">
        <f>IF(ISBLANK(J1261),VLOOKUP(A1261,GradientBoostingRegressor!$B$2:$J$850,6,FALSE),J1261)</f>
        <v>19349.330000000002</v>
      </c>
      <c r="M1261">
        <f>SUM(P1261:S1261)</f>
        <v>25877.929004161379</v>
      </c>
      <c r="N1261">
        <f t="shared" si="76"/>
        <v>6528.5990041613768</v>
      </c>
      <c r="P1261">
        <f t="shared" si="77"/>
        <v>0</v>
      </c>
      <c r="Q1261">
        <f>$H1261*Q$2402</f>
        <v>25877.929004161379</v>
      </c>
      <c r="R1261">
        <f t="shared" si="78"/>
        <v>0</v>
      </c>
      <c r="S1261">
        <f t="shared" si="79"/>
        <v>0</v>
      </c>
      <c r="T1261">
        <f>MROT/DAY(EOMONTH(MIN($G$2:$G$2401),MONTH(G1261)-1))/8*H1261*$T$2402</f>
        <v>0</v>
      </c>
      <c r="U1261">
        <f>I1261-PLAN</f>
        <v>-130</v>
      </c>
    </row>
    <row r="1262" spans="1:21" x14ac:dyDescent="0.35">
      <c r="A1262">
        <v>467</v>
      </c>
      <c r="B1262" t="s">
        <v>86</v>
      </c>
      <c r="C1262" t="s">
        <v>71</v>
      </c>
      <c r="D1262">
        <v>4</v>
      </c>
      <c r="E1262" t="s">
        <v>66</v>
      </c>
      <c r="F1262">
        <v>3.1</v>
      </c>
      <c r="G1262" s="1">
        <v>44564</v>
      </c>
      <c r="H1262">
        <v>168</v>
      </c>
      <c r="I1262">
        <v>1430</v>
      </c>
      <c r="J1262">
        <v>19349.330000000002</v>
      </c>
      <c r="K1262">
        <f>IF(ISBLANK(J1262),VLOOKUP(A1262,LinearRegression!$B$2:$J$850,6,FALSE),J1262)</f>
        <v>19349.330000000002</v>
      </c>
      <c r="L1262" s="4">
        <f>IF(ISBLANK(J1262),VLOOKUP(A1262,GradientBoostingRegressor!$B$2:$J$850,6,FALSE),J1262)</f>
        <v>19349.330000000002</v>
      </c>
      <c r="M1262">
        <f>SUM(P1262:S1262)</f>
        <v>25877.929004161379</v>
      </c>
      <c r="N1262">
        <f t="shared" si="76"/>
        <v>6528.5990041613768</v>
      </c>
      <c r="P1262">
        <f t="shared" si="77"/>
        <v>0</v>
      </c>
      <c r="Q1262">
        <f>$H1262*Q$2402</f>
        <v>25877.929004161379</v>
      </c>
      <c r="R1262">
        <f t="shared" si="78"/>
        <v>0</v>
      </c>
      <c r="S1262">
        <f t="shared" si="79"/>
        <v>0</v>
      </c>
      <c r="T1262">
        <f>MROT/DAY(EOMONTH(MIN($G$2:$G$2401),MONTH(G1262)-1))/8*H1262*$T$2402</f>
        <v>0</v>
      </c>
      <c r="U1262">
        <f>I1262-PLAN</f>
        <v>-130</v>
      </c>
    </row>
    <row r="1263" spans="1:21" x14ac:dyDescent="0.35">
      <c r="A1263">
        <v>868</v>
      </c>
      <c r="B1263" t="s">
        <v>87</v>
      </c>
      <c r="C1263" t="s">
        <v>71</v>
      </c>
      <c r="D1263">
        <v>4</v>
      </c>
      <c r="E1263" t="s">
        <v>66</v>
      </c>
      <c r="F1263">
        <v>3.1</v>
      </c>
      <c r="G1263" s="1">
        <v>44566</v>
      </c>
      <c r="H1263">
        <v>168</v>
      </c>
      <c r="I1263">
        <v>1490</v>
      </c>
      <c r="J1263">
        <v>19349.330000000002</v>
      </c>
      <c r="K1263">
        <f>IF(ISBLANK(J1263),VLOOKUP(A1263,LinearRegression!$B$2:$J$850,6,FALSE),J1263)</f>
        <v>19349.330000000002</v>
      </c>
      <c r="L1263" s="4">
        <f>IF(ISBLANK(J1263),VLOOKUP(A1263,GradientBoostingRegressor!$B$2:$J$850,6,FALSE),J1263)</f>
        <v>19349.330000000002</v>
      </c>
      <c r="M1263">
        <f>SUM(P1263:S1263)</f>
        <v>25877.929004161379</v>
      </c>
      <c r="N1263">
        <f t="shared" si="76"/>
        <v>6528.5990041613768</v>
      </c>
      <c r="P1263">
        <f t="shared" si="77"/>
        <v>0</v>
      </c>
      <c r="Q1263">
        <f>$H1263*Q$2402</f>
        <v>25877.929004161379</v>
      </c>
      <c r="R1263">
        <f t="shared" si="78"/>
        <v>0</v>
      </c>
      <c r="S1263">
        <f t="shared" si="79"/>
        <v>0</v>
      </c>
      <c r="T1263">
        <f>MROT/DAY(EOMONTH(MIN($G$2:$G$2401),MONTH(G1263)-1))/8*H1263*$T$2402</f>
        <v>0</v>
      </c>
      <c r="U1263">
        <f>I1263-PLAN</f>
        <v>-70</v>
      </c>
    </row>
    <row r="1264" spans="1:21" x14ac:dyDescent="0.35">
      <c r="A1264">
        <v>2052</v>
      </c>
      <c r="B1264" t="s">
        <v>70</v>
      </c>
      <c r="C1264" t="s">
        <v>71</v>
      </c>
      <c r="D1264">
        <v>4</v>
      </c>
      <c r="E1264" t="s">
        <v>66</v>
      </c>
      <c r="F1264">
        <v>3.1</v>
      </c>
      <c r="G1264" s="1">
        <v>44572</v>
      </c>
      <c r="H1264">
        <v>168</v>
      </c>
      <c r="I1264">
        <v>1200</v>
      </c>
      <c r="J1264">
        <v>19349.330000000002</v>
      </c>
      <c r="K1264">
        <f>IF(ISBLANK(J1264),VLOOKUP(A1264,LinearRegression!$B$2:$J$850,6,FALSE),J1264)</f>
        <v>19349.330000000002</v>
      </c>
      <c r="L1264" s="4">
        <f>IF(ISBLANK(J1264),VLOOKUP(A1264,GradientBoostingRegressor!$B$2:$J$850,6,FALSE),J1264)</f>
        <v>19349.330000000002</v>
      </c>
      <c r="M1264">
        <f>SUM(P1264:S1264)</f>
        <v>25877.929004161379</v>
      </c>
      <c r="N1264">
        <f t="shared" si="76"/>
        <v>6528.5990041613768</v>
      </c>
      <c r="P1264">
        <f t="shared" si="77"/>
        <v>0</v>
      </c>
      <c r="Q1264">
        <f>$H1264*Q$2402</f>
        <v>25877.929004161379</v>
      </c>
      <c r="R1264">
        <f t="shared" si="78"/>
        <v>0</v>
      </c>
      <c r="S1264">
        <f t="shared" si="79"/>
        <v>0</v>
      </c>
      <c r="T1264">
        <f>MROT/DAY(EOMONTH(MIN($G$2:$G$2401),MONTH(G1264)-1))/8*H1264*$T$2402</f>
        <v>0</v>
      </c>
      <c r="U1264">
        <f>I1264-PLAN</f>
        <v>-360</v>
      </c>
    </row>
    <row r="1265" spans="1:21" x14ac:dyDescent="0.35">
      <c r="A1265">
        <v>2252</v>
      </c>
      <c r="B1265" t="s">
        <v>70</v>
      </c>
      <c r="C1265" t="s">
        <v>71</v>
      </c>
      <c r="D1265">
        <v>4</v>
      </c>
      <c r="E1265" t="s">
        <v>66</v>
      </c>
      <c r="F1265">
        <v>3.1</v>
      </c>
      <c r="G1265" s="1">
        <v>44573</v>
      </c>
      <c r="H1265">
        <v>168</v>
      </c>
      <c r="I1265">
        <v>1500</v>
      </c>
      <c r="J1265">
        <v>19349.330000000002</v>
      </c>
      <c r="K1265">
        <f>IF(ISBLANK(J1265),VLOOKUP(A1265,LinearRegression!$B$2:$J$850,6,FALSE),J1265)</f>
        <v>19349.330000000002</v>
      </c>
      <c r="L1265" s="4">
        <f>IF(ISBLANK(J1265),VLOOKUP(A1265,GradientBoostingRegressor!$B$2:$J$850,6,FALSE),J1265)</f>
        <v>19349.330000000002</v>
      </c>
      <c r="M1265">
        <f>SUM(P1265:S1265)</f>
        <v>25877.929004161379</v>
      </c>
      <c r="N1265">
        <f t="shared" si="76"/>
        <v>6528.5990041613768</v>
      </c>
      <c r="P1265">
        <f t="shared" si="77"/>
        <v>0</v>
      </c>
      <c r="Q1265">
        <f>$H1265*Q$2402</f>
        <v>25877.929004161379</v>
      </c>
      <c r="R1265">
        <f t="shared" si="78"/>
        <v>0</v>
      </c>
      <c r="S1265">
        <f t="shared" si="79"/>
        <v>0</v>
      </c>
      <c r="T1265">
        <f>MROT/DAY(EOMONTH(MIN($G$2:$G$2401),MONTH(G1265)-1))/8*H1265*$T$2402</f>
        <v>0</v>
      </c>
      <c r="U1265">
        <f>I1265-PLAN</f>
        <v>-60</v>
      </c>
    </row>
    <row r="1266" spans="1:21" x14ac:dyDescent="0.35">
      <c r="A1266">
        <v>263</v>
      </c>
      <c r="B1266" t="s">
        <v>82</v>
      </c>
      <c r="C1266" t="s">
        <v>65</v>
      </c>
      <c r="D1266">
        <v>4</v>
      </c>
      <c r="E1266" t="s">
        <v>66</v>
      </c>
      <c r="F1266">
        <v>3.4</v>
      </c>
      <c r="G1266" s="1">
        <v>44563</v>
      </c>
      <c r="H1266">
        <v>144</v>
      </c>
      <c r="I1266">
        <v>1460</v>
      </c>
      <c r="J1266">
        <v>19265.62</v>
      </c>
      <c r="K1266">
        <f>IF(ISBLANK(J1266),VLOOKUP(A1266,LinearRegression!$B$2:$J$850,6,FALSE),J1266)</f>
        <v>19265.62</v>
      </c>
      <c r="L1266" s="4">
        <f>IF(ISBLANK(J1266),VLOOKUP(A1266,GradientBoostingRegressor!$B$2:$J$850,6,FALSE),J1266)</f>
        <v>19265.62</v>
      </c>
      <c r="M1266">
        <f>SUM(P1266:S1266)</f>
        <v>22181.082003566895</v>
      </c>
      <c r="N1266">
        <f t="shared" si="76"/>
        <v>2915.4620035668959</v>
      </c>
      <c r="P1266">
        <f t="shared" si="77"/>
        <v>0</v>
      </c>
      <c r="Q1266">
        <f>$H1266*Q$2402</f>
        <v>22181.082003566895</v>
      </c>
      <c r="R1266">
        <f t="shared" si="78"/>
        <v>0</v>
      </c>
      <c r="S1266">
        <f t="shared" si="79"/>
        <v>0</v>
      </c>
      <c r="T1266">
        <f>MROT/DAY(EOMONTH(MIN($G$2:$G$2401),MONTH(G1266)-1))/8*H1266*$T$2402</f>
        <v>0</v>
      </c>
      <c r="U1266">
        <f>I1266-PLAN</f>
        <v>-100</v>
      </c>
    </row>
    <row r="1267" spans="1:21" x14ac:dyDescent="0.35">
      <c r="A1267">
        <v>817</v>
      </c>
      <c r="B1267" t="s">
        <v>30</v>
      </c>
      <c r="C1267" t="s">
        <v>11</v>
      </c>
      <c r="D1267">
        <v>3</v>
      </c>
      <c r="E1267" t="s">
        <v>12</v>
      </c>
      <c r="F1267">
        <v>1</v>
      </c>
      <c r="G1267" s="1">
        <v>44566</v>
      </c>
      <c r="H1267">
        <v>192</v>
      </c>
      <c r="I1267">
        <v>1490</v>
      </c>
      <c r="J1267">
        <v>19201.54</v>
      </c>
      <c r="K1267">
        <f>IF(ISBLANK(J1267),VLOOKUP(A1267,LinearRegression!$B$2:$J$850,6,FALSE),J1267)</f>
        <v>19201.54</v>
      </c>
      <c r="L1267" s="4">
        <f>IF(ISBLANK(J1267),VLOOKUP(A1267,GradientBoostingRegressor!$B$2:$J$850,6,FALSE),J1267)</f>
        <v>19201.54</v>
      </c>
      <c r="M1267">
        <f>SUM(P1267:S1267)</f>
        <v>29574.776004755862</v>
      </c>
      <c r="N1267">
        <f t="shared" si="76"/>
        <v>10373.236004755861</v>
      </c>
      <c r="P1267">
        <f t="shared" si="77"/>
        <v>0</v>
      </c>
      <c r="Q1267">
        <f>$H1267*Q$2402</f>
        <v>29574.776004755862</v>
      </c>
      <c r="R1267">
        <f t="shared" si="78"/>
        <v>0</v>
      </c>
      <c r="S1267">
        <f t="shared" si="79"/>
        <v>0</v>
      </c>
      <c r="T1267">
        <f>MROT/DAY(EOMONTH(MIN($G$2:$G$2401),MONTH(G1267)-1))/8*H1267*$T$2402</f>
        <v>0</v>
      </c>
      <c r="U1267">
        <f>I1267-PLAN</f>
        <v>-70</v>
      </c>
    </row>
    <row r="1268" spans="1:21" x14ac:dyDescent="0.35">
      <c r="A1268">
        <v>2222</v>
      </c>
      <c r="B1268" t="s">
        <v>35</v>
      </c>
      <c r="C1268" t="s">
        <v>11</v>
      </c>
      <c r="D1268">
        <v>3</v>
      </c>
      <c r="E1268" t="s">
        <v>12</v>
      </c>
      <c r="F1268">
        <v>1</v>
      </c>
      <c r="G1268" s="1">
        <v>44573</v>
      </c>
      <c r="H1268">
        <v>192</v>
      </c>
      <c r="I1268">
        <v>1500</v>
      </c>
      <c r="J1268">
        <v>19201.54</v>
      </c>
      <c r="K1268">
        <f>IF(ISBLANK(J1268),VLOOKUP(A1268,LinearRegression!$B$2:$J$850,6,FALSE),J1268)</f>
        <v>19201.54</v>
      </c>
      <c r="L1268" s="4">
        <f>IF(ISBLANK(J1268),VLOOKUP(A1268,GradientBoostingRegressor!$B$2:$J$850,6,FALSE),J1268)</f>
        <v>19201.54</v>
      </c>
      <c r="M1268">
        <f>SUM(P1268:S1268)</f>
        <v>29574.776004755862</v>
      </c>
      <c r="N1268">
        <f t="shared" si="76"/>
        <v>10373.236004755861</v>
      </c>
      <c r="P1268">
        <f t="shared" si="77"/>
        <v>0</v>
      </c>
      <c r="Q1268">
        <f>$H1268*Q$2402</f>
        <v>29574.776004755862</v>
      </c>
      <c r="R1268">
        <f t="shared" si="78"/>
        <v>0</v>
      </c>
      <c r="S1268">
        <f t="shared" si="79"/>
        <v>0</v>
      </c>
      <c r="T1268">
        <f>MROT/DAY(EOMONTH(MIN($G$2:$G$2401),MONTH(G1268)-1))/8*H1268*$T$2402</f>
        <v>0</v>
      </c>
      <c r="U1268">
        <f>I1268-PLAN</f>
        <v>-60</v>
      </c>
    </row>
    <row r="1269" spans="1:21" x14ac:dyDescent="0.35">
      <c r="A1269">
        <v>478</v>
      </c>
      <c r="B1269" t="s">
        <v>98</v>
      </c>
      <c r="C1269" t="s">
        <v>89</v>
      </c>
      <c r="D1269">
        <v>4</v>
      </c>
      <c r="E1269" t="s">
        <v>16</v>
      </c>
      <c r="F1269">
        <v>3.2</v>
      </c>
      <c r="G1269" s="1">
        <v>44564</v>
      </c>
      <c r="H1269">
        <v>156</v>
      </c>
      <c r="I1269">
        <v>1430</v>
      </c>
      <c r="J1269">
        <v>19137.23</v>
      </c>
      <c r="K1269">
        <f>IF(ISBLANK(J1269),VLOOKUP(A1269,LinearRegression!$B$2:$J$850,6,FALSE),J1269)</f>
        <v>19137.23</v>
      </c>
      <c r="L1269" s="4">
        <f>IF(ISBLANK(J1269),VLOOKUP(A1269,GradientBoostingRegressor!$B$2:$J$850,6,FALSE),J1269)</f>
        <v>19137.23</v>
      </c>
      <c r="M1269">
        <f>SUM(P1269:S1269)</f>
        <v>24029.505503864137</v>
      </c>
      <c r="N1269">
        <f t="shared" si="76"/>
        <v>4892.2755038641371</v>
      </c>
      <c r="P1269">
        <f t="shared" si="77"/>
        <v>0</v>
      </c>
      <c r="Q1269">
        <f>$H1269*Q$2402</f>
        <v>24029.505503864137</v>
      </c>
      <c r="R1269">
        <f t="shared" si="78"/>
        <v>0</v>
      </c>
      <c r="S1269">
        <f t="shared" si="79"/>
        <v>0</v>
      </c>
      <c r="T1269">
        <f>MROT/DAY(EOMONTH(MIN($G$2:$G$2401),MONTH(G1269)-1))/8*H1269*$T$2402</f>
        <v>0</v>
      </c>
      <c r="U1269">
        <f>I1269-PLAN</f>
        <v>-130</v>
      </c>
    </row>
    <row r="1270" spans="1:21" x14ac:dyDescent="0.35">
      <c r="A1270">
        <v>878</v>
      </c>
      <c r="B1270" t="s">
        <v>98</v>
      </c>
      <c r="C1270" t="s">
        <v>89</v>
      </c>
      <c r="D1270">
        <v>4</v>
      </c>
      <c r="E1270" t="s">
        <v>16</v>
      </c>
      <c r="F1270">
        <v>3.2</v>
      </c>
      <c r="G1270" s="1">
        <v>44566</v>
      </c>
      <c r="H1270">
        <v>156</v>
      </c>
      <c r="I1270">
        <v>1490</v>
      </c>
      <c r="J1270">
        <v>19137.23</v>
      </c>
      <c r="K1270">
        <f>IF(ISBLANK(J1270),VLOOKUP(A1270,LinearRegression!$B$2:$J$850,6,FALSE),J1270)</f>
        <v>19137.23</v>
      </c>
      <c r="L1270" s="4">
        <f>IF(ISBLANK(J1270),VLOOKUP(A1270,GradientBoostingRegressor!$B$2:$J$850,6,FALSE),J1270)</f>
        <v>19137.23</v>
      </c>
      <c r="M1270">
        <f>SUM(P1270:S1270)</f>
        <v>24029.505503864137</v>
      </c>
      <c r="N1270">
        <f t="shared" si="76"/>
        <v>4892.2755038641371</v>
      </c>
      <c r="P1270">
        <f t="shared" si="77"/>
        <v>0</v>
      </c>
      <c r="Q1270">
        <f>$H1270*Q$2402</f>
        <v>24029.505503864137</v>
      </c>
      <c r="R1270">
        <f t="shared" si="78"/>
        <v>0</v>
      </c>
      <c r="S1270">
        <f t="shared" si="79"/>
        <v>0</v>
      </c>
      <c r="T1270">
        <f>MROT/DAY(EOMONTH(MIN($G$2:$G$2401),MONTH(G1270)-1))/8*H1270*$T$2402</f>
        <v>0</v>
      </c>
      <c r="U1270">
        <f>I1270-PLAN</f>
        <v>-70</v>
      </c>
    </row>
    <row r="1271" spans="1:21" x14ac:dyDescent="0.35">
      <c r="A1271">
        <v>2078</v>
      </c>
      <c r="B1271" t="s">
        <v>98</v>
      </c>
      <c r="C1271" t="s">
        <v>89</v>
      </c>
      <c r="D1271">
        <v>4</v>
      </c>
      <c r="E1271" t="s">
        <v>16</v>
      </c>
      <c r="F1271">
        <v>3.2</v>
      </c>
      <c r="G1271" s="1">
        <v>44572</v>
      </c>
      <c r="H1271">
        <v>156</v>
      </c>
      <c r="I1271">
        <v>1200</v>
      </c>
      <c r="J1271">
        <v>19137.23</v>
      </c>
      <c r="K1271">
        <f>IF(ISBLANK(J1271),VLOOKUP(A1271,LinearRegression!$B$2:$J$850,6,FALSE),J1271)</f>
        <v>19137.23</v>
      </c>
      <c r="L1271" s="4">
        <f>IF(ISBLANK(J1271),VLOOKUP(A1271,GradientBoostingRegressor!$B$2:$J$850,6,FALSE),J1271)</f>
        <v>19137.23</v>
      </c>
      <c r="M1271">
        <f>SUM(P1271:S1271)</f>
        <v>24029.505503864137</v>
      </c>
      <c r="N1271">
        <f t="shared" si="76"/>
        <v>4892.2755038641371</v>
      </c>
      <c r="P1271">
        <f t="shared" si="77"/>
        <v>0</v>
      </c>
      <c r="Q1271">
        <f>$H1271*Q$2402</f>
        <v>24029.505503864137</v>
      </c>
      <c r="R1271">
        <f t="shared" si="78"/>
        <v>0</v>
      </c>
      <c r="S1271">
        <f t="shared" si="79"/>
        <v>0</v>
      </c>
      <c r="T1271">
        <f>MROT/DAY(EOMONTH(MIN($G$2:$G$2401),MONTH(G1271)-1))/8*H1271*$T$2402</f>
        <v>0</v>
      </c>
      <c r="U1271">
        <f>I1271-PLAN</f>
        <v>-360</v>
      </c>
    </row>
    <row r="1272" spans="1:21" x14ac:dyDescent="0.35">
      <c r="A1272">
        <v>1238</v>
      </c>
      <c r="B1272" t="s">
        <v>53</v>
      </c>
      <c r="C1272" t="s">
        <v>50</v>
      </c>
      <c r="D1272">
        <v>4</v>
      </c>
      <c r="E1272" t="s">
        <v>51</v>
      </c>
      <c r="F1272">
        <v>2</v>
      </c>
      <c r="G1272" s="1">
        <v>44568</v>
      </c>
      <c r="H1272">
        <v>168</v>
      </c>
      <c r="I1272">
        <v>1620</v>
      </c>
      <c r="J1272">
        <v>18967.66</v>
      </c>
      <c r="K1272">
        <f>IF(ISBLANK(J1272),VLOOKUP(A1272,LinearRegression!$B$2:$J$850,6,FALSE),J1272)</f>
        <v>18967.66</v>
      </c>
      <c r="L1272" s="4">
        <f>IF(ISBLANK(J1272),VLOOKUP(A1272,GradientBoostingRegressor!$B$2:$J$850,6,FALSE),J1272)</f>
        <v>18967.66</v>
      </c>
      <c r="M1272">
        <f>SUM(P1272:S1272)</f>
        <v>25877.929004161379</v>
      </c>
      <c r="N1272">
        <f t="shared" si="76"/>
        <v>6910.2690041613787</v>
      </c>
      <c r="P1272">
        <f t="shared" si="77"/>
        <v>0</v>
      </c>
      <c r="Q1272">
        <f>$H1272*Q$2402</f>
        <v>25877.929004161379</v>
      </c>
      <c r="R1272">
        <f t="shared" si="78"/>
        <v>0</v>
      </c>
      <c r="S1272">
        <f t="shared" si="79"/>
        <v>0</v>
      </c>
      <c r="T1272">
        <f>MROT/DAY(EOMONTH(MIN($G$2:$G$2401),MONTH(G1272)-1))/8*H1272*$T$2402</f>
        <v>0</v>
      </c>
      <c r="U1272">
        <f>I1272-PLAN</f>
        <v>60</v>
      </c>
    </row>
    <row r="1273" spans="1:21" x14ac:dyDescent="0.35">
      <c r="A1273">
        <v>1245</v>
      </c>
      <c r="B1273" t="s">
        <v>60</v>
      </c>
      <c r="C1273" t="s">
        <v>50</v>
      </c>
      <c r="D1273">
        <v>4</v>
      </c>
      <c r="E1273" t="s">
        <v>51</v>
      </c>
      <c r="F1273">
        <v>2</v>
      </c>
      <c r="G1273" s="1">
        <v>44568</v>
      </c>
      <c r="H1273">
        <v>168</v>
      </c>
      <c r="I1273">
        <v>1620</v>
      </c>
      <c r="J1273">
        <v>18967.66</v>
      </c>
      <c r="K1273">
        <f>IF(ISBLANK(J1273),VLOOKUP(A1273,LinearRegression!$B$2:$J$850,6,FALSE),J1273)</f>
        <v>18967.66</v>
      </c>
      <c r="L1273" s="4">
        <f>IF(ISBLANK(J1273),VLOOKUP(A1273,GradientBoostingRegressor!$B$2:$J$850,6,FALSE),J1273)</f>
        <v>18967.66</v>
      </c>
      <c r="M1273">
        <f>SUM(P1273:S1273)</f>
        <v>25877.929004161379</v>
      </c>
      <c r="N1273">
        <f t="shared" si="76"/>
        <v>6910.2690041613787</v>
      </c>
      <c r="P1273">
        <f t="shared" si="77"/>
        <v>0</v>
      </c>
      <c r="Q1273">
        <f>$H1273*Q$2402</f>
        <v>25877.929004161379</v>
      </c>
      <c r="R1273">
        <f t="shared" si="78"/>
        <v>0</v>
      </c>
      <c r="S1273">
        <f t="shared" si="79"/>
        <v>0</v>
      </c>
      <c r="T1273">
        <f>MROT/DAY(EOMONTH(MIN($G$2:$G$2401),MONTH(G1273)-1))/8*H1273*$T$2402</f>
        <v>0</v>
      </c>
      <c r="U1273">
        <f>I1273-PLAN</f>
        <v>60</v>
      </c>
    </row>
    <row r="1274" spans="1:21" x14ac:dyDescent="0.35">
      <c r="A1274">
        <v>1246</v>
      </c>
      <c r="B1274" t="s">
        <v>61</v>
      </c>
      <c r="C1274" t="s">
        <v>50</v>
      </c>
      <c r="D1274">
        <v>4</v>
      </c>
      <c r="E1274" t="s">
        <v>51</v>
      </c>
      <c r="F1274">
        <v>2</v>
      </c>
      <c r="G1274" s="1">
        <v>44568</v>
      </c>
      <c r="H1274">
        <v>168</v>
      </c>
      <c r="I1274">
        <v>1620</v>
      </c>
      <c r="J1274">
        <v>18967.66</v>
      </c>
      <c r="K1274">
        <f>IF(ISBLANK(J1274),VLOOKUP(A1274,LinearRegression!$B$2:$J$850,6,FALSE),J1274)</f>
        <v>18967.66</v>
      </c>
      <c r="L1274" s="4">
        <f>IF(ISBLANK(J1274),VLOOKUP(A1274,GradientBoostingRegressor!$B$2:$J$850,6,FALSE),J1274)</f>
        <v>18967.66</v>
      </c>
      <c r="M1274">
        <f>SUM(P1274:S1274)</f>
        <v>25877.929004161379</v>
      </c>
      <c r="N1274">
        <f t="shared" si="76"/>
        <v>6910.2690041613787</v>
      </c>
      <c r="P1274">
        <f t="shared" si="77"/>
        <v>0</v>
      </c>
      <c r="Q1274">
        <f>$H1274*Q$2402</f>
        <v>25877.929004161379</v>
      </c>
      <c r="R1274">
        <f t="shared" si="78"/>
        <v>0</v>
      </c>
      <c r="S1274">
        <f t="shared" si="79"/>
        <v>0</v>
      </c>
      <c r="T1274">
        <f>MROT/DAY(EOMONTH(MIN($G$2:$G$2401),MONTH(G1274)-1))/8*H1274*$T$2402</f>
        <v>0</v>
      </c>
      <c r="U1274">
        <f>I1274-PLAN</f>
        <v>60</v>
      </c>
    </row>
    <row r="1275" spans="1:21" x14ac:dyDescent="0.35">
      <c r="A1275">
        <v>458</v>
      </c>
      <c r="B1275" t="s">
        <v>77</v>
      </c>
      <c r="C1275" t="s">
        <v>68</v>
      </c>
      <c r="D1275">
        <v>4</v>
      </c>
      <c r="E1275" t="s">
        <v>66</v>
      </c>
      <c r="F1275">
        <v>3.4</v>
      </c>
      <c r="G1275" s="1">
        <v>44564</v>
      </c>
      <c r="H1275">
        <v>144</v>
      </c>
      <c r="I1275">
        <v>1430</v>
      </c>
      <c r="J1275">
        <v>18961.14</v>
      </c>
      <c r="K1275">
        <f>IF(ISBLANK(J1275),VLOOKUP(A1275,LinearRegression!$B$2:$J$850,6,FALSE),J1275)</f>
        <v>18961.14</v>
      </c>
      <c r="L1275" s="4">
        <f>IF(ISBLANK(J1275),VLOOKUP(A1275,GradientBoostingRegressor!$B$2:$J$850,6,FALSE),J1275)</f>
        <v>18961.14</v>
      </c>
      <c r="M1275">
        <f>SUM(P1275:S1275)</f>
        <v>22181.082003566895</v>
      </c>
      <c r="N1275">
        <f t="shared" si="76"/>
        <v>3219.9420035668954</v>
      </c>
      <c r="P1275">
        <f t="shared" si="77"/>
        <v>0</v>
      </c>
      <c r="Q1275">
        <f>$H1275*Q$2402</f>
        <v>22181.082003566895</v>
      </c>
      <c r="R1275">
        <f t="shared" si="78"/>
        <v>0</v>
      </c>
      <c r="S1275">
        <f t="shared" si="79"/>
        <v>0</v>
      </c>
      <c r="T1275">
        <f>MROT/DAY(EOMONTH(MIN($G$2:$G$2401),MONTH(G1275)-1))/8*H1275*$T$2402</f>
        <v>0</v>
      </c>
      <c r="U1275">
        <f>I1275-PLAN</f>
        <v>-130</v>
      </c>
    </row>
    <row r="1276" spans="1:21" x14ac:dyDescent="0.35">
      <c r="A1276">
        <v>2056</v>
      </c>
      <c r="B1276" t="s">
        <v>75</v>
      </c>
      <c r="C1276" t="s">
        <v>68</v>
      </c>
      <c r="D1276">
        <v>4</v>
      </c>
      <c r="E1276" t="s">
        <v>66</v>
      </c>
      <c r="F1276">
        <v>3.4</v>
      </c>
      <c r="G1276" s="1">
        <v>44572</v>
      </c>
      <c r="H1276">
        <v>144</v>
      </c>
      <c r="I1276">
        <v>1200</v>
      </c>
      <c r="J1276">
        <v>18961.14</v>
      </c>
      <c r="K1276">
        <f>IF(ISBLANK(J1276),VLOOKUP(A1276,LinearRegression!$B$2:$J$850,6,FALSE),J1276)</f>
        <v>18961.14</v>
      </c>
      <c r="L1276" s="4">
        <f>IF(ISBLANK(J1276),VLOOKUP(A1276,GradientBoostingRegressor!$B$2:$J$850,6,FALSE),J1276)</f>
        <v>18961.14</v>
      </c>
      <c r="M1276">
        <f>SUM(P1276:S1276)</f>
        <v>22181.082003566895</v>
      </c>
      <c r="N1276">
        <f t="shared" si="76"/>
        <v>3219.9420035668954</v>
      </c>
      <c r="P1276">
        <f t="shared" si="77"/>
        <v>0</v>
      </c>
      <c r="Q1276">
        <f>$H1276*Q$2402</f>
        <v>22181.082003566895</v>
      </c>
      <c r="R1276">
        <f t="shared" si="78"/>
        <v>0</v>
      </c>
      <c r="S1276">
        <f t="shared" si="79"/>
        <v>0</v>
      </c>
      <c r="T1276">
        <f>MROT/DAY(EOMONTH(MIN($G$2:$G$2401),MONTH(G1276)-1))/8*H1276*$T$2402</f>
        <v>0</v>
      </c>
      <c r="U1276">
        <f>I1276-PLAN</f>
        <v>-360</v>
      </c>
    </row>
    <row r="1277" spans="1:21" x14ac:dyDescent="0.35">
      <c r="A1277">
        <v>2058</v>
      </c>
      <c r="B1277" t="s">
        <v>77</v>
      </c>
      <c r="C1277" t="s">
        <v>68</v>
      </c>
      <c r="D1277">
        <v>4</v>
      </c>
      <c r="E1277" t="s">
        <v>66</v>
      </c>
      <c r="F1277">
        <v>3.4</v>
      </c>
      <c r="G1277" s="1">
        <v>44572</v>
      </c>
      <c r="H1277">
        <v>144</v>
      </c>
      <c r="I1277">
        <v>1200</v>
      </c>
      <c r="J1277">
        <v>18961.14</v>
      </c>
      <c r="K1277">
        <f>IF(ISBLANK(J1277),VLOOKUP(A1277,LinearRegression!$B$2:$J$850,6,FALSE),J1277)</f>
        <v>18961.14</v>
      </c>
      <c r="L1277" s="4">
        <f>IF(ISBLANK(J1277),VLOOKUP(A1277,GradientBoostingRegressor!$B$2:$J$850,6,FALSE),J1277)</f>
        <v>18961.14</v>
      </c>
      <c r="M1277">
        <f>SUM(P1277:S1277)</f>
        <v>22181.082003566895</v>
      </c>
      <c r="N1277">
        <f t="shared" si="76"/>
        <v>3219.9420035668954</v>
      </c>
      <c r="P1277">
        <f t="shared" si="77"/>
        <v>0</v>
      </c>
      <c r="Q1277">
        <f>$H1277*Q$2402</f>
        <v>22181.082003566895</v>
      </c>
      <c r="R1277">
        <f t="shared" si="78"/>
        <v>0</v>
      </c>
      <c r="S1277">
        <f t="shared" si="79"/>
        <v>0</v>
      </c>
      <c r="T1277">
        <f>MROT/DAY(EOMONTH(MIN($G$2:$G$2401),MONTH(G1277)-1))/8*H1277*$T$2402</f>
        <v>0</v>
      </c>
      <c r="U1277">
        <f>I1277-PLAN</f>
        <v>-360</v>
      </c>
    </row>
    <row r="1278" spans="1:21" x14ac:dyDescent="0.35">
      <c r="A1278">
        <v>2060</v>
      </c>
      <c r="B1278" t="s">
        <v>79</v>
      </c>
      <c r="C1278" t="s">
        <v>65</v>
      </c>
      <c r="D1278">
        <v>4</v>
      </c>
      <c r="E1278" t="s">
        <v>66</v>
      </c>
      <c r="F1278">
        <v>3.4</v>
      </c>
      <c r="G1278" s="1">
        <v>44572</v>
      </c>
      <c r="H1278">
        <v>144</v>
      </c>
      <c r="I1278">
        <v>1200</v>
      </c>
      <c r="J1278">
        <v>18961.14</v>
      </c>
      <c r="K1278">
        <f>IF(ISBLANK(J1278),VLOOKUP(A1278,LinearRegression!$B$2:$J$850,6,FALSE),J1278)</f>
        <v>18961.14</v>
      </c>
      <c r="L1278" s="4">
        <f>IF(ISBLANK(J1278),VLOOKUP(A1278,GradientBoostingRegressor!$B$2:$J$850,6,FALSE),J1278)</f>
        <v>18961.14</v>
      </c>
      <c r="M1278">
        <f>SUM(P1278:S1278)</f>
        <v>22181.082003566895</v>
      </c>
      <c r="N1278">
        <f t="shared" si="76"/>
        <v>3219.9420035668954</v>
      </c>
      <c r="P1278">
        <f t="shared" si="77"/>
        <v>0</v>
      </c>
      <c r="Q1278">
        <f>$H1278*Q$2402</f>
        <v>22181.082003566895</v>
      </c>
      <c r="R1278">
        <f t="shared" si="78"/>
        <v>0</v>
      </c>
      <c r="S1278">
        <f t="shared" si="79"/>
        <v>0</v>
      </c>
      <c r="T1278">
        <f>MROT/DAY(EOMONTH(MIN($G$2:$G$2401),MONTH(G1278)-1))/8*H1278*$T$2402</f>
        <v>0</v>
      </c>
      <c r="U1278">
        <f>I1278-PLAN</f>
        <v>-360</v>
      </c>
    </row>
    <row r="1279" spans="1:21" x14ac:dyDescent="0.35">
      <c r="A1279">
        <v>2061</v>
      </c>
      <c r="B1279" t="s">
        <v>80</v>
      </c>
      <c r="C1279" t="s">
        <v>65</v>
      </c>
      <c r="D1279">
        <v>4</v>
      </c>
      <c r="E1279" t="s">
        <v>66</v>
      </c>
      <c r="F1279">
        <v>3.4</v>
      </c>
      <c r="G1279" s="1">
        <v>44572</v>
      </c>
      <c r="H1279">
        <v>144</v>
      </c>
      <c r="I1279">
        <v>1200</v>
      </c>
      <c r="J1279">
        <v>18961.14</v>
      </c>
      <c r="K1279">
        <f>IF(ISBLANK(J1279),VLOOKUP(A1279,LinearRegression!$B$2:$J$850,6,FALSE),J1279)</f>
        <v>18961.14</v>
      </c>
      <c r="L1279" s="4">
        <f>IF(ISBLANK(J1279),VLOOKUP(A1279,GradientBoostingRegressor!$B$2:$J$850,6,FALSE),J1279)</f>
        <v>18961.14</v>
      </c>
      <c r="M1279">
        <f>SUM(P1279:S1279)</f>
        <v>22181.082003566895</v>
      </c>
      <c r="N1279">
        <f t="shared" si="76"/>
        <v>3219.9420035668954</v>
      </c>
      <c r="P1279">
        <f t="shared" si="77"/>
        <v>0</v>
      </c>
      <c r="Q1279">
        <f>$H1279*Q$2402</f>
        <v>22181.082003566895</v>
      </c>
      <c r="R1279">
        <f t="shared" si="78"/>
        <v>0</v>
      </c>
      <c r="S1279">
        <f t="shared" si="79"/>
        <v>0</v>
      </c>
      <c r="T1279">
        <f>MROT/DAY(EOMONTH(MIN($G$2:$G$2401),MONTH(G1279)-1))/8*H1279*$T$2402</f>
        <v>0</v>
      </c>
      <c r="U1279">
        <f>I1279-PLAN</f>
        <v>-360</v>
      </c>
    </row>
    <row r="1280" spans="1:21" x14ac:dyDescent="0.35">
      <c r="A1280">
        <v>2262</v>
      </c>
      <c r="B1280" t="s">
        <v>81</v>
      </c>
      <c r="C1280" t="s">
        <v>68</v>
      </c>
      <c r="D1280">
        <v>4</v>
      </c>
      <c r="E1280" t="s">
        <v>66</v>
      </c>
      <c r="F1280">
        <v>3.4</v>
      </c>
      <c r="G1280" s="1">
        <v>44573</v>
      </c>
      <c r="H1280">
        <v>144</v>
      </c>
      <c r="I1280">
        <v>1500</v>
      </c>
      <c r="J1280">
        <v>18961.14</v>
      </c>
      <c r="K1280">
        <f>IF(ISBLANK(J1280),VLOOKUP(A1280,LinearRegression!$B$2:$J$850,6,FALSE),J1280)</f>
        <v>18961.14</v>
      </c>
      <c r="L1280" s="4">
        <f>IF(ISBLANK(J1280),VLOOKUP(A1280,GradientBoostingRegressor!$B$2:$J$850,6,FALSE),J1280)</f>
        <v>18961.14</v>
      </c>
      <c r="M1280">
        <f>SUM(P1280:S1280)</f>
        <v>22181.082003566895</v>
      </c>
      <c r="N1280">
        <f t="shared" si="76"/>
        <v>3219.9420035668954</v>
      </c>
      <c r="P1280">
        <f t="shared" si="77"/>
        <v>0</v>
      </c>
      <c r="Q1280">
        <f>$H1280*Q$2402</f>
        <v>22181.082003566895</v>
      </c>
      <c r="R1280">
        <f t="shared" si="78"/>
        <v>0</v>
      </c>
      <c r="S1280">
        <f t="shared" si="79"/>
        <v>0</v>
      </c>
      <c r="T1280">
        <f>MROT/DAY(EOMONTH(MIN($G$2:$G$2401),MONTH(G1280)-1))/8*H1280*$T$2402</f>
        <v>0</v>
      </c>
      <c r="U1280">
        <f>I1280-PLAN</f>
        <v>-60</v>
      </c>
    </row>
    <row r="1281" spans="1:21" x14ac:dyDescent="0.35">
      <c r="A1281">
        <v>508</v>
      </c>
      <c r="B1281" t="s">
        <v>130</v>
      </c>
      <c r="C1281" t="s">
        <v>50</v>
      </c>
      <c r="D1281">
        <v>5</v>
      </c>
      <c r="E1281" t="s">
        <v>51</v>
      </c>
      <c r="F1281">
        <v>2</v>
      </c>
      <c r="G1281" s="1">
        <v>44564</v>
      </c>
      <c r="H1281">
        <v>156</v>
      </c>
      <c r="I1281">
        <v>1430</v>
      </c>
      <c r="J1281">
        <v>18958.490000000002</v>
      </c>
      <c r="K1281">
        <f>IF(ISBLANK(J1281),VLOOKUP(A1281,LinearRegression!$B$2:$J$850,6,FALSE),J1281)</f>
        <v>18958.490000000002</v>
      </c>
      <c r="L1281" s="4">
        <f>IF(ISBLANK(J1281),VLOOKUP(A1281,GradientBoostingRegressor!$B$2:$J$850,6,FALSE),J1281)</f>
        <v>18958.490000000002</v>
      </c>
      <c r="M1281">
        <f>SUM(P1281:S1281)</f>
        <v>24029.505503864137</v>
      </c>
      <c r="N1281">
        <f t="shared" si="76"/>
        <v>5071.0155038641351</v>
      </c>
      <c r="P1281">
        <f t="shared" si="77"/>
        <v>0</v>
      </c>
      <c r="Q1281">
        <f>$H1281*Q$2402</f>
        <v>24029.505503864137</v>
      </c>
      <c r="R1281">
        <f t="shared" si="78"/>
        <v>0</v>
      </c>
      <c r="S1281">
        <f t="shared" si="79"/>
        <v>0</v>
      </c>
      <c r="T1281">
        <f>MROT/DAY(EOMONTH(MIN($G$2:$G$2401),MONTH(G1281)-1))/8*H1281*$T$2402</f>
        <v>0</v>
      </c>
      <c r="U1281">
        <f>I1281-PLAN</f>
        <v>-130</v>
      </c>
    </row>
    <row r="1282" spans="1:21" x14ac:dyDescent="0.35">
      <c r="A1282">
        <v>896</v>
      </c>
      <c r="B1282" t="s">
        <v>118</v>
      </c>
      <c r="C1282" t="s">
        <v>50</v>
      </c>
      <c r="D1282">
        <v>5</v>
      </c>
      <c r="E1282" t="s">
        <v>51</v>
      </c>
      <c r="F1282">
        <v>2</v>
      </c>
      <c r="G1282" s="1">
        <v>44566</v>
      </c>
      <c r="H1282">
        <v>156</v>
      </c>
      <c r="I1282">
        <v>1490</v>
      </c>
      <c r="J1282">
        <v>18958.490000000002</v>
      </c>
      <c r="K1282">
        <f>IF(ISBLANK(J1282),VLOOKUP(A1282,LinearRegression!$B$2:$J$850,6,FALSE),J1282)</f>
        <v>18958.490000000002</v>
      </c>
      <c r="L1282" s="4">
        <f>IF(ISBLANK(J1282),VLOOKUP(A1282,GradientBoostingRegressor!$B$2:$J$850,6,FALSE),J1282)</f>
        <v>18958.490000000002</v>
      </c>
      <c r="M1282">
        <f>SUM(P1282:S1282)</f>
        <v>24029.505503864137</v>
      </c>
      <c r="N1282">
        <f t="shared" si="76"/>
        <v>5071.0155038641351</v>
      </c>
      <c r="P1282">
        <f t="shared" si="77"/>
        <v>0</v>
      </c>
      <c r="Q1282">
        <f>$H1282*Q$2402</f>
        <v>24029.505503864137</v>
      </c>
      <c r="R1282">
        <f t="shared" si="78"/>
        <v>0</v>
      </c>
      <c r="S1282">
        <f t="shared" si="79"/>
        <v>0</v>
      </c>
      <c r="T1282">
        <f>MROT/DAY(EOMONTH(MIN($G$2:$G$2401),MONTH(G1282)-1))/8*H1282*$T$2402</f>
        <v>0</v>
      </c>
      <c r="U1282">
        <f>I1282-PLAN</f>
        <v>-70</v>
      </c>
    </row>
    <row r="1283" spans="1:21" x14ac:dyDescent="0.35">
      <c r="A1283">
        <v>910</v>
      </c>
      <c r="B1283" t="s">
        <v>132</v>
      </c>
      <c r="C1283" t="s">
        <v>50</v>
      </c>
      <c r="D1283">
        <v>5</v>
      </c>
      <c r="E1283" t="s">
        <v>133</v>
      </c>
      <c r="F1283">
        <v>2</v>
      </c>
      <c r="G1283" s="1">
        <v>44566</v>
      </c>
      <c r="H1283">
        <v>156</v>
      </c>
      <c r="I1283">
        <v>1490</v>
      </c>
      <c r="J1283">
        <v>18958.490000000002</v>
      </c>
      <c r="K1283">
        <f>IF(ISBLANK(J1283),VLOOKUP(A1283,LinearRegression!$B$2:$J$850,6,FALSE),J1283)</f>
        <v>18958.490000000002</v>
      </c>
      <c r="L1283" s="4">
        <f>IF(ISBLANK(J1283),VLOOKUP(A1283,GradientBoostingRegressor!$B$2:$J$850,6,FALSE),J1283)</f>
        <v>18958.490000000002</v>
      </c>
      <c r="M1283">
        <f>SUM(P1283:S1283)</f>
        <v>24029.505503864137</v>
      </c>
      <c r="N1283">
        <f t="shared" ref="N1283:N1346" si="80">ABS(J1283-M1283)</f>
        <v>5071.0155038641351</v>
      </c>
      <c r="P1283">
        <f t="shared" ref="P1283:P1346" si="81">$I1283*P$2402</f>
        <v>0</v>
      </c>
      <c r="Q1283">
        <f>$H1283*Q$2402</f>
        <v>24029.505503864137</v>
      </c>
      <c r="R1283">
        <f t="shared" ref="R1283:R1346" si="82">$D1283*R$2402</f>
        <v>0</v>
      </c>
      <c r="S1283">
        <f t="shared" ref="S1283:S1346" si="83">$F1283*S$2402</f>
        <v>0</v>
      </c>
      <c r="T1283">
        <f>MROT/DAY(EOMONTH(MIN($G$2:$G$2401),MONTH(G1283)-1))/8*H1283*$T$2402</f>
        <v>0</v>
      </c>
      <c r="U1283">
        <f>I1283-PLAN</f>
        <v>-70</v>
      </c>
    </row>
    <row r="1284" spans="1:21" x14ac:dyDescent="0.35">
      <c r="A1284">
        <v>911</v>
      </c>
      <c r="B1284" t="s">
        <v>134</v>
      </c>
      <c r="C1284" t="s">
        <v>50</v>
      </c>
      <c r="D1284">
        <v>5</v>
      </c>
      <c r="E1284" t="s">
        <v>133</v>
      </c>
      <c r="F1284">
        <v>2</v>
      </c>
      <c r="G1284" s="1">
        <v>44566</v>
      </c>
      <c r="H1284">
        <v>156</v>
      </c>
      <c r="I1284">
        <v>1490</v>
      </c>
      <c r="J1284">
        <v>18958.490000000002</v>
      </c>
      <c r="K1284">
        <f>IF(ISBLANK(J1284),VLOOKUP(A1284,LinearRegression!$B$2:$J$850,6,FALSE),J1284)</f>
        <v>18958.490000000002</v>
      </c>
      <c r="L1284" s="4">
        <f>IF(ISBLANK(J1284),VLOOKUP(A1284,GradientBoostingRegressor!$B$2:$J$850,6,FALSE),J1284)</f>
        <v>18958.490000000002</v>
      </c>
      <c r="M1284">
        <f>SUM(P1284:S1284)</f>
        <v>24029.505503864137</v>
      </c>
      <c r="N1284">
        <f t="shared" si="80"/>
        <v>5071.0155038641351</v>
      </c>
      <c r="P1284">
        <f t="shared" si="81"/>
        <v>0</v>
      </c>
      <c r="Q1284">
        <f>$H1284*Q$2402</f>
        <v>24029.505503864137</v>
      </c>
      <c r="R1284">
        <f t="shared" si="82"/>
        <v>0</v>
      </c>
      <c r="S1284">
        <f t="shared" si="83"/>
        <v>0</v>
      </c>
      <c r="T1284">
        <f>MROT/DAY(EOMONTH(MIN($G$2:$G$2401),MONTH(G1284)-1))/8*H1284*$T$2402</f>
        <v>0</v>
      </c>
      <c r="U1284">
        <f>I1284-PLAN</f>
        <v>-70</v>
      </c>
    </row>
    <row r="1285" spans="1:21" x14ac:dyDescent="0.35">
      <c r="A1285">
        <v>2093</v>
      </c>
      <c r="B1285" t="s">
        <v>115</v>
      </c>
      <c r="C1285" t="s">
        <v>50</v>
      </c>
      <c r="D1285">
        <v>5</v>
      </c>
      <c r="E1285" t="s">
        <v>51</v>
      </c>
      <c r="F1285">
        <v>2</v>
      </c>
      <c r="G1285" s="1">
        <v>44572</v>
      </c>
      <c r="H1285">
        <v>156</v>
      </c>
      <c r="I1285">
        <v>1200</v>
      </c>
      <c r="J1285">
        <v>18958.490000000002</v>
      </c>
      <c r="K1285">
        <f>IF(ISBLANK(J1285),VLOOKUP(A1285,LinearRegression!$B$2:$J$850,6,FALSE),J1285)</f>
        <v>18958.490000000002</v>
      </c>
      <c r="L1285" s="4">
        <f>IF(ISBLANK(J1285),VLOOKUP(A1285,GradientBoostingRegressor!$B$2:$J$850,6,FALSE),J1285)</f>
        <v>18958.490000000002</v>
      </c>
      <c r="M1285">
        <f>SUM(P1285:S1285)</f>
        <v>24029.505503864137</v>
      </c>
      <c r="N1285">
        <f t="shared" si="80"/>
        <v>5071.0155038641351</v>
      </c>
      <c r="P1285">
        <f t="shared" si="81"/>
        <v>0</v>
      </c>
      <c r="Q1285">
        <f>$H1285*Q$2402</f>
        <v>24029.505503864137</v>
      </c>
      <c r="R1285">
        <f t="shared" si="82"/>
        <v>0</v>
      </c>
      <c r="S1285">
        <f t="shared" si="83"/>
        <v>0</v>
      </c>
      <c r="T1285">
        <f>MROT/DAY(EOMONTH(MIN($G$2:$G$2401),MONTH(G1285)-1))/8*H1285*$T$2402</f>
        <v>0</v>
      </c>
      <c r="U1285">
        <f>I1285-PLAN</f>
        <v>-360</v>
      </c>
    </row>
    <row r="1286" spans="1:21" x14ac:dyDescent="0.35">
      <c r="A1286">
        <v>2108</v>
      </c>
      <c r="B1286" t="s">
        <v>130</v>
      </c>
      <c r="C1286" t="s">
        <v>50</v>
      </c>
      <c r="D1286">
        <v>5</v>
      </c>
      <c r="E1286" t="s">
        <v>51</v>
      </c>
      <c r="F1286">
        <v>2</v>
      </c>
      <c r="G1286" s="1">
        <v>44572</v>
      </c>
      <c r="H1286">
        <v>156</v>
      </c>
      <c r="I1286">
        <v>1200</v>
      </c>
      <c r="J1286">
        <v>18958.490000000002</v>
      </c>
      <c r="K1286">
        <f>IF(ISBLANK(J1286),VLOOKUP(A1286,LinearRegression!$B$2:$J$850,6,FALSE),J1286)</f>
        <v>18958.490000000002</v>
      </c>
      <c r="L1286" s="4">
        <f>IF(ISBLANK(J1286),VLOOKUP(A1286,GradientBoostingRegressor!$B$2:$J$850,6,FALSE),J1286)</f>
        <v>18958.490000000002</v>
      </c>
      <c r="M1286">
        <f>SUM(P1286:S1286)</f>
        <v>24029.505503864137</v>
      </c>
      <c r="N1286">
        <f t="shared" si="80"/>
        <v>5071.0155038641351</v>
      </c>
      <c r="P1286">
        <f t="shared" si="81"/>
        <v>0</v>
      </c>
      <c r="Q1286">
        <f>$H1286*Q$2402</f>
        <v>24029.505503864137</v>
      </c>
      <c r="R1286">
        <f t="shared" si="82"/>
        <v>0</v>
      </c>
      <c r="S1286">
        <f t="shared" si="83"/>
        <v>0</v>
      </c>
      <c r="T1286">
        <f>MROT/DAY(EOMONTH(MIN($G$2:$G$2401),MONTH(G1286)-1))/8*H1286*$T$2402</f>
        <v>0</v>
      </c>
      <c r="U1286">
        <f>I1286-PLAN</f>
        <v>-360</v>
      </c>
    </row>
    <row r="1287" spans="1:21" x14ac:dyDescent="0.35">
      <c r="A1287">
        <v>2115</v>
      </c>
      <c r="B1287" t="s">
        <v>138</v>
      </c>
      <c r="C1287" t="s">
        <v>50</v>
      </c>
      <c r="D1287">
        <v>5</v>
      </c>
      <c r="E1287" t="s">
        <v>133</v>
      </c>
      <c r="F1287">
        <v>2</v>
      </c>
      <c r="G1287" s="1">
        <v>44572</v>
      </c>
      <c r="H1287">
        <v>156</v>
      </c>
      <c r="I1287">
        <v>1200</v>
      </c>
      <c r="J1287">
        <v>18958.490000000002</v>
      </c>
      <c r="K1287">
        <f>IF(ISBLANK(J1287),VLOOKUP(A1287,LinearRegression!$B$2:$J$850,6,FALSE),J1287)</f>
        <v>18958.490000000002</v>
      </c>
      <c r="L1287" s="4">
        <f>IF(ISBLANK(J1287),VLOOKUP(A1287,GradientBoostingRegressor!$B$2:$J$850,6,FALSE),J1287)</f>
        <v>18958.490000000002</v>
      </c>
      <c r="M1287">
        <f>SUM(P1287:S1287)</f>
        <v>24029.505503864137</v>
      </c>
      <c r="N1287">
        <f t="shared" si="80"/>
        <v>5071.0155038641351</v>
      </c>
      <c r="P1287">
        <f t="shared" si="81"/>
        <v>0</v>
      </c>
      <c r="Q1287">
        <f>$H1287*Q$2402</f>
        <v>24029.505503864137</v>
      </c>
      <c r="R1287">
        <f t="shared" si="82"/>
        <v>0</v>
      </c>
      <c r="S1287">
        <f t="shared" si="83"/>
        <v>0</v>
      </c>
      <c r="T1287">
        <f>MROT/DAY(EOMONTH(MIN($G$2:$G$2401),MONTH(G1287)-1))/8*H1287*$T$2402</f>
        <v>0</v>
      </c>
      <c r="U1287">
        <f>I1287-PLAN</f>
        <v>-360</v>
      </c>
    </row>
    <row r="1288" spans="1:21" x14ac:dyDescent="0.35">
      <c r="A1288">
        <v>245</v>
      </c>
      <c r="B1288" t="s">
        <v>60</v>
      </c>
      <c r="C1288" t="s">
        <v>50</v>
      </c>
      <c r="D1288">
        <v>4</v>
      </c>
      <c r="E1288" t="s">
        <v>51</v>
      </c>
      <c r="F1288">
        <v>2</v>
      </c>
      <c r="G1288" s="1">
        <v>44563</v>
      </c>
      <c r="H1288">
        <v>168</v>
      </c>
      <c r="I1288">
        <v>1460</v>
      </c>
      <c r="J1288">
        <v>18948.560000000001</v>
      </c>
      <c r="K1288">
        <f>IF(ISBLANK(J1288),VLOOKUP(A1288,LinearRegression!$B$2:$J$850,6,FALSE),J1288)</f>
        <v>18948.560000000001</v>
      </c>
      <c r="L1288" s="4">
        <f>IF(ISBLANK(J1288),VLOOKUP(A1288,GradientBoostingRegressor!$B$2:$J$850,6,FALSE),J1288)</f>
        <v>18948.560000000001</v>
      </c>
      <c r="M1288">
        <f>SUM(P1288:S1288)</f>
        <v>25877.929004161379</v>
      </c>
      <c r="N1288">
        <f t="shared" si="80"/>
        <v>6929.3690041613772</v>
      </c>
      <c r="P1288">
        <f t="shared" si="81"/>
        <v>0</v>
      </c>
      <c r="Q1288">
        <f>$H1288*Q$2402</f>
        <v>25877.929004161379</v>
      </c>
      <c r="R1288">
        <f t="shared" si="82"/>
        <v>0</v>
      </c>
      <c r="S1288">
        <f t="shared" si="83"/>
        <v>0</v>
      </c>
      <c r="T1288">
        <f>MROT/DAY(EOMONTH(MIN($G$2:$G$2401),MONTH(G1288)-1))/8*H1288*$T$2402</f>
        <v>0</v>
      </c>
      <c r="U1288">
        <f>I1288-PLAN</f>
        <v>-100</v>
      </c>
    </row>
    <row r="1289" spans="1:21" x14ac:dyDescent="0.35">
      <c r="A1289">
        <v>246</v>
      </c>
      <c r="B1289" t="s">
        <v>61</v>
      </c>
      <c r="C1289" t="s">
        <v>50</v>
      </c>
      <c r="D1289">
        <v>4</v>
      </c>
      <c r="E1289" t="s">
        <v>51</v>
      </c>
      <c r="F1289">
        <v>2</v>
      </c>
      <c r="G1289" s="1">
        <v>44563</v>
      </c>
      <c r="H1289">
        <v>168</v>
      </c>
      <c r="I1289">
        <v>1460</v>
      </c>
      <c r="J1289">
        <v>18948.560000000001</v>
      </c>
      <c r="K1289">
        <f>IF(ISBLANK(J1289),VLOOKUP(A1289,LinearRegression!$B$2:$J$850,6,FALSE),J1289)</f>
        <v>18948.560000000001</v>
      </c>
      <c r="L1289" s="4">
        <f>IF(ISBLANK(J1289),VLOOKUP(A1289,GradientBoostingRegressor!$B$2:$J$850,6,FALSE),J1289)</f>
        <v>18948.560000000001</v>
      </c>
      <c r="M1289">
        <f>SUM(P1289:S1289)</f>
        <v>25877.929004161379</v>
      </c>
      <c r="N1289">
        <f t="shared" si="80"/>
        <v>6929.3690041613772</v>
      </c>
      <c r="P1289">
        <f t="shared" si="81"/>
        <v>0</v>
      </c>
      <c r="Q1289">
        <f>$H1289*Q$2402</f>
        <v>25877.929004161379</v>
      </c>
      <c r="R1289">
        <f t="shared" si="82"/>
        <v>0</v>
      </c>
      <c r="S1289">
        <f t="shared" si="83"/>
        <v>0</v>
      </c>
      <c r="T1289">
        <f>MROT/DAY(EOMONTH(MIN($G$2:$G$2401),MONTH(G1289)-1))/8*H1289*$T$2402</f>
        <v>0</v>
      </c>
      <c r="U1289">
        <f>I1289-PLAN</f>
        <v>-100</v>
      </c>
    </row>
    <row r="1290" spans="1:21" x14ac:dyDescent="0.35">
      <c r="A1290">
        <v>248</v>
      </c>
      <c r="B1290" t="s">
        <v>63</v>
      </c>
      <c r="C1290" t="s">
        <v>50</v>
      </c>
      <c r="D1290">
        <v>4</v>
      </c>
      <c r="E1290" t="s">
        <v>51</v>
      </c>
      <c r="F1290">
        <v>2</v>
      </c>
      <c r="G1290" s="1">
        <v>44563</v>
      </c>
      <c r="H1290">
        <v>168</v>
      </c>
      <c r="I1290">
        <v>1460</v>
      </c>
      <c r="J1290">
        <v>18948.560000000001</v>
      </c>
      <c r="K1290">
        <f>IF(ISBLANK(J1290),VLOOKUP(A1290,LinearRegression!$B$2:$J$850,6,FALSE),J1290)</f>
        <v>18948.560000000001</v>
      </c>
      <c r="L1290" s="4">
        <f>IF(ISBLANK(J1290),VLOOKUP(A1290,GradientBoostingRegressor!$B$2:$J$850,6,FALSE),J1290)</f>
        <v>18948.560000000001</v>
      </c>
      <c r="M1290">
        <f>SUM(P1290:S1290)</f>
        <v>25877.929004161379</v>
      </c>
      <c r="N1290">
        <f t="shared" si="80"/>
        <v>6929.3690041613772</v>
      </c>
      <c r="P1290">
        <f t="shared" si="81"/>
        <v>0</v>
      </c>
      <c r="Q1290">
        <f>$H1290*Q$2402</f>
        <v>25877.929004161379</v>
      </c>
      <c r="R1290">
        <f t="shared" si="82"/>
        <v>0</v>
      </c>
      <c r="S1290">
        <f t="shared" si="83"/>
        <v>0</v>
      </c>
      <c r="T1290">
        <f>MROT/DAY(EOMONTH(MIN($G$2:$G$2401),MONTH(G1290)-1))/8*H1290*$T$2402</f>
        <v>0</v>
      </c>
      <c r="U1290">
        <f>I1290-PLAN</f>
        <v>-100</v>
      </c>
    </row>
    <row r="1291" spans="1:21" x14ac:dyDescent="0.35">
      <c r="A1291">
        <v>518</v>
      </c>
      <c r="B1291" t="s">
        <v>141</v>
      </c>
      <c r="C1291" t="s">
        <v>65</v>
      </c>
      <c r="D1291">
        <v>5</v>
      </c>
      <c r="E1291" t="s">
        <v>142</v>
      </c>
      <c r="F1291">
        <v>3.4</v>
      </c>
      <c r="G1291" s="1">
        <v>44564</v>
      </c>
      <c r="H1291">
        <v>132</v>
      </c>
      <c r="I1291">
        <v>1430</v>
      </c>
      <c r="J1291">
        <v>18813.8</v>
      </c>
      <c r="K1291">
        <f>IF(ISBLANK(J1291),VLOOKUP(A1291,LinearRegression!$B$2:$J$850,6,FALSE),J1291)</f>
        <v>18813.8</v>
      </c>
      <c r="L1291" s="4">
        <f>IF(ISBLANK(J1291),VLOOKUP(A1291,GradientBoostingRegressor!$B$2:$J$850,6,FALSE),J1291)</f>
        <v>18813.8</v>
      </c>
      <c r="M1291">
        <f>SUM(P1291:S1291)</f>
        <v>20332.658503269657</v>
      </c>
      <c r="N1291">
        <f t="shared" si="80"/>
        <v>1518.8585032696574</v>
      </c>
      <c r="P1291">
        <f t="shared" si="81"/>
        <v>0</v>
      </c>
      <c r="Q1291">
        <f>$H1291*Q$2402</f>
        <v>20332.658503269657</v>
      </c>
      <c r="R1291">
        <f t="shared" si="82"/>
        <v>0</v>
      </c>
      <c r="S1291">
        <f t="shared" si="83"/>
        <v>0</v>
      </c>
      <c r="T1291">
        <f>MROT/DAY(EOMONTH(MIN($G$2:$G$2401),MONTH(G1291)-1))/8*H1291*$T$2402</f>
        <v>0</v>
      </c>
      <c r="U1291">
        <f>I1291-PLAN</f>
        <v>-130</v>
      </c>
    </row>
    <row r="1292" spans="1:21" x14ac:dyDescent="0.35">
      <c r="A1292">
        <v>1917</v>
      </c>
      <c r="B1292" t="s">
        <v>140</v>
      </c>
      <c r="C1292" t="s">
        <v>65</v>
      </c>
      <c r="D1292">
        <v>5</v>
      </c>
      <c r="E1292" t="s">
        <v>66</v>
      </c>
      <c r="F1292">
        <v>3.4</v>
      </c>
      <c r="G1292" s="1">
        <v>44571</v>
      </c>
      <c r="H1292">
        <v>132</v>
      </c>
      <c r="I1292">
        <v>890</v>
      </c>
      <c r="J1292">
        <v>18813.8</v>
      </c>
      <c r="K1292">
        <f>IF(ISBLANK(J1292),VLOOKUP(A1292,LinearRegression!$B$2:$J$850,6,FALSE),J1292)</f>
        <v>18813.8</v>
      </c>
      <c r="L1292" s="4">
        <f>IF(ISBLANK(J1292),VLOOKUP(A1292,GradientBoostingRegressor!$B$2:$J$850,6,FALSE),J1292)</f>
        <v>18813.8</v>
      </c>
      <c r="M1292">
        <f>SUM(P1292:S1292)</f>
        <v>20332.658503269657</v>
      </c>
      <c r="N1292">
        <f t="shared" si="80"/>
        <v>1518.8585032696574</v>
      </c>
      <c r="P1292">
        <f t="shared" si="81"/>
        <v>0</v>
      </c>
      <c r="Q1292">
        <f>$H1292*Q$2402</f>
        <v>20332.658503269657</v>
      </c>
      <c r="R1292">
        <f t="shared" si="82"/>
        <v>0</v>
      </c>
      <c r="S1292">
        <f t="shared" si="83"/>
        <v>0</v>
      </c>
      <c r="T1292">
        <f>MROT/DAY(EOMONTH(MIN($G$2:$G$2401),MONTH(G1292)-1))/8*H1292*$T$2402</f>
        <v>0</v>
      </c>
      <c r="U1292">
        <f>I1292-PLAN</f>
        <v>-670</v>
      </c>
    </row>
    <row r="1293" spans="1:21" x14ac:dyDescent="0.35">
      <c r="A1293">
        <v>1929</v>
      </c>
      <c r="B1293" t="s">
        <v>154</v>
      </c>
      <c r="C1293" t="s">
        <v>65</v>
      </c>
      <c r="D1293">
        <v>5</v>
      </c>
      <c r="E1293" t="s">
        <v>151</v>
      </c>
      <c r="F1293">
        <v>3.4</v>
      </c>
      <c r="G1293" s="1">
        <v>44571</v>
      </c>
      <c r="H1293">
        <v>132</v>
      </c>
      <c r="I1293">
        <v>890</v>
      </c>
      <c r="J1293">
        <v>18813.8</v>
      </c>
      <c r="K1293">
        <f>IF(ISBLANK(J1293),VLOOKUP(A1293,LinearRegression!$B$2:$J$850,6,FALSE),J1293)</f>
        <v>18813.8</v>
      </c>
      <c r="L1293" s="4">
        <f>IF(ISBLANK(J1293),VLOOKUP(A1293,GradientBoostingRegressor!$B$2:$J$850,6,FALSE),J1293)</f>
        <v>18813.8</v>
      </c>
      <c r="M1293">
        <f>SUM(P1293:S1293)</f>
        <v>20332.658503269657</v>
      </c>
      <c r="N1293">
        <f t="shared" si="80"/>
        <v>1518.8585032696574</v>
      </c>
      <c r="P1293">
        <f t="shared" si="81"/>
        <v>0</v>
      </c>
      <c r="Q1293">
        <f>$H1293*Q$2402</f>
        <v>20332.658503269657</v>
      </c>
      <c r="R1293">
        <f t="shared" si="82"/>
        <v>0</v>
      </c>
      <c r="S1293">
        <f t="shared" si="83"/>
        <v>0</v>
      </c>
      <c r="T1293">
        <f>MROT/DAY(EOMONTH(MIN($G$2:$G$2401),MONTH(G1293)-1))/8*H1293*$T$2402</f>
        <v>0</v>
      </c>
      <c r="U1293">
        <f>I1293-PLAN</f>
        <v>-670</v>
      </c>
    </row>
    <row r="1294" spans="1:21" x14ac:dyDescent="0.35">
      <c r="A1294">
        <v>2121</v>
      </c>
      <c r="B1294" t="s">
        <v>145</v>
      </c>
      <c r="C1294" t="s">
        <v>65</v>
      </c>
      <c r="D1294">
        <v>5</v>
      </c>
      <c r="E1294" t="s">
        <v>142</v>
      </c>
      <c r="F1294">
        <v>3.4</v>
      </c>
      <c r="G1294" s="1">
        <v>44572</v>
      </c>
      <c r="H1294">
        <v>132</v>
      </c>
      <c r="I1294">
        <v>1200</v>
      </c>
      <c r="J1294">
        <v>18813.8</v>
      </c>
      <c r="K1294">
        <f>IF(ISBLANK(J1294),VLOOKUP(A1294,LinearRegression!$B$2:$J$850,6,FALSE),J1294)</f>
        <v>18813.8</v>
      </c>
      <c r="L1294" s="4">
        <f>IF(ISBLANK(J1294),VLOOKUP(A1294,GradientBoostingRegressor!$B$2:$J$850,6,FALSE),J1294)</f>
        <v>18813.8</v>
      </c>
      <c r="M1294">
        <f>SUM(P1294:S1294)</f>
        <v>20332.658503269657</v>
      </c>
      <c r="N1294">
        <f t="shared" si="80"/>
        <v>1518.8585032696574</v>
      </c>
      <c r="P1294">
        <f t="shared" si="81"/>
        <v>0</v>
      </c>
      <c r="Q1294">
        <f>$H1294*Q$2402</f>
        <v>20332.658503269657</v>
      </c>
      <c r="R1294">
        <f t="shared" si="82"/>
        <v>0</v>
      </c>
      <c r="S1294">
        <f t="shared" si="83"/>
        <v>0</v>
      </c>
      <c r="T1294">
        <f>MROT/DAY(EOMONTH(MIN($G$2:$G$2401),MONTH(G1294)-1))/8*H1294*$T$2402</f>
        <v>0</v>
      </c>
      <c r="U1294">
        <f>I1294-PLAN</f>
        <v>-360</v>
      </c>
    </row>
    <row r="1295" spans="1:21" x14ac:dyDescent="0.35">
      <c r="A1295">
        <v>2122</v>
      </c>
      <c r="B1295" t="s">
        <v>146</v>
      </c>
      <c r="C1295" t="s">
        <v>65</v>
      </c>
      <c r="D1295">
        <v>5</v>
      </c>
      <c r="E1295" t="s">
        <v>142</v>
      </c>
      <c r="F1295">
        <v>3.4</v>
      </c>
      <c r="G1295" s="1">
        <v>44572</v>
      </c>
      <c r="H1295">
        <v>132</v>
      </c>
      <c r="I1295">
        <v>1200</v>
      </c>
      <c r="J1295">
        <v>18813.8</v>
      </c>
      <c r="K1295">
        <f>IF(ISBLANK(J1295),VLOOKUP(A1295,LinearRegression!$B$2:$J$850,6,FALSE),J1295)</f>
        <v>18813.8</v>
      </c>
      <c r="L1295" s="4">
        <f>IF(ISBLANK(J1295),VLOOKUP(A1295,GradientBoostingRegressor!$B$2:$J$850,6,FALSE),J1295)</f>
        <v>18813.8</v>
      </c>
      <c r="M1295">
        <f>SUM(P1295:S1295)</f>
        <v>20332.658503269657</v>
      </c>
      <c r="N1295">
        <f t="shared" si="80"/>
        <v>1518.8585032696574</v>
      </c>
      <c r="P1295">
        <f t="shared" si="81"/>
        <v>0</v>
      </c>
      <c r="Q1295">
        <f>$H1295*Q$2402</f>
        <v>20332.658503269657</v>
      </c>
      <c r="R1295">
        <f t="shared" si="82"/>
        <v>0</v>
      </c>
      <c r="S1295">
        <f t="shared" si="83"/>
        <v>0</v>
      </c>
      <c r="T1295">
        <f>MROT/DAY(EOMONTH(MIN($G$2:$G$2401),MONTH(G1295)-1))/8*H1295*$T$2402</f>
        <v>0</v>
      </c>
      <c r="U1295">
        <f>I1295-PLAN</f>
        <v>-360</v>
      </c>
    </row>
    <row r="1296" spans="1:21" x14ac:dyDescent="0.35">
      <c r="A1296">
        <v>2125</v>
      </c>
      <c r="B1296" t="s">
        <v>149</v>
      </c>
      <c r="C1296" t="s">
        <v>65</v>
      </c>
      <c r="D1296">
        <v>5</v>
      </c>
      <c r="E1296" t="s">
        <v>142</v>
      </c>
      <c r="F1296">
        <v>3.4</v>
      </c>
      <c r="G1296" s="1">
        <v>44572</v>
      </c>
      <c r="H1296">
        <v>132</v>
      </c>
      <c r="I1296">
        <v>1200</v>
      </c>
      <c r="J1296">
        <v>18813.8</v>
      </c>
      <c r="K1296">
        <f>IF(ISBLANK(J1296),VLOOKUP(A1296,LinearRegression!$B$2:$J$850,6,FALSE),J1296)</f>
        <v>18813.8</v>
      </c>
      <c r="L1296" s="4">
        <f>IF(ISBLANK(J1296),VLOOKUP(A1296,GradientBoostingRegressor!$B$2:$J$850,6,FALSE),J1296)</f>
        <v>18813.8</v>
      </c>
      <c r="M1296">
        <f>SUM(P1296:S1296)</f>
        <v>20332.658503269657</v>
      </c>
      <c r="N1296">
        <f t="shared" si="80"/>
        <v>1518.8585032696574</v>
      </c>
      <c r="P1296">
        <f t="shared" si="81"/>
        <v>0</v>
      </c>
      <c r="Q1296">
        <f>$H1296*Q$2402</f>
        <v>20332.658503269657</v>
      </c>
      <c r="R1296">
        <f t="shared" si="82"/>
        <v>0</v>
      </c>
      <c r="S1296">
        <f t="shared" si="83"/>
        <v>0</v>
      </c>
      <c r="T1296">
        <f>MROT/DAY(EOMONTH(MIN($G$2:$G$2401),MONTH(G1296)-1))/8*H1296*$T$2402</f>
        <v>0</v>
      </c>
      <c r="U1296">
        <f>I1296-PLAN</f>
        <v>-360</v>
      </c>
    </row>
    <row r="1297" spans="1:21" x14ac:dyDescent="0.35">
      <c r="A1297">
        <v>2129</v>
      </c>
      <c r="B1297" t="s">
        <v>154</v>
      </c>
      <c r="C1297" t="s">
        <v>65</v>
      </c>
      <c r="D1297">
        <v>5</v>
      </c>
      <c r="E1297" t="s">
        <v>151</v>
      </c>
      <c r="F1297">
        <v>3.4</v>
      </c>
      <c r="G1297" s="1">
        <v>44572</v>
      </c>
      <c r="H1297">
        <v>132</v>
      </c>
      <c r="I1297">
        <v>1200</v>
      </c>
      <c r="J1297">
        <v>18813.8</v>
      </c>
      <c r="K1297">
        <f>IF(ISBLANK(J1297),VLOOKUP(A1297,LinearRegression!$B$2:$J$850,6,FALSE),J1297)</f>
        <v>18813.8</v>
      </c>
      <c r="L1297" s="4">
        <f>IF(ISBLANK(J1297),VLOOKUP(A1297,GradientBoostingRegressor!$B$2:$J$850,6,FALSE),J1297)</f>
        <v>18813.8</v>
      </c>
      <c r="M1297">
        <f>SUM(P1297:S1297)</f>
        <v>20332.658503269657</v>
      </c>
      <c r="N1297">
        <f t="shared" si="80"/>
        <v>1518.8585032696574</v>
      </c>
      <c r="P1297">
        <f t="shared" si="81"/>
        <v>0</v>
      </c>
      <c r="Q1297">
        <f>$H1297*Q$2402</f>
        <v>20332.658503269657</v>
      </c>
      <c r="R1297">
        <f t="shared" si="82"/>
        <v>0</v>
      </c>
      <c r="S1297">
        <f t="shared" si="83"/>
        <v>0</v>
      </c>
      <c r="T1297">
        <f>MROT/DAY(EOMONTH(MIN($G$2:$G$2401),MONTH(G1297)-1))/8*H1297*$T$2402</f>
        <v>0</v>
      </c>
      <c r="U1297">
        <f>I1297-PLAN</f>
        <v>-360</v>
      </c>
    </row>
    <row r="1298" spans="1:21" x14ac:dyDescent="0.35">
      <c r="A1298">
        <v>2130</v>
      </c>
      <c r="B1298" t="s">
        <v>155</v>
      </c>
      <c r="C1298" t="s">
        <v>65</v>
      </c>
      <c r="D1298">
        <v>5</v>
      </c>
      <c r="E1298" t="s">
        <v>151</v>
      </c>
      <c r="F1298">
        <v>3.4</v>
      </c>
      <c r="G1298" s="1">
        <v>44572</v>
      </c>
      <c r="H1298">
        <v>132</v>
      </c>
      <c r="I1298">
        <v>1200</v>
      </c>
      <c r="J1298">
        <v>18813.8</v>
      </c>
      <c r="K1298">
        <f>IF(ISBLANK(J1298),VLOOKUP(A1298,LinearRegression!$B$2:$J$850,6,FALSE),J1298)</f>
        <v>18813.8</v>
      </c>
      <c r="L1298" s="4">
        <f>IF(ISBLANK(J1298),VLOOKUP(A1298,GradientBoostingRegressor!$B$2:$J$850,6,FALSE),J1298)</f>
        <v>18813.8</v>
      </c>
      <c r="M1298">
        <f>SUM(P1298:S1298)</f>
        <v>20332.658503269657</v>
      </c>
      <c r="N1298">
        <f t="shared" si="80"/>
        <v>1518.8585032696574</v>
      </c>
      <c r="P1298">
        <f t="shared" si="81"/>
        <v>0</v>
      </c>
      <c r="Q1298">
        <f>$H1298*Q$2402</f>
        <v>20332.658503269657</v>
      </c>
      <c r="R1298">
        <f t="shared" si="82"/>
        <v>0</v>
      </c>
      <c r="S1298">
        <f t="shared" si="83"/>
        <v>0</v>
      </c>
      <c r="T1298">
        <f>MROT/DAY(EOMONTH(MIN($G$2:$G$2401),MONTH(G1298)-1))/8*H1298*$T$2402</f>
        <v>0</v>
      </c>
      <c r="U1298">
        <f>I1298-PLAN</f>
        <v>-360</v>
      </c>
    </row>
    <row r="1299" spans="1:21" x14ac:dyDescent="0.35">
      <c r="A1299">
        <v>2132</v>
      </c>
      <c r="B1299" t="s">
        <v>157</v>
      </c>
      <c r="C1299" t="s">
        <v>65</v>
      </c>
      <c r="D1299">
        <v>5</v>
      </c>
      <c r="E1299" t="s">
        <v>151</v>
      </c>
      <c r="F1299">
        <v>3.4</v>
      </c>
      <c r="G1299" s="1">
        <v>44572</v>
      </c>
      <c r="H1299">
        <v>132</v>
      </c>
      <c r="I1299">
        <v>1200</v>
      </c>
      <c r="J1299">
        <v>18813.8</v>
      </c>
      <c r="K1299">
        <f>IF(ISBLANK(J1299),VLOOKUP(A1299,LinearRegression!$B$2:$J$850,6,FALSE),J1299)</f>
        <v>18813.8</v>
      </c>
      <c r="L1299" s="4">
        <f>IF(ISBLANK(J1299),VLOOKUP(A1299,GradientBoostingRegressor!$B$2:$J$850,6,FALSE),J1299)</f>
        <v>18813.8</v>
      </c>
      <c r="M1299">
        <f>SUM(P1299:S1299)</f>
        <v>20332.658503269657</v>
      </c>
      <c r="N1299">
        <f t="shared" si="80"/>
        <v>1518.8585032696574</v>
      </c>
      <c r="P1299">
        <f t="shared" si="81"/>
        <v>0</v>
      </c>
      <c r="Q1299">
        <f>$H1299*Q$2402</f>
        <v>20332.658503269657</v>
      </c>
      <c r="R1299">
        <f t="shared" si="82"/>
        <v>0</v>
      </c>
      <c r="S1299">
        <f t="shared" si="83"/>
        <v>0</v>
      </c>
      <c r="T1299">
        <f>MROT/DAY(EOMONTH(MIN($G$2:$G$2401),MONTH(G1299)-1))/8*H1299*$T$2402</f>
        <v>0</v>
      </c>
      <c r="U1299">
        <f>I1299-PLAN</f>
        <v>-360</v>
      </c>
    </row>
    <row r="1300" spans="1:21" x14ac:dyDescent="0.35">
      <c r="A1300">
        <v>446</v>
      </c>
      <c r="B1300" t="s">
        <v>61</v>
      </c>
      <c r="C1300" t="s">
        <v>50</v>
      </c>
      <c r="D1300">
        <v>4</v>
      </c>
      <c r="E1300" t="s">
        <v>51</v>
      </c>
      <c r="F1300">
        <v>2</v>
      </c>
      <c r="G1300" s="1">
        <v>44564</v>
      </c>
      <c r="H1300">
        <v>168</v>
      </c>
      <c r="I1300">
        <v>1430</v>
      </c>
      <c r="J1300">
        <v>18593.330000000002</v>
      </c>
      <c r="K1300">
        <f>IF(ISBLANK(J1300),VLOOKUP(A1300,LinearRegression!$B$2:$J$850,6,FALSE),J1300)</f>
        <v>18593.330000000002</v>
      </c>
      <c r="L1300" s="4">
        <f>IF(ISBLANK(J1300),VLOOKUP(A1300,GradientBoostingRegressor!$B$2:$J$850,6,FALSE),J1300)</f>
        <v>18593.330000000002</v>
      </c>
      <c r="M1300">
        <f>SUM(P1300:S1300)</f>
        <v>25877.929004161379</v>
      </c>
      <c r="N1300">
        <f t="shared" si="80"/>
        <v>7284.5990041613768</v>
      </c>
      <c r="P1300">
        <f t="shared" si="81"/>
        <v>0</v>
      </c>
      <c r="Q1300">
        <f>$H1300*Q$2402</f>
        <v>25877.929004161379</v>
      </c>
      <c r="R1300">
        <f t="shared" si="82"/>
        <v>0</v>
      </c>
      <c r="S1300">
        <f t="shared" si="83"/>
        <v>0</v>
      </c>
      <c r="T1300">
        <f>MROT/DAY(EOMONTH(MIN($G$2:$G$2401),MONTH(G1300)-1))/8*H1300*$T$2402</f>
        <v>0</v>
      </c>
      <c r="U1300">
        <f>I1300-PLAN</f>
        <v>-130</v>
      </c>
    </row>
    <row r="1301" spans="1:21" x14ac:dyDescent="0.35">
      <c r="A1301">
        <v>840</v>
      </c>
      <c r="B1301" t="s">
        <v>55</v>
      </c>
      <c r="C1301" t="s">
        <v>50</v>
      </c>
      <c r="D1301">
        <v>4</v>
      </c>
      <c r="E1301" t="s">
        <v>51</v>
      </c>
      <c r="F1301">
        <v>2</v>
      </c>
      <c r="G1301" s="1">
        <v>44566</v>
      </c>
      <c r="H1301">
        <v>168</v>
      </c>
      <c r="I1301">
        <v>1490</v>
      </c>
      <c r="J1301">
        <v>18593.330000000002</v>
      </c>
      <c r="K1301">
        <f>IF(ISBLANK(J1301),VLOOKUP(A1301,LinearRegression!$B$2:$J$850,6,FALSE),J1301)</f>
        <v>18593.330000000002</v>
      </c>
      <c r="L1301" s="4">
        <f>IF(ISBLANK(J1301),VLOOKUP(A1301,GradientBoostingRegressor!$B$2:$J$850,6,FALSE),J1301)</f>
        <v>18593.330000000002</v>
      </c>
      <c r="M1301">
        <f>SUM(P1301:S1301)</f>
        <v>25877.929004161379</v>
      </c>
      <c r="N1301">
        <f t="shared" si="80"/>
        <v>7284.5990041613768</v>
      </c>
      <c r="P1301">
        <f t="shared" si="81"/>
        <v>0</v>
      </c>
      <c r="Q1301">
        <f>$H1301*Q$2402</f>
        <v>25877.929004161379</v>
      </c>
      <c r="R1301">
        <f t="shared" si="82"/>
        <v>0</v>
      </c>
      <c r="S1301">
        <f t="shared" si="83"/>
        <v>0</v>
      </c>
      <c r="T1301">
        <f>MROT/DAY(EOMONTH(MIN($G$2:$G$2401),MONTH(G1301)-1))/8*H1301*$T$2402</f>
        <v>0</v>
      </c>
      <c r="U1301">
        <f>I1301-PLAN</f>
        <v>-70</v>
      </c>
    </row>
    <row r="1302" spans="1:21" x14ac:dyDescent="0.35">
      <c r="A1302">
        <v>841</v>
      </c>
      <c r="B1302" t="s">
        <v>56</v>
      </c>
      <c r="C1302" t="s">
        <v>50</v>
      </c>
      <c r="D1302">
        <v>4</v>
      </c>
      <c r="E1302" t="s">
        <v>51</v>
      </c>
      <c r="F1302">
        <v>2</v>
      </c>
      <c r="G1302" s="1">
        <v>44566</v>
      </c>
      <c r="H1302">
        <v>168</v>
      </c>
      <c r="I1302">
        <v>1490</v>
      </c>
      <c r="J1302">
        <v>18593.330000000002</v>
      </c>
      <c r="K1302">
        <f>IF(ISBLANK(J1302),VLOOKUP(A1302,LinearRegression!$B$2:$J$850,6,FALSE),J1302)</f>
        <v>18593.330000000002</v>
      </c>
      <c r="L1302" s="4">
        <f>IF(ISBLANK(J1302),VLOOKUP(A1302,GradientBoostingRegressor!$B$2:$J$850,6,FALSE),J1302)</f>
        <v>18593.330000000002</v>
      </c>
      <c r="M1302">
        <f>SUM(P1302:S1302)</f>
        <v>25877.929004161379</v>
      </c>
      <c r="N1302">
        <f t="shared" si="80"/>
        <v>7284.5990041613768</v>
      </c>
      <c r="P1302">
        <f t="shared" si="81"/>
        <v>0</v>
      </c>
      <c r="Q1302">
        <f>$H1302*Q$2402</f>
        <v>25877.929004161379</v>
      </c>
      <c r="R1302">
        <f t="shared" si="82"/>
        <v>0</v>
      </c>
      <c r="S1302">
        <f t="shared" si="83"/>
        <v>0</v>
      </c>
      <c r="T1302">
        <f>MROT/DAY(EOMONTH(MIN($G$2:$G$2401),MONTH(G1302)-1))/8*H1302*$T$2402</f>
        <v>0</v>
      </c>
      <c r="U1302">
        <f>I1302-PLAN</f>
        <v>-70</v>
      </c>
    </row>
    <row r="1303" spans="1:21" x14ac:dyDescent="0.35">
      <c r="A1303">
        <v>846</v>
      </c>
      <c r="B1303" t="s">
        <v>61</v>
      </c>
      <c r="C1303" t="s">
        <v>50</v>
      </c>
      <c r="D1303">
        <v>4</v>
      </c>
      <c r="E1303" t="s">
        <v>51</v>
      </c>
      <c r="F1303">
        <v>2</v>
      </c>
      <c r="G1303" s="1">
        <v>44566</v>
      </c>
      <c r="H1303">
        <v>168</v>
      </c>
      <c r="I1303">
        <v>1490</v>
      </c>
      <c r="J1303">
        <v>18593.330000000002</v>
      </c>
      <c r="K1303">
        <f>IF(ISBLANK(J1303),VLOOKUP(A1303,LinearRegression!$B$2:$J$850,6,FALSE),J1303)</f>
        <v>18593.330000000002</v>
      </c>
      <c r="L1303" s="4">
        <f>IF(ISBLANK(J1303),VLOOKUP(A1303,GradientBoostingRegressor!$B$2:$J$850,6,FALSE),J1303)</f>
        <v>18593.330000000002</v>
      </c>
      <c r="M1303">
        <f>SUM(P1303:S1303)</f>
        <v>25877.929004161379</v>
      </c>
      <c r="N1303">
        <f t="shared" si="80"/>
        <v>7284.5990041613768</v>
      </c>
      <c r="P1303">
        <f t="shared" si="81"/>
        <v>0</v>
      </c>
      <c r="Q1303">
        <f>$H1303*Q$2402</f>
        <v>25877.929004161379</v>
      </c>
      <c r="R1303">
        <f t="shared" si="82"/>
        <v>0</v>
      </c>
      <c r="S1303">
        <f t="shared" si="83"/>
        <v>0</v>
      </c>
      <c r="T1303">
        <f>MROT/DAY(EOMONTH(MIN($G$2:$G$2401),MONTH(G1303)-1))/8*H1303*$T$2402</f>
        <v>0</v>
      </c>
      <c r="U1303">
        <f>I1303-PLAN</f>
        <v>-70</v>
      </c>
    </row>
    <row r="1304" spans="1:21" x14ac:dyDescent="0.35">
      <c r="A1304">
        <v>2236</v>
      </c>
      <c r="B1304" t="s">
        <v>49</v>
      </c>
      <c r="C1304" t="s">
        <v>50</v>
      </c>
      <c r="D1304">
        <v>4</v>
      </c>
      <c r="E1304" t="s">
        <v>51</v>
      </c>
      <c r="F1304">
        <v>2</v>
      </c>
      <c r="G1304" s="1">
        <v>44573</v>
      </c>
      <c r="H1304">
        <v>168</v>
      </c>
      <c r="I1304">
        <v>1500</v>
      </c>
      <c r="J1304">
        <v>18593.330000000002</v>
      </c>
      <c r="K1304">
        <f>IF(ISBLANK(J1304),VLOOKUP(A1304,LinearRegression!$B$2:$J$850,6,FALSE),J1304)</f>
        <v>18593.330000000002</v>
      </c>
      <c r="L1304" s="4">
        <f>IF(ISBLANK(J1304),VLOOKUP(A1304,GradientBoostingRegressor!$B$2:$J$850,6,FALSE),J1304)</f>
        <v>18593.330000000002</v>
      </c>
      <c r="M1304">
        <f>SUM(P1304:S1304)</f>
        <v>25877.929004161379</v>
      </c>
      <c r="N1304">
        <f t="shared" si="80"/>
        <v>7284.5990041613768</v>
      </c>
      <c r="P1304">
        <f t="shared" si="81"/>
        <v>0</v>
      </c>
      <c r="Q1304">
        <f>$H1304*Q$2402</f>
        <v>25877.929004161379</v>
      </c>
      <c r="R1304">
        <f t="shared" si="82"/>
        <v>0</v>
      </c>
      <c r="S1304">
        <f t="shared" si="83"/>
        <v>0</v>
      </c>
      <c r="T1304">
        <f>MROT/DAY(EOMONTH(MIN($G$2:$G$2401),MONTH(G1304)-1))/8*H1304*$T$2402</f>
        <v>0</v>
      </c>
      <c r="U1304">
        <f>I1304-PLAN</f>
        <v>-60</v>
      </c>
    </row>
    <row r="1305" spans="1:21" x14ac:dyDescent="0.35">
      <c r="A1305">
        <v>2239</v>
      </c>
      <c r="B1305" t="s">
        <v>54</v>
      </c>
      <c r="C1305" t="s">
        <v>50</v>
      </c>
      <c r="D1305">
        <v>4</v>
      </c>
      <c r="E1305" t="s">
        <v>51</v>
      </c>
      <c r="F1305">
        <v>2</v>
      </c>
      <c r="G1305" s="1">
        <v>44573</v>
      </c>
      <c r="H1305">
        <v>168</v>
      </c>
      <c r="I1305">
        <v>1500</v>
      </c>
      <c r="J1305">
        <v>18593.330000000002</v>
      </c>
      <c r="K1305">
        <f>IF(ISBLANK(J1305),VLOOKUP(A1305,LinearRegression!$B$2:$J$850,6,FALSE),J1305)</f>
        <v>18593.330000000002</v>
      </c>
      <c r="L1305" s="4">
        <f>IF(ISBLANK(J1305),VLOOKUP(A1305,GradientBoostingRegressor!$B$2:$J$850,6,FALSE),J1305)</f>
        <v>18593.330000000002</v>
      </c>
      <c r="M1305">
        <f>SUM(P1305:S1305)</f>
        <v>25877.929004161379</v>
      </c>
      <c r="N1305">
        <f t="shared" si="80"/>
        <v>7284.5990041613768</v>
      </c>
      <c r="P1305">
        <f t="shared" si="81"/>
        <v>0</v>
      </c>
      <c r="Q1305">
        <f>$H1305*Q$2402</f>
        <v>25877.929004161379</v>
      </c>
      <c r="R1305">
        <f t="shared" si="82"/>
        <v>0</v>
      </c>
      <c r="S1305">
        <f t="shared" si="83"/>
        <v>0</v>
      </c>
      <c r="T1305">
        <f>MROT/DAY(EOMONTH(MIN($G$2:$G$2401),MONTH(G1305)-1))/8*H1305*$T$2402</f>
        <v>0</v>
      </c>
      <c r="U1305">
        <f>I1305-PLAN</f>
        <v>-60</v>
      </c>
    </row>
    <row r="1306" spans="1:21" x14ac:dyDescent="0.35">
      <c r="A1306">
        <v>2240</v>
      </c>
      <c r="B1306" t="s">
        <v>55</v>
      </c>
      <c r="C1306" t="s">
        <v>50</v>
      </c>
      <c r="D1306">
        <v>4</v>
      </c>
      <c r="E1306" t="s">
        <v>51</v>
      </c>
      <c r="F1306">
        <v>2</v>
      </c>
      <c r="G1306" s="1">
        <v>44573</v>
      </c>
      <c r="H1306">
        <v>168</v>
      </c>
      <c r="I1306">
        <v>1500</v>
      </c>
      <c r="J1306">
        <v>18593.330000000002</v>
      </c>
      <c r="K1306">
        <f>IF(ISBLANK(J1306),VLOOKUP(A1306,LinearRegression!$B$2:$J$850,6,FALSE),J1306)</f>
        <v>18593.330000000002</v>
      </c>
      <c r="L1306" s="4">
        <f>IF(ISBLANK(J1306),VLOOKUP(A1306,GradientBoostingRegressor!$B$2:$J$850,6,FALSE),J1306)</f>
        <v>18593.330000000002</v>
      </c>
      <c r="M1306">
        <f>SUM(P1306:S1306)</f>
        <v>25877.929004161379</v>
      </c>
      <c r="N1306">
        <f t="shared" si="80"/>
        <v>7284.5990041613768</v>
      </c>
      <c r="P1306">
        <f t="shared" si="81"/>
        <v>0</v>
      </c>
      <c r="Q1306">
        <f>$H1306*Q$2402</f>
        <v>25877.929004161379</v>
      </c>
      <c r="R1306">
        <f t="shared" si="82"/>
        <v>0</v>
      </c>
      <c r="S1306">
        <f t="shared" si="83"/>
        <v>0</v>
      </c>
      <c r="T1306">
        <f>MROT/DAY(EOMONTH(MIN($G$2:$G$2401),MONTH(G1306)-1))/8*H1306*$T$2402</f>
        <v>0</v>
      </c>
      <c r="U1306">
        <f>I1306-PLAN</f>
        <v>-60</v>
      </c>
    </row>
    <row r="1307" spans="1:21" x14ac:dyDescent="0.35">
      <c r="A1307">
        <v>1234</v>
      </c>
      <c r="B1307" t="s">
        <v>47</v>
      </c>
      <c r="C1307" t="s">
        <v>18</v>
      </c>
      <c r="D1307">
        <v>3</v>
      </c>
      <c r="E1307" t="s">
        <v>16</v>
      </c>
      <c r="F1307">
        <v>3.3</v>
      </c>
      <c r="G1307" s="1">
        <v>44568</v>
      </c>
      <c r="H1307">
        <v>156</v>
      </c>
      <c r="I1307">
        <v>1620</v>
      </c>
      <c r="J1307">
        <v>18392.919999999998</v>
      </c>
      <c r="K1307">
        <f>IF(ISBLANK(J1307),VLOOKUP(A1307,LinearRegression!$B$2:$J$850,6,FALSE),J1307)</f>
        <v>18392.919999999998</v>
      </c>
      <c r="L1307" s="4">
        <f>IF(ISBLANK(J1307),VLOOKUP(A1307,GradientBoostingRegressor!$B$2:$J$850,6,FALSE),J1307)</f>
        <v>18392.919999999998</v>
      </c>
      <c r="M1307">
        <f>SUM(P1307:S1307)</f>
        <v>24029.505503864137</v>
      </c>
      <c r="N1307">
        <f t="shared" si="80"/>
        <v>5636.5855038641384</v>
      </c>
      <c r="P1307">
        <f t="shared" si="81"/>
        <v>0</v>
      </c>
      <c r="Q1307">
        <f>$H1307*Q$2402</f>
        <v>24029.505503864137</v>
      </c>
      <c r="R1307">
        <f t="shared" si="82"/>
        <v>0</v>
      </c>
      <c r="S1307">
        <f t="shared" si="83"/>
        <v>0</v>
      </c>
      <c r="T1307">
        <f>MROT/DAY(EOMONTH(MIN($G$2:$G$2401),MONTH(G1307)-1))/8*H1307*$T$2402</f>
        <v>0</v>
      </c>
      <c r="U1307">
        <f>I1307-PLAN</f>
        <v>60</v>
      </c>
    </row>
    <row r="1308" spans="1:21" x14ac:dyDescent="0.35">
      <c r="A1308">
        <v>224</v>
      </c>
      <c r="B1308" t="s">
        <v>37</v>
      </c>
      <c r="C1308" t="s">
        <v>11</v>
      </c>
      <c r="D1308">
        <v>3</v>
      </c>
      <c r="E1308" t="s">
        <v>16</v>
      </c>
      <c r="F1308">
        <v>3.3</v>
      </c>
      <c r="G1308" s="1">
        <v>44563</v>
      </c>
      <c r="H1308">
        <v>156</v>
      </c>
      <c r="I1308">
        <v>1460</v>
      </c>
      <c r="J1308">
        <v>18376.95</v>
      </c>
      <c r="K1308">
        <f>IF(ISBLANK(J1308),VLOOKUP(A1308,LinearRegression!$B$2:$J$850,6,FALSE),J1308)</f>
        <v>18376.95</v>
      </c>
      <c r="L1308" s="4">
        <f>IF(ISBLANK(J1308),VLOOKUP(A1308,GradientBoostingRegressor!$B$2:$J$850,6,FALSE),J1308)</f>
        <v>18376.95</v>
      </c>
      <c r="M1308">
        <f>SUM(P1308:S1308)</f>
        <v>24029.505503864137</v>
      </c>
      <c r="N1308">
        <f t="shared" si="80"/>
        <v>5652.555503864136</v>
      </c>
      <c r="P1308">
        <f t="shared" si="81"/>
        <v>0</v>
      </c>
      <c r="Q1308">
        <f>$H1308*Q$2402</f>
        <v>24029.505503864137</v>
      </c>
      <c r="R1308">
        <f t="shared" si="82"/>
        <v>0</v>
      </c>
      <c r="S1308">
        <f t="shared" si="83"/>
        <v>0</v>
      </c>
      <c r="T1308">
        <f>MROT/DAY(EOMONTH(MIN($G$2:$G$2401),MONTH(G1308)-1))/8*H1308*$T$2402</f>
        <v>0</v>
      </c>
      <c r="U1308">
        <f>I1308-PLAN</f>
        <v>-100</v>
      </c>
    </row>
    <row r="1309" spans="1:21" x14ac:dyDescent="0.35">
      <c r="A1309">
        <v>230</v>
      </c>
      <c r="B1309" t="s">
        <v>43</v>
      </c>
      <c r="C1309" t="s">
        <v>11</v>
      </c>
      <c r="D1309">
        <v>3</v>
      </c>
      <c r="E1309" t="s">
        <v>16</v>
      </c>
      <c r="F1309">
        <v>3.3</v>
      </c>
      <c r="G1309" s="1">
        <v>44563</v>
      </c>
      <c r="H1309">
        <v>156</v>
      </c>
      <c r="I1309">
        <v>1460</v>
      </c>
      <c r="J1309">
        <v>18376.95</v>
      </c>
      <c r="K1309">
        <f>IF(ISBLANK(J1309),VLOOKUP(A1309,LinearRegression!$B$2:$J$850,6,FALSE),J1309)</f>
        <v>18376.95</v>
      </c>
      <c r="L1309" s="4">
        <f>IF(ISBLANK(J1309),VLOOKUP(A1309,GradientBoostingRegressor!$B$2:$J$850,6,FALSE),J1309)</f>
        <v>18376.95</v>
      </c>
      <c r="M1309">
        <f>SUM(P1309:S1309)</f>
        <v>24029.505503864137</v>
      </c>
      <c r="N1309">
        <f t="shared" si="80"/>
        <v>5652.555503864136</v>
      </c>
      <c r="P1309">
        <f t="shared" si="81"/>
        <v>0</v>
      </c>
      <c r="Q1309">
        <f>$H1309*Q$2402</f>
        <v>24029.505503864137</v>
      </c>
      <c r="R1309">
        <f t="shared" si="82"/>
        <v>0</v>
      </c>
      <c r="S1309">
        <f t="shared" si="83"/>
        <v>0</v>
      </c>
      <c r="T1309">
        <f>MROT/DAY(EOMONTH(MIN($G$2:$G$2401),MONTH(G1309)-1))/8*H1309*$T$2402</f>
        <v>0</v>
      </c>
      <c r="U1309">
        <f>I1309-PLAN</f>
        <v>-100</v>
      </c>
    </row>
    <row r="1310" spans="1:21" x14ac:dyDescent="0.35">
      <c r="A1310">
        <v>1961</v>
      </c>
      <c r="B1310" t="s">
        <v>188</v>
      </c>
      <c r="C1310" t="s">
        <v>65</v>
      </c>
      <c r="D1310">
        <v>7</v>
      </c>
      <c r="E1310" t="s">
        <v>66</v>
      </c>
      <c r="F1310">
        <v>3.4</v>
      </c>
      <c r="G1310" s="1">
        <v>44571</v>
      </c>
      <c r="H1310">
        <v>108</v>
      </c>
      <c r="I1310">
        <v>890</v>
      </c>
      <c r="J1310">
        <v>18138.64</v>
      </c>
      <c r="K1310">
        <f>IF(ISBLANK(J1310),VLOOKUP(A1310,LinearRegression!$B$2:$J$850,6,FALSE),J1310)</f>
        <v>18138.64</v>
      </c>
      <c r="L1310" s="4">
        <f>IF(ISBLANK(J1310),VLOOKUP(A1310,GradientBoostingRegressor!$B$2:$J$850,6,FALSE),J1310)</f>
        <v>18138.64</v>
      </c>
      <c r="M1310">
        <f>SUM(P1310:S1310)</f>
        <v>16635.811502675173</v>
      </c>
      <c r="N1310">
        <f t="shared" si="80"/>
        <v>1502.8284973248265</v>
      </c>
      <c r="P1310">
        <f t="shared" si="81"/>
        <v>0</v>
      </c>
      <c r="Q1310">
        <f>$H1310*Q$2402</f>
        <v>16635.811502675173</v>
      </c>
      <c r="R1310">
        <f t="shared" si="82"/>
        <v>0</v>
      </c>
      <c r="S1310">
        <f t="shared" si="83"/>
        <v>0</v>
      </c>
      <c r="T1310">
        <f>MROT/DAY(EOMONTH(MIN($G$2:$G$2401),MONTH(G1310)-1))/8*H1310*$T$2402</f>
        <v>0</v>
      </c>
      <c r="U1310">
        <f>I1310-PLAN</f>
        <v>-670</v>
      </c>
    </row>
    <row r="1311" spans="1:21" x14ac:dyDescent="0.35">
      <c r="A1311">
        <v>1963</v>
      </c>
      <c r="B1311" t="s">
        <v>190</v>
      </c>
      <c r="C1311" t="s">
        <v>65</v>
      </c>
      <c r="D1311">
        <v>7</v>
      </c>
      <c r="E1311" t="s">
        <v>66</v>
      </c>
      <c r="F1311">
        <v>3.4</v>
      </c>
      <c r="G1311" s="1">
        <v>44571</v>
      </c>
      <c r="H1311">
        <v>108</v>
      </c>
      <c r="I1311">
        <v>890</v>
      </c>
      <c r="J1311">
        <v>18138.64</v>
      </c>
      <c r="K1311">
        <f>IF(ISBLANK(J1311),VLOOKUP(A1311,LinearRegression!$B$2:$J$850,6,FALSE),J1311)</f>
        <v>18138.64</v>
      </c>
      <c r="L1311" s="4">
        <f>IF(ISBLANK(J1311),VLOOKUP(A1311,GradientBoostingRegressor!$B$2:$J$850,6,FALSE),J1311)</f>
        <v>18138.64</v>
      </c>
      <c r="M1311">
        <f>SUM(P1311:S1311)</f>
        <v>16635.811502675173</v>
      </c>
      <c r="N1311">
        <f t="shared" si="80"/>
        <v>1502.8284973248265</v>
      </c>
      <c r="P1311">
        <f t="shared" si="81"/>
        <v>0</v>
      </c>
      <c r="Q1311">
        <f>$H1311*Q$2402</f>
        <v>16635.811502675173</v>
      </c>
      <c r="R1311">
        <f t="shared" si="82"/>
        <v>0</v>
      </c>
      <c r="S1311">
        <f t="shared" si="83"/>
        <v>0</v>
      </c>
      <c r="T1311">
        <f>MROT/DAY(EOMONTH(MIN($G$2:$G$2401),MONTH(G1311)-1))/8*H1311*$T$2402</f>
        <v>0</v>
      </c>
      <c r="U1311">
        <f>I1311-PLAN</f>
        <v>-670</v>
      </c>
    </row>
    <row r="1312" spans="1:21" x14ac:dyDescent="0.35">
      <c r="A1312">
        <v>1964</v>
      </c>
      <c r="B1312" t="s">
        <v>191</v>
      </c>
      <c r="C1312" t="s">
        <v>65</v>
      </c>
      <c r="D1312">
        <v>7</v>
      </c>
      <c r="E1312" t="s">
        <v>66</v>
      </c>
      <c r="F1312">
        <v>3.4</v>
      </c>
      <c r="G1312" s="1">
        <v>44571</v>
      </c>
      <c r="H1312">
        <v>108</v>
      </c>
      <c r="I1312">
        <v>890</v>
      </c>
      <c r="J1312">
        <v>18138.64</v>
      </c>
      <c r="K1312">
        <f>IF(ISBLANK(J1312),VLOOKUP(A1312,LinearRegression!$B$2:$J$850,6,FALSE),J1312)</f>
        <v>18138.64</v>
      </c>
      <c r="L1312" s="4">
        <f>IF(ISBLANK(J1312),VLOOKUP(A1312,GradientBoostingRegressor!$B$2:$J$850,6,FALSE),J1312)</f>
        <v>18138.64</v>
      </c>
      <c r="M1312">
        <f>SUM(P1312:S1312)</f>
        <v>16635.811502675173</v>
      </c>
      <c r="N1312">
        <f t="shared" si="80"/>
        <v>1502.8284973248265</v>
      </c>
      <c r="P1312">
        <f t="shared" si="81"/>
        <v>0</v>
      </c>
      <c r="Q1312">
        <f>$H1312*Q$2402</f>
        <v>16635.811502675173</v>
      </c>
      <c r="R1312">
        <f t="shared" si="82"/>
        <v>0</v>
      </c>
      <c r="S1312">
        <f t="shared" si="83"/>
        <v>0</v>
      </c>
      <c r="T1312">
        <f>MROT/DAY(EOMONTH(MIN($G$2:$G$2401),MONTH(G1312)-1))/8*H1312*$T$2402</f>
        <v>0</v>
      </c>
      <c r="U1312">
        <f>I1312-PLAN</f>
        <v>-670</v>
      </c>
    </row>
    <row r="1313" spans="1:21" x14ac:dyDescent="0.35">
      <c r="A1313">
        <v>1965</v>
      </c>
      <c r="B1313" t="s">
        <v>192</v>
      </c>
      <c r="C1313" t="s">
        <v>65</v>
      </c>
      <c r="D1313">
        <v>7</v>
      </c>
      <c r="E1313" t="s">
        <v>66</v>
      </c>
      <c r="F1313">
        <v>3.4</v>
      </c>
      <c r="G1313" s="1">
        <v>44571</v>
      </c>
      <c r="H1313">
        <v>108</v>
      </c>
      <c r="I1313">
        <v>890</v>
      </c>
      <c r="J1313">
        <v>18138.64</v>
      </c>
      <c r="K1313">
        <f>IF(ISBLANK(J1313),VLOOKUP(A1313,LinearRegression!$B$2:$J$850,6,FALSE),J1313)</f>
        <v>18138.64</v>
      </c>
      <c r="L1313" s="4">
        <f>IF(ISBLANK(J1313),VLOOKUP(A1313,GradientBoostingRegressor!$B$2:$J$850,6,FALSE),J1313)</f>
        <v>18138.64</v>
      </c>
      <c r="M1313">
        <f>SUM(P1313:S1313)</f>
        <v>16635.811502675173</v>
      </c>
      <c r="N1313">
        <f t="shared" si="80"/>
        <v>1502.8284973248265</v>
      </c>
      <c r="P1313">
        <f t="shared" si="81"/>
        <v>0</v>
      </c>
      <c r="Q1313">
        <f>$H1313*Q$2402</f>
        <v>16635.811502675173</v>
      </c>
      <c r="R1313">
        <f t="shared" si="82"/>
        <v>0</v>
      </c>
      <c r="S1313">
        <f t="shared" si="83"/>
        <v>0</v>
      </c>
      <c r="T1313">
        <f>MROT/DAY(EOMONTH(MIN($G$2:$G$2401),MONTH(G1313)-1))/8*H1313*$T$2402</f>
        <v>0</v>
      </c>
      <c r="U1313">
        <f>I1313-PLAN</f>
        <v>-670</v>
      </c>
    </row>
    <row r="1314" spans="1:21" x14ac:dyDescent="0.35">
      <c r="A1314">
        <v>479</v>
      </c>
      <c r="B1314" t="s">
        <v>99</v>
      </c>
      <c r="C1314" t="s">
        <v>18</v>
      </c>
      <c r="D1314">
        <v>4</v>
      </c>
      <c r="E1314" t="s">
        <v>16</v>
      </c>
      <c r="F1314">
        <v>3.3</v>
      </c>
      <c r="G1314" s="1">
        <v>44564</v>
      </c>
      <c r="H1314">
        <v>144</v>
      </c>
      <c r="I1314">
        <v>1430</v>
      </c>
      <c r="J1314">
        <v>18097.14</v>
      </c>
      <c r="K1314">
        <f>IF(ISBLANK(J1314),VLOOKUP(A1314,LinearRegression!$B$2:$J$850,6,FALSE),J1314)</f>
        <v>18097.14</v>
      </c>
      <c r="L1314" s="4">
        <f>IF(ISBLANK(J1314),VLOOKUP(A1314,GradientBoostingRegressor!$B$2:$J$850,6,FALSE),J1314)</f>
        <v>18097.14</v>
      </c>
      <c r="M1314">
        <f>SUM(P1314:S1314)</f>
        <v>22181.082003566895</v>
      </c>
      <c r="N1314">
        <f t="shared" si="80"/>
        <v>4083.9420035668954</v>
      </c>
      <c r="P1314">
        <f t="shared" si="81"/>
        <v>0</v>
      </c>
      <c r="Q1314">
        <f>$H1314*Q$2402</f>
        <v>22181.082003566895</v>
      </c>
      <c r="R1314">
        <f t="shared" si="82"/>
        <v>0</v>
      </c>
      <c r="S1314">
        <f t="shared" si="83"/>
        <v>0</v>
      </c>
      <c r="T1314">
        <f>MROT/DAY(EOMONTH(MIN($G$2:$G$2401),MONTH(G1314)-1))/8*H1314*$T$2402</f>
        <v>0</v>
      </c>
      <c r="U1314">
        <f>I1314-PLAN</f>
        <v>-130</v>
      </c>
    </row>
    <row r="1315" spans="1:21" x14ac:dyDescent="0.35">
      <c r="A1315">
        <v>482</v>
      </c>
      <c r="B1315" t="s">
        <v>102</v>
      </c>
      <c r="C1315" t="s">
        <v>18</v>
      </c>
      <c r="D1315">
        <v>4</v>
      </c>
      <c r="E1315" t="s">
        <v>103</v>
      </c>
      <c r="F1315">
        <v>3.3</v>
      </c>
      <c r="G1315" s="1">
        <v>44564</v>
      </c>
      <c r="H1315">
        <v>144</v>
      </c>
      <c r="I1315">
        <v>1430</v>
      </c>
      <c r="J1315">
        <v>18097.14</v>
      </c>
      <c r="K1315">
        <f>IF(ISBLANK(J1315),VLOOKUP(A1315,LinearRegression!$B$2:$J$850,6,FALSE),J1315)</f>
        <v>18097.14</v>
      </c>
      <c r="L1315" s="4">
        <f>IF(ISBLANK(J1315),VLOOKUP(A1315,GradientBoostingRegressor!$B$2:$J$850,6,FALSE),J1315)</f>
        <v>18097.14</v>
      </c>
      <c r="M1315">
        <f>SUM(P1315:S1315)</f>
        <v>22181.082003566895</v>
      </c>
      <c r="N1315">
        <f t="shared" si="80"/>
        <v>4083.9420035668954</v>
      </c>
      <c r="P1315">
        <f t="shared" si="81"/>
        <v>0</v>
      </c>
      <c r="Q1315">
        <f>$H1315*Q$2402</f>
        <v>22181.082003566895</v>
      </c>
      <c r="R1315">
        <f t="shared" si="82"/>
        <v>0</v>
      </c>
      <c r="S1315">
        <f t="shared" si="83"/>
        <v>0</v>
      </c>
      <c r="T1315">
        <f>MROT/DAY(EOMONTH(MIN($G$2:$G$2401),MONTH(G1315)-1))/8*H1315*$T$2402</f>
        <v>0</v>
      </c>
      <c r="U1315">
        <f>I1315-PLAN</f>
        <v>-130</v>
      </c>
    </row>
    <row r="1316" spans="1:21" x14ac:dyDescent="0.35">
      <c r="A1316">
        <v>2071</v>
      </c>
      <c r="B1316" t="s">
        <v>91</v>
      </c>
      <c r="C1316" t="s">
        <v>18</v>
      </c>
      <c r="D1316">
        <v>4</v>
      </c>
      <c r="E1316" t="s">
        <v>16</v>
      </c>
      <c r="F1316">
        <v>3.3</v>
      </c>
      <c r="G1316" s="1">
        <v>44572</v>
      </c>
      <c r="H1316">
        <v>144</v>
      </c>
      <c r="I1316">
        <v>1200</v>
      </c>
      <c r="J1316">
        <v>18097.14</v>
      </c>
      <c r="K1316">
        <f>IF(ISBLANK(J1316),VLOOKUP(A1316,LinearRegression!$B$2:$J$850,6,FALSE),J1316)</f>
        <v>18097.14</v>
      </c>
      <c r="L1316" s="4">
        <f>IF(ISBLANK(J1316),VLOOKUP(A1316,GradientBoostingRegressor!$B$2:$J$850,6,FALSE),J1316)</f>
        <v>18097.14</v>
      </c>
      <c r="M1316">
        <f>SUM(P1316:S1316)</f>
        <v>22181.082003566895</v>
      </c>
      <c r="N1316">
        <f t="shared" si="80"/>
        <v>4083.9420035668954</v>
      </c>
      <c r="P1316">
        <f t="shared" si="81"/>
        <v>0</v>
      </c>
      <c r="Q1316">
        <f>$H1316*Q$2402</f>
        <v>22181.082003566895</v>
      </c>
      <c r="R1316">
        <f t="shared" si="82"/>
        <v>0</v>
      </c>
      <c r="S1316">
        <f t="shared" si="83"/>
        <v>0</v>
      </c>
      <c r="T1316">
        <f>MROT/DAY(EOMONTH(MIN($G$2:$G$2401),MONTH(G1316)-1))/8*H1316*$T$2402</f>
        <v>0</v>
      </c>
      <c r="U1316">
        <f>I1316-PLAN</f>
        <v>-360</v>
      </c>
    </row>
    <row r="1317" spans="1:21" x14ac:dyDescent="0.35">
      <c r="A1317">
        <v>2074</v>
      </c>
      <c r="B1317" t="s">
        <v>94</v>
      </c>
      <c r="C1317" t="s">
        <v>18</v>
      </c>
      <c r="D1317">
        <v>4</v>
      </c>
      <c r="E1317" t="s">
        <v>16</v>
      </c>
      <c r="F1317">
        <v>3.3</v>
      </c>
      <c r="G1317" s="1">
        <v>44572</v>
      </c>
      <c r="H1317">
        <v>144</v>
      </c>
      <c r="I1317">
        <v>1200</v>
      </c>
      <c r="J1317">
        <v>18097.14</v>
      </c>
      <c r="K1317">
        <f>IF(ISBLANK(J1317),VLOOKUP(A1317,LinearRegression!$B$2:$J$850,6,FALSE),J1317)</f>
        <v>18097.14</v>
      </c>
      <c r="L1317" s="4">
        <f>IF(ISBLANK(J1317),VLOOKUP(A1317,GradientBoostingRegressor!$B$2:$J$850,6,FALSE),J1317)</f>
        <v>18097.14</v>
      </c>
      <c r="M1317">
        <f>SUM(P1317:S1317)</f>
        <v>22181.082003566895</v>
      </c>
      <c r="N1317">
        <f t="shared" si="80"/>
        <v>4083.9420035668954</v>
      </c>
      <c r="P1317">
        <f t="shared" si="81"/>
        <v>0</v>
      </c>
      <c r="Q1317">
        <f>$H1317*Q$2402</f>
        <v>22181.082003566895</v>
      </c>
      <c r="R1317">
        <f t="shared" si="82"/>
        <v>0</v>
      </c>
      <c r="S1317">
        <f t="shared" si="83"/>
        <v>0</v>
      </c>
      <c r="T1317">
        <f>MROT/DAY(EOMONTH(MIN($G$2:$G$2401),MONTH(G1317)-1))/8*H1317*$T$2402</f>
        <v>0</v>
      </c>
      <c r="U1317">
        <f>I1317-PLAN</f>
        <v>-360</v>
      </c>
    </row>
    <row r="1318" spans="1:21" x14ac:dyDescent="0.35">
      <c r="A1318">
        <v>2086</v>
      </c>
      <c r="B1318" t="s">
        <v>107</v>
      </c>
      <c r="C1318" t="s">
        <v>18</v>
      </c>
      <c r="D1318">
        <v>4</v>
      </c>
      <c r="E1318" t="s">
        <v>103</v>
      </c>
      <c r="F1318">
        <v>3.3</v>
      </c>
      <c r="G1318" s="1">
        <v>44572</v>
      </c>
      <c r="H1318">
        <v>144</v>
      </c>
      <c r="I1318">
        <v>1200</v>
      </c>
      <c r="J1318">
        <v>18097.14</v>
      </c>
      <c r="K1318">
        <f>IF(ISBLANK(J1318),VLOOKUP(A1318,LinearRegression!$B$2:$J$850,6,FALSE),J1318)</f>
        <v>18097.14</v>
      </c>
      <c r="L1318" s="4">
        <f>IF(ISBLANK(J1318),VLOOKUP(A1318,GradientBoostingRegressor!$B$2:$J$850,6,FALSE),J1318)</f>
        <v>18097.14</v>
      </c>
      <c r="M1318">
        <f>SUM(P1318:S1318)</f>
        <v>22181.082003566895</v>
      </c>
      <c r="N1318">
        <f t="shared" si="80"/>
        <v>4083.9420035668954</v>
      </c>
      <c r="P1318">
        <f t="shared" si="81"/>
        <v>0</v>
      </c>
      <c r="Q1318">
        <f>$H1318*Q$2402</f>
        <v>22181.082003566895</v>
      </c>
      <c r="R1318">
        <f t="shared" si="82"/>
        <v>0</v>
      </c>
      <c r="S1318">
        <f t="shared" si="83"/>
        <v>0</v>
      </c>
      <c r="T1318">
        <f>MROT/DAY(EOMONTH(MIN($G$2:$G$2401),MONTH(G1318)-1))/8*H1318*$T$2402</f>
        <v>0</v>
      </c>
      <c r="U1318">
        <f>I1318-PLAN</f>
        <v>-360</v>
      </c>
    </row>
    <row r="1319" spans="1:21" x14ac:dyDescent="0.35">
      <c r="A1319">
        <v>2088</v>
      </c>
      <c r="B1319" t="s">
        <v>109</v>
      </c>
      <c r="C1319" t="s">
        <v>18</v>
      </c>
      <c r="D1319">
        <v>4</v>
      </c>
      <c r="E1319" t="s">
        <v>103</v>
      </c>
      <c r="F1319">
        <v>3.3</v>
      </c>
      <c r="G1319" s="1">
        <v>44572</v>
      </c>
      <c r="H1319">
        <v>144</v>
      </c>
      <c r="I1319">
        <v>1200</v>
      </c>
      <c r="J1319">
        <v>18097.14</v>
      </c>
      <c r="K1319">
        <f>IF(ISBLANK(J1319),VLOOKUP(A1319,LinearRegression!$B$2:$J$850,6,FALSE),J1319)</f>
        <v>18097.14</v>
      </c>
      <c r="L1319" s="4">
        <f>IF(ISBLANK(J1319),VLOOKUP(A1319,GradientBoostingRegressor!$B$2:$J$850,6,FALSE),J1319)</f>
        <v>18097.14</v>
      </c>
      <c r="M1319">
        <f>SUM(P1319:S1319)</f>
        <v>22181.082003566895</v>
      </c>
      <c r="N1319">
        <f t="shared" si="80"/>
        <v>4083.9420035668954</v>
      </c>
      <c r="P1319">
        <f t="shared" si="81"/>
        <v>0</v>
      </c>
      <c r="Q1319">
        <f>$H1319*Q$2402</f>
        <v>22181.082003566895</v>
      </c>
      <c r="R1319">
        <f t="shared" si="82"/>
        <v>0</v>
      </c>
      <c r="S1319">
        <f t="shared" si="83"/>
        <v>0</v>
      </c>
      <c r="T1319">
        <f>MROT/DAY(EOMONTH(MIN($G$2:$G$2401),MONTH(G1319)-1))/8*H1319*$T$2402</f>
        <v>0</v>
      </c>
      <c r="U1319">
        <f>I1319-PLAN</f>
        <v>-360</v>
      </c>
    </row>
    <row r="1320" spans="1:21" x14ac:dyDescent="0.35">
      <c r="A1320">
        <v>2290</v>
      </c>
      <c r="B1320" t="s">
        <v>111</v>
      </c>
      <c r="C1320" t="s">
        <v>18</v>
      </c>
      <c r="D1320">
        <v>4</v>
      </c>
      <c r="E1320" t="s">
        <v>103</v>
      </c>
      <c r="F1320">
        <v>3.3</v>
      </c>
      <c r="G1320" s="1">
        <v>44573</v>
      </c>
      <c r="H1320">
        <v>144</v>
      </c>
      <c r="I1320">
        <v>1500</v>
      </c>
      <c r="J1320">
        <v>18097.14</v>
      </c>
      <c r="K1320">
        <f>IF(ISBLANK(J1320),VLOOKUP(A1320,LinearRegression!$B$2:$J$850,6,FALSE),J1320)</f>
        <v>18097.14</v>
      </c>
      <c r="L1320" s="4">
        <f>IF(ISBLANK(J1320),VLOOKUP(A1320,GradientBoostingRegressor!$B$2:$J$850,6,FALSE),J1320)</f>
        <v>18097.14</v>
      </c>
      <c r="M1320">
        <f>SUM(P1320:S1320)</f>
        <v>22181.082003566895</v>
      </c>
      <c r="N1320">
        <f t="shared" si="80"/>
        <v>4083.9420035668954</v>
      </c>
      <c r="P1320">
        <f t="shared" si="81"/>
        <v>0</v>
      </c>
      <c r="Q1320">
        <f>$H1320*Q$2402</f>
        <v>22181.082003566895</v>
      </c>
      <c r="R1320">
        <f t="shared" si="82"/>
        <v>0</v>
      </c>
      <c r="S1320">
        <f t="shared" si="83"/>
        <v>0</v>
      </c>
      <c r="T1320">
        <f>MROT/DAY(EOMONTH(MIN($G$2:$G$2401),MONTH(G1320)-1))/8*H1320*$T$2402</f>
        <v>0</v>
      </c>
      <c r="U1320">
        <f>I1320-PLAN</f>
        <v>-60</v>
      </c>
    </row>
    <row r="1321" spans="1:21" x14ac:dyDescent="0.35">
      <c r="A1321">
        <v>425</v>
      </c>
      <c r="B1321" t="s">
        <v>38</v>
      </c>
      <c r="C1321" t="s">
        <v>18</v>
      </c>
      <c r="D1321">
        <v>3</v>
      </c>
      <c r="E1321" t="s">
        <v>16</v>
      </c>
      <c r="F1321">
        <v>3.3</v>
      </c>
      <c r="G1321" s="1">
        <v>44564</v>
      </c>
      <c r="H1321">
        <v>156</v>
      </c>
      <c r="I1321">
        <v>1430</v>
      </c>
      <c r="J1321">
        <v>18079.78</v>
      </c>
      <c r="K1321">
        <f>IF(ISBLANK(J1321),VLOOKUP(A1321,LinearRegression!$B$2:$J$850,6,FALSE),J1321)</f>
        <v>18079.78</v>
      </c>
      <c r="L1321" s="4">
        <f>IF(ISBLANK(J1321),VLOOKUP(A1321,GradientBoostingRegressor!$B$2:$J$850,6,FALSE),J1321)</f>
        <v>18079.78</v>
      </c>
      <c r="M1321">
        <f>SUM(P1321:S1321)</f>
        <v>24029.505503864137</v>
      </c>
      <c r="N1321">
        <f t="shared" si="80"/>
        <v>5949.7255038641379</v>
      </c>
      <c r="P1321">
        <f t="shared" si="81"/>
        <v>0</v>
      </c>
      <c r="Q1321">
        <f>$H1321*Q$2402</f>
        <v>24029.505503864137</v>
      </c>
      <c r="R1321">
        <f t="shared" si="82"/>
        <v>0</v>
      </c>
      <c r="S1321">
        <f t="shared" si="83"/>
        <v>0</v>
      </c>
      <c r="T1321">
        <f>MROT/DAY(EOMONTH(MIN($G$2:$G$2401),MONTH(G1321)-1))/8*H1321*$T$2402</f>
        <v>0</v>
      </c>
      <c r="U1321">
        <f>I1321-PLAN</f>
        <v>-130</v>
      </c>
    </row>
    <row r="1322" spans="1:21" x14ac:dyDescent="0.35">
      <c r="A1322">
        <v>431</v>
      </c>
      <c r="B1322" t="s">
        <v>44</v>
      </c>
      <c r="C1322" t="s">
        <v>11</v>
      </c>
      <c r="D1322">
        <v>3</v>
      </c>
      <c r="E1322" t="s">
        <v>16</v>
      </c>
      <c r="F1322">
        <v>3.3</v>
      </c>
      <c r="G1322" s="1">
        <v>44564</v>
      </c>
      <c r="H1322">
        <v>156</v>
      </c>
      <c r="I1322">
        <v>1430</v>
      </c>
      <c r="J1322">
        <v>18079.78</v>
      </c>
      <c r="K1322">
        <f>IF(ISBLANK(J1322),VLOOKUP(A1322,LinearRegression!$B$2:$J$850,6,FALSE),J1322)</f>
        <v>18079.78</v>
      </c>
      <c r="L1322" s="4">
        <f>IF(ISBLANK(J1322),VLOOKUP(A1322,GradientBoostingRegressor!$B$2:$J$850,6,FALSE),J1322)</f>
        <v>18079.78</v>
      </c>
      <c r="M1322">
        <f>SUM(P1322:S1322)</f>
        <v>24029.505503864137</v>
      </c>
      <c r="N1322">
        <f t="shared" si="80"/>
        <v>5949.7255038641379</v>
      </c>
      <c r="P1322">
        <f t="shared" si="81"/>
        <v>0</v>
      </c>
      <c r="Q1322">
        <f>$H1322*Q$2402</f>
        <v>24029.505503864137</v>
      </c>
      <c r="R1322">
        <f t="shared" si="82"/>
        <v>0</v>
      </c>
      <c r="S1322">
        <f t="shared" si="83"/>
        <v>0</v>
      </c>
      <c r="T1322">
        <f>MROT/DAY(EOMONTH(MIN($G$2:$G$2401),MONTH(G1322)-1))/8*H1322*$T$2402</f>
        <v>0</v>
      </c>
      <c r="U1322">
        <f>I1322-PLAN</f>
        <v>-130</v>
      </c>
    </row>
    <row r="1323" spans="1:21" x14ac:dyDescent="0.35">
      <c r="A1323">
        <v>434</v>
      </c>
      <c r="B1323" t="s">
        <v>47</v>
      </c>
      <c r="C1323" t="s">
        <v>18</v>
      </c>
      <c r="D1323">
        <v>3</v>
      </c>
      <c r="E1323" t="s">
        <v>16</v>
      </c>
      <c r="F1323">
        <v>3.3</v>
      </c>
      <c r="G1323" s="1">
        <v>44564</v>
      </c>
      <c r="H1323">
        <v>156</v>
      </c>
      <c r="I1323">
        <v>1430</v>
      </c>
      <c r="J1323">
        <v>18079.78</v>
      </c>
      <c r="K1323">
        <f>IF(ISBLANK(J1323),VLOOKUP(A1323,LinearRegression!$B$2:$J$850,6,FALSE),J1323)</f>
        <v>18079.78</v>
      </c>
      <c r="L1323" s="4">
        <f>IF(ISBLANK(J1323),VLOOKUP(A1323,GradientBoostingRegressor!$B$2:$J$850,6,FALSE),J1323)</f>
        <v>18079.78</v>
      </c>
      <c r="M1323">
        <f>SUM(P1323:S1323)</f>
        <v>24029.505503864137</v>
      </c>
      <c r="N1323">
        <f t="shared" si="80"/>
        <v>5949.7255038641379</v>
      </c>
      <c r="P1323">
        <f t="shared" si="81"/>
        <v>0</v>
      </c>
      <c r="Q1323">
        <f>$H1323*Q$2402</f>
        <v>24029.505503864137</v>
      </c>
      <c r="R1323">
        <f t="shared" si="82"/>
        <v>0</v>
      </c>
      <c r="S1323">
        <f t="shared" si="83"/>
        <v>0</v>
      </c>
      <c r="T1323">
        <f>MROT/DAY(EOMONTH(MIN($G$2:$G$2401),MONTH(G1323)-1))/8*H1323*$T$2402</f>
        <v>0</v>
      </c>
      <c r="U1323">
        <f>I1323-PLAN</f>
        <v>-130</v>
      </c>
    </row>
    <row r="1324" spans="1:21" x14ac:dyDescent="0.35">
      <c r="A1324">
        <v>435</v>
      </c>
      <c r="B1324" t="s">
        <v>48</v>
      </c>
      <c r="C1324" t="s">
        <v>18</v>
      </c>
      <c r="D1324">
        <v>3</v>
      </c>
      <c r="E1324" t="s">
        <v>16</v>
      </c>
      <c r="F1324">
        <v>3.3</v>
      </c>
      <c r="G1324" s="1">
        <v>44564</v>
      </c>
      <c r="H1324">
        <v>156</v>
      </c>
      <c r="I1324">
        <v>1430</v>
      </c>
      <c r="J1324">
        <v>18079.78</v>
      </c>
      <c r="K1324">
        <f>IF(ISBLANK(J1324),VLOOKUP(A1324,LinearRegression!$B$2:$J$850,6,FALSE),J1324)</f>
        <v>18079.78</v>
      </c>
      <c r="L1324" s="4">
        <f>IF(ISBLANK(J1324),VLOOKUP(A1324,GradientBoostingRegressor!$B$2:$J$850,6,FALSE),J1324)</f>
        <v>18079.78</v>
      </c>
      <c r="M1324">
        <f>SUM(P1324:S1324)</f>
        <v>24029.505503864137</v>
      </c>
      <c r="N1324">
        <f t="shared" si="80"/>
        <v>5949.7255038641379</v>
      </c>
      <c r="P1324">
        <f t="shared" si="81"/>
        <v>0</v>
      </c>
      <c r="Q1324">
        <f>$H1324*Q$2402</f>
        <v>24029.505503864137</v>
      </c>
      <c r="R1324">
        <f t="shared" si="82"/>
        <v>0</v>
      </c>
      <c r="S1324">
        <f t="shared" si="83"/>
        <v>0</v>
      </c>
      <c r="T1324">
        <f>MROT/DAY(EOMONTH(MIN($G$2:$G$2401),MONTH(G1324)-1))/8*H1324*$T$2402</f>
        <v>0</v>
      </c>
      <c r="U1324">
        <f>I1324-PLAN</f>
        <v>-130</v>
      </c>
    </row>
    <row r="1325" spans="1:21" x14ac:dyDescent="0.35">
      <c r="A1325">
        <v>2025</v>
      </c>
      <c r="B1325" t="s">
        <v>38</v>
      </c>
      <c r="C1325" t="s">
        <v>18</v>
      </c>
      <c r="D1325">
        <v>3</v>
      </c>
      <c r="E1325" t="s">
        <v>16</v>
      </c>
      <c r="F1325">
        <v>3.3</v>
      </c>
      <c r="G1325" s="1">
        <v>44572</v>
      </c>
      <c r="H1325">
        <v>156</v>
      </c>
      <c r="I1325">
        <v>1200</v>
      </c>
      <c r="J1325">
        <v>18079.78</v>
      </c>
      <c r="K1325">
        <f>IF(ISBLANK(J1325),VLOOKUP(A1325,LinearRegression!$B$2:$J$850,6,FALSE),J1325)</f>
        <v>18079.78</v>
      </c>
      <c r="L1325" s="4">
        <f>IF(ISBLANK(J1325),VLOOKUP(A1325,GradientBoostingRegressor!$B$2:$J$850,6,FALSE),J1325)</f>
        <v>18079.78</v>
      </c>
      <c r="M1325">
        <f>SUM(P1325:S1325)</f>
        <v>24029.505503864137</v>
      </c>
      <c r="N1325">
        <f t="shared" si="80"/>
        <v>5949.7255038641379</v>
      </c>
      <c r="P1325">
        <f t="shared" si="81"/>
        <v>0</v>
      </c>
      <c r="Q1325">
        <f>$H1325*Q$2402</f>
        <v>24029.505503864137</v>
      </c>
      <c r="R1325">
        <f t="shared" si="82"/>
        <v>0</v>
      </c>
      <c r="S1325">
        <f t="shared" si="83"/>
        <v>0</v>
      </c>
      <c r="T1325">
        <f>MROT/DAY(EOMONTH(MIN($G$2:$G$2401),MONTH(G1325)-1))/8*H1325*$T$2402</f>
        <v>0</v>
      </c>
      <c r="U1325">
        <f>I1325-PLAN</f>
        <v>-360</v>
      </c>
    </row>
    <row r="1326" spans="1:21" x14ac:dyDescent="0.35">
      <c r="A1326">
        <v>2032</v>
      </c>
      <c r="B1326" t="s">
        <v>45</v>
      </c>
      <c r="C1326" t="s">
        <v>18</v>
      </c>
      <c r="D1326">
        <v>3</v>
      </c>
      <c r="E1326" t="s">
        <v>16</v>
      </c>
      <c r="F1326">
        <v>3.3</v>
      </c>
      <c r="G1326" s="1">
        <v>44572</v>
      </c>
      <c r="H1326">
        <v>156</v>
      </c>
      <c r="I1326">
        <v>1200</v>
      </c>
      <c r="J1326">
        <v>18079.78</v>
      </c>
      <c r="K1326">
        <f>IF(ISBLANK(J1326),VLOOKUP(A1326,LinearRegression!$B$2:$J$850,6,FALSE),J1326)</f>
        <v>18079.78</v>
      </c>
      <c r="L1326" s="4">
        <f>IF(ISBLANK(J1326),VLOOKUP(A1326,GradientBoostingRegressor!$B$2:$J$850,6,FALSE),J1326)</f>
        <v>18079.78</v>
      </c>
      <c r="M1326">
        <f>SUM(P1326:S1326)</f>
        <v>24029.505503864137</v>
      </c>
      <c r="N1326">
        <f t="shared" si="80"/>
        <v>5949.7255038641379</v>
      </c>
      <c r="P1326">
        <f t="shared" si="81"/>
        <v>0</v>
      </c>
      <c r="Q1326">
        <f>$H1326*Q$2402</f>
        <v>24029.505503864137</v>
      </c>
      <c r="R1326">
        <f t="shared" si="82"/>
        <v>0</v>
      </c>
      <c r="S1326">
        <f t="shared" si="83"/>
        <v>0</v>
      </c>
      <c r="T1326">
        <f>MROT/DAY(EOMONTH(MIN($G$2:$G$2401),MONTH(G1326)-1))/8*H1326*$T$2402</f>
        <v>0</v>
      </c>
      <c r="U1326">
        <f>I1326-PLAN</f>
        <v>-360</v>
      </c>
    </row>
    <row r="1327" spans="1:21" x14ac:dyDescent="0.35">
      <c r="A1327">
        <v>2035</v>
      </c>
      <c r="B1327" t="s">
        <v>48</v>
      </c>
      <c r="C1327" t="s">
        <v>18</v>
      </c>
      <c r="D1327">
        <v>3</v>
      </c>
      <c r="E1327" t="s">
        <v>16</v>
      </c>
      <c r="F1327">
        <v>3.3</v>
      </c>
      <c r="G1327" s="1">
        <v>44572</v>
      </c>
      <c r="H1327">
        <v>156</v>
      </c>
      <c r="I1327">
        <v>1200</v>
      </c>
      <c r="J1327">
        <v>18079.78</v>
      </c>
      <c r="K1327">
        <f>IF(ISBLANK(J1327),VLOOKUP(A1327,LinearRegression!$B$2:$J$850,6,FALSE),J1327)</f>
        <v>18079.78</v>
      </c>
      <c r="L1327" s="4">
        <f>IF(ISBLANK(J1327),VLOOKUP(A1327,GradientBoostingRegressor!$B$2:$J$850,6,FALSE),J1327)</f>
        <v>18079.78</v>
      </c>
      <c r="M1327">
        <f>SUM(P1327:S1327)</f>
        <v>24029.505503864137</v>
      </c>
      <c r="N1327">
        <f t="shared" si="80"/>
        <v>5949.7255038641379</v>
      </c>
      <c r="P1327">
        <f t="shared" si="81"/>
        <v>0</v>
      </c>
      <c r="Q1327">
        <f>$H1327*Q$2402</f>
        <v>24029.505503864137</v>
      </c>
      <c r="R1327">
        <f t="shared" si="82"/>
        <v>0</v>
      </c>
      <c r="S1327">
        <f t="shared" si="83"/>
        <v>0</v>
      </c>
      <c r="T1327">
        <f>MROT/DAY(EOMONTH(MIN($G$2:$G$2401),MONTH(G1327)-1))/8*H1327*$T$2402</f>
        <v>0</v>
      </c>
      <c r="U1327">
        <f>I1327-PLAN</f>
        <v>-360</v>
      </c>
    </row>
    <row r="1328" spans="1:21" x14ac:dyDescent="0.35">
      <c r="A1328">
        <v>2223</v>
      </c>
      <c r="B1328" t="s">
        <v>36</v>
      </c>
      <c r="C1328" t="s">
        <v>11</v>
      </c>
      <c r="D1328">
        <v>3</v>
      </c>
      <c r="E1328" t="s">
        <v>16</v>
      </c>
      <c r="F1328">
        <v>3.3</v>
      </c>
      <c r="G1328" s="1">
        <v>44573</v>
      </c>
      <c r="H1328">
        <v>156</v>
      </c>
      <c r="I1328">
        <v>1500</v>
      </c>
      <c r="J1328">
        <v>18079.78</v>
      </c>
      <c r="K1328">
        <f>IF(ISBLANK(J1328),VLOOKUP(A1328,LinearRegression!$B$2:$J$850,6,FALSE),J1328)</f>
        <v>18079.78</v>
      </c>
      <c r="L1328" s="4">
        <f>IF(ISBLANK(J1328),VLOOKUP(A1328,GradientBoostingRegressor!$B$2:$J$850,6,FALSE),J1328)</f>
        <v>18079.78</v>
      </c>
      <c r="M1328">
        <f>SUM(P1328:S1328)</f>
        <v>24029.505503864137</v>
      </c>
      <c r="N1328">
        <f t="shared" si="80"/>
        <v>5949.7255038641379</v>
      </c>
      <c r="P1328">
        <f t="shared" si="81"/>
        <v>0</v>
      </c>
      <c r="Q1328">
        <f>$H1328*Q$2402</f>
        <v>24029.505503864137</v>
      </c>
      <c r="R1328">
        <f t="shared" si="82"/>
        <v>0</v>
      </c>
      <c r="S1328">
        <f t="shared" si="83"/>
        <v>0</v>
      </c>
      <c r="T1328">
        <f>MROT/DAY(EOMONTH(MIN($G$2:$G$2401),MONTH(G1328)-1))/8*H1328*$T$2402</f>
        <v>0</v>
      </c>
      <c r="U1328">
        <f>I1328-PLAN</f>
        <v>-60</v>
      </c>
    </row>
    <row r="1329" spans="1:21" x14ac:dyDescent="0.35">
      <c r="A1329">
        <v>2225</v>
      </c>
      <c r="B1329" t="s">
        <v>38</v>
      </c>
      <c r="C1329" t="s">
        <v>18</v>
      </c>
      <c r="D1329">
        <v>3</v>
      </c>
      <c r="E1329" t="s">
        <v>16</v>
      </c>
      <c r="F1329">
        <v>3.3</v>
      </c>
      <c r="G1329" s="1">
        <v>44573</v>
      </c>
      <c r="H1329">
        <v>156</v>
      </c>
      <c r="I1329">
        <v>1500</v>
      </c>
      <c r="J1329">
        <v>18079.78</v>
      </c>
      <c r="K1329">
        <f>IF(ISBLANK(J1329),VLOOKUP(A1329,LinearRegression!$B$2:$J$850,6,FALSE),J1329)</f>
        <v>18079.78</v>
      </c>
      <c r="L1329" s="4">
        <f>IF(ISBLANK(J1329),VLOOKUP(A1329,GradientBoostingRegressor!$B$2:$J$850,6,FALSE),J1329)</f>
        <v>18079.78</v>
      </c>
      <c r="M1329">
        <f>SUM(P1329:S1329)</f>
        <v>24029.505503864137</v>
      </c>
      <c r="N1329">
        <f t="shared" si="80"/>
        <v>5949.7255038641379</v>
      </c>
      <c r="P1329">
        <f t="shared" si="81"/>
        <v>0</v>
      </c>
      <c r="Q1329">
        <f>$H1329*Q$2402</f>
        <v>24029.505503864137</v>
      </c>
      <c r="R1329">
        <f t="shared" si="82"/>
        <v>0</v>
      </c>
      <c r="S1329">
        <f t="shared" si="83"/>
        <v>0</v>
      </c>
      <c r="T1329">
        <f>MROT/DAY(EOMONTH(MIN($G$2:$G$2401),MONTH(G1329)-1))/8*H1329*$T$2402</f>
        <v>0</v>
      </c>
      <c r="U1329">
        <f>I1329-PLAN</f>
        <v>-60</v>
      </c>
    </row>
    <row r="1330" spans="1:21" x14ac:dyDescent="0.35">
      <c r="A1330">
        <v>2229</v>
      </c>
      <c r="B1330" t="s">
        <v>42</v>
      </c>
      <c r="C1330" t="s">
        <v>11</v>
      </c>
      <c r="D1330">
        <v>3</v>
      </c>
      <c r="E1330" t="s">
        <v>16</v>
      </c>
      <c r="F1330">
        <v>3.3</v>
      </c>
      <c r="G1330" s="1">
        <v>44573</v>
      </c>
      <c r="H1330">
        <v>156</v>
      </c>
      <c r="I1330">
        <v>1500</v>
      </c>
      <c r="J1330">
        <v>18079.78</v>
      </c>
      <c r="K1330">
        <f>IF(ISBLANK(J1330),VLOOKUP(A1330,LinearRegression!$B$2:$J$850,6,FALSE),J1330)</f>
        <v>18079.78</v>
      </c>
      <c r="L1330" s="4">
        <f>IF(ISBLANK(J1330),VLOOKUP(A1330,GradientBoostingRegressor!$B$2:$J$850,6,FALSE),J1330)</f>
        <v>18079.78</v>
      </c>
      <c r="M1330">
        <f>SUM(P1330:S1330)</f>
        <v>24029.505503864137</v>
      </c>
      <c r="N1330">
        <f t="shared" si="80"/>
        <v>5949.7255038641379</v>
      </c>
      <c r="P1330">
        <f t="shared" si="81"/>
        <v>0</v>
      </c>
      <c r="Q1330">
        <f>$H1330*Q$2402</f>
        <v>24029.505503864137</v>
      </c>
      <c r="R1330">
        <f t="shared" si="82"/>
        <v>0</v>
      </c>
      <c r="S1330">
        <f t="shared" si="83"/>
        <v>0</v>
      </c>
      <c r="T1330">
        <f>MROT/DAY(EOMONTH(MIN($G$2:$G$2401),MONTH(G1330)-1))/8*H1330*$T$2402</f>
        <v>0</v>
      </c>
      <c r="U1330">
        <f>I1330-PLAN</f>
        <v>-60</v>
      </c>
    </row>
    <row r="1331" spans="1:21" x14ac:dyDescent="0.35">
      <c r="A1331">
        <v>502</v>
      </c>
      <c r="B1331" t="s">
        <v>124</v>
      </c>
      <c r="C1331" t="s">
        <v>114</v>
      </c>
      <c r="D1331">
        <v>5</v>
      </c>
      <c r="E1331" t="s">
        <v>51</v>
      </c>
      <c r="F1331">
        <v>3.3</v>
      </c>
      <c r="G1331" s="1">
        <v>44564</v>
      </c>
      <c r="H1331">
        <v>132</v>
      </c>
      <c r="I1331">
        <v>1430</v>
      </c>
      <c r="J1331">
        <v>18021.8</v>
      </c>
      <c r="K1331">
        <f>IF(ISBLANK(J1331),VLOOKUP(A1331,LinearRegression!$B$2:$J$850,6,FALSE),J1331)</f>
        <v>18021.8</v>
      </c>
      <c r="L1331" s="4">
        <f>IF(ISBLANK(J1331),VLOOKUP(A1331,GradientBoostingRegressor!$B$2:$J$850,6,FALSE),J1331)</f>
        <v>18021.8</v>
      </c>
      <c r="M1331">
        <f>SUM(P1331:S1331)</f>
        <v>20332.658503269657</v>
      </c>
      <c r="N1331">
        <f t="shared" si="80"/>
        <v>2310.8585032696574</v>
      </c>
      <c r="P1331">
        <f t="shared" si="81"/>
        <v>0</v>
      </c>
      <c r="Q1331">
        <f>$H1331*Q$2402</f>
        <v>20332.658503269657</v>
      </c>
      <c r="R1331">
        <f t="shared" si="82"/>
        <v>0</v>
      </c>
      <c r="S1331">
        <f t="shared" si="83"/>
        <v>0</v>
      </c>
      <c r="T1331">
        <f>MROT/DAY(EOMONTH(MIN($G$2:$G$2401),MONTH(G1331)-1))/8*H1331*$T$2402</f>
        <v>0</v>
      </c>
      <c r="U1331">
        <f>I1331-PLAN</f>
        <v>-130</v>
      </c>
    </row>
    <row r="1332" spans="1:21" x14ac:dyDescent="0.35">
      <c r="A1332">
        <v>507</v>
      </c>
      <c r="B1332" t="s">
        <v>129</v>
      </c>
      <c r="C1332" t="s">
        <v>114</v>
      </c>
      <c r="D1332">
        <v>5</v>
      </c>
      <c r="E1332" t="s">
        <v>51</v>
      </c>
      <c r="F1332">
        <v>3.3</v>
      </c>
      <c r="G1332" s="1">
        <v>44564</v>
      </c>
      <c r="H1332">
        <v>132</v>
      </c>
      <c r="I1332">
        <v>1430</v>
      </c>
      <c r="J1332">
        <v>18021.8</v>
      </c>
      <c r="K1332">
        <f>IF(ISBLANK(J1332),VLOOKUP(A1332,LinearRegression!$B$2:$J$850,6,FALSE),J1332)</f>
        <v>18021.8</v>
      </c>
      <c r="L1332" s="4">
        <f>IF(ISBLANK(J1332),VLOOKUP(A1332,GradientBoostingRegressor!$B$2:$J$850,6,FALSE),J1332)</f>
        <v>18021.8</v>
      </c>
      <c r="M1332">
        <f>SUM(P1332:S1332)</f>
        <v>20332.658503269657</v>
      </c>
      <c r="N1332">
        <f t="shared" si="80"/>
        <v>2310.8585032696574</v>
      </c>
      <c r="P1332">
        <f t="shared" si="81"/>
        <v>0</v>
      </c>
      <c r="Q1332">
        <f>$H1332*Q$2402</f>
        <v>20332.658503269657</v>
      </c>
      <c r="R1332">
        <f t="shared" si="82"/>
        <v>0</v>
      </c>
      <c r="S1332">
        <f t="shared" si="83"/>
        <v>0</v>
      </c>
      <c r="T1332">
        <f>MROT/DAY(EOMONTH(MIN($G$2:$G$2401),MONTH(G1332)-1))/8*H1332*$T$2402</f>
        <v>0</v>
      </c>
      <c r="U1332">
        <f>I1332-PLAN</f>
        <v>-130</v>
      </c>
    </row>
    <row r="1333" spans="1:21" x14ac:dyDescent="0.35">
      <c r="A1333">
        <v>542</v>
      </c>
      <c r="B1333" t="s">
        <v>167</v>
      </c>
      <c r="C1333" t="s">
        <v>114</v>
      </c>
      <c r="D1333">
        <v>5</v>
      </c>
      <c r="E1333" t="s">
        <v>103</v>
      </c>
      <c r="F1333">
        <v>3.3</v>
      </c>
      <c r="G1333" s="1">
        <v>44564</v>
      </c>
      <c r="H1333">
        <v>132</v>
      </c>
      <c r="I1333">
        <v>1430</v>
      </c>
      <c r="J1333">
        <v>18021.8</v>
      </c>
      <c r="K1333">
        <f>IF(ISBLANK(J1333),VLOOKUP(A1333,LinearRegression!$B$2:$J$850,6,FALSE),J1333)</f>
        <v>18021.8</v>
      </c>
      <c r="L1333" s="4">
        <f>IF(ISBLANK(J1333),VLOOKUP(A1333,GradientBoostingRegressor!$B$2:$J$850,6,FALSE),J1333)</f>
        <v>18021.8</v>
      </c>
      <c r="M1333">
        <f>SUM(P1333:S1333)</f>
        <v>20332.658503269657</v>
      </c>
      <c r="N1333">
        <f t="shared" si="80"/>
        <v>2310.8585032696574</v>
      </c>
      <c r="P1333">
        <f t="shared" si="81"/>
        <v>0</v>
      </c>
      <c r="Q1333">
        <f>$H1333*Q$2402</f>
        <v>20332.658503269657</v>
      </c>
      <c r="R1333">
        <f t="shared" si="82"/>
        <v>0</v>
      </c>
      <c r="S1333">
        <f t="shared" si="83"/>
        <v>0</v>
      </c>
      <c r="T1333">
        <f>MROT/DAY(EOMONTH(MIN($G$2:$G$2401),MONTH(G1333)-1))/8*H1333*$T$2402</f>
        <v>0</v>
      </c>
      <c r="U1333">
        <f>I1333-PLAN</f>
        <v>-130</v>
      </c>
    </row>
    <row r="1334" spans="1:21" x14ac:dyDescent="0.35">
      <c r="A1334">
        <v>2092</v>
      </c>
      <c r="B1334" t="s">
        <v>113</v>
      </c>
      <c r="C1334" t="s">
        <v>114</v>
      </c>
      <c r="D1334">
        <v>5</v>
      </c>
      <c r="E1334" t="s">
        <v>51</v>
      </c>
      <c r="F1334">
        <v>3.3</v>
      </c>
      <c r="G1334" s="1">
        <v>44572</v>
      </c>
      <c r="H1334">
        <v>132</v>
      </c>
      <c r="I1334">
        <v>1200</v>
      </c>
      <c r="J1334">
        <v>18021.8</v>
      </c>
      <c r="K1334">
        <f>IF(ISBLANK(J1334),VLOOKUP(A1334,LinearRegression!$B$2:$J$850,6,FALSE),J1334)</f>
        <v>18021.8</v>
      </c>
      <c r="L1334" s="4">
        <f>IF(ISBLANK(J1334),VLOOKUP(A1334,GradientBoostingRegressor!$B$2:$J$850,6,FALSE),J1334)</f>
        <v>18021.8</v>
      </c>
      <c r="M1334">
        <f>SUM(P1334:S1334)</f>
        <v>20332.658503269657</v>
      </c>
      <c r="N1334">
        <f t="shared" si="80"/>
        <v>2310.8585032696574</v>
      </c>
      <c r="P1334">
        <f t="shared" si="81"/>
        <v>0</v>
      </c>
      <c r="Q1334">
        <f>$H1334*Q$2402</f>
        <v>20332.658503269657</v>
      </c>
      <c r="R1334">
        <f t="shared" si="82"/>
        <v>0</v>
      </c>
      <c r="S1334">
        <f t="shared" si="83"/>
        <v>0</v>
      </c>
      <c r="T1334">
        <f>MROT/DAY(EOMONTH(MIN($G$2:$G$2401),MONTH(G1334)-1))/8*H1334*$T$2402</f>
        <v>0</v>
      </c>
      <c r="U1334">
        <f>I1334-PLAN</f>
        <v>-360</v>
      </c>
    </row>
    <row r="1335" spans="1:21" x14ac:dyDescent="0.35">
      <c r="A1335">
        <v>2099</v>
      </c>
      <c r="B1335" t="s">
        <v>121</v>
      </c>
      <c r="C1335" t="s">
        <v>114</v>
      </c>
      <c r="D1335">
        <v>5</v>
      </c>
      <c r="E1335" t="s">
        <v>51</v>
      </c>
      <c r="F1335">
        <v>3.3</v>
      </c>
      <c r="G1335" s="1">
        <v>44572</v>
      </c>
      <c r="H1335">
        <v>132</v>
      </c>
      <c r="I1335">
        <v>1200</v>
      </c>
      <c r="J1335">
        <v>18021.8</v>
      </c>
      <c r="K1335">
        <f>IF(ISBLANK(J1335),VLOOKUP(A1335,LinearRegression!$B$2:$J$850,6,FALSE),J1335)</f>
        <v>18021.8</v>
      </c>
      <c r="L1335" s="4">
        <f>IF(ISBLANK(J1335),VLOOKUP(A1335,GradientBoostingRegressor!$B$2:$J$850,6,FALSE),J1335)</f>
        <v>18021.8</v>
      </c>
      <c r="M1335">
        <f>SUM(P1335:S1335)</f>
        <v>20332.658503269657</v>
      </c>
      <c r="N1335">
        <f t="shared" si="80"/>
        <v>2310.8585032696574</v>
      </c>
      <c r="P1335">
        <f t="shared" si="81"/>
        <v>0</v>
      </c>
      <c r="Q1335">
        <f>$H1335*Q$2402</f>
        <v>20332.658503269657</v>
      </c>
      <c r="R1335">
        <f t="shared" si="82"/>
        <v>0</v>
      </c>
      <c r="S1335">
        <f t="shared" si="83"/>
        <v>0</v>
      </c>
      <c r="T1335">
        <f>MROT/DAY(EOMONTH(MIN($G$2:$G$2401),MONTH(G1335)-1))/8*H1335*$T$2402</f>
        <v>0</v>
      </c>
      <c r="U1335">
        <f>I1335-PLAN</f>
        <v>-360</v>
      </c>
    </row>
    <row r="1336" spans="1:21" x14ac:dyDescent="0.35">
      <c r="A1336">
        <v>2106</v>
      </c>
      <c r="B1336" t="s">
        <v>128</v>
      </c>
      <c r="C1336" t="s">
        <v>114</v>
      </c>
      <c r="D1336">
        <v>5</v>
      </c>
      <c r="E1336" t="s">
        <v>51</v>
      </c>
      <c r="F1336">
        <v>3.3</v>
      </c>
      <c r="G1336" s="1">
        <v>44572</v>
      </c>
      <c r="H1336">
        <v>132</v>
      </c>
      <c r="I1336">
        <v>1200</v>
      </c>
      <c r="J1336">
        <v>18021.8</v>
      </c>
      <c r="K1336">
        <f>IF(ISBLANK(J1336),VLOOKUP(A1336,LinearRegression!$B$2:$J$850,6,FALSE),J1336)</f>
        <v>18021.8</v>
      </c>
      <c r="L1336" s="4">
        <f>IF(ISBLANK(J1336),VLOOKUP(A1336,GradientBoostingRegressor!$B$2:$J$850,6,FALSE),J1336)</f>
        <v>18021.8</v>
      </c>
      <c r="M1336">
        <f>SUM(P1336:S1336)</f>
        <v>20332.658503269657</v>
      </c>
      <c r="N1336">
        <f t="shared" si="80"/>
        <v>2310.8585032696574</v>
      </c>
      <c r="P1336">
        <f t="shared" si="81"/>
        <v>0</v>
      </c>
      <c r="Q1336">
        <f>$H1336*Q$2402</f>
        <v>20332.658503269657</v>
      </c>
      <c r="R1336">
        <f t="shared" si="82"/>
        <v>0</v>
      </c>
      <c r="S1336">
        <f t="shared" si="83"/>
        <v>0</v>
      </c>
      <c r="T1336">
        <f>MROT/DAY(EOMONTH(MIN($G$2:$G$2401),MONTH(G1336)-1))/8*H1336*$T$2402</f>
        <v>0</v>
      </c>
      <c r="U1336">
        <f>I1336-PLAN</f>
        <v>-360</v>
      </c>
    </row>
    <row r="1337" spans="1:21" x14ac:dyDescent="0.35">
      <c r="A1337">
        <v>2138</v>
      </c>
      <c r="B1337" t="s">
        <v>163</v>
      </c>
      <c r="C1337" t="s">
        <v>114</v>
      </c>
      <c r="D1337">
        <v>5</v>
      </c>
      <c r="E1337" t="s">
        <v>103</v>
      </c>
      <c r="F1337">
        <v>3.3</v>
      </c>
      <c r="G1337" s="1">
        <v>44572</v>
      </c>
      <c r="H1337">
        <v>132</v>
      </c>
      <c r="I1337">
        <v>1200</v>
      </c>
      <c r="J1337">
        <v>18021.8</v>
      </c>
      <c r="K1337">
        <f>IF(ISBLANK(J1337),VLOOKUP(A1337,LinearRegression!$B$2:$J$850,6,FALSE),J1337)</f>
        <v>18021.8</v>
      </c>
      <c r="L1337" s="4">
        <f>IF(ISBLANK(J1337),VLOOKUP(A1337,GradientBoostingRegressor!$B$2:$J$850,6,FALSE),J1337)</f>
        <v>18021.8</v>
      </c>
      <c r="M1337">
        <f>SUM(P1337:S1337)</f>
        <v>20332.658503269657</v>
      </c>
      <c r="N1337">
        <f t="shared" si="80"/>
        <v>2310.8585032696574</v>
      </c>
      <c r="P1337">
        <f t="shared" si="81"/>
        <v>0</v>
      </c>
      <c r="Q1337">
        <f>$H1337*Q$2402</f>
        <v>20332.658503269657</v>
      </c>
      <c r="R1337">
        <f t="shared" si="82"/>
        <v>0</v>
      </c>
      <c r="S1337">
        <f t="shared" si="83"/>
        <v>0</v>
      </c>
      <c r="T1337">
        <f>MROT/DAY(EOMONTH(MIN($G$2:$G$2401),MONTH(G1337)-1))/8*H1337*$T$2402</f>
        <v>0</v>
      </c>
      <c r="U1337">
        <f>I1337-PLAN</f>
        <v>-360</v>
      </c>
    </row>
    <row r="1338" spans="1:21" x14ac:dyDescent="0.35">
      <c r="A1338">
        <v>2139</v>
      </c>
      <c r="B1338" t="s">
        <v>164</v>
      </c>
      <c r="C1338" t="s">
        <v>114</v>
      </c>
      <c r="D1338">
        <v>5</v>
      </c>
      <c r="E1338" t="s">
        <v>103</v>
      </c>
      <c r="F1338">
        <v>3.3</v>
      </c>
      <c r="G1338" s="1">
        <v>44572</v>
      </c>
      <c r="H1338">
        <v>132</v>
      </c>
      <c r="I1338">
        <v>1200</v>
      </c>
      <c r="J1338">
        <v>18021.8</v>
      </c>
      <c r="K1338">
        <f>IF(ISBLANK(J1338),VLOOKUP(A1338,LinearRegression!$B$2:$J$850,6,FALSE),J1338)</f>
        <v>18021.8</v>
      </c>
      <c r="L1338" s="4">
        <f>IF(ISBLANK(J1338),VLOOKUP(A1338,GradientBoostingRegressor!$B$2:$J$850,6,FALSE),J1338)</f>
        <v>18021.8</v>
      </c>
      <c r="M1338">
        <f>SUM(P1338:S1338)</f>
        <v>20332.658503269657</v>
      </c>
      <c r="N1338">
        <f t="shared" si="80"/>
        <v>2310.8585032696574</v>
      </c>
      <c r="P1338">
        <f t="shared" si="81"/>
        <v>0</v>
      </c>
      <c r="Q1338">
        <f>$H1338*Q$2402</f>
        <v>20332.658503269657</v>
      </c>
      <c r="R1338">
        <f t="shared" si="82"/>
        <v>0</v>
      </c>
      <c r="S1338">
        <f t="shared" si="83"/>
        <v>0</v>
      </c>
      <c r="T1338">
        <f>MROT/DAY(EOMONTH(MIN($G$2:$G$2401),MONTH(G1338)-1))/8*H1338*$T$2402</f>
        <v>0</v>
      </c>
      <c r="U1338">
        <f>I1338-PLAN</f>
        <v>-360</v>
      </c>
    </row>
    <row r="1339" spans="1:21" x14ac:dyDescent="0.35">
      <c r="A1339">
        <v>2140</v>
      </c>
      <c r="B1339" t="s">
        <v>165</v>
      </c>
      <c r="C1339" t="s">
        <v>114</v>
      </c>
      <c r="D1339">
        <v>5</v>
      </c>
      <c r="E1339" t="s">
        <v>103</v>
      </c>
      <c r="F1339">
        <v>3.3</v>
      </c>
      <c r="G1339" s="1">
        <v>44572</v>
      </c>
      <c r="H1339">
        <v>132</v>
      </c>
      <c r="I1339">
        <v>1200</v>
      </c>
      <c r="J1339">
        <v>18021.8</v>
      </c>
      <c r="K1339">
        <f>IF(ISBLANK(J1339),VLOOKUP(A1339,LinearRegression!$B$2:$J$850,6,FALSE),J1339)</f>
        <v>18021.8</v>
      </c>
      <c r="L1339" s="4">
        <f>IF(ISBLANK(J1339),VLOOKUP(A1339,GradientBoostingRegressor!$B$2:$J$850,6,FALSE),J1339)</f>
        <v>18021.8</v>
      </c>
      <c r="M1339">
        <f>SUM(P1339:S1339)</f>
        <v>20332.658503269657</v>
      </c>
      <c r="N1339">
        <f t="shared" si="80"/>
        <v>2310.8585032696574</v>
      </c>
      <c r="P1339">
        <f t="shared" si="81"/>
        <v>0</v>
      </c>
      <c r="Q1339">
        <f>$H1339*Q$2402</f>
        <v>20332.658503269657</v>
      </c>
      <c r="R1339">
        <f t="shared" si="82"/>
        <v>0</v>
      </c>
      <c r="S1339">
        <f t="shared" si="83"/>
        <v>0</v>
      </c>
      <c r="T1339">
        <f>MROT/DAY(EOMONTH(MIN($G$2:$G$2401),MONTH(G1339)-1))/8*H1339*$T$2402</f>
        <v>0</v>
      </c>
      <c r="U1339">
        <f>I1339-PLAN</f>
        <v>-360</v>
      </c>
    </row>
    <row r="1340" spans="1:21" x14ac:dyDescent="0.35">
      <c r="A1340">
        <v>2142</v>
      </c>
      <c r="B1340" t="s">
        <v>167</v>
      </c>
      <c r="C1340" t="s">
        <v>114</v>
      </c>
      <c r="D1340">
        <v>5</v>
      </c>
      <c r="E1340" t="s">
        <v>103</v>
      </c>
      <c r="F1340">
        <v>3.3</v>
      </c>
      <c r="G1340" s="1">
        <v>44572</v>
      </c>
      <c r="H1340">
        <v>132</v>
      </c>
      <c r="I1340">
        <v>1200</v>
      </c>
      <c r="J1340">
        <v>18021.8</v>
      </c>
      <c r="K1340">
        <f>IF(ISBLANK(J1340),VLOOKUP(A1340,LinearRegression!$B$2:$J$850,6,FALSE),J1340)</f>
        <v>18021.8</v>
      </c>
      <c r="L1340" s="4">
        <f>IF(ISBLANK(J1340),VLOOKUP(A1340,GradientBoostingRegressor!$B$2:$J$850,6,FALSE),J1340)</f>
        <v>18021.8</v>
      </c>
      <c r="M1340">
        <f>SUM(P1340:S1340)</f>
        <v>20332.658503269657</v>
      </c>
      <c r="N1340">
        <f t="shared" si="80"/>
        <v>2310.8585032696574</v>
      </c>
      <c r="P1340">
        <f t="shared" si="81"/>
        <v>0</v>
      </c>
      <c r="Q1340">
        <f>$H1340*Q$2402</f>
        <v>20332.658503269657</v>
      </c>
      <c r="R1340">
        <f t="shared" si="82"/>
        <v>0</v>
      </c>
      <c r="S1340">
        <f t="shared" si="83"/>
        <v>0</v>
      </c>
      <c r="T1340">
        <f>MROT/DAY(EOMONTH(MIN($G$2:$G$2401),MONTH(G1340)-1))/8*H1340*$T$2402</f>
        <v>0</v>
      </c>
      <c r="U1340">
        <f>I1340-PLAN</f>
        <v>-360</v>
      </c>
    </row>
    <row r="1341" spans="1:21" x14ac:dyDescent="0.35">
      <c r="A1341">
        <v>276</v>
      </c>
      <c r="B1341" t="s">
        <v>96</v>
      </c>
      <c r="C1341" t="s">
        <v>89</v>
      </c>
      <c r="D1341">
        <v>4</v>
      </c>
      <c r="E1341" t="s">
        <v>16</v>
      </c>
      <c r="F1341">
        <v>3.2</v>
      </c>
      <c r="G1341" s="1">
        <v>44563</v>
      </c>
      <c r="H1341">
        <v>144</v>
      </c>
      <c r="I1341">
        <v>1460</v>
      </c>
      <c r="J1341">
        <v>17969.62</v>
      </c>
      <c r="K1341">
        <f>IF(ISBLANK(J1341),VLOOKUP(A1341,LinearRegression!$B$2:$J$850,6,FALSE),J1341)</f>
        <v>17969.62</v>
      </c>
      <c r="L1341" s="4">
        <f>IF(ISBLANK(J1341),VLOOKUP(A1341,GradientBoostingRegressor!$B$2:$J$850,6,FALSE),J1341)</f>
        <v>17969.62</v>
      </c>
      <c r="M1341">
        <f>SUM(P1341:S1341)</f>
        <v>22181.082003566895</v>
      </c>
      <c r="N1341">
        <f t="shared" si="80"/>
        <v>4211.4620035668959</v>
      </c>
      <c r="P1341">
        <f t="shared" si="81"/>
        <v>0</v>
      </c>
      <c r="Q1341">
        <f>$H1341*Q$2402</f>
        <v>22181.082003566895</v>
      </c>
      <c r="R1341">
        <f t="shared" si="82"/>
        <v>0</v>
      </c>
      <c r="S1341">
        <f t="shared" si="83"/>
        <v>0</v>
      </c>
      <c r="T1341">
        <f>MROT/DAY(EOMONTH(MIN($G$2:$G$2401),MONTH(G1341)-1))/8*H1341*$T$2402</f>
        <v>0</v>
      </c>
      <c r="U1341">
        <f>I1341-PLAN</f>
        <v>-100</v>
      </c>
    </row>
    <row r="1342" spans="1:21" x14ac:dyDescent="0.35">
      <c r="A1342">
        <v>452</v>
      </c>
      <c r="B1342" t="s">
        <v>70</v>
      </c>
      <c r="C1342" t="s">
        <v>71</v>
      </c>
      <c r="D1342">
        <v>4</v>
      </c>
      <c r="E1342" t="s">
        <v>66</v>
      </c>
      <c r="F1342">
        <v>3.1</v>
      </c>
      <c r="G1342" s="1">
        <v>44564</v>
      </c>
      <c r="H1342">
        <v>156</v>
      </c>
      <c r="I1342">
        <v>1430</v>
      </c>
      <c r="J1342">
        <v>17967.23</v>
      </c>
      <c r="K1342">
        <f>IF(ISBLANK(J1342),VLOOKUP(A1342,LinearRegression!$B$2:$J$850,6,FALSE),J1342)</f>
        <v>17967.23</v>
      </c>
      <c r="L1342" s="4">
        <f>IF(ISBLANK(J1342),VLOOKUP(A1342,GradientBoostingRegressor!$B$2:$J$850,6,FALSE),J1342)</f>
        <v>17967.23</v>
      </c>
      <c r="M1342">
        <f>SUM(P1342:S1342)</f>
        <v>24029.505503864137</v>
      </c>
      <c r="N1342">
        <f t="shared" si="80"/>
        <v>6062.2755038641371</v>
      </c>
      <c r="P1342">
        <f t="shared" si="81"/>
        <v>0</v>
      </c>
      <c r="Q1342">
        <f>$H1342*Q$2402</f>
        <v>24029.505503864137</v>
      </c>
      <c r="R1342">
        <f t="shared" si="82"/>
        <v>0</v>
      </c>
      <c r="S1342">
        <f t="shared" si="83"/>
        <v>0</v>
      </c>
      <c r="T1342">
        <f>MROT/DAY(EOMONTH(MIN($G$2:$G$2401),MONTH(G1342)-1))/8*H1342*$T$2402</f>
        <v>0</v>
      </c>
      <c r="U1342">
        <f>I1342-PLAN</f>
        <v>-130</v>
      </c>
    </row>
    <row r="1343" spans="1:21" x14ac:dyDescent="0.35">
      <c r="A1343">
        <v>468</v>
      </c>
      <c r="B1343" t="s">
        <v>87</v>
      </c>
      <c r="C1343" t="s">
        <v>71</v>
      </c>
      <c r="D1343">
        <v>4</v>
      </c>
      <c r="E1343" t="s">
        <v>66</v>
      </c>
      <c r="F1343">
        <v>3.1</v>
      </c>
      <c r="G1343" s="1">
        <v>44564</v>
      </c>
      <c r="H1343">
        <v>156</v>
      </c>
      <c r="I1343">
        <v>1430</v>
      </c>
      <c r="J1343">
        <v>17967.23</v>
      </c>
      <c r="K1343">
        <f>IF(ISBLANK(J1343),VLOOKUP(A1343,LinearRegression!$B$2:$J$850,6,FALSE),J1343)</f>
        <v>17967.23</v>
      </c>
      <c r="L1343" s="4">
        <f>IF(ISBLANK(J1343),VLOOKUP(A1343,GradientBoostingRegressor!$B$2:$J$850,6,FALSE),J1343)</f>
        <v>17967.23</v>
      </c>
      <c r="M1343">
        <f>SUM(P1343:S1343)</f>
        <v>24029.505503864137</v>
      </c>
      <c r="N1343">
        <f t="shared" si="80"/>
        <v>6062.2755038641371</v>
      </c>
      <c r="P1343">
        <f t="shared" si="81"/>
        <v>0</v>
      </c>
      <c r="Q1343">
        <f>$H1343*Q$2402</f>
        <v>24029.505503864137</v>
      </c>
      <c r="R1343">
        <f t="shared" si="82"/>
        <v>0</v>
      </c>
      <c r="S1343">
        <f t="shared" si="83"/>
        <v>0</v>
      </c>
      <c r="T1343">
        <f>MROT/DAY(EOMONTH(MIN($G$2:$G$2401),MONTH(G1343)-1))/8*H1343*$T$2402</f>
        <v>0</v>
      </c>
      <c r="U1343">
        <f>I1343-PLAN</f>
        <v>-130</v>
      </c>
    </row>
    <row r="1344" spans="1:21" x14ac:dyDescent="0.35">
      <c r="A1344">
        <v>2067</v>
      </c>
      <c r="B1344" t="s">
        <v>86</v>
      </c>
      <c r="C1344" t="s">
        <v>71</v>
      </c>
      <c r="D1344">
        <v>4</v>
      </c>
      <c r="E1344" t="s">
        <v>66</v>
      </c>
      <c r="F1344">
        <v>3.1</v>
      </c>
      <c r="G1344" s="1">
        <v>44572</v>
      </c>
      <c r="H1344">
        <v>156</v>
      </c>
      <c r="I1344">
        <v>1200</v>
      </c>
      <c r="J1344">
        <v>17967.23</v>
      </c>
      <c r="K1344">
        <f>IF(ISBLANK(J1344),VLOOKUP(A1344,LinearRegression!$B$2:$J$850,6,FALSE),J1344)</f>
        <v>17967.23</v>
      </c>
      <c r="L1344" s="4">
        <f>IF(ISBLANK(J1344),VLOOKUP(A1344,GradientBoostingRegressor!$B$2:$J$850,6,FALSE),J1344)</f>
        <v>17967.23</v>
      </c>
      <c r="M1344">
        <f>SUM(P1344:S1344)</f>
        <v>24029.505503864137</v>
      </c>
      <c r="N1344">
        <f t="shared" si="80"/>
        <v>6062.2755038641371</v>
      </c>
      <c r="P1344">
        <f t="shared" si="81"/>
        <v>0</v>
      </c>
      <c r="Q1344">
        <f>$H1344*Q$2402</f>
        <v>24029.505503864137</v>
      </c>
      <c r="R1344">
        <f t="shared" si="82"/>
        <v>0</v>
      </c>
      <c r="S1344">
        <f t="shared" si="83"/>
        <v>0</v>
      </c>
      <c r="T1344">
        <f>MROT/DAY(EOMONTH(MIN($G$2:$G$2401),MONTH(G1344)-1))/8*H1344*$T$2402</f>
        <v>0</v>
      </c>
      <c r="U1344">
        <f>I1344-PLAN</f>
        <v>-360</v>
      </c>
    </row>
    <row r="1345" spans="1:21" x14ac:dyDescent="0.35">
      <c r="A1345">
        <v>2068</v>
      </c>
      <c r="B1345" t="s">
        <v>87</v>
      </c>
      <c r="C1345" t="s">
        <v>71</v>
      </c>
      <c r="D1345">
        <v>4</v>
      </c>
      <c r="E1345" t="s">
        <v>66</v>
      </c>
      <c r="F1345">
        <v>3.1</v>
      </c>
      <c r="G1345" s="1">
        <v>44572</v>
      </c>
      <c r="H1345">
        <v>156</v>
      </c>
      <c r="I1345">
        <v>1200</v>
      </c>
      <c r="J1345">
        <v>17967.23</v>
      </c>
      <c r="K1345">
        <f>IF(ISBLANK(J1345),VLOOKUP(A1345,LinearRegression!$B$2:$J$850,6,FALSE),J1345)</f>
        <v>17967.23</v>
      </c>
      <c r="L1345" s="4">
        <f>IF(ISBLANK(J1345),VLOOKUP(A1345,GradientBoostingRegressor!$B$2:$J$850,6,FALSE),J1345)</f>
        <v>17967.23</v>
      </c>
      <c r="M1345">
        <f>SUM(P1345:S1345)</f>
        <v>24029.505503864137</v>
      </c>
      <c r="N1345">
        <f t="shared" si="80"/>
        <v>6062.2755038641371</v>
      </c>
      <c r="P1345">
        <f t="shared" si="81"/>
        <v>0</v>
      </c>
      <c r="Q1345">
        <f>$H1345*Q$2402</f>
        <v>24029.505503864137</v>
      </c>
      <c r="R1345">
        <f t="shared" si="82"/>
        <v>0</v>
      </c>
      <c r="S1345">
        <f t="shared" si="83"/>
        <v>0</v>
      </c>
      <c r="T1345">
        <f>MROT/DAY(EOMONTH(MIN($G$2:$G$2401),MONTH(G1345)-1))/8*H1345*$T$2402</f>
        <v>0</v>
      </c>
      <c r="U1345">
        <f>I1345-PLAN</f>
        <v>-360</v>
      </c>
    </row>
    <row r="1346" spans="1:21" x14ac:dyDescent="0.35">
      <c r="A1346">
        <v>1952</v>
      </c>
      <c r="B1346" t="s">
        <v>177</v>
      </c>
      <c r="C1346" t="s">
        <v>114</v>
      </c>
      <c r="D1346">
        <v>6</v>
      </c>
      <c r="E1346" t="s">
        <v>103</v>
      </c>
      <c r="F1346">
        <v>3.3</v>
      </c>
      <c r="G1346" s="1">
        <v>44571</v>
      </c>
      <c r="H1346">
        <v>120</v>
      </c>
      <c r="I1346">
        <v>890</v>
      </c>
      <c r="J1346">
        <v>17829.23</v>
      </c>
      <c r="K1346">
        <f>IF(ISBLANK(J1346),VLOOKUP(A1346,LinearRegression!$B$2:$J$850,6,FALSE),J1346)</f>
        <v>17829.23</v>
      </c>
      <c r="L1346" s="4">
        <f>IF(ISBLANK(J1346),VLOOKUP(A1346,GradientBoostingRegressor!$B$2:$J$850,6,FALSE),J1346)</f>
        <v>17829.23</v>
      </c>
      <c r="M1346">
        <f>SUM(P1346:S1346)</f>
        <v>18484.235002972415</v>
      </c>
      <c r="N1346">
        <f t="shared" si="80"/>
        <v>655.00500297241524</v>
      </c>
      <c r="P1346">
        <f t="shared" si="81"/>
        <v>0</v>
      </c>
      <c r="Q1346">
        <f>$H1346*Q$2402</f>
        <v>18484.235002972415</v>
      </c>
      <c r="R1346">
        <f t="shared" si="82"/>
        <v>0</v>
      </c>
      <c r="S1346">
        <f t="shared" si="83"/>
        <v>0</v>
      </c>
      <c r="T1346">
        <f>MROT/DAY(EOMONTH(MIN($G$2:$G$2401),MONTH(G1346)-1))/8*H1346*$T$2402</f>
        <v>0</v>
      </c>
      <c r="U1346">
        <f>I1346-PLAN</f>
        <v>-670</v>
      </c>
    </row>
    <row r="1347" spans="1:21" x14ac:dyDescent="0.35">
      <c r="A1347">
        <v>1957</v>
      </c>
      <c r="B1347" t="s">
        <v>184</v>
      </c>
      <c r="C1347" t="s">
        <v>180</v>
      </c>
      <c r="D1347">
        <v>7</v>
      </c>
      <c r="E1347" t="s">
        <v>181</v>
      </c>
      <c r="F1347">
        <v>1</v>
      </c>
      <c r="G1347" s="1">
        <v>44571</v>
      </c>
      <c r="H1347">
        <v>132</v>
      </c>
      <c r="I1347">
        <v>890</v>
      </c>
      <c r="J1347">
        <v>17813.45</v>
      </c>
      <c r="K1347">
        <f>IF(ISBLANK(J1347),VLOOKUP(A1347,LinearRegression!$B$2:$J$850,6,FALSE),J1347)</f>
        <v>17813.45</v>
      </c>
      <c r="L1347" s="4">
        <f>IF(ISBLANK(J1347),VLOOKUP(A1347,GradientBoostingRegressor!$B$2:$J$850,6,FALSE),J1347)</f>
        <v>17813.45</v>
      </c>
      <c r="M1347">
        <f>SUM(P1347:S1347)</f>
        <v>20332.658503269657</v>
      </c>
      <c r="N1347">
        <f t="shared" ref="N1347:N1410" si="84">ABS(J1347-M1347)</f>
        <v>2519.2085032696559</v>
      </c>
      <c r="P1347">
        <f t="shared" ref="P1347:P1410" si="85">$I1347*P$2402</f>
        <v>0</v>
      </c>
      <c r="Q1347">
        <f>$H1347*Q$2402</f>
        <v>20332.658503269657</v>
      </c>
      <c r="R1347">
        <f t="shared" ref="R1347:R1410" si="86">$D1347*R$2402</f>
        <v>0</v>
      </c>
      <c r="S1347">
        <f t="shared" ref="S1347:S1410" si="87">$F1347*S$2402</f>
        <v>0</v>
      </c>
      <c r="T1347">
        <f>MROT/DAY(EOMONTH(MIN($G$2:$G$2401),MONTH(G1347)-1))/8*H1347*$T$2402</f>
        <v>0</v>
      </c>
      <c r="U1347">
        <f>I1347-PLAN</f>
        <v>-670</v>
      </c>
    </row>
    <row r="1348" spans="1:21" x14ac:dyDescent="0.35">
      <c r="A1348">
        <v>2157</v>
      </c>
      <c r="B1348" t="s">
        <v>184</v>
      </c>
      <c r="C1348" t="s">
        <v>180</v>
      </c>
      <c r="D1348">
        <v>7</v>
      </c>
      <c r="E1348" t="s">
        <v>181</v>
      </c>
      <c r="F1348">
        <v>1</v>
      </c>
      <c r="G1348" s="1">
        <v>44572</v>
      </c>
      <c r="H1348">
        <v>132</v>
      </c>
      <c r="I1348">
        <v>1200</v>
      </c>
      <c r="J1348">
        <v>17813.45</v>
      </c>
      <c r="K1348">
        <f>IF(ISBLANK(J1348),VLOOKUP(A1348,LinearRegression!$B$2:$J$850,6,FALSE),J1348)</f>
        <v>17813.45</v>
      </c>
      <c r="L1348" s="4">
        <f>IF(ISBLANK(J1348),VLOOKUP(A1348,GradientBoostingRegressor!$B$2:$J$850,6,FALSE),J1348)</f>
        <v>17813.45</v>
      </c>
      <c r="M1348">
        <f>SUM(P1348:S1348)</f>
        <v>20332.658503269657</v>
      </c>
      <c r="N1348">
        <f t="shared" si="84"/>
        <v>2519.2085032696559</v>
      </c>
      <c r="P1348">
        <f t="shared" si="85"/>
        <v>0</v>
      </c>
      <c r="Q1348">
        <f>$H1348*Q$2402</f>
        <v>20332.658503269657</v>
      </c>
      <c r="R1348">
        <f t="shared" si="86"/>
        <v>0</v>
      </c>
      <c r="S1348">
        <f t="shared" si="87"/>
        <v>0</v>
      </c>
      <c r="T1348">
        <f>MROT/DAY(EOMONTH(MIN($G$2:$G$2401),MONTH(G1348)-1))/8*H1348*$T$2402</f>
        <v>0</v>
      </c>
      <c r="U1348">
        <f>I1348-PLAN</f>
        <v>-360</v>
      </c>
    </row>
    <row r="1349" spans="1:21" x14ac:dyDescent="0.35">
      <c r="A1349">
        <v>469</v>
      </c>
      <c r="B1349" t="s">
        <v>88</v>
      </c>
      <c r="C1349" t="s">
        <v>89</v>
      </c>
      <c r="D1349">
        <v>4</v>
      </c>
      <c r="E1349" t="s">
        <v>16</v>
      </c>
      <c r="F1349">
        <v>3.2</v>
      </c>
      <c r="G1349" s="1">
        <v>44564</v>
      </c>
      <c r="H1349">
        <v>144</v>
      </c>
      <c r="I1349">
        <v>1430</v>
      </c>
      <c r="J1349">
        <v>17665.14</v>
      </c>
      <c r="K1349">
        <f>IF(ISBLANK(J1349),VLOOKUP(A1349,LinearRegression!$B$2:$J$850,6,FALSE),J1349)</f>
        <v>17665.14</v>
      </c>
      <c r="L1349" s="4">
        <f>IF(ISBLANK(J1349),VLOOKUP(A1349,GradientBoostingRegressor!$B$2:$J$850,6,FALSE),J1349)</f>
        <v>17665.14</v>
      </c>
      <c r="M1349">
        <f>SUM(P1349:S1349)</f>
        <v>22181.082003566895</v>
      </c>
      <c r="N1349">
        <f t="shared" si="84"/>
        <v>4515.9420035668954</v>
      </c>
      <c r="P1349">
        <f t="shared" si="85"/>
        <v>0</v>
      </c>
      <c r="Q1349">
        <f>$H1349*Q$2402</f>
        <v>22181.082003566895</v>
      </c>
      <c r="R1349">
        <f t="shared" si="86"/>
        <v>0</v>
      </c>
      <c r="S1349">
        <f t="shared" si="87"/>
        <v>0</v>
      </c>
      <c r="T1349">
        <f>MROT/DAY(EOMONTH(MIN($G$2:$G$2401),MONTH(G1349)-1))/8*H1349*$T$2402</f>
        <v>0</v>
      </c>
      <c r="U1349">
        <f>I1349-PLAN</f>
        <v>-130</v>
      </c>
    </row>
    <row r="1350" spans="1:21" x14ac:dyDescent="0.35">
      <c r="A1350">
        <v>875</v>
      </c>
      <c r="B1350" t="s">
        <v>95</v>
      </c>
      <c r="C1350" t="s">
        <v>89</v>
      </c>
      <c r="D1350">
        <v>4</v>
      </c>
      <c r="E1350" t="s">
        <v>16</v>
      </c>
      <c r="F1350">
        <v>3.2</v>
      </c>
      <c r="G1350" s="1">
        <v>44566</v>
      </c>
      <c r="H1350">
        <v>144</v>
      </c>
      <c r="I1350">
        <v>1490</v>
      </c>
      <c r="J1350">
        <v>17665.14</v>
      </c>
      <c r="K1350">
        <f>IF(ISBLANK(J1350),VLOOKUP(A1350,LinearRegression!$B$2:$J$850,6,FALSE),J1350)</f>
        <v>17665.14</v>
      </c>
      <c r="L1350" s="4">
        <f>IF(ISBLANK(J1350),VLOOKUP(A1350,GradientBoostingRegressor!$B$2:$J$850,6,FALSE),J1350)</f>
        <v>17665.14</v>
      </c>
      <c r="M1350">
        <f>SUM(P1350:S1350)</f>
        <v>22181.082003566895</v>
      </c>
      <c r="N1350">
        <f t="shared" si="84"/>
        <v>4515.9420035668954</v>
      </c>
      <c r="P1350">
        <f t="shared" si="85"/>
        <v>0</v>
      </c>
      <c r="Q1350">
        <f>$H1350*Q$2402</f>
        <v>22181.082003566895</v>
      </c>
      <c r="R1350">
        <f t="shared" si="86"/>
        <v>0</v>
      </c>
      <c r="S1350">
        <f t="shared" si="87"/>
        <v>0</v>
      </c>
      <c r="T1350">
        <f>MROT/DAY(EOMONTH(MIN($G$2:$G$2401),MONTH(G1350)-1))/8*H1350*$T$2402</f>
        <v>0</v>
      </c>
      <c r="U1350">
        <f>I1350-PLAN</f>
        <v>-70</v>
      </c>
    </row>
    <row r="1351" spans="1:21" x14ac:dyDescent="0.35">
      <c r="A1351">
        <v>876</v>
      </c>
      <c r="B1351" t="s">
        <v>96</v>
      </c>
      <c r="C1351" t="s">
        <v>89</v>
      </c>
      <c r="D1351">
        <v>4</v>
      </c>
      <c r="E1351" t="s">
        <v>16</v>
      </c>
      <c r="F1351">
        <v>3.2</v>
      </c>
      <c r="G1351" s="1">
        <v>44566</v>
      </c>
      <c r="H1351">
        <v>144</v>
      </c>
      <c r="I1351">
        <v>1490</v>
      </c>
      <c r="J1351">
        <v>17665.14</v>
      </c>
      <c r="K1351">
        <f>IF(ISBLANK(J1351),VLOOKUP(A1351,LinearRegression!$B$2:$J$850,6,FALSE),J1351)</f>
        <v>17665.14</v>
      </c>
      <c r="L1351" s="4">
        <f>IF(ISBLANK(J1351),VLOOKUP(A1351,GradientBoostingRegressor!$B$2:$J$850,6,FALSE),J1351)</f>
        <v>17665.14</v>
      </c>
      <c r="M1351">
        <f>SUM(P1351:S1351)</f>
        <v>22181.082003566895</v>
      </c>
      <c r="N1351">
        <f t="shared" si="84"/>
        <v>4515.9420035668954</v>
      </c>
      <c r="P1351">
        <f t="shared" si="85"/>
        <v>0</v>
      </c>
      <c r="Q1351">
        <f>$H1351*Q$2402</f>
        <v>22181.082003566895</v>
      </c>
      <c r="R1351">
        <f t="shared" si="86"/>
        <v>0</v>
      </c>
      <c r="S1351">
        <f t="shared" si="87"/>
        <v>0</v>
      </c>
      <c r="T1351">
        <f>MROT/DAY(EOMONTH(MIN($G$2:$G$2401),MONTH(G1351)-1))/8*H1351*$T$2402</f>
        <v>0</v>
      </c>
      <c r="U1351">
        <f>I1351-PLAN</f>
        <v>-70</v>
      </c>
    </row>
    <row r="1352" spans="1:21" x14ac:dyDescent="0.35">
      <c r="A1352">
        <v>2075</v>
      </c>
      <c r="B1352" t="s">
        <v>95</v>
      </c>
      <c r="C1352" t="s">
        <v>89</v>
      </c>
      <c r="D1352">
        <v>4</v>
      </c>
      <c r="E1352" t="s">
        <v>16</v>
      </c>
      <c r="F1352">
        <v>3.2</v>
      </c>
      <c r="G1352" s="1">
        <v>44572</v>
      </c>
      <c r="H1352">
        <v>144</v>
      </c>
      <c r="I1352">
        <v>1200</v>
      </c>
      <c r="J1352">
        <v>17665.14</v>
      </c>
      <c r="K1352">
        <f>IF(ISBLANK(J1352),VLOOKUP(A1352,LinearRegression!$B$2:$J$850,6,FALSE),J1352)</f>
        <v>17665.14</v>
      </c>
      <c r="L1352" s="4">
        <f>IF(ISBLANK(J1352),VLOOKUP(A1352,GradientBoostingRegressor!$B$2:$J$850,6,FALSE),J1352)</f>
        <v>17665.14</v>
      </c>
      <c r="M1352">
        <f>SUM(P1352:S1352)</f>
        <v>22181.082003566895</v>
      </c>
      <c r="N1352">
        <f t="shared" si="84"/>
        <v>4515.9420035668954</v>
      </c>
      <c r="P1352">
        <f t="shared" si="85"/>
        <v>0</v>
      </c>
      <c r="Q1352">
        <f>$H1352*Q$2402</f>
        <v>22181.082003566895</v>
      </c>
      <c r="R1352">
        <f t="shared" si="86"/>
        <v>0</v>
      </c>
      <c r="S1352">
        <f t="shared" si="87"/>
        <v>0</v>
      </c>
      <c r="T1352">
        <f>MROT/DAY(EOMONTH(MIN($G$2:$G$2401),MONTH(G1352)-1))/8*H1352*$T$2402</f>
        <v>0</v>
      </c>
      <c r="U1352">
        <f>I1352-PLAN</f>
        <v>-360</v>
      </c>
    </row>
    <row r="1353" spans="1:21" x14ac:dyDescent="0.35">
      <c r="A1353">
        <v>897</v>
      </c>
      <c r="B1353" t="s">
        <v>119</v>
      </c>
      <c r="C1353" t="s">
        <v>50</v>
      </c>
      <c r="D1353">
        <v>5</v>
      </c>
      <c r="E1353" t="s">
        <v>51</v>
      </c>
      <c r="F1353">
        <v>2</v>
      </c>
      <c r="G1353" s="1">
        <v>44566</v>
      </c>
      <c r="H1353">
        <v>144</v>
      </c>
      <c r="I1353">
        <v>1490</v>
      </c>
      <c r="J1353">
        <v>17500.14</v>
      </c>
      <c r="K1353">
        <f>IF(ISBLANK(J1353),VLOOKUP(A1353,LinearRegression!$B$2:$J$850,6,FALSE),J1353)</f>
        <v>17500.14</v>
      </c>
      <c r="L1353" s="4">
        <f>IF(ISBLANK(J1353),VLOOKUP(A1353,GradientBoostingRegressor!$B$2:$J$850,6,FALSE),J1353)</f>
        <v>17500.14</v>
      </c>
      <c r="M1353">
        <f>SUM(P1353:S1353)</f>
        <v>22181.082003566895</v>
      </c>
      <c r="N1353">
        <f t="shared" si="84"/>
        <v>4680.9420035668954</v>
      </c>
      <c r="P1353">
        <f t="shared" si="85"/>
        <v>0</v>
      </c>
      <c r="Q1353">
        <f>$H1353*Q$2402</f>
        <v>22181.082003566895</v>
      </c>
      <c r="R1353">
        <f t="shared" si="86"/>
        <v>0</v>
      </c>
      <c r="S1353">
        <f t="shared" si="87"/>
        <v>0</v>
      </c>
      <c r="T1353">
        <f>MROT/DAY(EOMONTH(MIN($G$2:$G$2401),MONTH(G1353)-1))/8*H1353*$T$2402</f>
        <v>0</v>
      </c>
      <c r="U1353">
        <f>I1353-PLAN</f>
        <v>-70</v>
      </c>
    </row>
    <row r="1354" spans="1:21" x14ac:dyDescent="0.35">
      <c r="A1354">
        <v>912</v>
      </c>
      <c r="B1354" t="s">
        <v>135</v>
      </c>
      <c r="C1354" t="s">
        <v>50</v>
      </c>
      <c r="D1354">
        <v>5</v>
      </c>
      <c r="E1354" t="s">
        <v>133</v>
      </c>
      <c r="F1354">
        <v>2</v>
      </c>
      <c r="G1354" s="1">
        <v>44566</v>
      </c>
      <c r="H1354">
        <v>144</v>
      </c>
      <c r="I1354">
        <v>1490</v>
      </c>
      <c r="J1354">
        <v>17500.14</v>
      </c>
      <c r="K1354">
        <f>IF(ISBLANK(J1354),VLOOKUP(A1354,LinearRegression!$B$2:$J$850,6,FALSE),J1354)</f>
        <v>17500.14</v>
      </c>
      <c r="L1354" s="4">
        <f>IF(ISBLANK(J1354),VLOOKUP(A1354,GradientBoostingRegressor!$B$2:$J$850,6,FALSE),J1354)</f>
        <v>17500.14</v>
      </c>
      <c r="M1354">
        <f>SUM(P1354:S1354)</f>
        <v>22181.082003566895</v>
      </c>
      <c r="N1354">
        <f t="shared" si="84"/>
        <v>4680.9420035668954</v>
      </c>
      <c r="P1354">
        <f t="shared" si="85"/>
        <v>0</v>
      </c>
      <c r="Q1354">
        <f>$H1354*Q$2402</f>
        <v>22181.082003566895</v>
      </c>
      <c r="R1354">
        <f t="shared" si="86"/>
        <v>0</v>
      </c>
      <c r="S1354">
        <f t="shared" si="87"/>
        <v>0</v>
      </c>
      <c r="T1354">
        <f>MROT/DAY(EOMONTH(MIN($G$2:$G$2401),MONTH(G1354)-1))/8*H1354*$T$2402</f>
        <v>0</v>
      </c>
      <c r="U1354">
        <f>I1354-PLAN</f>
        <v>-70</v>
      </c>
    </row>
    <row r="1355" spans="1:21" x14ac:dyDescent="0.35">
      <c r="A1355">
        <v>2095</v>
      </c>
      <c r="B1355" t="s">
        <v>117</v>
      </c>
      <c r="C1355" t="s">
        <v>50</v>
      </c>
      <c r="D1355">
        <v>5</v>
      </c>
      <c r="E1355" t="s">
        <v>51</v>
      </c>
      <c r="F1355">
        <v>2</v>
      </c>
      <c r="G1355" s="1">
        <v>44572</v>
      </c>
      <c r="H1355">
        <v>144</v>
      </c>
      <c r="I1355">
        <v>1200</v>
      </c>
      <c r="J1355">
        <v>17500.14</v>
      </c>
      <c r="K1355">
        <f>IF(ISBLANK(J1355),VLOOKUP(A1355,LinearRegression!$B$2:$J$850,6,FALSE),J1355)</f>
        <v>17500.14</v>
      </c>
      <c r="L1355" s="4">
        <f>IF(ISBLANK(J1355),VLOOKUP(A1355,GradientBoostingRegressor!$B$2:$J$850,6,FALSE),J1355)</f>
        <v>17500.14</v>
      </c>
      <c r="M1355">
        <f>SUM(P1355:S1355)</f>
        <v>22181.082003566895</v>
      </c>
      <c r="N1355">
        <f t="shared" si="84"/>
        <v>4680.9420035668954</v>
      </c>
      <c r="P1355">
        <f t="shared" si="85"/>
        <v>0</v>
      </c>
      <c r="Q1355">
        <f>$H1355*Q$2402</f>
        <v>22181.082003566895</v>
      </c>
      <c r="R1355">
        <f t="shared" si="86"/>
        <v>0</v>
      </c>
      <c r="S1355">
        <f t="shared" si="87"/>
        <v>0</v>
      </c>
      <c r="T1355">
        <f>MROT/DAY(EOMONTH(MIN($G$2:$G$2401),MONTH(G1355)-1))/8*H1355*$T$2402</f>
        <v>0</v>
      </c>
      <c r="U1355">
        <f>I1355-PLAN</f>
        <v>-360</v>
      </c>
    </row>
    <row r="1356" spans="1:21" x14ac:dyDescent="0.35">
      <c r="A1356">
        <v>2096</v>
      </c>
      <c r="B1356" t="s">
        <v>118</v>
      </c>
      <c r="C1356" t="s">
        <v>50</v>
      </c>
      <c r="D1356">
        <v>5</v>
      </c>
      <c r="E1356" t="s">
        <v>51</v>
      </c>
      <c r="F1356">
        <v>2</v>
      </c>
      <c r="G1356" s="1">
        <v>44572</v>
      </c>
      <c r="H1356">
        <v>144</v>
      </c>
      <c r="I1356">
        <v>1200</v>
      </c>
      <c r="J1356">
        <v>17500.14</v>
      </c>
      <c r="K1356">
        <f>IF(ISBLANK(J1356),VLOOKUP(A1356,LinearRegression!$B$2:$J$850,6,FALSE),J1356)</f>
        <v>17500.14</v>
      </c>
      <c r="L1356" s="4">
        <f>IF(ISBLANK(J1356),VLOOKUP(A1356,GradientBoostingRegressor!$B$2:$J$850,6,FALSE),J1356)</f>
        <v>17500.14</v>
      </c>
      <c r="M1356">
        <f>SUM(P1356:S1356)</f>
        <v>22181.082003566895</v>
      </c>
      <c r="N1356">
        <f t="shared" si="84"/>
        <v>4680.9420035668954</v>
      </c>
      <c r="P1356">
        <f t="shared" si="85"/>
        <v>0</v>
      </c>
      <c r="Q1356">
        <f>$H1356*Q$2402</f>
        <v>22181.082003566895</v>
      </c>
      <c r="R1356">
        <f t="shared" si="86"/>
        <v>0</v>
      </c>
      <c r="S1356">
        <f t="shared" si="87"/>
        <v>0</v>
      </c>
      <c r="T1356">
        <f>MROT/DAY(EOMONTH(MIN($G$2:$G$2401),MONTH(G1356)-1))/8*H1356*$T$2402</f>
        <v>0</v>
      </c>
      <c r="U1356">
        <f>I1356-PLAN</f>
        <v>-360</v>
      </c>
    </row>
    <row r="1357" spans="1:21" x14ac:dyDescent="0.35">
      <c r="A1357">
        <v>2101</v>
      </c>
      <c r="B1357" t="s">
        <v>123</v>
      </c>
      <c r="C1357" t="s">
        <v>50</v>
      </c>
      <c r="D1357">
        <v>5</v>
      </c>
      <c r="E1357" t="s">
        <v>51</v>
      </c>
      <c r="F1357">
        <v>2</v>
      </c>
      <c r="G1357" s="1">
        <v>44572</v>
      </c>
      <c r="H1357">
        <v>144</v>
      </c>
      <c r="I1357">
        <v>1200</v>
      </c>
      <c r="J1357">
        <v>17500.14</v>
      </c>
      <c r="K1357">
        <f>IF(ISBLANK(J1357),VLOOKUP(A1357,LinearRegression!$B$2:$J$850,6,FALSE),J1357)</f>
        <v>17500.14</v>
      </c>
      <c r="L1357" s="4">
        <f>IF(ISBLANK(J1357),VLOOKUP(A1357,GradientBoostingRegressor!$B$2:$J$850,6,FALSE),J1357)</f>
        <v>17500.14</v>
      </c>
      <c r="M1357">
        <f>SUM(P1357:S1357)</f>
        <v>22181.082003566895</v>
      </c>
      <c r="N1357">
        <f t="shared" si="84"/>
        <v>4680.9420035668954</v>
      </c>
      <c r="P1357">
        <f t="shared" si="85"/>
        <v>0</v>
      </c>
      <c r="Q1357">
        <f>$H1357*Q$2402</f>
        <v>22181.082003566895</v>
      </c>
      <c r="R1357">
        <f t="shared" si="86"/>
        <v>0</v>
      </c>
      <c r="S1357">
        <f t="shared" si="87"/>
        <v>0</v>
      </c>
      <c r="T1357">
        <f>MROT/DAY(EOMONTH(MIN($G$2:$G$2401),MONTH(G1357)-1))/8*H1357*$T$2402</f>
        <v>0</v>
      </c>
      <c r="U1357">
        <f>I1357-PLAN</f>
        <v>-360</v>
      </c>
    </row>
    <row r="1358" spans="1:21" x14ac:dyDescent="0.35">
      <c r="A1358">
        <v>2103</v>
      </c>
      <c r="B1358" t="s">
        <v>125</v>
      </c>
      <c r="C1358" t="s">
        <v>50</v>
      </c>
      <c r="D1358">
        <v>5</v>
      </c>
      <c r="E1358" t="s">
        <v>51</v>
      </c>
      <c r="F1358">
        <v>2</v>
      </c>
      <c r="G1358" s="1">
        <v>44572</v>
      </c>
      <c r="H1358">
        <v>144</v>
      </c>
      <c r="I1358">
        <v>1200</v>
      </c>
      <c r="J1358">
        <v>17500.14</v>
      </c>
      <c r="K1358">
        <f>IF(ISBLANK(J1358),VLOOKUP(A1358,LinearRegression!$B$2:$J$850,6,FALSE),J1358)</f>
        <v>17500.14</v>
      </c>
      <c r="L1358" s="4">
        <f>IF(ISBLANK(J1358),VLOOKUP(A1358,GradientBoostingRegressor!$B$2:$J$850,6,FALSE),J1358)</f>
        <v>17500.14</v>
      </c>
      <c r="M1358">
        <f>SUM(P1358:S1358)</f>
        <v>22181.082003566895</v>
      </c>
      <c r="N1358">
        <f t="shared" si="84"/>
        <v>4680.9420035668954</v>
      </c>
      <c r="P1358">
        <f t="shared" si="85"/>
        <v>0</v>
      </c>
      <c r="Q1358">
        <f>$H1358*Q$2402</f>
        <v>22181.082003566895</v>
      </c>
      <c r="R1358">
        <f t="shared" si="86"/>
        <v>0</v>
      </c>
      <c r="S1358">
        <f t="shared" si="87"/>
        <v>0</v>
      </c>
      <c r="T1358">
        <f>MROT/DAY(EOMONTH(MIN($G$2:$G$2401),MONTH(G1358)-1))/8*H1358*$T$2402</f>
        <v>0</v>
      </c>
      <c r="U1358">
        <f>I1358-PLAN</f>
        <v>-360</v>
      </c>
    </row>
    <row r="1359" spans="1:21" x14ac:dyDescent="0.35">
      <c r="A1359">
        <v>2110</v>
      </c>
      <c r="B1359" t="s">
        <v>132</v>
      </c>
      <c r="C1359" t="s">
        <v>50</v>
      </c>
      <c r="D1359">
        <v>5</v>
      </c>
      <c r="E1359" t="s">
        <v>133</v>
      </c>
      <c r="F1359">
        <v>2</v>
      </c>
      <c r="G1359" s="1">
        <v>44572</v>
      </c>
      <c r="H1359">
        <v>144</v>
      </c>
      <c r="I1359">
        <v>1200</v>
      </c>
      <c r="J1359">
        <v>17500.14</v>
      </c>
      <c r="K1359">
        <f>IF(ISBLANK(J1359),VLOOKUP(A1359,LinearRegression!$B$2:$J$850,6,FALSE),J1359)</f>
        <v>17500.14</v>
      </c>
      <c r="L1359" s="4">
        <f>IF(ISBLANK(J1359),VLOOKUP(A1359,GradientBoostingRegressor!$B$2:$J$850,6,FALSE),J1359)</f>
        <v>17500.14</v>
      </c>
      <c r="M1359">
        <f>SUM(P1359:S1359)</f>
        <v>22181.082003566895</v>
      </c>
      <c r="N1359">
        <f t="shared" si="84"/>
        <v>4680.9420035668954</v>
      </c>
      <c r="P1359">
        <f t="shared" si="85"/>
        <v>0</v>
      </c>
      <c r="Q1359">
        <f>$H1359*Q$2402</f>
        <v>22181.082003566895</v>
      </c>
      <c r="R1359">
        <f t="shared" si="86"/>
        <v>0</v>
      </c>
      <c r="S1359">
        <f t="shared" si="87"/>
        <v>0</v>
      </c>
      <c r="T1359">
        <f>MROT/DAY(EOMONTH(MIN($G$2:$G$2401),MONTH(G1359)-1))/8*H1359*$T$2402</f>
        <v>0</v>
      </c>
      <c r="U1359">
        <f>I1359-PLAN</f>
        <v>-360</v>
      </c>
    </row>
    <row r="1360" spans="1:21" x14ac:dyDescent="0.35">
      <c r="A1360">
        <v>2112</v>
      </c>
      <c r="B1360" t="s">
        <v>135</v>
      </c>
      <c r="C1360" t="s">
        <v>50</v>
      </c>
      <c r="D1360">
        <v>5</v>
      </c>
      <c r="E1360" t="s">
        <v>133</v>
      </c>
      <c r="F1360">
        <v>2</v>
      </c>
      <c r="G1360" s="1">
        <v>44572</v>
      </c>
      <c r="H1360">
        <v>144</v>
      </c>
      <c r="I1360">
        <v>1200</v>
      </c>
      <c r="J1360">
        <v>17500.14</v>
      </c>
      <c r="K1360">
        <f>IF(ISBLANK(J1360),VLOOKUP(A1360,LinearRegression!$B$2:$J$850,6,FALSE),J1360)</f>
        <v>17500.14</v>
      </c>
      <c r="L1360" s="4">
        <f>IF(ISBLANK(J1360),VLOOKUP(A1360,GradientBoostingRegressor!$B$2:$J$850,6,FALSE),J1360)</f>
        <v>17500.14</v>
      </c>
      <c r="M1360">
        <f>SUM(P1360:S1360)</f>
        <v>22181.082003566895</v>
      </c>
      <c r="N1360">
        <f t="shared" si="84"/>
        <v>4680.9420035668954</v>
      </c>
      <c r="P1360">
        <f t="shared" si="85"/>
        <v>0</v>
      </c>
      <c r="Q1360">
        <f>$H1360*Q$2402</f>
        <v>22181.082003566895</v>
      </c>
      <c r="R1360">
        <f t="shared" si="86"/>
        <v>0</v>
      </c>
      <c r="S1360">
        <f t="shared" si="87"/>
        <v>0</v>
      </c>
      <c r="T1360">
        <f>MROT/DAY(EOMONTH(MIN($G$2:$G$2401),MONTH(G1360)-1))/8*H1360*$T$2402</f>
        <v>0</v>
      </c>
      <c r="U1360">
        <f>I1360-PLAN</f>
        <v>-360</v>
      </c>
    </row>
    <row r="1361" spans="1:21" x14ac:dyDescent="0.35">
      <c r="A1361">
        <v>1970</v>
      </c>
      <c r="B1361" t="s">
        <v>197</v>
      </c>
      <c r="C1361" t="s">
        <v>114</v>
      </c>
      <c r="D1361">
        <v>7</v>
      </c>
      <c r="E1361" t="s">
        <v>16</v>
      </c>
      <c r="F1361">
        <v>3.3</v>
      </c>
      <c r="G1361" s="1">
        <v>44571</v>
      </c>
      <c r="H1361">
        <v>108</v>
      </c>
      <c r="I1361">
        <v>890</v>
      </c>
      <c r="J1361">
        <v>17490.64</v>
      </c>
      <c r="K1361">
        <f>IF(ISBLANK(J1361),VLOOKUP(A1361,LinearRegression!$B$2:$J$850,6,FALSE),J1361)</f>
        <v>17490.64</v>
      </c>
      <c r="L1361" s="4">
        <f>IF(ISBLANK(J1361),VLOOKUP(A1361,GradientBoostingRegressor!$B$2:$J$850,6,FALSE),J1361)</f>
        <v>17490.64</v>
      </c>
      <c r="M1361">
        <f>SUM(P1361:S1361)</f>
        <v>16635.811502675173</v>
      </c>
      <c r="N1361">
        <f t="shared" si="84"/>
        <v>854.82849732482646</v>
      </c>
      <c r="P1361">
        <f t="shared" si="85"/>
        <v>0</v>
      </c>
      <c r="Q1361">
        <f>$H1361*Q$2402</f>
        <v>16635.811502675173</v>
      </c>
      <c r="R1361">
        <f t="shared" si="86"/>
        <v>0</v>
      </c>
      <c r="S1361">
        <f t="shared" si="87"/>
        <v>0</v>
      </c>
      <c r="T1361">
        <f>MROT/DAY(EOMONTH(MIN($G$2:$G$2401),MONTH(G1361)-1))/8*H1361*$T$2402</f>
        <v>0</v>
      </c>
      <c r="U1361">
        <f>I1361-PLAN</f>
        <v>-670</v>
      </c>
    </row>
    <row r="1362" spans="1:21" x14ac:dyDescent="0.35">
      <c r="A1362">
        <v>1975</v>
      </c>
      <c r="B1362" t="s">
        <v>202</v>
      </c>
      <c r="C1362" t="s">
        <v>114</v>
      </c>
      <c r="D1362">
        <v>7</v>
      </c>
      <c r="E1362" t="s">
        <v>103</v>
      </c>
      <c r="F1362">
        <v>3.3</v>
      </c>
      <c r="G1362" s="1">
        <v>44571</v>
      </c>
      <c r="H1362">
        <v>108</v>
      </c>
      <c r="I1362">
        <v>890</v>
      </c>
      <c r="J1362">
        <v>17490.64</v>
      </c>
      <c r="K1362">
        <f>IF(ISBLANK(J1362),VLOOKUP(A1362,LinearRegression!$B$2:$J$850,6,FALSE),J1362)</f>
        <v>17490.64</v>
      </c>
      <c r="L1362" s="4">
        <f>IF(ISBLANK(J1362),VLOOKUP(A1362,GradientBoostingRegressor!$B$2:$J$850,6,FALSE),J1362)</f>
        <v>17490.64</v>
      </c>
      <c r="M1362">
        <f>SUM(P1362:S1362)</f>
        <v>16635.811502675173</v>
      </c>
      <c r="N1362">
        <f t="shared" si="84"/>
        <v>854.82849732482646</v>
      </c>
      <c r="P1362">
        <f t="shared" si="85"/>
        <v>0</v>
      </c>
      <c r="Q1362">
        <f>$H1362*Q$2402</f>
        <v>16635.811502675173</v>
      </c>
      <c r="R1362">
        <f t="shared" si="86"/>
        <v>0</v>
      </c>
      <c r="S1362">
        <f t="shared" si="87"/>
        <v>0</v>
      </c>
      <c r="T1362">
        <f>MROT/DAY(EOMONTH(MIN($G$2:$G$2401),MONTH(G1362)-1))/8*H1362*$T$2402</f>
        <v>0</v>
      </c>
      <c r="U1362">
        <f>I1362-PLAN</f>
        <v>-670</v>
      </c>
    </row>
    <row r="1363" spans="1:21" x14ac:dyDescent="0.35">
      <c r="A1363">
        <v>1977</v>
      </c>
      <c r="B1363" t="s">
        <v>204</v>
      </c>
      <c r="C1363" t="s">
        <v>114</v>
      </c>
      <c r="D1363">
        <v>7</v>
      </c>
      <c r="E1363" t="s">
        <v>103</v>
      </c>
      <c r="F1363">
        <v>3.3</v>
      </c>
      <c r="G1363" s="1">
        <v>44571</v>
      </c>
      <c r="H1363">
        <v>108</v>
      </c>
      <c r="I1363">
        <v>890</v>
      </c>
      <c r="J1363">
        <v>17490.64</v>
      </c>
      <c r="K1363">
        <f>IF(ISBLANK(J1363),VLOOKUP(A1363,LinearRegression!$B$2:$J$850,6,FALSE),J1363)</f>
        <v>17490.64</v>
      </c>
      <c r="L1363" s="4">
        <f>IF(ISBLANK(J1363),VLOOKUP(A1363,GradientBoostingRegressor!$B$2:$J$850,6,FALSE),J1363)</f>
        <v>17490.64</v>
      </c>
      <c r="M1363">
        <f>SUM(P1363:S1363)</f>
        <v>16635.811502675173</v>
      </c>
      <c r="N1363">
        <f t="shared" si="84"/>
        <v>854.82849732482646</v>
      </c>
      <c r="P1363">
        <f t="shared" si="85"/>
        <v>0</v>
      </c>
      <c r="Q1363">
        <f>$H1363*Q$2402</f>
        <v>16635.811502675173</v>
      </c>
      <c r="R1363">
        <f t="shared" si="86"/>
        <v>0</v>
      </c>
      <c r="S1363">
        <f t="shared" si="87"/>
        <v>0</v>
      </c>
      <c r="T1363">
        <f>MROT/DAY(EOMONTH(MIN($G$2:$G$2401),MONTH(G1363)-1))/8*H1363*$T$2402</f>
        <v>0</v>
      </c>
      <c r="U1363">
        <f>I1363-PLAN</f>
        <v>-670</v>
      </c>
    </row>
    <row r="1364" spans="1:21" x14ac:dyDescent="0.35">
      <c r="A1364">
        <v>1979</v>
      </c>
      <c r="B1364" t="s">
        <v>206</v>
      </c>
      <c r="C1364" t="s">
        <v>114</v>
      </c>
      <c r="D1364">
        <v>7</v>
      </c>
      <c r="E1364" t="s">
        <v>103</v>
      </c>
      <c r="F1364">
        <v>3.3</v>
      </c>
      <c r="G1364" s="1">
        <v>44571</v>
      </c>
      <c r="H1364">
        <v>108</v>
      </c>
      <c r="I1364">
        <v>890</v>
      </c>
      <c r="J1364">
        <v>17490.64</v>
      </c>
      <c r="K1364">
        <f>IF(ISBLANK(J1364),VLOOKUP(A1364,LinearRegression!$B$2:$J$850,6,FALSE),J1364)</f>
        <v>17490.64</v>
      </c>
      <c r="L1364" s="4">
        <f>IF(ISBLANK(J1364),VLOOKUP(A1364,GradientBoostingRegressor!$B$2:$J$850,6,FALSE),J1364)</f>
        <v>17490.64</v>
      </c>
      <c r="M1364">
        <f>SUM(P1364:S1364)</f>
        <v>16635.811502675173</v>
      </c>
      <c r="N1364">
        <f t="shared" si="84"/>
        <v>854.82849732482646</v>
      </c>
      <c r="P1364">
        <f t="shared" si="85"/>
        <v>0</v>
      </c>
      <c r="Q1364">
        <f>$H1364*Q$2402</f>
        <v>16635.811502675173</v>
      </c>
      <c r="R1364">
        <f t="shared" si="86"/>
        <v>0</v>
      </c>
      <c r="S1364">
        <f t="shared" si="87"/>
        <v>0</v>
      </c>
      <c r="T1364">
        <f>MROT/DAY(EOMONTH(MIN($G$2:$G$2401),MONTH(G1364)-1))/8*H1364*$T$2402</f>
        <v>0</v>
      </c>
      <c r="U1364">
        <f>I1364-PLAN</f>
        <v>-670</v>
      </c>
    </row>
    <row r="1365" spans="1:21" x14ac:dyDescent="0.35">
      <c r="A1365">
        <v>221</v>
      </c>
      <c r="B1365" t="s">
        <v>34</v>
      </c>
      <c r="C1365" t="s">
        <v>11</v>
      </c>
      <c r="D1365">
        <v>3</v>
      </c>
      <c r="E1365" t="s">
        <v>12</v>
      </c>
      <c r="F1365">
        <v>1</v>
      </c>
      <c r="G1365" s="1">
        <v>44563</v>
      </c>
      <c r="H1365">
        <v>180</v>
      </c>
      <c r="I1365">
        <v>1460</v>
      </c>
      <c r="J1365">
        <v>17410.919999999998</v>
      </c>
      <c r="K1365">
        <f>IF(ISBLANK(J1365),VLOOKUP(A1365,LinearRegression!$B$2:$J$850,6,FALSE),J1365)</f>
        <v>17410.919999999998</v>
      </c>
      <c r="L1365" s="4">
        <f>IF(ISBLANK(J1365),VLOOKUP(A1365,GradientBoostingRegressor!$B$2:$J$850,6,FALSE),J1365)</f>
        <v>17410.919999999998</v>
      </c>
      <c r="M1365">
        <f>SUM(P1365:S1365)</f>
        <v>27726.35250445862</v>
      </c>
      <c r="N1365">
        <f t="shared" si="84"/>
        <v>10315.432504458622</v>
      </c>
      <c r="P1365">
        <f t="shared" si="85"/>
        <v>0</v>
      </c>
      <c r="Q1365">
        <f>$H1365*Q$2402</f>
        <v>27726.35250445862</v>
      </c>
      <c r="R1365">
        <f t="shared" si="86"/>
        <v>0</v>
      </c>
      <c r="S1365">
        <f t="shared" si="87"/>
        <v>0</v>
      </c>
      <c r="T1365">
        <f>MROT/DAY(EOMONTH(MIN($G$2:$G$2401),MONTH(G1365)-1))/8*H1365*$T$2402</f>
        <v>0</v>
      </c>
      <c r="U1365">
        <f>I1365-PLAN</f>
        <v>-100</v>
      </c>
    </row>
    <row r="1366" spans="1:21" x14ac:dyDescent="0.35">
      <c r="A1366">
        <v>462</v>
      </c>
      <c r="B1366" t="s">
        <v>81</v>
      </c>
      <c r="C1366" t="s">
        <v>68</v>
      </c>
      <c r="D1366">
        <v>4</v>
      </c>
      <c r="E1366" t="s">
        <v>66</v>
      </c>
      <c r="F1366">
        <v>3.4</v>
      </c>
      <c r="G1366" s="1">
        <v>44564</v>
      </c>
      <c r="H1366">
        <v>132</v>
      </c>
      <c r="I1366">
        <v>1430</v>
      </c>
      <c r="J1366">
        <v>17381.04</v>
      </c>
      <c r="K1366">
        <f>IF(ISBLANK(J1366),VLOOKUP(A1366,LinearRegression!$B$2:$J$850,6,FALSE),J1366)</f>
        <v>17381.04</v>
      </c>
      <c r="L1366" s="4">
        <f>IF(ISBLANK(J1366),VLOOKUP(A1366,GradientBoostingRegressor!$B$2:$J$850,6,FALSE),J1366)</f>
        <v>17381.04</v>
      </c>
      <c r="M1366">
        <f>SUM(P1366:S1366)</f>
        <v>20332.658503269657</v>
      </c>
      <c r="N1366">
        <f t="shared" si="84"/>
        <v>2951.6185032696558</v>
      </c>
      <c r="P1366">
        <f t="shared" si="85"/>
        <v>0</v>
      </c>
      <c r="Q1366">
        <f>$H1366*Q$2402</f>
        <v>20332.658503269657</v>
      </c>
      <c r="R1366">
        <f t="shared" si="86"/>
        <v>0</v>
      </c>
      <c r="S1366">
        <f t="shared" si="87"/>
        <v>0</v>
      </c>
      <c r="T1366">
        <f>MROT/DAY(EOMONTH(MIN($G$2:$G$2401),MONTH(G1366)-1))/8*H1366*$T$2402</f>
        <v>0</v>
      </c>
      <c r="U1366">
        <f>I1366-PLAN</f>
        <v>-130</v>
      </c>
    </row>
    <row r="1367" spans="1:21" x14ac:dyDescent="0.35">
      <c r="A1367">
        <v>1858</v>
      </c>
      <c r="B1367" t="s">
        <v>77</v>
      </c>
      <c r="C1367" t="s">
        <v>68</v>
      </c>
      <c r="D1367">
        <v>4</v>
      </c>
      <c r="E1367" t="s">
        <v>66</v>
      </c>
      <c r="F1367">
        <v>3.4</v>
      </c>
      <c r="G1367" s="1">
        <v>44571</v>
      </c>
      <c r="H1367">
        <v>132</v>
      </c>
      <c r="I1367">
        <v>890</v>
      </c>
      <c r="J1367">
        <v>17381.04</v>
      </c>
      <c r="K1367">
        <f>IF(ISBLANK(J1367),VLOOKUP(A1367,LinearRegression!$B$2:$J$850,6,FALSE),J1367)</f>
        <v>17381.04</v>
      </c>
      <c r="L1367" s="4">
        <f>IF(ISBLANK(J1367),VLOOKUP(A1367,GradientBoostingRegressor!$B$2:$J$850,6,FALSE),J1367)</f>
        <v>17381.04</v>
      </c>
      <c r="M1367">
        <f>SUM(P1367:S1367)</f>
        <v>20332.658503269657</v>
      </c>
      <c r="N1367">
        <f t="shared" si="84"/>
        <v>2951.6185032696558</v>
      </c>
      <c r="P1367">
        <f t="shared" si="85"/>
        <v>0</v>
      </c>
      <c r="Q1367">
        <f>$H1367*Q$2402</f>
        <v>20332.658503269657</v>
      </c>
      <c r="R1367">
        <f t="shared" si="86"/>
        <v>0</v>
      </c>
      <c r="S1367">
        <f t="shared" si="87"/>
        <v>0</v>
      </c>
      <c r="T1367">
        <f>MROT/DAY(EOMONTH(MIN($G$2:$G$2401),MONTH(G1367)-1))/8*H1367*$T$2402</f>
        <v>0</v>
      </c>
      <c r="U1367">
        <f>I1367-PLAN</f>
        <v>-670</v>
      </c>
    </row>
    <row r="1368" spans="1:21" x14ac:dyDescent="0.35">
      <c r="A1368">
        <v>2054</v>
      </c>
      <c r="B1368" t="s">
        <v>73</v>
      </c>
      <c r="C1368" t="s">
        <v>68</v>
      </c>
      <c r="D1368">
        <v>4</v>
      </c>
      <c r="E1368" t="s">
        <v>66</v>
      </c>
      <c r="F1368">
        <v>3.4</v>
      </c>
      <c r="G1368" s="1">
        <v>44572</v>
      </c>
      <c r="H1368">
        <v>132</v>
      </c>
      <c r="I1368">
        <v>1200</v>
      </c>
      <c r="J1368">
        <v>17381.04</v>
      </c>
      <c r="K1368">
        <f>IF(ISBLANK(J1368),VLOOKUP(A1368,LinearRegression!$B$2:$J$850,6,FALSE),J1368)</f>
        <v>17381.04</v>
      </c>
      <c r="L1368" s="4">
        <f>IF(ISBLANK(J1368),VLOOKUP(A1368,GradientBoostingRegressor!$B$2:$J$850,6,FALSE),J1368)</f>
        <v>17381.04</v>
      </c>
      <c r="M1368">
        <f>SUM(P1368:S1368)</f>
        <v>20332.658503269657</v>
      </c>
      <c r="N1368">
        <f t="shared" si="84"/>
        <v>2951.6185032696558</v>
      </c>
      <c r="P1368">
        <f t="shared" si="85"/>
        <v>0</v>
      </c>
      <c r="Q1368">
        <f>$H1368*Q$2402</f>
        <v>20332.658503269657</v>
      </c>
      <c r="R1368">
        <f t="shared" si="86"/>
        <v>0</v>
      </c>
      <c r="S1368">
        <f t="shared" si="87"/>
        <v>0</v>
      </c>
      <c r="T1368">
        <f>MROT/DAY(EOMONTH(MIN($G$2:$G$2401),MONTH(G1368)-1))/8*H1368*$T$2402</f>
        <v>0</v>
      </c>
      <c r="U1368">
        <f>I1368-PLAN</f>
        <v>-360</v>
      </c>
    </row>
    <row r="1369" spans="1:21" x14ac:dyDescent="0.35">
      <c r="A1369">
        <v>2055</v>
      </c>
      <c r="B1369" t="s">
        <v>74</v>
      </c>
      <c r="C1369" t="s">
        <v>65</v>
      </c>
      <c r="D1369">
        <v>4</v>
      </c>
      <c r="E1369" t="s">
        <v>66</v>
      </c>
      <c r="F1369">
        <v>3.4</v>
      </c>
      <c r="G1369" s="1">
        <v>44572</v>
      </c>
      <c r="H1369">
        <v>132</v>
      </c>
      <c r="I1369">
        <v>1200</v>
      </c>
      <c r="J1369">
        <v>17381.04</v>
      </c>
      <c r="K1369">
        <f>IF(ISBLANK(J1369),VLOOKUP(A1369,LinearRegression!$B$2:$J$850,6,FALSE),J1369)</f>
        <v>17381.04</v>
      </c>
      <c r="L1369" s="4">
        <f>IF(ISBLANK(J1369),VLOOKUP(A1369,GradientBoostingRegressor!$B$2:$J$850,6,FALSE),J1369)</f>
        <v>17381.04</v>
      </c>
      <c r="M1369">
        <f>SUM(P1369:S1369)</f>
        <v>20332.658503269657</v>
      </c>
      <c r="N1369">
        <f t="shared" si="84"/>
        <v>2951.6185032696558</v>
      </c>
      <c r="P1369">
        <f t="shared" si="85"/>
        <v>0</v>
      </c>
      <c r="Q1369">
        <f>$H1369*Q$2402</f>
        <v>20332.658503269657</v>
      </c>
      <c r="R1369">
        <f t="shared" si="86"/>
        <v>0</v>
      </c>
      <c r="S1369">
        <f t="shared" si="87"/>
        <v>0</v>
      </c>
      <c r="T1369">
        <f>MROT/DAY(EOMONTH(MIN($G$2:$G$2401),MONTH(G1369)-1))/8*H1369*$T$2402</f>
        <v>0</v>
      </c>
      <c r="U1369">
        <f>I1369-PLAN</f>
        <v>-360</v>
      </c>
    </row>
    <row r="1370" spans="1:21" x14ac:dyDescent="0.35">
      <c r="A1370">
        <v>2063</v>
      </c>
      <c r="B1370" t="s">
        <v>82</v>
      </c>
      <c r="C1370" t="s">
        <v>65</v>
      </c>
      <c r="D1370">
        <v>4</v>
      </c>
      <c r="E1370" t="s">
        <v>66</v>
      </c>
      <c r="F1370">
        <v>3.4</v>
      </c>
      <c r="G1370" s="1">
        <v>44572</v>
      </c>
      <c r="H1370">
        <v>132</v>
      </c>
      <c r="I1370">
        <v>1200</v>
      </c>
      <c r="J1370">
        <v>17381.04</v>
      </c>
      <c r="K1370">
        <f>IF(ISBLANK(J1370),VLOOKUP(A1370,LinearRegression!$B$2:$J$850,6,FALSE),J1370)</f>
        <v>17381.04</v>
      </c>
      <c r="L1370" s="4">
        <f>IF(ISBLANK(J1370),VLOOKUP(A1370,GradientBoostingRegressor!$B$2:$J$850,6,FALSE),J1370)</f>
        <v>17381.04</v>
      </c>
      <c r="M1370">
        <f>SUM(P1370:S1370)</f>
        <v>20332.658503269657</v>
      </c>
      <c r="N1370">
        <f t="shared" si="84"/>
        <v>2951.6185032696558</v>
      </c>
      <c r="P1370">
        <f t="shared" si="85"/>
        <v>0</v>
      </c>
      <c r="Q1370">
        <f>$H1370*Q$2402</f>
        <v>20332.658503269657</v>
      </c>
      <c r="R1370">
        <f t="shared" si="86"/>
        <v>0</v>
      </c>
      <c r="S1370">
        <f t="shared" si="87"/>
        <v>0</v>
      </c>
      <c r="T1370">
        <f>MROT/DAY(EOMONTH(MIN($G$2:$G$2401),MONTH(G1370)-1))/8*H1370*$T$2402</f>
        <v>0</v>
      </c>
      <c r="U1370">
        <f>I1370-PLAN</f>
        <v>-360</v>
      </c>
    </row>
    <row r="1371" spans="1:21" x14ac:dyDescent="0.35">
      <c r="A1371">
        <v>437</v>
      </c>
      <c r="B1371" t="s">
        <v>52</v>
      </c>
      <c r="C1371" t="s">
        <v>50</v>
      </c>
      <c r="D1371">
        <v>4</v>
      </c>
      <c r="E1371" t="s">
        <v>51</v>
      </c>
      <c r="F1371">
        <v>2</v>
      </c>
      <c r="G1371" s="1">
        <v>44564</v>
      </c>
      <c r="H1371">
        <v>156</v>
      </c>
      <c r="I1371">
        <v>1430</v>
      </c>
      <c r="J1371">
        <v>17265.23</v>
      </c>
      <c r="K1371">
        <f>IF(ISBLANK(J1371),VLOOKUP(A1371,LinearRegression!$B$2:$J$850,6,FALSE),J1371)</f>
        <v>17265.23</v>
      </c>
      <c r="L1371" s="4">
        <f>IF(ISBLANK(J1371),VLOOKUP(A1371,GradientBoostingRegressor!$B$2:$J$850,6,FALSE),J1371)</f>
        <v>17265.23</v>
      </c>
      <c r="M1371">
        <f>SUM(P1371:S1371)</f>
        <v>24029.505503864137</v>
      </c>
      <c r="N1371">
        <f t="shared" si="84"/>
        <v>6764.2755038641371</v>
      </c>
      <c r="P1371">
        <f t="shared" si="85"/>
        <v>0</v>
      </c>
      <c r="Q1371">
        <f>$H1371*Q$2402</f>
        <v>24029.505503864137</v>
      </c>
      <c r="R1371">
        <f t="shared" si="86"/>
        <v>0</v>
      </c>
      <c r="S1371">
        <f t="shared" si="87"/>
        <v>0</v>
      </c>
      <c r="T1371">
        <f>MROT/DAY(EOMONTH(MIN($G$2:$G$2401),MONTH(G1371)-1))/8*H1371*$T$2402</f>
        <v>0</v>
      </c>
      <c r="U1371">
        <f>I1371-PLAN</f>
        <v>-130</v>
      </c>
    </row>
    <row r="1372" spans="1:21" x14ac:dyDescent="0.35">
      <c r="A1372">
        <v>442</v>
      </c>
      <c r="B1372" t="s">
        <v>57</v>
      </c>
      <c r="C1372" t="s">
        <v>50</v>
      </c>
      <c r="D1372">
        <v>4</v>
      </c>
      <c r="E1372" t="s">
        <v>51</v>
      </c>
      <c r="F1372">
        <v>2</v>
      </c>
      <c r="G1372" s="1">
        <v>44564</v>
      </c>
      <c r="H1372">
        <v>156</v>
      </c>
      <c r="I1372">
        <v>1430</v>
      </c>
      <c r="J1372">
        <v>17265.23</v>
      </c>
      <c r="K1372">
        <f>IF(ISBLANK(J1372),VLOOKUP(A1372,LinearRegression!$B$2:$J$850,6,FALSE),J1372)</f>
        <v>17265.23</v>
      </c>
      <c r="L1372" s="4">
        <f>IF(ISBLANK(J1372),VLOOKUP(A1372,GradientBoostingRegressor!$B$2:$J$850,6,FALSE),J1372)</f>
        <v>17265.23</v>
      </c>
      <c r="M1372">
        <f>SUM(P1372:S1372)</f>
        <v>24029.505503864137</v>
      </c>
      <c r="N1372">
        <f t="shared" si="84"/>
        <v>6764.2755038641371</v>
      </c>
      <c r="P1372">
        <f t="shared" si="85"/>
        <v>0</v>
      </c>
      <c r="Q1372">
        <f>$H1372*Q$2402</f>
        <v>24029.505503864137</v>
      </c>
      <c r="R1372">
        <f t="shared" si="86"/>
        <v>0</v>
      </c>
      <c r="S1372">
        <f t="shared" si="87"/>
        <v>0</v>
      </c>
      <c r="T1372">
        <f>MROT/DAY(EOMONTH(MIN($G$2:$G$2401),MONTH(G1372)-1))/8*H1372*$T$2402</f>
        <v>0</v>
      </c>
      <c r="U1372">
        <f>I1372-PLAN</f>
        <v>-130</v>
      </c>
    </row>
    <row r="1373" spans="1:21" x14ac:dyDescent="0.35">
      <c r="A1373">
        <v>447</v>
      </c>
      <c r="B1373" t="s">
        <v>62</v>
      </c>
      <c r="C1373" t="s">
        <v>50</v>
      </c>
      <c r="D1373">
        <v>4</v>
      </c>
      <c r="E1373" t="s">
        <v>51</v>
      </c>
      <c r="F1373">
        <v>2</v>
      </c>
      <c r="G1373" s="1">
        <v>44564</v>
      </c>
      <c r="H1373">
        <v>156</v>
      </c>
      <c r="I1373">
        <v>1430</v>
      </c>
      <c r="J1373">
        <v>17265.23</v>
      </c>
      <c r="K1373">
        <f>IF(ISBLANK(J1373),VLOOKUP(A1373,LinearRegression!$B$2:$J$850,6,FALSE),J1373)</f>
        <v>17265.23</v>
      </c>
      <c r="L1373" s="4">
        <f>IF(ISBLANK(J1373),VLOOKUP(A1373,GradientBoostingRegressor!$B$2:$J$850,6,FALSE),J1373)</f>
        <v>17265.23</v>
      </c>
      <c r="M1373">
        <f>SUM(P1373:S1373)</f>
        <v>24029.505503864137</v>
      </c>
      <c r="N1373">
        <f t="shared" si="84"/>
        <v>6764.2755038641371</v>
      </c>
      <c r="P1373">
        <f t="shared" si="85"/>
        <v>0</v>
      </c>
      <c r="Q1373">
        <f>$H1373*Q$2402</f>
        <v>24029.505503864137</v>
      </c>
      <c r="R1373">
        <f t="shared" si="86"/>
        <v>0</v>
      </c>
      <c r="S1373">
        <f t="shared" si="87"/>
        <v>0</v>
      </c>
      <c r="T1373">
        <f>MROT/DAY(EOMONTH(MIN($G$2:$G$2401),MONTH(G1373)-1))/8*H1373*$T$2402</f>
        <v>0</v>
      </c>
      <c r="U1373">
        <f>I1373-PLAN</f>
        <v>-130</v>
      </c>
    </row>
    <row r="1374" spans="1:21" x14ac:dyDescent="0.35">
      <c r="A1374">
        <v>2036</v>
      </c>
      <c r="B1374" t="s">
        <v>49</v>
      </c>
      <c r="C1374" t="s">
        <v>50</v>
      </c>
      <c r="D1374">
        <v>4</v>
      </c>
      <c r="E1374" t="s">
        <v>51</v>
      </c>
      <c r="F1374">
        <v>2</v>
      </c>
      <c r="G1374" s="1">
        <v>44572</v>
      </c>
      <c r="H1374">
        <v>156</v>
      </c>
      <c r="I1374">
        <v>1200</v>
      </c>
      <c r="J1374">
        <v>17265.23</v>
      </c>
      <c r="K1374">
        <f>IF(ISBLANK(J1374),VLOOKUP(A1374,LinearRegression!$B$2:$J$850,6,FALSE),J1374)</f>
        <v>17265.23</v>
      </c>
      <c r="L1374" s="4">
        <f>IF(ISBLANK(J1374),VLOOKUP(A1374,GradientBoostingRegressor!$B$2:$J$850,6,FALSE),J1374)</f>
        <v>17265.23</v>
      </c>
      <c r="M1374">
        <f>SUM(P1374:S1374)</f>
        <v>24029.505503864137</v>
      </c>
      <c r="N1374">
        <f t="shared" si="84"/>
        <v>6764.2755038641371</v>
      </c>
      <c r="P1374">
        <f t="shared" si="85"/>
        <v>0</v>
      </c>
      <c r="Q1374">
        <f>$H1374*Q$2402</f>
        <v>24029.505503864137</v>
      </c>
      <c r="R1374">
        <f t="shared" si="86"/>
        <v>0</v>
      </c>
      <c r="S1374">
        <f t="shared" si="87"/>
        <v>0</v>
      </c>
      <c r="T1374">
        <f>MROT/DAY(EOMONTH(MIN($G$2:$G$2401),MONTH(G1374)-1))/8*H1374*$T$2402</f>
        <v>0</v>
      </c>
      <c r="U1374">
        <f>I1374-PLAN</f>
        <v>-360</v>
      </c>
    </row>
    <row r="1375" spans="1:21" x14ac:dyDescent="0.35">
      <c r="A1375">
        <v>2048</v>
      </c>
      <c r="B1375" t="s">
        <v>63</v>
      </c>
      <c r="C1375" t="s">
        <v>50</v>
      </c>
      <c r="D1375">
        <v>4</v>
      </c>
      <c r="E1375" t="s">
        <v>51</v>
      </c>
      <c r="F1375">
        <v>2</v>
      </c>
      <c r="G1375" s="1">
        <v>44572</v>
      </c>
      <c r="H1375">
        <v>156</v>
      </c>
      <c r="I1375">
        <v>1200</v>
      </c>
      <c r="J1375">
        <v>17265.23</v>
      </c>
      <c r="K1375">
        <f>IF(ISBLANK(J1375),VLOOKUP(A1375,LinearRegression!$B$2:$J$850,6,FALSE),J1375)</f>
        <v>17265.23</v>
      </c>
      <c r="L1375" s="4">
        <f>IF(ISBLANK(J1375),VLOOKUP(A1375,GradientBoostingRegressor!$B$2:$J$850,6,FALSE),J1375)</f>
        <v>17265.23</v>
      </c>
      <c r="M1375">
        <f>SUM(P1375:S1375)</f>
        <v>24029.505503864137</v>
      </c>
      <c r="N1375">
        <f t="shared" si="84"/>
        <v>6764.2755038641371</v>
      </c>
      <c r="P1375">
        <f t="shared" si="85"/>
        <v>0</v>
      </c>
      <c r="Q1375">
        <f>$H1375*Q$2402</f>
        <v>24029.505503864137</v>
      </c>
      <c r="R1375">
        <f t="shared" si="86"/>
        <v>0</v>
      </c>
      <c r="S1375">
        <f t="shared" si="87"/>
        <v>0</v>
      </c>
      <c r="T1375">
        <f>MROT/DAY(EOMONTH(MIN($G$2:$G$2401),MONTH(G1375)-1))/8*H1375*$T$2402</f>
        <v>0</v>
      </c>
      <c r="U1375">
        <f>I1375-PLAN</f>
        <v>-360</v>
      </c>
    </row>
    <row r="1376" spans="1:21" x14ac:dyDescent="0.35">
      <c r="A1376">
        <v>2242</v>
      </c>
      <c r="B1376" t="s">
        <v>57</v>
      </c>
      <c r="C1376" t="s">
        <v>50</v>
      </c>
      <c r="D1376">
        <v>4</v>
      </c>
      <c r="E1376" t="s">
        <v>51</v>
      </c>
      <c r="F1376">
        <v>2</v>
      </c>
      <c r="G1376" s="1">
        <v>44573</v>
      </c>
      <c r="H1376">
        <v>156</v>
      </c>
      <c r="I1376">
        <v>1500</v>
      </c>
      <c r="J1376">
        <v>17265.23</v>
      </c>
      <c r="K1376">
        <f>IF(ISBLANK(J1376),VLOOKUP(A1376,LinearRegression!$B$2:$J$850,6,FALSE),J1376)</f>
        <v>17265.23</v>
      </c>
      <c r="L1376" s="4">
        <f>IF(ISBLANK(J1376),VLOOKUP(A1376,GradientBoostingRegressor!$B$2:$J$850,6,FALSE),J1376)</f>
        <v>17265.23</v>
      </c>
      <c r="M1376">
        <f>SUM(P1376:S1376)</f>
        <v>24029.505503864137</v>
      </c>
      <c r="N1376">
        <f t="shared" si="84"/>
        <v>6764.2755038641371</v>
      </c>
      <c r="P1376">
        <f t="shared" si="85"/>
        <v>0</v>
      </c>
      <c r="Q1376">
        <f>$H1376*Q$2402</f>
        <v>24029.505503864137</v>
      </c>
      <c r="R1376">
        <f t="shared" si="86"/>
        <v>0</v>
      </c>
      <c r="S1376">
        <f t="shared" si="87"/>
        <v>0</v>
      </c>
      <c r="T1376">
        <f>MROT/DAY(EOMONTH(MIN($G$2:$G$2401),MONTH(G1376)-1))/8*H1376*$T$2402</f>
        <v>0</v>
      </c>
      <c r="U1376">
        <f>I1376-PLAN</f>
        <v>-60</v>
      </c>
    </row>
    <row r="1377" spans="1:21" x14ac:dyDescent="0.35">
      <c r="A1377">
        <v>1920</v>
      </c>
      <c r="B1377" t="s">
        <v>144</v>
      </c>
      <c r="C1377" t="s">
        <v>65</v>
      </c>
      <c r="D1377">
        <v>5</v>
      </c>
      <c r="E1377" t="s">
        <v>142</v>
      </c>
      <c r="F1377">
        <v>3.4</v>
      </c>
      <c r="G1377" s="1">
        <v>44571</v>
      </c>
      <c r="H1377">
        <v>120</v>
      </c>
      <c r="I1377">
        <v>890</v>
      </c>
      <c r="J1377">
        <v>17103.45</v>
      </c>
      <c r="K1377">
        <f>IF(ISBLANK(J1377),VLOOKUP(A1377,LinearRegression!$B$2:$J$850,6,FALSE),J1377)</f>
        <v>17103.45</v>
      </c>
      <c r="L1377" s="4">
        <f>IF(ISBLANK(J1377),VLOOKUP(A1377,GradientBoostingRegressor!$B$2:$J$850,6,FALSE),J1377)</f>
        <v>17103.45</v>
      </c>
      <c r="M1377">
        <f>SUM(P1377:S1377)</f>
        <v>18484.235002972415</v>
      </c>
      <c r="N1377">
        <f t="shared" si="84"/>
        <v>1380.7850029724141</v>
      </c>
      <c r="P1377">
        <f t="shared" si="85"/>
        <v>0</v>
      </c>
      <c r="Q1377">
        <f>$H1377*Q$2402</f>
        <v>18484.235002972415</v>
      </c>
      <c r="R1377">
        <f t="shared" si="86"/>
        <v>0</v>
      </c>
      <c r="S1377">
        <f t="shared" si="87"/>
        <v>0</v>
      </c>
      <c r="T1377">
        <f>MROT/DAY(EOMONTH(MIN($G$2:$G$2401),MONTH(G1377)-1))/8*H1377*$T$2402</f>
        <v>0</v>
      </c>
      <c r="U1377">
        <f>I1377-PLAN</f>
        <v>-670</v>
      </c>
    </row>
    <row r="1378" spans="1:21" x14ac:dyDescent="0.35">
      <c r="A1378">
        <v>1924</v>
      </c>
      <c r="B1378" t="s">
        <v>148</v>
      </c>
      <c r="C1378" t="s">
        <v>65</v>
      </c>
      <c r="D1378">
        <v>5</v>
      </c>
      <c r="E1378" t="s">
        <v>142</v>
      </c>
      <c r="F1378">
        <v>3.4</v>
      </c>
      <c r="G1378" s="1">
        <v>44571</v>
      </c>
      <c r="H1378">
        <v>120</v>
      </c>
      <c r="I1378">
        <v>890</v>
      </c>
      <c r="J1378">
        <v>17103.45</v>
      </c>
      <c r="K1378">
        <f>IF(ISBLANK(J1378),VLOOKUP(A1378,LinearRegression!$B$2:$J$850,6,FALSE),J1378)</f>
        <v>17103.45</v>
      </c>
      <c r="L1378" s="4">
        <f>IF(ISBLANK(J1378),VLOOKUP(A1378,GradientBoostingRegressor!$B$2:$J$850,6,FALSE),J1378)</f>
        <v>17103.45</v>
      </c>
      <c r="M1378">
        <f>SUM(P1378:S1378)</f>
        <v>18484.235002972415</v>
      </c>
      <c r="N1378">
        <f t="shared" si="84"/>
        <v>1380.7850029724141</v>
      </c>
      <c r="P1378">
        <f t="shared" si="85"/>
        <v>0</v>
      </c>
      <c r="Q1378">
        <f>$H1378*Q$2402</f>
        <v>18484.235002972415</v>
      </c>
      <c r="R1378">
        <f t="shared" si="86"/>
        <v>0</v>
      </c>
      <c r="S1378">
        <f t="shared" si="87"/>
        <v>0</v>
      </c>
      <c r="T1378">
        <f>MROT/DAY(EOMONTH(MIN($G$2:$G$2401),MONTH(G1378)-1))/8*H1378*$T$2402</f>
        <v>0</v>
      </c>
      <c r="U1378">
        <f>I1378-PLAN</f>
        <v>-670</v>
      </c>
    </row>
    <row r="1379" spans="1:21" x14ac:dyDescent="0.35">
      <c r="A1379">
        <v>1927</v>
      </c>
      <c r="B1379" t="s">
        <v>152</v>
      </c>
      <c r="C1379" t="s">
        <v>65</v>
      </c>
      <c r="D1379">
        <v>5</v>
      </c>
      <c r="E1379" t="s">
        <v>151</v>
      </c>
      <c r="F1379">
        <v>3.4</v>
      </c>
      <c r="G1379" s="1">
        <v>44571</v>
      </c>
      <c r="H1379">
        <v>120</v>
      </c>
      <c r="I1379">
        <v>890</v>
      </c>
      <c r="J1379">
        <v>17103.45</v>
      </c>
      <c r="K1379">
        <f>IF(ISBLANK(J1379),VLOOKUP(A1379,LinearRegression!$B$2:$J$850,6,FALSE),J1379)</f>
        <v>17103.45</v>
      </c>
      <c r="L1379" s="4">
        <f>IF(ISBLANK(J1379),VLOOKUP(A1379,GradientBoostingRegressor!$B$2:$J$850,6,FALSE),J1379)</f>
        <v>17103.45</v>
      </c>
      <c r="M1379">
        <f>SUM(P1379:S1379)</f>
        <v>18484.235002972415</v>
      </c>
      <c r="N1379">
        <f t="shared" si="84"/>
        <v>1380.7850029724141</v>
      </c>
      <c r="P1379">
        <f t="shared" si="85"/>
        <v>0</v>
      </c>
      <c r="Q1379">
        <f>$H1379*Q$2402</f>
        <v>18484.235002972415</v>
      </c>
      <c r="R1379">
        <f t="shared" si="86"/>
        <v>0</v>
      </c>
      <c r="S1379">
        <f t="shared" si="87"/>
        <v>0</v>
      </c>
      <c r="T1379">
        <f>MROT/DAY(EOMONTH(MIN($G$2:$G$2401),MONTH(G1379)-1))/8*H1379*$T$2402</f>
        <v>0</v>
      </c>
      <c r="U1379">
        <f>I1379-PLAN</f>
        <v>-670</v>
      </c>
    </row>
    <row r="1380" spans="1:21" x14ac:dyDescent="0.35">
      <c r="A1380">
        <v>2124</v>
      </c>
      <c r="B1380" t="s">
        <v>148</v>
      </c>
      <c r="C1380" t="s">
        <v>65</v>
      </c>
      <c r="D1380">
        <v>5</v>
      </c>
      <c r="E1380" t="s">
        <v>142</v>
      </c>
      <c r="F1380">
        <v>3.4</v>
      </c>
      <c r="G1380" s="1">
        <v>44572</v>
      </c>
      <c r="H1380">
        <v>120</v>
      </c>
      <c r="I1380">
        <v>1200</v>
      </c>
      <c r="J1380">
        <v>17103.45</v>
      </c>
      <c r="K1380">
        <f>IF(ISBLANK(J1380),VLOOKUP(A1380,LinearRegression!$B$2:$J$850,6,FALSE),J1380)</f>
        <v>17103.45</v>
      </c>
      <c r="L1380" s="4">
        <f>IF(ISBLANK(J1380),VLOOKUP(A1380,GradientBoostingRegressor!$B$2:$J$850,6,FALSE),J1380)</f>
        <v>17103.45</v>
      </c>
      <c r="M1380">
        <f>SUM(P1380:S1380)</f>
        <v>18484.235002972415</v>
      </c>
      <c r="N1380">
        <f t="shared" si="84"/>
        <v>1380.7850029724141</v>
      </c>
      <c r="P1380">
        <f t="shared" si="85"/>
        <v>0</v>
      </c>
      <c r="Q1380">
        <f>$H1380*Q$2402</f>
        <v>18484.235002972415</v>
      </c>
      <c r="R1380">
        <f t="shared" si="86"/>
        <v>0</v>
      </c>
      <c r="S1380">
        <f t="shared" si="87"/>
        <v>0</v>
      </c>
      <c r="T1380">
        <f>MROT/DAY(EOMONTH(MIN($G$2:$G$2401),MONTH(G1380)-1))/8*H1380*$T$2402</f>
        <v>0</v>
      </c>
      <c r="U1380">
        <f>I1380-PLAN</f>
        <v>-360</v>
      </c>
    </row>
    <row r="1381" spans="1:21" x14ac:dyDescent="0.35">
      <c r="A1381">
        <v>821</v>
      </c>
      <c r="B1381" t="s">
        <v>34</v>
      </c>
      <c r="C1381" t="s">
        <v>11</v>
      </c>
      <c r="D1381">
        <v>3</v>
      </c>
      <c r="E1381" t="s">
        <v>12</v>
      </c>
      <c r="F1381">
        <v>1</v>
      </c>
      <c r="G1381" s="1">
        <v>44566</v>
      </c>
      <c r="H1381">
        <v>180</v>
      </c>
      <c r="I1381">
        <v>1490</v>
      </c>
      <c r="J1381">
        <v>17068.03</v>
      </c>
      <c r="K1381">
        <f>IF(ISBLANK(J1381),VLOOKUP(A1381,LinearRegression!$B$2:$J$850,6,FALSE),J1381)</f>
        <v>17068.03</v>
      </c>
      <c r="L1381" s="4">
        <f>IF(ISBLANK(J1381),VLOOKUP(A1381,GradientBoostingRegressor!$B$2:$J$850,6,FALSE),J1381)</f>
        <v>17068.03</v>
      </c>
      <c r="M1381">
        <f>SUM(P1381:S1381)</f>
        <v>27726.35250445862</v>
      </c>
      <c r="N1381">
        <f t="shared" si="84"/>
        <v>10658.322504458622</v>
      </c>
      <c r="P1381">
        <f t="shared" si="85"/>
        <v>0</v>
      </c>
      <c r="Q1381">
        <f>$H1381*Q$2402</f>
        <v>27726.35250445862</v>
      </c>
      <c r="R1381">
        <f t="shared" si="86"/>
        <v>0</v>
      </c>
      <c r="S1381">
        <f t="shared" si="87"/>
        <v>0</v>
      </c>
      <c r="T1381">
        <f>MROT/DAY(EOMONTH(MIN($G$2:$G$2401),MONTH(G1381)-1))/8*H1381*$T$2402</f>
        <v>0</v>
      </c>
      <c r="U1381">
        <f>I1381-PLAN</f>
        <v>-70</v>
      </c>
    </row>
    <row r="1382" spans="1:21" x14ac:dyDescent="0.35">
      <c r="A1382">
        <v>822</v>
      </c>
      <c r="B1382" t="s">
        <v>35</v>
      </c>
      <c r="C1382" t="s">
        <v>11</v>
      </c>
      <c r="D1382">
        <v>3</v>
      </c>
      <c r="E1382" t="s">
        <v>12</v>
      </c>
      <c r="F1382">
        <v>1</v>
      </c>
      <c r="G1382" s="1">
        <v>44566</v>
      </c>
      <c r="H1382">
        <v>180</v>
      </c>
      <c r="I1382">
        <v>1490</v>
      </c>
      <c r="J1382">
        <v>17068.03</v>
      </c>
      <c r="K1382">
        <f>IF(ISBLANK(J1382),VLOOKUP(A1382,LinearRegression!$B$2:$J$850,6,FALSE),J1382)</f>
        <v>17068.03</v>
      </c>
      <c r="L1382" s="4">
        <f>IF(ISBLANK(J1382),VLOOKUP(A1382,GradientBoostingRegressor!$B$2:$J$850,6,FALSE),J1382)</f>
        <v>17068.03</v>
      </c>
      <c r="M1382">
        <f>SUM(P1382:S1382)</f>
        <v>27726.35250445862</v>
      </c>
      <c r="N1382">
        <f t="shared" si="84"/>
        <v>10658.322504458622</v>
      </c>
      <c r="P1382">
        <f t="shared" si="85"/>
        <v>0</v>
      </c>
      <c r="Q1382">
        <f>$H1382*Q$2402</f>
        <v>27726.35250445862</v>
      </c>
      <c r="R1382">
        <f t="shared" si="86"/>
        <v>0</v>
      </c>
      <c r="S1382">
        <f t="shared" si="87"/>
        <v>0</v>
      </c>
      <c r="T1382">
        <f>MROT/DAY(EOMONTH(MIN($G$2:$G$2401),MONTH(G1382)-1))/8*H1382*$T$2402</f>
        <v>0</v>
      </c>
      <c r="U1382">
        <f>I1382-PLAN</f>
        <v>-70</v>
      </c>
    </row>
    <row r="1383" spans="1:21" x14ac:dyDescent="0.35">
      <c r="A1383">
        <v>2217</v>
      </c>
      <c r="B1383" t="s">
        <v>30</v>
      </c>
      <c r="C1383" t="s">
        <v>11</v>
      </c>
      <c r="D1383">
        <v>3</v>
      </c>
      <c r="E1383" t="s">
        <v>12</v>
      </c>
      <c r="F1383">
        <v>1</v>
      </c>
      <c r="G1383" s="1">
        <v>44573</v>
      </c>
      <c r="H1383">
        <v>180</v>
      </c>
      <c r="I1383">
        <v>1500</v>
      </c>
      <c r="J1383">
        <v>17068.03</v>
      </c>
      <c r="K1383">
        <f>IF(ISBLANK(J1383),VLOOKUP(A1383,LinearRegression!$B$2:$J$850,6,FALSE),J1383)</f>
        <v>17068.03</v>
      </c>
      <c r="L1383" s="4">
        <f>IF(ISBLANK(J1383),VLOOKUP(A1383,GradientBoostingRegressor!$B$2:$J$850,6,FALSE),J1383)</f>
        <v>17068.03</v>
      </c>
      <c r="M1383">
        <f>SUM(P1383:S1383)</f>
        <v>27726.35250445862</v>
      </c>
      <c r="N1383">
        <f t="shared" si="84"/>
        <v>10658.322504458622</v>
      </c>
      <c r="P1383">
        <f t="shared" si="85"/>
        <v>0</v>
      </c>
      <c r="Q1383">
        <f>$H1383*Q$2402</f>
        <v>27726.35250445862</v>
      </c>
      <c r="R1383">
        <f t="shared" si="86"/>
        <v>0</v>
      </c>
      <c r="S1383">
        <f t="shared" si="87"/>
        <v>0</v>
      </c>
      <c r="T1383">
        <f>MROT/DAY(EOMONTH(MIN($G$2:$G$2401),MONTH(G1383)-1))/8*H1383*$T$2402</f>
        <v>0</v>
      </c>
      <c r="U1383">
        <f>I1383-PLAN</f>
        <v>-60</v>
      </c>
    </row>
    <row r="1384" spans="1:21" x14ac:dyDescent="0.35">
      <c r="A1384">
        <v>2219</v>
      </c>
      <c r="B1384" t="s">
        <v>32</v>
      </c>
      <c r="C1384" t="s">
        <v>11</v>
      </c>
      <c r="D1384">
        <v>3</v>
      </c>
      <c r="E1384" t="s">
        <v>12</v>
      </c>
      <c r="F1384">
        <v>1</v>
      </c>
      <c r="G1384" s="1">
        <v>44573</v>
      </c>
      <c r="H1384">
        <v>180</v>
      </c>
      <c r="I1384">
        <v>1500</v>
      </c>
      <c r="J1384">
        <v>17068.03</v>
      </c>
      <c r="K1384">
        <f>IF(ISBLANK(J1384),VLOOKUP(A1384,LinearRegression!$B$2:$J$850,6,FALSE),J1384)</f>
        <v>17068.03</v>
      </c>
      <c r="L1384" s="4">
        <f>IF(ISBLANK(J1384),VLOOKUP(A1384,GradientBoostingRegressor!$B$2:$J$850,6,FALSE),J1384)</f>
        <v>17068.03</v>
      </c>
      <c r="M1384">
        <f>SUM(P1384:S1384)</f>
        <v>27726.35250445862</v>
      </c>
      <c r="N1384">
        <f t="shared" si="84"/>
        <v>10658.322504458622</v>
      </c>
      <c r="P1384">
        <f t="shared" si="85"/>
        <v>0</v>
      </c>
      <c r="Q1384">
        <f>$H1384*Q$2402</f>
        <v>27726.35250445862</v>
      </c>
      <c r="R1384">
        <f t="shared" si="86"/>
        <v>0</v>
      </c>
      <c r="S1384">
        <f t="shared" si="87"/>
        <v>0</v>
      </c>
      <c r="T1384">
        <f>MROT/DAY(EOMONTH(MIN($G$2:$G$2401),MONTH(G1384)-1))/8*H1384*$T$2402</f>
        <v>0</v>
      </c>
      <c r="U1384">
        <f>I1384-PLAN</f>
        <v>-60</v>
      </c>
    </row>
    <row r="1385" spans="1:21" x14ac:dyDescent="0.35">
      <c r="A1385">
        <v>226</v>
      </c>
      <c r="B1385" t="s">
        <v>39</v>
      </c>
      <c r="C1385" t="s">
        <v>18</v>
      </c>
      <c r="D1385">
        <v>3</v>
      </c>
      <c r="E1385" t="s">
        <v>16</v>
      </c>
      <c r="F1385">
        <v>3.3</v>
      </c>
      <c r="G1385" s="1">
        <v>44563</v>
      </c>
      <c r="H1385">
        <v>144</v>
      </c>
      <c r="I1385">
        <v>1460</v>
      </c>
      <c r="J1385">
        <v>16963.330000000002</v>
      </c>
      <c r="K1385">
        <f>IF(ISBLANK(J1385),VLOOKUP(A1385,LinearRegression!$B$2:$J$850,6,FALSE),J1385)</f>
        <v>16963.330000000002</v>
      </c>
      <c r="L1385" s="4">
        <f>IF(ISBLANK(J1385),VLOOKUP(A1385,GradientBoostingRegressor!$B$2:$J$850,6,FALSE),J1385)</f>
        <v>16963.330000000002</v>
      </c>
      <c r="M1385">
        <f>SUM(P1385:S1385)</f>
        <v>22181.082003566895</v>
      </c>
      <c r="N1385">
        <f t="shared" si="84"/>
        <v>5217.7520035668931</v>
      </c>
      <c r="P1385">
        <f t="shared" si="85"/>
        <v>0</v>
      </c>
      <c r="Q1385">
        <f>$H1385*Q$2402</f>
        <v>22181.082003566895</v>
      </c>
      <c r="R1385">
        <f t="shared" si="86"/>
        <v>0</v>
      </c>
      <c r="S1385">
        <f t="shared" si="87"/>
        <v>0</v>
      </c>
      <c r="T1385">
        <f>MROT/DAY(EOMONTH(MIN($G$2:$G$2401),MONTH(G1385)-1))/8*H1385*$T$2402</f>
        <v>0</v>
      </c>
      <c r="U1385">
        <f>I1385-PLAN</f>
        <v>-100</v>
      </c>
    </row>
    <row r="1386" spans="1:21" x14ac:dyDescent="0.35">
      <c r="A1386">
        <v>235</v>
      </c>
      <c r="B1386" t="s">
        <v>48</v>
      </c>
      <c r="C1386" t="s">
        <v>18</v>
      </c>
      <c r="D1386">
        <v>3</v>
      </c>
      <c r="E1386" t="s">
        <v>16</v>
      </c>
      <c r="F1386">
        <v>3.3</v>
      </c>
      <c r="G1386" s="1">
        <v>44563</v>
      </c>
      <c r="H1386">
        <v>144</v>
      </c>
      <c r="I1386">
        <v>1460</v>
      </c>
      <c r="J1386">
        <v>16963.330000000002</v>
      </c>
      <c r="K1386">
        <f>IF(ISBLANK(J1386),VLOOKUP(A1386,LinearRegression!$B$2:$J$850,6,FALSE),J1386)</f>
        <v>16963.330000000002</v>
      </c>
      <c r="L1386" s="4">
        <f>IF(ISBLANK(J1386),VLOOKUP(A1386,GradientBoostingRegressor!$B$2:$J$850,6,FALSE),J1386)</f>
        <v>16963.330000000002</v>
      </c>
      <c r="M1386">
        <f>SUM(P1386:S1386)</f>
        <v>22181.082003566895</v>
      </c>
      <c r="N1386">
        <f t="shared" si="84"/>
        <v>5217.7520035668931</v>
      </c>
      <c r="P1386">
        <f t="shared" si="85"/>
        <v>0</v>
      </c>
      <c r="Q1386">
        <f>$H1386*Q$2402</f>
        <v>22181.082003566895</v>
      </c>
      <c r="R1386">
        <f t="shared" si="86"/>
        <v>0</v>
      </c>
      <c r="S1386">
        <f t="shared" si="87"/>
        <v>0</v>
      </c>
      <c r="T1386">
        <f>MROT/DAY(EOMONTH(MIN($G$2:$G$2401),MONTH(G1386)-1))/8*H1386*$T$2402</f>
        <v>0</v>
      </c>
      <c r="U1386">
        <f>I1386-PLAN</f>
        <v>-100</v>
      </c>
    </row>
    <row r="1387" spans="1:21" x14ac:dyDescent="0.35">
      <c r="A1387">
        <v>267</v>
      </c>
      <c r="B1387" t="s">
        <v>86</v>
      </c>
      <c r="C1387" t="s">
        <v>71</v>
      </c>
      <c r="D1387">
        <v>4</v>
      </c>
      <c r="E1387" t="s">
        <v>66</v>
      </c>
      <c r="F1387">
        <v>3.1</v>
      </c>
      <c r="G1387" s="1">
        <v>44563</v>
      </c>
      <c r="H1387">
        <v>144</v>
      </c>
      <c r="I1387">
        <v>1460</v>
      </c>
      <c r="J1387">
        <v>16889.62</v>
      </c>
      <c r="K1387">
        <f>IF(ISBLANK(J1387),VLOOKUP(A1387,LinearRegression!$B$2:$J$850,6,FALSE),J1387)</f>
        <v>16889.62</v>
      </c>
      <c r="L1387" s="4">
        <f>IF(ISBLANK(J1387),VLOOKUP(A1387,GradientBoostingRegressor!$B$2:$J$850,6,FALSE),J1387)</f>
        <v>16889.62</v>
      </c>
      <c r="M1387">
        <f>SUM(P1387:S1387)</f>
        <v>22181.082003566895</v>
      </c>
      <c r="N1387">
        <f t="shared" si="84"/>
        <v>5291.4620035668959</v>
      </c>
      <c r="P1387">
        <f t="shared" si="85"/>
        <v>0</v>
      </c>
      <c r="Q1387">
        <f>$H1387*Q$2402</f>
        <v>22181.082003566895</v>
      </c>
      <c r="R1387">
        <f t="shared" si="86"/>
        <v>0</v>
      </c>
      <c r="S1387">
        <f t="shared" si="87"/>
        <v>0</v>
      </c>
      <c r="T1387">
        <f>MROT/DAY(EOMONTH(MIN($G$2:$G$2401),MONTH(G1387)-1))/8*H1387*$T$2402</f>
        <v>0</v>
      </c>
      <c r="U1387">
        <f>I1387-PLAN</f>
        <v>-100</v>
      </c>
    </row>
    <row r="1388" spans="1:21" x14ac:dyDescent="0.35">
      <c r="A1388">
        <v>268</v>
      </c>
      <c r="B1388" t="s">
        <v>87</v>
      </c>
      <c r="C1388" t="s">
        <v>71</v>
      </c>
      <c r="D1388">
        <v>4</v>
      </c>
      <c r="E1388" t="s">
        <v>66</v>
      </c>
      <c r="F1388">
        <v>3.1</v>
      </c>
      <c r="G1388" s="1">
        <v>44563</v>
      </c>
      <c r="H1388">
        <v>144</v>
      </c>
      <c r="I1388">
        <v>1460</v>
      </c>
      <c r="J1388">
        <v>16889.62</v>
      </c>
      <c r="K1388">
        <f>IF(ISBLANK(J1388),VLOOKUP(A1388,LinearRegression!$B$2:$J$850,6,FALSE),J1388)</f>
        <v>16889.62</v>
      </c>
      <c r="L1388" s="4">
        <f>IF(ISBLANK(J1388),VLOOKUP(A1388,GradientBoostingRegressor!$B$2:$J$850,6,FALSE),J1388)</f>
        <v>16889.62</v>
      </c>
      <c r="M1388">
        <f>SUM(P1388:S1388)</f>
        <v>22181.082003566895</v>
      </c>
      <c r="N1388">
        <f t="shared" si="84"/>
        <v>5291.4620035668959</v>
      </c>
      <c r="P1388">
        <f t="shared" si="85"/>
        <v>0</v>
      </c>
      <c r="Q1388">
        <f>$H1388*Q$2402</f>
        <v>22181.082003566895</v>
      </c>
      <c r="R1388">
        <f t="shared" si="86"/>
        <v>0</v>
      </c>
      <c r="S1388">
        <f t="shared" si="87"/>
        <v>0</v>
      </c>
      <c r="T1388">
        <f>MROT/DAY(EOMONTH(MIN($G$2:$G$2401),MONTH(G1388)-1))/8*H1388*$T$2402</f>
        <v>0</v>
      </c>
      <c r="U1388">
        <f>I1388-PLAN</f>
        <v>-100</v>
      </c>
    </row>
    <row r="1389" spans="1:21" x14ac:dyDescent="0.35">
      <c r="A1389">
        <v>1947</v>
      </c>
      <c r="B1389" t="s">
        <v>172</v>
      </c>
      <c r="C1389" t="s">
        <v>65</v>
      </c>
      <c r="D1389">
        <v>6</v>
      </c>
      <c r="E1389" t="s">
        <v>66</v>
      </c>
      <c r="F1389">
        <v>3.4</v>
      </c>
      <c r="G1389" s="1">
        <v>44571</v>
      </c>
      <c r="H1389">
        <v>108</v>
      </c>
      <c r="I1389">
        <v>890</v>
      </c>
      <c r="J1389">
        <v>16694.310000000001</v>
      </c>
      <c r="K1389">
        <f>IF(ISBLANK(J1389),VLOOKUP(A1389,LinearRegression!$B$2:$J$850,6,FALSE),J1389)</f>
        <v>16694.310000000001</v>
      </c>
      <c r="L1389" s="4">
        <f>IF(ISBLANK(J1389),VLOOKUP(A1389,GradientBoostingRegressor!$B$2:$J$850,6,FALSE),J1389)</f>
        <v>16694.310000000001</v>
      </c>
      <c r="M1389">
        <f>SUM(P1389:S1389)</f>
        <v>16635.811502675173</v>
      </c>
      <c r="N1389">
        <f t="shared" si="84"/>
        <v>58.49849732482835</v>
      </c>
      <c r="P1389">
        <f t="shared" si="85"/>
        <v>0</v>
      </c>
      <c r="Q1389">
        <f>$H1389*Q$2402</f>
        <v>16635.811502675173</v>
      </c>
      <c r="R1389">
        <f t="shared" si="86"/>
        <v>0</v>
      </c>
      <c r="S1389">
        <f t="shared" si="87"/>
        <v>0</v>
      </c>
      <c r="T1389">
        <f>MROT/DAY(EOMONTH(MIN($G$2:$G$2401),MONTH(G1389)-1))/8*H1389*$T$2402</f>
        <v>0</v>
      </c>
      <c r="U1389">
        <f>I1389-PLAN</f>
        <v>-670</v>
      </c>
    </row>
    <row r="1390" spans="1:21" x14ac:dyDescent="0.35">
      <c r="A1390">
        <v>2033</v>
      </c>
      <c r="B1390" t="s">
        <v>46</v>
      </c>
      <c r="C1390" t="s">
        <v>18</v>
      </c>
      <c r="D1390">
        <v>3</v>
      </c>
      <c r="E1390" t="s">
        <v>16</v>
      </c>
      <c r="F1390">
        <v>3.3</v>
      </c>
      <c r="G1390" s="1">
        <v>44572</v>
      </c>
      <c r="H1390">
        <v>144</v>
      </c>
      <c r="I1390">
        <v>1200</v>
      </c>
      <c r="J1390">
        <v>16689.03</v>
      </c>
      <c r="K1390">
        <f>IF(ISBLANK(J1390),VLOOKUP(A1390,LinearRegression!$B$2:$J$850,6,FALSE),J1390)</f>
        <v>16689.03</v>
      </c>
      <c r="L1390" s="4">
        <f>IF(ISBLANK(J1390),VLOOKUP(A1390,GradientBoostingRegressor!$B$2:$J$850,6,FALSE),J1390)</f>
        <v>16689.03</v>
      </c>
      <c r="M1390">
        <f>SUM(P1390:S1390)</f>
        <v>22181.082003566895</v>
      </c>
      <c r="N1390">
        <f t="shared" si="84"/>
        <v>5492.052003566896</v>
      </c>
      <c r="P1390">
        <f t="shared" si="85"/>
        <v>0</v>
      </c>
      <c r="Q1390">
        <f>$H1390*Q$2402</f>
        <v>22181.082003566895</v>
      </c>
      <c r="R1390">
        <f t="shared" si="86"/>
        <v>0</v>
      </c>
      <c r="S1390">
        <f t="shared" si="87"/>
        <v>0</v>
      </c>
      <c r="T1390">
        <f>MROT/DAY(EOMONTH(MIN($G$2:$G$2401),MONTH(G1390)-1))/8*H1390*$T$2402</f>
        <v>0</v>
      </c>
      <c r="U1390">
        <f>I1390-PLAN</f>
        <v>-360</v>
      </c>
    </row>
    <row r="1391" spans="1:21" x14ac:dyDescent="0.35">
      <c r="A1391">
        <v>2034</v>
      </c>
      <c r="B1391" t="s">
        <v>47</v>
      </c>
      <c r="C1391" t="s">
        <v>18</v>
      </c>
      <c r="D1391">
        <v>3</v>
      </c>
      <c r="E1391" t="s">
        <v>16</v>
      </c>
      <c r="F1391">
        <v>3.3</v>
      </c>
      <c r="G1391" s="1">
        <v>44572</v>
      </c>
      <c r="H1391">
        <v>144</v>
      </c>
      <c r="I1391">
        <v>1200</v>
      </c>
      <c r="J1391">
        <v>16689.03</v>
      </c>
      <c r="K1391">
        <f>IF(ISBLANK(J1391),VLOOKUP(A1391,LinearRegression!$B$2:$J$850,6,FALSE),J1391)</f>
        <v>16689.03</v>
      </c>
      <c r="L1391" s="4">
        <f>IF(ISBLANK(J1391),VLOOKUP(A1391,GradientBoostingRegressor!$B$2:$J$850,6,FALSE),J1391)</f>
        <v>16689.03</v>
      </c>
      <c r="M1391">
        <f>SUM(P1391:S1391)</f>
        <v>22181.082003566895</v>
      </c>
      <c r="N1391">
        <f t="shared" si="84"/>
        <v>5492.052003566896</v>
      </c>
      <c r="P1391">
        <f t="shared" si="85"/>
        <v>0</v>
      </c>
      <c r="Q1391">
        <f>$H1391*Q$2402</f>
        <v>22181.082003566895</v>
      </c>
      <c r="R1391">
        <f t="shared" si="86"/>
        <v>0</v>
      </c>
      <c r="S1391">
        <f t="shared" si="87"/>
        <v>0</v>
      </c>
      <c r="T1391">
        <f>MROT/DAY(EOMONTH(MIN($G$2:$G$2401),MONTH(G1391)-1))/8*H1391*$T$2402</f>
        <v>0</v>
      </c>
      <c r="U1391">
        <f>I1391-PLAN</f>
        <v>-360</v>
      </c>
    </row>
    <row r="1392" spans="1:21" x14ac:dyDescent="0.35">
      <c r="A1392">
        <v>2235</v>
      </c>
      <c r="B1392" t="s">
        <v>48</v>
      </c>
      <c r="C1392" t="s">
        <v>18</v>
      </c>
      <c r="D1392">
        <v>3</v>
      </c>
      <c r="E1392" t="s">
        <v>16</v>
      </c>
      <c r="F1392">
        <v>3.3</v>
      </c>
      <c r="G1392" s="1">
        <v>44573</v>
      </c>
      <c r="H1392">
        <v>144</v>
      </c>
      <c r="I1392">
        <v>1500</v>
      </c>
      <c r="J1392">
        <v>16689.03</v>
      </c>
      <c r="K1392">
        <f>IF(ISBLANK(J1392),VLOOKUP(A1392,LinearRegression!$B$2:$J$850,6,FALSE),J1392)</f>
        <v>16689.03</v>
      </c>
      <c r="L1392" s="4">
        <f>IF(ISBLANK(J1392),VLOOKUP(A1392,GradientBoostingRegressor!$B$2:$J$850,6,FALSE),J1392)</f>
        <v>16689.03</v>
      </c>
      <c r="M1392">
        <f>SUM(P1392:S1392)</f>
        <v>22181.082003566895</v>
      </c>
      <c r="N1392">
        <f t="shared" si="84"/>
        <v>5492.052003566896</v>
      </c>
      <c r="P1392">
        <f t="shared" si="85"/>
        <v>0</v>
      </c>
      <c r="Q1392">
        <f>$H1392*Q$2402</f>
        <v>22181.082003566895</v>
      </c>
      <c r="R1392">
        <f t="shared" si="86"/>
        <v>0</v>
      </c>
      <c r="S1392">
        <f t="shared" si="87"/>
        <v>0</v>
      </c>
      <c r="T1392">
        <f>MROT/DAY(EOMONTH(MIN($G$2:$G$2401),MONTH(G1392)-1))/8*H1392*$T$2402</f>
        <v>0</v>
      </c>
      <c r="U1392">
        <f>I1392-PLAN</f>
        <v>-60</v>
      </c>
    </row>
    <row r="1393" spans="1:21" x14ac:dyDescent="0.35">
      <c r="A1393">
        <v>1881</v>
      </c>
      <c r="B1393" t="s">
        <v>101</v>
      </c>
      <c r="C1393" t="s">
        <v>18</v>
      </c>
      <c r="D1393">
        <v>4</v>
      </c>
      <c r="E1393" t="s">
        <v>16</v>
      </c>
      <c r="F1393">
        <v>3.3</v>
      </c>
      <c r="G1393" s="1">
        <v>44571</v>
      </c>
      <c r="H1393">
        <v>132</v>
      </c>
      <c r="I1393">
        <v>890</v>
      </c>
      <c r="J1393">
        <v>16589.04</v>
      </c>
      <c r="K1393">
        <f>IF(ISBLANK(J1393),VLOOKUP(A1393,LinearRegression!$B$2:$J$850,6,FALSE),J1393)</f>
        <v>16589.04</v>
      </c>
      <c r="L1393" s="4">
        <f>IF(ISBLANK(J1393),VLOOKUP(A1393,GradientBoostingRegressor!$B$2:$J$850,6,FALSE),J1393)</f>
        <v>16589.04</v>
      </c>
      <c r="M1393">
        <f>SUM(P1393:S1393)</f>
        <v>20332.658503269657</v>
      </c>
      <c r="N1393">
        <f t="shared" si="84"/>
        <v>3743.6185032696558</v>
      </c>
      <c r="P1393">
        <f t="shared" si="85"/>
        <v>0</v>
      </c>
      <c r="Q1393">
        <f>$H1393*Q$2402</f>
        <v>20332.658503269657</v>
      </c>
      <c r="R1393">
        <f t="shared" si="86"/>
        <v>0</v>
      </c>
      <c r="S1393">
        <f t="shared" si="87"/>
        <v>0</v>
      </c>
      <c r="T1393">
        <f>MROT/DAY(EOMONTH(MIN($G$2:$G$2401),MONTH(G1393)-1))/8*H1393*$T$2402</f>
        <v>0</v>
      </c>
      <c r="U1393">
        <f>I1393-PLAN</f>
        <v>-670</v>
      </c>
    </row>
    <row r="1394" spans="1:21" x14ac:dyDescent="0.35">
      <c r="A1394">
        <v>2070</v>
      </c>
      <c r="B1394" t="s">
        <v>90</v>
      </c>
      <c r="C1394" t="s">
        <v>18</v>
      </c>
      <c r="D1394">
        <v>4</v>
      </c>
      <c r="E1394" t="s">
        <v>16</v>
      </c>
      <c r="F1394">
        <v>3.3</v>
      </c>
      <c r="G1394" s="1">
        <v>44572</v>
      </c>
      <c r="H1394">
        <v>132</v>
      </c>
      <c r="I1394">
        <v>1200</v>
      </c>
      <c r="J1394">
        <v>16589.04</v>
      </c>
      <c r="K1394">
        <f>IF(ISBLANK(J1394),VLOOKUP(A1394,LinearRegression!$B$2:$J$850,6,FALSE),J1394)</f>
        <v>16589.04</v>
      </c>
      <c r="L1394" s="4">
        <f>IF(ISBLANK(J1394),VLOOKUP(A1394,GradientBoostingRegressor!$B$2:$J$850,6,FALSE),J1394)</f>
        <v>16589.04</v>
      </c>
      <c r="M1394">
        <f>SUM(P1394:S1394)</f>
        <v>20332.658503269657</v>
      </c>
      <c r="N1394">
        <f t="shared" si="84"/>
        <v>3743.6185032696558</v>
      </c>
      <c r="P1394">
        <f t="shared" si="85"/>
        <v>0</v>
      </c>
      <c r="Q1394">
        <f>$H1394*Q$2402</f>
        <v>20332.658503269657</v>
      </c>
      <c r="R1394">
        <f t="shared" si="86"/>
        <v>0</v>
      </c>
      <c r="S1394">
        <f t="shared" si="87"/>
        <v>0</v>
      </c>
      <c r="T1394">
        <f>MROT/DAY(EOMONTH(MIN($G$2:$G$2401),MONTH(G1394)-1))/8*H1394*$T$2402</f>
        <v>0</v>
      </c>
      <c r="U1394">
        <f>I1394-PLAN</f>
        <v>-360</v>
      </c>
    </row>
    <row r="1395" spans="1:21" x14ac:dyDescent="0.35">
      <c r="A1395">
        <v>2083</v>
      </c>
      <c r="B1395" t="s">
        <v>104</v>
      </c>
      <c r="C1395" t="s">
        <v>18</v>
      </c>
      <c r="D1395">
        <v>4</v>
      </c>
      <c r="E1395" t="s">
        <v>103</v>
      </c>
      <c r="F1395">
        <v>3.3</v>
      </c>
      <c r="G1395" s="1">
        <v>44572</v>
      </c>
      <c r="H1395">
        <v>132</v>
      </c>
      <c r="I1395">
        <v>1200</v>
      </c>
      <c r="J1395">
        <v>16589.04</v>
      </c>
      <c r="K1395">
        <f>IF(ISBLANK(J1395),VLOOKUP(A1395,LinearRegression!$B$2:$J$850,6,FALSE),J1395)</f>
        <v>16589.04</v>
      </c>
      <c r="L1395" s="4">
        <f>IF(ISBLANK(J1395),VLOOKUP(A1395,GradientBoostingRegressor!$B$2:$J$850,6,FALSE),J1395)</f>
        <v>16589.04</v>
      </c>
      <c r="M1395">
        <f>SUM(P1395:S1395)</f>
        <v>20332.658503269657</v>
      </c>
      <c r="N1395">
        <f t="shared" si="84"/>
        <v>3743.6185032696558</v>
      </c>
      <c r="P1395">
        <f t="shared" si="85"/>
        <v>0</v>
      </c>
      <c r="Q1395">
        <f>$H1395*Q$2402</f>
        <v>20332.658503269657</v>
      </c>
      <c r="R1395">
        <f t="shared" si="86"/>
        <v>0</v>
      </c>
      <c r="S1395">
        <f t="shared" si="87"/>
        <v>0</v>
      </c>
      <c r="T1395">
        <f>MROT/DAY(EOMONTH(MIN($G$2:$G$2401),MONTH(G1395)-1))/8*H1395*$T$2402</f>
        <v>0</v>
      </c>
      <c r="U1395">
        <f>I1395-PLAN</f>
        <v>-360</v>
      </c>
    </row>
    <row r="1396" spans="1:21" x14ac:dyDescent="0.35">
      <c r="A1396">
        <v>2066</v>
      </c>
      <c r="B1396" t="s">
        <v>85</v>
      </c>
      <c r="C1396" t="s">
        <v>71</v>
      </c>
      <c r="D1396">
        <v>4</v>
      </c>
      <c r="E1396" t="s">
        <v>66</v>
      </c>
      <c r="F1396">
        <v>3.1</v>
      </c>
      <c r="G1396" s="1">
        <v>44572</v>
      </c>
      <c r="H1396">
        <v>144</v>
      </c>
      <c r="I1396">
        <v>1200</v>
      </c>
      <c r="J1396">
        <v>16585.14</v>
      </c>
      <c r="K1396">
        <f>IF(ISBLANK(J1396),VLOOKUP(A1396,LinearRegression!$B$2:$J$850,6,FALSE),J1396)</f>
        <v>16585.14</v>
      </c>
      <c r="L1396" s="4">
        <f>IF(ISBLANK(J1396),VLOOKUP(A1396,GradientBoostingRegressor!$B$2:$J$850,6,FALSE),J1396)</f>
        <v>16585.14</v>
      </c>
      <c r="M1396">
        <f>SUM(P1396:S1396)</f>
        <v>22181.082003566895</v>
      </c>
      <c r="N1396">
        <f t="shared" si="84"/>
        <v>5595.9420035668954</v>
      </c>
      <c r="P1396">
        <f t="shared" si="85"/>
        <v>0</v>
      </c>
      <c r="Q1396">
        <f>$H1396*Q$2402</f>
        <v>22181.082003566895</v>
      </c>
      <c r="R1396">
        <f t="shared" si="86"/>
        <v>0</v>
      </c>
      <c r="S1396">
        <f t="shared" si="87"/>
        <v>0</v>
      </c>
      <c r="T1396">
        <f>MROT/DAY(EOMONTH(MIN($G$2:$G$2401),MONTH(G1396)-1))/8*H1396*$T$2402</f>
        <v>0</v>
      </c>
      <c r="U1396">
        <f>I1396-PLAN</f>
        <v>-360</v>
      </c>
    </row>
    <row r="1397" spans="1:21" x14ac:dyDescent="0.35">
      <c r="A1397">
        <v>1905</v>
      </c>
      <c r="B1397" t="s">
        <v>127</v>
      </c>
      <c r="C1397" t="s">
        <v>114</v>
      </c>
      <c r="D1397">
        <v>5</v>
      </c>
      <c r="E1397" t="s">
        <v>51</v>
      </c>
      <c r="F1397">
        <v>3.3</v>
      </c>
      <c r="G1397" s="1">
        <v>44571</v>
      </c>
      <c r="H1397">
        <v>120</v>
      </c>
      <c r="I1397">
        <v>890</v>
      </c>
      <c r="J1397">
        <v>16383.45</v>
      </c>
      <c r="K1397">
        <f>IF(ISBLANK(J1397),VLOOKUP(A1397,LinearRegression!$B$2:$J$850,6,FALSE),J1397)</f>
        <v>16383.45</v>
      </c>
      <c r="L1397" s="4">
        <f>IF(ISBLANK(J1397),VLOOKUP(A1397,GradientBoostingRegressor!$B$2:$J$850,6,FALSE),J1397)</f>
        <v>16383.45</v>
      </c>
      <c r="M1397">
        <f>SUM(P1397:S1397)</f>
        <v>18484.235002972415</v>
      </c>
      <c r="N1397">
        <f t="shared" si="84"/>
        <v>2100.7850029724141</v>
      </c>
      <c r="P1397">
        <f t="shared" si="85"/>
        <v>0</v>
      </c>
      <c r="Q1397">
        <f>$H1397*Q$2402</f>
        <v>18484.235002972415</v>
      </c>
      <c r="R1397">
        <f t="shared" si="86"/>
        <v>0</v>
      </c>
      <c r="S1397">
        <f t="shared" si="87"/>
        <v>0</v>
      </c>
      <c r="T1397">
        <f>MROT/DAY(EOMONTH(MIN($G$2:$G$2401),MONTH(G1397)-1))/8*H1397*$T$2402</f>
        <v>0</v>
      </c>
      <c r="U1397">
        <f>I1397-PLAN</f>
        <v>-670</v>
      </c>
    </row>
    <row r="1398" spans="1:21" x14ac:dyDescent="0.35">
      <c r="A1398">
        <v>1937</v>
      </c>
      <c r="B1398" t="s">
        <v>162</v>
      </c>
      <c r="C1398" t="s">
        <v>114</v>
      </c>
      <c r="D1398">
        <v>5</v>
      </c>
      <c r="E1398" t="s">
        <v>16</v>
      </c>
      <c r="F1398">
        <v>3.3</v>
      </c>
      <c r="G1398" s="1">
        <v>44571</v>
      </c>
      <c r="H1398">
        <v>120</v>
      </c>
      <c r="I1398">
        <v>890</v>
      </c>
      <c r="J1398">
        <v>16383.45</v>
      </c>
      <c r="K1398">
        <f>IF(ISBLANK(J1398),VLOOKUP(A1398,LinearRegression!$B$2:$J$850,6,FALSE),J1398)</f>
        <v>16383.45</v>
      </c>
      <c r="L1398" s="4">
        <f>IF(ISBLANK(J1398),VLOOKUP(A1398,GradientBoostingRegressor!$B$2:$J$850,6,FALSE),J1398)</f>
        <v>16383.45</v>
      </c>
      <c r="M1398">
        <f>SUM(P1398:S1398)</f>
        <v>18484.235002972415</v>
      </c>
      <c r="N1398">
        <f t="shared" si="84"/>
        <v>2100.7850029724141</v>
      </c>
      <c r="P1398">
        <f t="shared" si="85"/>
        <v>0</v>
      </c>
      <c r="Q1398">
        <f>$H1398*Q$2402</f>
        <v>18484.235002972415</v>
      </c>
      <c r="R1398">
        <f t="shared" si="86"/>
        <v>0</v>
      </c>
      <c r="S1398">
        <f t="shared" si="87"/>
        <v>0</v>
      </c>
      <c r="T1398">
        <f>MROT/DAY(EOMONTH(MIN($G$2:$G$2401),MONTH(G1398)-1))/8*H1398*$T$2402</f>
        <v>0</v>
      </c>
      <c r="U1398">
        <f>I1398-PLAN</f>
        <v>-670</v>
      </c>
    </row>
    <row r="1399" spans="1:21" x14ac:dyDescent="0.35">
      <c r="A1399">
        <v>1943</v>
      </c>
      <c r="B1399" t="s">
        <v>168</v>
      </c>
      <c r="C1399" t="s">
        <v>114</v>
      </c>
      <c r="D1399">
        <v>5</v>
      </c>
      <c r="E1399" t="s">
        <v>103</v>
      </c>
      <c r="F1399">
        <v>3.3</v>
      </c>
      <c r="G1399" s="1">
        <v>44571</v>
      </c>
      <c r="H1399">
        <v>120</v>
      </c>
      <c r="I1399">
        <v>890</v>
      </c>
      <c r="J1399">
        <v>16383.45</v>
      </c>
      <c r="K1399">
        <f>IF(ISBLANK(J1399),VLOOKUP(A1399,LinearRegression!$B$2:$J$850,6,FALSE),J1399)</f>
        <v>16383.45</v>
      </c>
      <c r="L1399" s="4">
        <f>IF(ISBLANK(J1399),VLOOKUP(A1399,GradientBoostingRegressor!$B$2:$J$850,6,FALSE),J1399)</f>
        <v>16383.45</v>
      </c>
      <c r="M1399">
        <f>SUM(P1399:S1399)</f>
        <v>18484.235002972415</v>
      </c>
      <c r="N1399">
        <f t="shared" si="84"/>
        <v>2100.7850029724141</v>
      </c>
      <c r="P1399">
        <f t="shared" si="85"/>
        <v>0</v>
      </c>
      <c r="Q1399">
        <f>$H1399*Q$2402</f>
        <v>18484.235002972415</v>
      </c>
      <c r="R1399">
        <f t="shared" si="86"/>
        <v>0</v>
      </c>
      <c r="S1399">
        <f t="shared" si="87"/>
        <v>0</v>
      </c>
      <c r="T1399">
        <f>MROT/DAY(EOMONTH(MIN($G$2:$G$2401),MONTH(G1399)-1))/8*H1399*$T$2402</f>
        <v>0</v>
      </c>
      <c r="U1399">
        <f>I1399-PLAN</f>
        <v>-670</v>
      </c>
    </row>
    <row r="1400" spans="1:21" x14ac:dyDescent="0.35">
      <c r="A1400">
        <v>1958</v>
      </c>
      <c r="B1400" t="s">
        <v>185</v>
      </c>
      <c r="C1400" t="s">
        <v>180</v>
      </c>
      <c r="D1400">
        <v>7</v>
      </c>
      <c r="E1400" t="s">
        <v>181</v>
      </c>
      <c r="F1400">
        <v>1</v>
      </c>
      <c r="G1400" s="1">
        <v>44571</v>
      </c>
      <c r="H1400">
        <v>120</v>
      </c>
      <c r="I1400">
        <v>890</v>
      </c>
      <c r="J1400">
        <v>16194.05</v>
      </c>
      <c r="K1400">
        <f>IF(ISBLANK(J1400),VLOOKUP(A1400,LinearRegression!$B$2:$J$850,6,FALSE),J1400)</f>
        <v>16194.05</v>
      </c>
      <c r="L1400" s="4">
        <f>IF(ISBLANK(J1400),VLOOKUP(A1400,GradientBoostingRegressor!$B$2:$J$850,6,FALSE),J1400)</f>
        <v>16194.05</v>
      </c>
      <c r="M1400">
        <f>SUM(P1400:S1400)</f>
        <v>18484.235002972415</v>
      </c>
      <c r="N1400">
        <f t="shared" si="84"/>
        <v>2290.1850029724155</v>
      </c>
      <c r="P1400">
        <f t="shared" si="85"/>
        <v>0</v>
      </c>
      <c r="Q1400">
        <f>$H1400*Q$2402</f>
        <v>18484.235002972415</v>
      </c>
      <c r="R1400">
        <f t="shared" si="86"/>
        <v>0</v>
      </c>
      <c r="S1400">
        <f t="shared" si="87"/>
        <v>0</v>
      </c>
      <c r="T1400">
        <f>MROT/DAY(EOMONTH(MIN($G$2:$G$2401),MONTH(G1400)-1))/8*H1400*$T$2402</f>
        <v>0</v>
      </c>
      <c r="U1400">
        <f>I1400-PLAN</f>
        <v>-670</v>
      </c>
    </row>
    <row r="1401" spans="1:21" x14ac:dyDescent="0.35">
      <c r="A1401">
        <v>1950</v>
      </c>
      <c r="B1401" t="s">
        <v>175</v>
      </c>
      <c r="C1401" t="s">
        <v>114</v>
      </c>
      <c r="D1401">
        <v>6</v>
      </c>
      <c r="E1401" t="s">
        <v>16</v>
      </c>
      <c r="F1401">
        <v>3.3</v>
      </c>
      <c r="G1401" s="1">
        <v>44571</v>
      </c>
      <c r="H1401">
        <v>108</v>
      </c>
      <c r="I1401">
        <v>890</v>
      </c>
      <c r="J1401">
        <v>16046.31</v>
      </c>
      <c r="K1401">
        <f>IF(ISBLANK(J1401),VLOOKUP(A1401,LinearRegression!$B$2:$J$850,6,FALSE),J1401)</f>
        <v>16046.31</v>
      </c>
      <c r="L1401" s="4">
        <f>IF(ISBLANK(J1401),VLOOKUP(A1401,GradientBoostingRegressor!$B$2:$J$850,6,FALSE),J1401)</f>
        <v>16046.31</v>
      </c>
      <c r="M1401">
        <f>SUM(P1401:S1401)</f>
        <v>16635.811502675173</v>
      </c>
      <c r="N1401">
        <f t="shared" si="84"/>
        <v>589.50150267517347</v>
      </c>
      <c r="P1401">
        <f t="shared" si="85"/>
        <v>0</v>
      </c>
      <c r="Q1401">
        <f>$H1401*Q$2402</f>
        <v>16635.811502675173</v>
      </c>
      <c r="R1401">
        <f t="shared" si="86"/>
        <v>0</v>
      </c>
      <c r="S1401">
        <f t="shared" si="87"/>
        <v>0</v>
      </c>
      <c r="T1401">
        <f>MROT/DAY(EOMONTH(MIN($G$2:$G$2401),MONTH(G1401)-1))/8*H1401*$T$2402</f>
        <v>0</v>
      </c>
      <c r="U1401">
        <f>I1401-PLAN</f>
        <v>-670</v>
      </c>
    </row>
    <row r="1402" spans="1:21" x14ac:dyDescent="0.35">
      <c r="A1402">
        <v>1953</v>
      </c>
      <c r="B1402" t="s">
        <v>178</v>
      </c>
      <c r="C1402" t="s">
        <v>114</v>
      </c>
      <c r="D1402">
        <v>6</v>
      </c>
      <c r="E1402" t="s">
        <v>103</v>
      </c>
      <c r="F1402">
        <v>3.3</v>
      </c>
      <c r="G1402" s="1">
        <v>44571</v>
      </c>
      <c r="H1402">
        <v>108</v>
      </c>
      <c r="I1402">
        <v>890</v>
      </c>
      <c r="J1402">
        <v>16046.31</v>
      </c>
      <c r="K1402">
        <f>IF(ISBLANK(J1402),VLOOKUP(A1402,LinearRegression!$B$2:$J$850,6,FALSE),J1402)</f>
        <v>16046.31</v>
      </c>
      <c r="L1402" s="4">
        <f>IF(ISBLANK(J1402),VLOOKUP(A1402,GradientBoostingRegressor!$B$2:$J$850,6,FALSE),J1402)</f>
        <v>16046.31</v>
      </c>
      <c r="M1402">
        <f>SUM(P1402:S1402)</f>
        <v>16635.811502675173</v>
      </c>
      <c r="N1402">
        <f t="shared" si="84"/>
        <v>589.50150267517347</v>
      </c>
      <c r="P1402">
        <f t="shared" si="85"/>
        <v>0</v>
      </c>
      <c r="Q1402">
        <f>$H1402*Q$2402</f>
        <v>16635.811502675173</v>
      </c>
      <c r="R1402">
        <f t="shared" si="86"/>
        <v>0</v>
      </c>
      <c r="S1402">
        <f t="shared" si="87"/>
        <v>0</v>
      </c>
      <c r="T1402">
        <f>MROT/DAY(EOMONTH(MIN($G$2:$G$2401),MONTH(G1402)-1))/8*H1402*$T$2402</f>
        <v>0</v>
      </c>
      <c r="U1402">
        <f>I1402-PLAN</f>
        <v>-670</v>
      </c>
    </row>
    <row r="1403" spans="1:21" x14ac:dyDescent="0.35">
      <c r="A1403">
        <v>1911</v>
      </c>
      <c r="B1403" t="s">
        <v>134</v>
      </c>
      <c r="C1403" t="s">
        <v>50</v>
      </c>
      <c r="D1403">
        <v>5</v>
      </c>
      <c r="E1403" t="s">
        <v>133</v>
      </c>
      <c r="F1403">
        <v>2</v>
      </c>
      <c r="G1403" s="1">
        <v>44571</v>
      </c>
      <c r="H1403">
        <v>132</v>
      </c>
      <c r="I1403">
        <v>890</v>
      </c>
      <c r="J1403">
        <v>16041.8</v>
      </c>
      <c r="K1403">
        <f>IF(ISBLANK(J1403),VLOOKUP(A1403,LinearRegression!$B$2:$J$850,6,FALSE),J1403)</f>
        <v>16041.8</v>
      </c>
      <c r="L1403" s="4">
        <f>IF(ISBLANK(J1403),VLOOKUP(A1403,GradientBoostingRegressor!$B$2:$J$850,6,FALSE),J1403)</f>
        <v>16041.8</v>
      </c>
      <c r="M1403">
        <f>SUM(P1403:S1403)</f>
        <v>20332.658503269657</v>
      </c>
      <c r="N1403">
        <f t="shared" si="84"/>
        <v>4290.8585032696574</v>
      </c>
      <c r="P1403">
        <f t="shared" si="85"/>
        <v>0</v>
      </c>
      <c r="Q1403">
        <f>$H1403*Q$2402</f>
        <v>20332.658503269657</v>
      </c>
      <c r="R1403">
        <f t="shared" si="86"/>
        <v>0</v>
      </c>
      <c r="S1403">
        <f t="shared" si="87"/>
        <v>0</v>
      </c>
      <c r="T1403">
        <f>MROT/DAY(EOMONTH(MIN($G$2:$G$2401),MONTH(G1403)-1))/8*H1403*$T$2402</f>
        <v>0</v>
      </c>
      <c r="U1403">
        <f>I1403-PLAN</f>
        <v>-670</v>
      </c>
    </row>
    <row r="1404" spans="1:21" x14ac:dyDescent="0.35">
      <c r="A1404">
        <v>1915</v>
      </c>
      <c r="B1404" t="s">
        <v>138</v>
      </c>
      <c r="C1404" t="s">
        <v>50</v>
      </c>
      <c r="D1404">
        <v>5</v>
      </c>
      <c r="E1404" t="s">
        <v>133</v>
      </c>
      <c r="F1404">
        <v>2</v>
      </c>
      <c r="G1404" s="1">
        <v>44571</v>
      </c>
      <c r="H1404">
        <v>132</v>
      </c>
      <c r="I1404">
        <v>890</v>
      </c>
      <c r="J1404">
        <v>16041.8</v>
      </c>
      <c r="K1404">
        <f>IF(ISBLANK(J1404),VLOOKUP(A1404,LinearRegression!$B$2:$J$850,6,FALSE),J1404)</f>
        <v>16041.8</v>
      </c>
      <c r="L1404" s="4">
        <f>IF(ISBLANK(J1404),VLOOKUP(A1404,GradientBoostingRegressor!$B$2:$J$850,6,FALSE),J1404)</f>
        <v>16041.8</v>
      </c>
      <c r="M1404">
        <f>SUM(P1404:S1404)</f>
        <v>20332.658503269657</v>
      </c>
      <c r="N1404">
        <f t="shared" si="84"/>
        <v>4290.8585032696574</v>
      </c>
      <c r="P1404">
        <f t="shared" si="85"/>
        <v>0</v>
      </c>
      <c r="Q1404">
        <f>$H1404*Q$2402</f>
        <v>20332.658503269657</v>
      </c>
      <c r="R1404">
        <f t="shared" si="86"/>
        <v>0</v>
      </c>
      <c r="S1404">
        <f t="shared" si="87"/>
        <v>0</v>
      </c>
      <c r="T1404">
        <f>MROT/DAY(EOMONTH(MIN($G$2:$G$2401),MONTH(G1404)-1))/8*H1404*$T$2402</f>
        <v>0</v>
      </c>
      <c r="U1404">
        <f>I1404-PLAN</f>
        <v>-670</v>
      </c>
    </row>
    <row r="1405" spans="1:21" x14ac:dyDescent="0.35">
      <c r="A1405">
        <v>2097</v>
      </c>
      <c r="B1405" t="s">
        <v>119</v>
      </c>
      <c r="C1405" t="s">
        <v>50</v>
      </c>
      <c r="D1405">
        <v>5</v>
      </c>
      <c r="E1405" t="s">
        <v>51</v>
      </c>
      <c r="F1405">
        <v>2</v>
      </c>
      <c r="G1405" s="1">
        <v>44572</v>
      </c>
      <c r="H1405">
        <v>132</v>
      </c>
      <c r="I1405">
        <v>1200</v>
      </c>
      <c r="J1405">
        <v>16041.8</v>
      </c>
      <c r="K1405">
        <f>IF(ISBLANK(J1405),VLOOKUP(A1405,LinearRegression!$B$2:$J$850,6,FALSE),J1405)</f>
        <v>16041.8</v>
      </c>
      <c r="L1405" s="4">
        <f>IF(ISBLANK(J1405),VLOOKUP(A1405,GradientBoostingRegressor!$B$2:$J$850,6,FALSE),J1405)</f>
        <v>16041.8</v>
      </c>
      <c r="M1405">
        <f>SUM(P1405:S1405)</f>
        <v>20332.658503269657</v>
      </c>
      <c r="N1405">
        <f t="shared" si="84"/>
        <v>4290.8585032696574</v>
      </c>
      <c r="P1405">
        <f t="shared" si="85"/>
        <v>0</v>
      </c>
      <c r="Q1405">
        <f>$H1405*Q$2402</f>
        <v>20332.658503269657</v>
      </c>
      <c r="R1405">
        <f t="shared" si="86"/>
        <v>0</v>
      </c>
      <c r="S1405">
        <f t="shared" si="87"/>
        <v>0</v>
      </c>
      <c r="T1405">
        <f>MROT/DAY(EOMONTH(MIN($G$2:$G$2401),MONTH(G1405)-1))/8*H1405*$T$2402</f>
        <v>0</v>
      </c>
      <c r="U1405">
        <f>I1405-PLAN</f>
        <v>-360</v>
      </c>
    </row>
    <row r="1406" spans="1:21" x14ac:dyDescent="0.35">
      <c r="A1406">
        <v>436</v>
      </c>
      <c r="B1406" t="s">
        <v>49</v>
      </c>
      <c r="C1406" t="s">
        <v>50</v>
      </c>
      <c r="D1406">
        <v>4</v>
      </c>
      <c r="E1406" t="s">
        <v>51</v>
      </c>
      <c r="F1406">
        <v>2</v>
      </c>
      <c r="G1406" s="1">
        <v>44564</v>
      </c>
      <c r="H1406">
        <v>144</v>
      </c>
      <c r="I1406">
        <v>1430</v>
      </c>
      <c r="J1406">
        <v>15937.14</v>
      </c>
      <c r="K1406">
        <f>IF(ISBLANK(J1406),VLOOKUP(A1406,LinearRegression!$B$2:$J$850,6,FALSE),J1406)</f>
        <v>15937.14</v>
      </c>
      <c r="L1406" s="4">
        <f>IF(ISBLANK(J1406),VLOOKUP(A1406,GradientBoostingRegressor!$B$2:$J$850,6,FALSE),J1406)</f>
        <v>15937.14</v>
      </c>
      <c r="M1406">
        <f>SUM(P1406:S1406)</f>
        <v>22181.082003566895</v>
      </c>
      <c r="N1406">
        <f t="shared" si="84"/>
        <v>6243.9420035668954</v>
      </c>
      <c r="P1406">
        <f t="shared" si="85"/>
        <v>0</v>
      </c>
      <c r="Q1406">
        <f>$H1406*Q$2402</f>
        <v>22181.082003566895</v>
      </c>
      <c r="R1406">
        <f t="shared" si="86"/>
        <v>0</v>
      </c>
      <c r="S1406">
        <f t="shared" si="87"/>
        <v>0</v>
      </c>
      <c r="T1406">
        <f>MROT/DAY(EOMONTH(MIN($G$2:$G$2401),MONTH(G1406)-1))/8*H1406*$T$2402</f>
        <v>0</v>
      </c>
      <c r="U1406">
        <f>I1406-PLAN</f>
        <v>-130</v>
      </c>
    </row>
    <row r="1407" spans="1:21" x14ac:dyDescent="0.35">
      <c r="A1407">
        <v>438</v>
      </c>
      <c r="B1407" t="s">
        <v>53</v>
      </c>
      <c r="C1407" t="s">
        <v>50</v>
      </c>
      <c r="D1407">
        <v>4</v>
      </c>
      <c r="E1407" t="s">
        <v>51</v>
      </c>
      <c r="F1407">
        <v>2</v>
      </c>
      <c r="G1407" s="1">
        <v>44564</v>
      </c>
      <c r="H1407">
        <v>144</v>
      </c>
      <c r="I1407">
        <v>1430</v>
      </c>
      <c r="J1407">
        <v>15937.14</v>
      </c>
      <c r="K1407">
        <f>IF(ISBLANK(J1407),VLOOKUP(A1407,LinearRegression!$B$2:$J$850,6,FALSE),J1407)</f>
        <v>15937.14</v>
      </c>
      <c r="L1407" s="4">
        <f>IF(ISBLANK(J1407),VLOOKUP(A1407,GradientBoostingRegressor!$B$2:$J$850,6,FALSE),J1407)</f>
        <v>15937.14</v>
      </c>
      <c r="M1407">
        <f>SUM(P1407:S1407)</f>
        <v>22181.082003566895</v>
      </c>
      <c r="N1407">
        <f t="shared" si="84"/>
        <v>6243.9420035668954</v>
      </c>
      <c r="P1407">
        <f t="shared" si="85"/>
        <v>0</v>
      </c>
      <c r="Q1407">
        <f>$H1407*Q$2402</f>
        <v>22181.082003566895</v>
      </c>
      <c r="R1407">
        <f t="shared" si="86"/>
        <v>0</v>
      </c>
      <c r="S1407">
        <f t="shared" si="87"/>
        <v>0</v>
      </c>
      <c r="T1407">
        <f>MROT/DAY(EOMONTH(MIN($G$2:$G$2401),MONTH(G1407)-1))/8*H1407*$T$2402</f>
        <v>0</v>
      </c>
      <c r="U1407">
        <f>I1407-PLAN</f>
        <v>-130</v>
      </c>
    </row>
    <row r="1408" spans="1:21" x14ac:dyDescent="0.35">
      <c r="A1408">
        <v>2040</v>
      </c>
      <c r="B1408" t="s">
        <v>55</v>
      </c>
      <c r="C1408" t="s">
        <v>50</v>
      </c>
      <c r="D1408">
        <v>4</v>
      </c>
      <c r="E1408" t="s">
        <v>51</v>
      </c>
      <c r="F1408">
        <v>2</v>
      </c>
      <c r="G1408" s="1">
        <v>44572</v>
      </c>
      <c r="H1408">
        <v>144</v>
      </c>
      <c r="I1408">
        <v>1200</v>
      </c>
      <c r="J1408">
        <v>15937.14</v>
      </c>
      <c r="K1408">
        <f>IF(ISBLANK(J1408),VLOOKUP(A1408,LinearRegression!$B$2:$J$850,6,FALSE),J1408)</f>
        <v>15937.14</v>
      </c>
      <c r="L1408" s="4">
        <f>IF(ISBLANK(J1408),VLOOKUP(A1408,GradientBoostingRegressor!$B$2:$J$850,6,FALSE),J1408)</f>
        <v>15937.14</v>
      </c>
      <c r="M1408">
        <f>SUM(P1408:S1408)</f>
        <v>22181.082003566895</v>
      </c>
      <c r="N1408">
        <f t="shared" si="84"/>
        <v>6243.9420035668954</v>
      </c>
      <c r="P1408">
        <f t="shared" si="85"/>
        <v>0</v>
      </c>
      <c r="Q1408">
        <f>$H1408*Q$2402</f>
        <v>22181.082003566895</v>
      </c>
      <c r="R1408">
        <f t="shared" si="86"/>
        <v>0</v>
      </c>
      <c r="S1408">
        <f t="shared" si="87"/>
        <v>0</v>
      </c>
      <c r="T1408">
        <f>MROT/DAY(EOMONTH(MIN($G$2:$G$2401),MONTH(G1408)-1))/8*H1408*$T$2402</f>
        <v>0</v>
      </c>
      <c r="U1408">
        <f>I1408-PLAN</f>
        <v>-360</v>
      </c>
    </row>
    <row r="1409" spans="1:21" x14ac:dyDescent="0.35">
      <c r="A1409">
        <v>2043</v>
      </c>
      <c r="B1409" t="s">
        <v>58</v>
      </c>
      <c r="C1409" t="s">
        <v>50</v>
      </c>
      <c r="D1409">
        <v>4</v>
      </c>
      <c r="E1409" t="s">
        <v>51</v>
      </c>
      <c r="F1409">
        <v>2</v>
      </c>
      <c r="G1409" s="1">
        <v>44572</v>
      </c>
      <c r="H1409">
        <v>144</v>
      </c>
      <c r="I1409">
        <v>1200</v>
      </c>
      <c r="J1409">
        <v>15937.14</v>
      </c>
      <c r="K1409">
        <f>IF(ISBLANK(J1409),VLOOKUP(A1409,LinearRegression!$B$2:$J$850,6,FALSE),J1409)</f>
        <v>15937.14</v>
      </c>
      <c r="L1409" s="4">
        <f>IF(ISBLANK(J1409),VLOOKUP(A1409,GradientBoostingRegressor!$B$2:$J$850,6,FALSE),J1409)</f>
        <v>15937.14</v>
      </c>
      <c r="M1409">
        <f>SUM(P1409:S1409)</f>
        <v>22181.082003566895</v>
      </c>
      <c r="N1409">
        <f t="shared" si="84"/>
        <v>6243.9420035668954</v>
      </c>
      <c r="P1409">
        <f t="shared" si="85"/>
        <v>0</v>
      </c>
      <c r="Q1409">
        <f>$H1409*Q$2402</f>
        <v>22181.082003566895</v>
      </c>
      <c r="R1409">
        <f t="shared" si="86"/>
        <v>0</v>
      </c>
      <c r="S1409">
        <f t="shared" si="87"/>
        <v>0</v>
      </c>
      <c r="T1409">
        <f>MROT/DAY(EOMONTH(MIN($G$2:$G$2401),MONTH(G1409)-1))/8*H1409*$T$2402</f>
        <v>0</v>
      </c>
      <c r="U1409">
        <f>I1409-PLAN</f>
        <v>-360</v>
      </c>
    </row>
    <row r="1410" spans="1:21" x14ac:dyDescent="0.35">
      <c r="A1410">
        <v>2047</v>
      </c>
      <c r="B1410" t="s">
        <v>62</v>
      </c>
      <c r="C1410" t="s">
        <v>50</v>
      </c>
      <c r="D1410">
        <v>4</v>
      </c>
      <c r="E1410" t="s">
        <v>51</v>
      </c>
      <c r="F1410">
        <v>2</v>
      </c>
      <c r="G1410" s="1">
        <v>44572</v>
      </c>
      <c r="H1410">
        <v>144</v>
      </c>
      <c r="I1410">
        <v>1200</v>
      </c>
      <c r="J1410">
        <v>15937.14</v>
      </c>
      <c r="K1410">
        <f>IF(ISBLANK(J1410),VLOOKUP(A1410,LinearRegression!$B$2:$J$850,6,FALSE),J1410)</f>
        <v>15937.14</v>
      </c>
      <c r="L1410" s="4">
        <f>IF(ISBLANK(J1410),VLOOKUP(A1410,GradientBoostingRegressor!$B$2:$J$850,6,FALSE),J1410)</f>
        <v>15937.14</v>
      </c>
      <c r="M1410">
        <f>SUM(P1410:S1410)</f>
        <v>22181.082003566895</v>
      </c>
      <c r="N1410">
        <f t="shared" si="84"/>
        <v>6243.9420035668954</v>
      </c>
      <c r="P1410">
        <f t="shared" si="85"/>
        <v>0</v>
      </c>
      <c r="Q1410">
        <f>$H1410*Q$2402</f>
        <v>22181.082003566895</v>
      </c>
      <c r="R1410">
        <f t="shared" si="86"/>
        <v>0</v>
      </c>
      <c r="S1410">
        <f t="shared" si="87"/>
        <v>0</v>
      </c>
      <c r="T1410">
        <f>MROT/DAY(EOMONTH(MIN($G$2:$G$2401),MONTH(G1410)-1))/8*H1410*$T$2402</f>
        <v>0</v>
      </c>
      <c r="U1410">
        <f>I1410-PLAN</f>
        <v>-360</v>
      </c>
    </row>
    <row r="1411" spans="1:21" x14ac:dyDescent="0.35">
      <c r="A1411">
        <v>2238</v>
      </c>
      <c r="B1411" t="s">
        <v>53</v>
      </c>
      <c r="C1411" t="s">
        <v>50</v>
      </c>
      <c r="D1411">
        <v>4</v>
      </c>
      <c r="E1411" t="s">
        <v>51</v>
      </c>
      <c r="F1411">
        <v>2</v>
      </c>
      <c r="G1411" s="1">
        <v>44573</v>
      </c>
      <c r="H1411">
        <v>144</v>
      </c>
      <c r="I1411">
        <v>1500</v>
      </c>
      <c r="J1411">
        <v>15937.14</v>
      </c>
      <c r="K1411">
        <f>IF(ISBLANK(J1411),VLOOKUP(A1411,LinearRegression!$B$2:$J$850,6,FALSE),J1411)</f>
        <v>15937.14</v>
      </c>
      <c r="L1411" s="4">
        <f>IF(ISBLANK(J1411),VLOOKUP(A1411,GradientBoostingRegressor!$B$2:$J$850,6,FALSE),J1411)</f>
        <v>15937.14</v>
      </c>
      <c r="M1411">
        <f>SUM(P1411:S1411)</f>
        <v>22181.082003566895</v>
      </c>
      <c r="N1411">
        <f t="shared" ref="N1411:N1474" si="88">ABS(J1411-M1411)</f>
        <v>6243.9420035668954</v>
      </c>
      <c r="P1411">
        <f t="shared" ref="P1411:P1474" si="89">$I1411*P$2402</f>
        <v>0</v>
      </c>
      <c r="Q1411">
        <f>$H1411*Q$2402</f>
        <v>22181.082003566895</v>
      </c>
      <c r="R1411">
        <f t="shared" ref="R1411:R1474" si="90">$D1411*R$2402</f>
        <v>0</v>
      </c>
      <c r="S1411">
        <f t="shared" ref="S1411:S1474" si="91">$F1411*S$2402</f>
        <v>0</v>
      </c>
      <c r="T1411">
        <f>MROT/DAY(EOMONTH(MIN($G$2:$G$2401),MONTH(G1411)-1))/8*H1411*$T$2402</f>
        <v>0</v>
      </c>
      <c r="U1411">
        <f>I1411-PLAN</f>
        <v>-60</v>
      </c>
    </row>
    <row r="1412" spans="1:21" x14ac:dyDescent="0.35">
      <c r="A1412">
        <v>2245</v>
      </c>
      <c r="B1412" t="s">
        <v>60</v>
      </c>
      <c r="C1412" t="s">
        <v>50</v>
      </c>
      <c r="D1412">
        <v>4</v>
      </c>
      <c r="E1412" t="s">
        <v>51</v>
      </c>
      <c r="F1412">
        <v>2</v>
      </c>
      <c r="G1412" s="1">
        <v>44573</v>
      </c>
      <c r="H1412">
        <v>144</v>
      </c>
      <c r="I1412">
        <v>1500</v>
      </c>
      <c r="J1412">
        <v>15937.14</v>
      </c>
      <c r="K1412">
        <f>IF(ISBLANK(J1412),VLOOKUP(A1412,LinearRegression!$B$2:$J$850,6,FALSE),J1412)</f>
        <v>15937.14</v>
      </c>
      <c r="L1412" s="4">
        <f>IF(ISBLANK(J1412),VLOOKUP(A1412,GradientBoostingRegressor!$B$2:$J$850,6,FALSE),J1412)</f>
        <v>15937.14</v>
      </c>
      <c r="M1412">
        <f>SUM(P1412:S1412)</f>
        <v>22181.082003566895</v>
      </c>
      <c r="N1412">
        <f t="shared" si="88"/>
        <v>6243.9420035668954</v>
      </c>
      <c r="P1412">
        <f t="shared" si="89"/>
        <v>0</v>
      </c>
      <c r="Q1412">
        <f>$H1412*Q$2402</f>
        <v>22181.082003566895</v>
      </c>
      <c r="R1412">
        <f t="shared" si="90"/>
        <v>0</v>
      </c>
      <c r="S1412">
        <f t="shared" si="91"/>
        <v>0</v>
      </c>
      <c r="T1412">
        <f>MROT/DAY(EOMONTH(MIN($G$2:$G$2401),MONTH(G1412)-1))/8*H1412*$T$2402</f>
        <v>0</v>
      </c>
      <c r="U1412">
        <f>I1412-PLAN</f>
        <v>-60</v>
      </c>
    </row>
    <row r="1413" spans="1:21" x14ac:dyDescent="0.35">
      <c r="A1413">
        <v>1854</v>
      </c>
      <c r="B1413" t="s">
        <v>73</v>
      </c>
      <c r="C1413" t="s">
        <v>68</v>
      </c>
      <c r="D1413">
        <v>4</v>
      </c>
      <c r="E1413" t="s">
        <v>66</v>
      </c>
      <c r="F1413">
        <v>3.4</v>
      </c>
      <c r="G1413" s="1">
        <v>44571</v>
      </c>
      <c r="H1413">
        <v>120</v>
      </c>
      <c r="I1413">
        <v>890</v>
      </c>
      <c r="J1413">
        <v>15800.95</v>
      </c>
      <c r="K1413">
        <f>IF(ISBLANK(J1413),VLOOKUP(A1413,LinearRegression!$B$2:$J$850,6,FALSE),J1413)</f>
        <v>15800.95</v>
      </c>
      <c r="L1413" s="4">
        <f>IF(ISBLANK(J1413),VLOOKUP(A1413,GradientBoostingRegressor!$B$2:$J$850,6,FALSE),J1413)</f>
        <v>15800.95</v>
      </c>
      <c r="M1413">
        <f>SUM(P1413:S1413)</f>
        <v>18484.235002972415</v>
      </c>
      <c r="N1413">
        <f t="shared" si="88"/>
        <v>2683.2850029724141</v>
      </c>
      <c r="P1413">
        <f t="shared" si="89"/>
        <v>0</v>
      </c>
      <c r="Q1413">
        <f>$H1413*Q$2402</f>
        <v>18484.235002972415</v>
      </c>
      <c r="R1413">
        <f t="shared" si="90"/>
        <v>0</v>
      </c>
      <c r="S1413">
        <f t="shared" si="91"/>
        <v>0</v>
      </c>
      <c r="T1413">
        <f>MROT/DAY(EOMONTH(MIN($G$2:$G$2401),MONTH(G1413)-1))/8*H1413*$T$2402</f>
        <v>0</v>
      </c>
      <c r="U1413">
        <f>I1413-PLAN</f>
        <v>-670</v>
      </c>
    </row>
    <row r="1414" spans="1:21" x14ac:dyDescent="0.35">
      <c r="A1414">
        <v>1863</v>
      </c>
      <c r="B1414" t="s">
        <v>82</v>
      </c>
      <c r="C1414" t="s">
        <v>65</v>
      </c>
      <c r="D1414">
        <v>4</v>
      </c>
      <c r="E1414" t="s">
        <v>66</v>
      </c>
      <c r="F1414">
        <v>3.4</v>
      </c>
      <c r="G1414" s="1">
        <v>44571</v>
      </c>
      <c r="H1414">
        <v>120</v>
      </c>
      <c r="I1414">
        <v>890</v>
      </c>
      <c r="J1414">
        <v>15800.95</v>
      </c>
      <c r="K1414">
        <f>IF(ISBLANK(J1414),VLOOKUP(A1414,LinearRegression!$B$2:$J$850,6,FALSE),J1414)</f>
        <v>15800.95</v>
      </c>
      <c r="L1414" s="4">
        <f>IF(ISBLANK(J1414),VLOOKUP(A1414,GradientBoostingRegressor!$B$2:$J$850,6,FALSE),J1414)</f>
        <v>15800.95</v>
      </c>
      <c r="M1414">
        <f>SUM(P1414:S1414)</f>
        <v>18484.235002972415</v>
      </c>
      <c r="N1414">
        <f t="shared" si="88"/>
        <v>2683.2850029724141</v>
      </c>
      <c r="P1414">
        <f t="shared" si="89"/>
        <v>0</v>
      </c>
      <c r="Q1414">
        <f>$H1414*Q$2402</f>
        <v>18484.235002972415</v>
      </c>
      <c r="R1414">
        <f t="shared" si="90"/>
        <v>0</v>
      </c>
      <c r="S1414">
        <f t="shared" si="91"/>
        <v>0</v>
      </c>
      <c r="T1414">
        <f>MROT/DAY(EOMONTH(MIN($G$2:$G$2401),MONTH(G1414)-1))/8*H1414*$T$2402</f>
        <v>0</v>
      </c>
      <c r="U1414">
        <f>I1414-PLAN</f>
        <v>-670</v>
      </c>
    </row>
    <row r="1415" spans="1:21" x14ac:dyDescent="0.35">
      <c r="A1415">
        <v>1864</v>
      </c>
      <c r="B1415" t="s">
        <v>83</v>
      </c>
      <c r="C1415" t="s">
        <v>68</v>
      </c>
      <c r="D1415">
        <v>4</v>
      </c>
      <c r="E1415" t="s">
        <v>66</v>
      </c>
      <c r="F1415">
        <v>3.4</v>
      </c>
      <c r="G1415" s="1">
        <v>44571</v>
      </c>
      <c r="H1415">
        <v>120</v>
      </c>
      <c r="I1415">
        <v>890</v>
      </c>
      <c r="J1415">
        <v>15800.95</v>
      </c>
      <c r="K1415">
        <f>IF(ISBLANK(J1415),VLOOKUP(A1415,LinearRegression!$B$2:$J$850,6,FALSE),J1415)</f>
        <v>15800.95</v>
      </c>
      <c r="L1415" s="4">
        <f>IF(ISBLANK(J1415),VLOOKUP(A1415,GradientBoostingRegressor!$B$2:$J$850,6,FALSE),J1415)</f>
        <v>15800.95</v>
      </c>
      <c r="M1415">
        <f>SUM(P1415:S1415)</f>
        <v>18484.235002972415</v>
      </c>
      <c r="N1415">
        <f t="shared" si="88"/>
        <v>2683.2850029724141</v>
      </c>
      <c r="P1415">
        <f t="shared" si="89"/>
        <v>0</v>
      </c>
      <c r="Q1415">
        <f>$H1415*Q$2402</f>
        <v>18484.235002972415</v>
      </c>
      <c r="R1415">
        <f t="shared" si="90"/>
        <v>0</v>
      </c>
      <c r="S1415">
        <f t="shared" si="91"/>
        <v>0</v>
      </c>
      <c r="T1415">
        <f>MROT/DAY(EOMONTH(MIN($G$2:$G$2401),MONTH(G1415)-1))/8*H1415*$T$2402</f>
        <v>0</v>
      </c>
      <c r="U1415">
        <f>I1415-PLAN</f>
        <v>-670</v>
      </c>
    </row>
    <row r="1416" spans="1:21" x14ac:dyDescent="0.35">
      <c r="A1416">
        <v>2050</v>
      </c>
      <c r="B1416" t="s">
        <v>67</v>
      </c>
      <c r="C1416" t="s">
        <v>68</v>
      </c>
      <c r="D1416">
        <v>4</v>
      </c>
      <c r="E1416" t="s">
        <v>66</v>
      </c>
      <c r="F1416">
        <v>3.4</v>
      </c>
      <c r="G1416" s="1">
        <v>44572</v>
      </c>
      <c r="H1416">
        <v>120</v>
      </c>
      <c r="I1416">
        <v>1200</v>
      </c>
      <c r="J1416">
        <v>15800.95</v>
      </c>
      <c r="K1416">
        <f>IF(ISBLANK(J1416),VLOOKUP(A1416,LinearRegression!$B$2:$J$850,6,FALSE),J1416)</f>
        <v>15800.95</v>
      </c>
      <c r="L1416" s="4">
        <f>IF(ISBLANK(J1416),VLOOKUP(A1416,GradientBoostingRegressor!$B$2:$J$850,6,FALSE),J1416)</f>
        <v>15800.95</v>
      </c>
      <c r="M1416">
        <f>SUM(P1416:S1416)</f>
        <v>18484.235002972415</v>
      </c>
      <c r="N1416">
        <f t="shared" si="88"/>
        <v>2683.2850029724141</v>
      </c>
      <c r="P1416">
        <f t="shared" si="89"/>
        <v>0</v>
      </c>
      <c r="Q1416">
        <f>$H1416*Q$2402</f>
        <v>18484.235002972415</v>
      </c>
      <c r="R1416">
        <f t="shared" si="90"/>
        <v>0</v>
      </c>
      <c r="S1416">
        <f t="shared" si="91"/>
        <v>0</v>
      </c>
      <c r="T1416">
        <f>MROT/DAY(EOMONTH(MIN($G$2:$G$2401),MONTH(G1416)-1))/8*H1416*$T$2402</f>
        <v>0</v>
      </c>
      <c r="U1416">
        <f>I1416-PLAN</f>
        <v>-360</v>
      </c>
    </row>
    <row r="1417" spans="1:21" x14ac:dyDescent="0.35">
      <c r="A1417">
        <v>1968</v>
      </c>
      <c r="B1417" t="s">
        <v>195</v>
      </c>
      <c r="C1417" t="s">
        <v>114</v>
      </c>
      <c r="D1417">
        <v>7</v>
      </c>
      <c r="E1417" t="s">
        <v>16</v>
      </c>
      <c r="F1417">
        <v>3.3</v>
      </c>
      <c r="G1417" s="1">
        <v>44571</v>
      </c>
      <c r="H1417">
        <v>96</v>
      </c>
      <c r="I1417">
        <v>890</v>
      </c>
      <c r="J1417">
        <v>15547.24</v>
      </c>
      <c r="K1417">
        <f>IF(ISBLANK(J1417),VLOOKUP(A1417,LinearRegression!$B$2:$J$850,6,FALSE),J1417)</f>
        <v>15547.24</v>
      </c>
      <c r="L1417" s="4">
        <f>IF(ISBLANK(J1417),VLOOKUP(A1417,GradientBoostingRegressor!$B$2:$J$850,6,FALSE),J1417)</f>
        <v>15547.24</v>
      </c>
      <c r="M1417">
        <f>SUM(P1417:S1417)</f>
        <v>14787.388002377931</v>
      </c>
      <c r="N1417">
        <f t="shared" si="88"/>
        <v>759.85199762206867</v>
      </c>
      <c r="P1417">
        <f t="shared" si="89"/>
        <v>0</v>
      </c>
      <c r="Q1417">
        <f>$H1417*Q$2402</f>
        <v>14787.388002377931</v>
      </c>
      <c r="R1417">
        <f t="shared" si="90"/>
        <v>0</v>
      </c>
      <c r="S1417">
        <f t="shared" si="91"/>
        <v>0</v>
      </c>
      <c r="T1417">
        <f>MROT/DAY(EOMONTH(MIN($G$2:$G$2401),MONTH(G1417)-1))/8*H1417*$T$2402</f>
        <v>0</v>
      </c>
      <c r="U1417">
        <f>I1417-PLAN</f>
        <v>-670</v>
      </c>
    </row>
    <row r="1418" spans="1:21" x14ac:dyDescent="0.35">
      <c r="A1418">
        <v>1974</v>
      </c>
      <c r="B1418" t="s">
        <v>201</v>
      </c>
      <c r="C1418" t="s">
        <v>114</v>
      </c>
      <c r="D1418">
        <v>7</v>
      </c>
      <c r="E1418" t="s">
        <v>16</v>
      </c>
      <c r="F1418">
        <v>3.3</v>
      </c>
      <c r="G1418" s="1">
        <v>44571</v>
      </c>
      <c r="H1418">
        <v>96</v>
      </c>
      <c r="I1418">
        <v>890</v>
      </c>
      <c r="J1418">
        <v>15547.24</v>
      </c>
      <c r="K1418">
        <f>IF(ISBLANK(J1418),VLOOKUP(A1418,LinearRegression!$B$2:$J$850,6,FALSE),J1418)</f>
        <v>15547.24</v>
      </c>
      <c r="L1418" s="4">
        <f>IF(ISBLANK(J1418),VLOOKUP(A1418,GradientBoostingRegressor!$B$2:$J$850,6,FALSE),J1418)</f>
        <v>15547.24</v>
      </c>
      <c r="M1418">
        <f>SUM(P1418:S1418)</f>
        <v>14787.388002377931</v>
      </c>
      <c r="N1418">
        <f t="shared" si="88"/>
        <v>759.85199762206867</v>
      </c>
      <c r="P1418">
        <f t="shared" si="89"/>
        <v>0</v>
      </c>
      <c r="Q1418">
        <f>$H1418*Q$2402</f>
        <v>14787.388002377931</v>
      </c>
      <c r="R1418">
        <f t="shared" si="90"/>
        <v>0</v>
      </c>
      <c r="S1418">
        <f t="shared" si="91"/>
        <v>0</v>
      </c>
      <c r="T1418">
        <f>MROT/DAY(EOMONTH(MIN($G$2:$G$2401),MONTH(G1418)-1))/8*H1418*$T$2402</f>
        <v>0</v>
      </c>
      <c r="U1418">
        <f>I1418-PLAN</f>
        <v>-670</v>
      </c>
    </row>
    <row r="1419" spans="1:21" x14ac:dyDescent="0.35">
      <c r="A1419">
        <v>1918</v>
      </c>
      <c r="B1419" t="s">
        <v>141</v>
      </c>
      <c r="C1419" t="s">
        <v>65</v>
      </c>
      <c r="D1419">
        <v>5</v>
      </c>
      <c r="E1419" t="s">
        <v>142</v>
      </c>
      <c r="F1419">
        <v>3.4</v>
      </c>
      <c r="G1419" s="1">
        <v>44571</v>
      </c>
      <c r="H1419">
        <v>108</v>
      </c>
      <c r="I1419">
        <v>890</v>
      </c>
      <c r="J1419">
        <v>15393.11</v>
      </c>
      <c r="K1419">
        <f>IF(ISBLANK(J1419),VLOOKUP(A1419,LinearRegression!$B$2:$J$850,6,FALSE),J1419)</f>
        <v>15393.11</v>
      </c>
      <c r="L1419" s="4">
        <f>IF(ISBLANK(J1419),VLOOKUP(A1419,GradientBoostingRegressor!$B$2:$J$850,6,FALSE),J1419)</f>
        <v>15393.11</v>
      </c>
      <c r="M1419">
        <f>SUM(P1419:S1419)</f>
        <v>16635.811502675173</v>
      </c>
      <c r="N1419">
        <f t="shared" si="88"/>
        <v>1242.7015026751724</v>
      </c>
      <c r="P1419">
        <f t="shared" si="89"/>
        <v>0</v>
      </c>
      <c r="Q1419">
        <f>$H1419*Q$2402</f>
        <v>16635.811502675173</v>
      </c>
      <c r="R1419">
        <f t="shared" si="90"/>
        <v>0</v>
      </c>
      <c r="S1419">
        <f t="shared" si="91"/>
        <v>0</v>
      </c>
      <c r="T1419">
        <f>MROT/DAY(EOMONTH(MIN($G$2:$G$2401),MONTH(G1419)-1))/8*H1419*$T$2402</f>
        <v>0</v>
      </c>
      <c r="U1419">
        <f>I1419-PLAN</f>
        <v>-670</v>
      </c>
    </row>
    <row r="1420" spans="1:21" x14ac:dyDescent="0.35">
      <c r="A1420">
        <v>1921</v>
      </c>
      <c r="B1420" t="s">
        <v>145</v>
      </c>
      <c r="C1420" t="s">
        <v>65</v>
      </c>
      <c r="D1420">
        <v>5</v>
      </c>
      <c r="E1420" t="s">
        <v>142</v>
      </c>
      <c r="F1420">
        <v>3.4</v>
      </c>
      <c r="G1420" s="1">
        <v>44571</v>
      </c>
      <c r="H1420">
        <v>108</v>
      </c>
      <c r="I1420">
        <v>890</v>
      </c>
      <c r="J1420">
        <v>15393.11</v>
      </c>
      <c r="K1420">
        <f>IF(ISBLANK(J1420),VLOOKUP(A1420,LinearRegression!$B$2:$J$850,6,FALSE),J1420)</f>
        <v>15393.11</v>
      </c>
      <c r="L1420" s="4">
        <f>IF(ISBLANK(J1420),VLOOKUP(A1420,GradientBoostingRegressor!$B$2:$J$850,6,FALSE),J1420)</f>
        <v>15393.11</v>
      </c>
      <c r="M1420">
        <f>SUM(P1420:S1420)</f>
        <v>16635.811502675173</v>
      </c>
      <c r="N1420">
        <f t="shared" si="88"/>
        <v>1242.7015026751724</v>
      </c>
      <c r="P1420">
        <f t="shared" si="89"/>
        <v>0</v>
      </c>
      <c r="Q1420">
        <f>$H1420*Q$2402</f>
        <v>16635.811502675173</v>
      </c>
      <c r="R1420">
        <f t="shared" si="90"/>
        <v>0</v>
      </c>
      <c r="S1420">
        <f t="shared" si="91"/>
        <v>0</v>
      </c>
      <c r="T1420">
        <f>MROT/DAY(EOMONTH(MIN($G$2:$G$2401),MONTH(G1420)-1))/8*H1420*$T$2402</f>
        <v>0</v>
      </c>
      <c r="U1420">
        <f>I1420-PLAN</f>
        <v>-670</v>
      </c>
    </row>
    <row r="1421" spans="1:21" x14ac:dyDescent="0.35">
      <c r="A1421">
        <v>1922</v>
      </c>
      <c r="B1421" t="s">
        <v>146</v>
      </c>
      <c r="C1421" t="s">
        <v>65</v>
      </c>
      <c r="D1421">
        <v>5</v>
      </c>
      <c r="E1421" t="s">
        <v>142</v>
      </c>
      <c r="F1421">
        <v>3.4</v>
      </c>
      <c r="G1421" s="1">
        <v>44571</v>
      </c>
      <c r="H1421">
        <v>108</v>
      </c>
      <c r="I1421">
        <v>890</v>
      </c>
      <c r="J1421">
        <v>15393.11</v>
      </c>
      <c r="K1421">
        <f>IF(ISBLANK(J1421),VLOOKUP(A1421,LinearRegression!$B$2:$J$850,6,FALSE),J1421)</f>
        <v>15393.11</v>
      </c>
      <c r="L1421" s="4">
        <f>IF(ISBLANK(J1421),VLOOKUP(A1421,GradientBoostingRegressor!$B$2:$J$850,6,FALSE),J1421)</f>
        <v>15393.11</v>
      </c>
      <c r="M1421">
        <f>SUM(P1421:S1421)</f>
        <v>16635.811502675173</v>
      </c>
      <c r="N1421">
        <f t="shared" si="88"/>
        <v>1242.7015026751724</v>
      </c>
      <c r="P1421">
        <f t="shared" si="89"/>
        <v>0</v>
      </c>
      <c r="Q1421">
        <f>$H1421*Q$2402</f>
        <v>16635.811502675173</v>
      </c>
      <c r="R1421">
        <f t="shared" si="90"/>
        <v>0</v>
      </c>
      <c r="S1421">
        <f t="shared" si="91"/>
        <v>0</v>
      </c>
      <c r="T1421">
        <f>MROT/DAY(EOMONTH(MIN($G$2:$G$2401),MONTH(G1421)-1))/8*H1421*$T$2402</f>
        <v>0</v>
      </c>
      <c r="U1421">
        <f>I1421-PLAN</f>
        <v>-670</v>
      </c>
    </row>
    <row r="1422" spans="1:21" x14ac:dyDescent="0.35">
      <c r="A1422">
        <v>1925</v>
      </c>
      <c r="B1422" t="s">
        <v>149</v>
      </c>
      <c r="C1422" t="s">
        <v>65</v>
      </c>
      <c r="D1422">
        <v>5</v>
      </c>
      <c r="E1422" t="s">
        <v>142</v>
      </c>
      <c r="F1422">
        <v>3.4</v>
      </c>
      <c r="G1422" s="1">
        <v>44571</v>
      </c>
      <c r="H1422">
        <v>108</v>
      </c>
      <c r="I1422">
        <v>890</v>
      </c>
      <c r="J1422">
        <v>15393.11</v>
      </c>
      <c r="K1422">
        <f>IF(ISBLANK(J1422),VLOOKUP(A1422,LinearRegression!$B$2:$J$850,6,FALSE),J1422)</f>
        <v>15393.11</v>
      </c>
      <c r="L1422" s="4">
        <f>IF(ISBLANK(J1422),VLOOKUP(A1422,GradientBoostingRegressor!$B$2:$J$850,6,FALSE),J1422)</f>
        <v>15393.11</v>
      </c>
      <c r="M1422">
        <f>SUM(P1422:S1422)</f>
        <v>16635.811502675173</v>
      </c>
      <c r="N1422">
        <f t="shared" si="88"/>
        <v>1242.7015026751724</v>
      </c>
      <c r="P1422">
        <f t="shared" si="89"/>
        <v>0</v>
      </c>
      <c r="Q1422">
        <f>$H1422*Q$2402</f>
        <v>16635.811502675173</v>
      </c>
      <c r="R1422">
        <f t="shared" si="90"/>
        <v>0</v>
      </c>
      <c r="S1422">
        <f t="shared" si="91"/>
        <v>0</v>
      </c>
      <c r="T1422">
        <f>MROT/DAY(EOMONTH(MIN($G$2:$G$2401),MONTH(G1422)-1))/8*H1422*$T$2402</f>
        <v>0</v>
      </c>
      <c r="U1422">
        <f>I1422-PLAN</f>
        <v>-670</v>
      </c>
    </row>
    <row r="1423" spans="1:21" x14ac:dyDescent="0.35">
      <c r="A1423">
        <v>1928</v>
      </c>
      <c r="B1423" t="s">
        <v>153</v>
      </c>
      <c r="C1423" t="s">
        <v>65</v>
      </c>
      <c r="D1423">
        <v>5</v>
      </c>
      <c r="E1423" t="s">
        <v>151</v>
      </c>
      <c r="F1423">
        <v>3.4</v>
      </c>
      <c r="G1423" s="1">
        <v>44571</v>
      </c>
      <c r="H1423">
        <v>108</v>
      </c>
      <c r="I1423">
        <v>890</v>
      </c>
      <c r="J1423">
        <v>15393.11</v>
      </c>
      <c r="K1423">
        <f>IF(ISBLANK(J1423),VLOOKUP(A1423,LinearRegression!$B$2:$J$850,6,FALSE),J1423)</f>
        <v>15393.11</v>
      </c>
      <c r="L1423" s="4">
        <f>IF(ISBLANK(J1423),VLOOKUP(A1423,GradientBoostingRegressor!$B$2:$J$850,6,FALSE),J1423)</f>
        <v>15393.11</v>
      </c>
      <c r="M1423">
        <f>SUM(P1423:S1423)</f>
        <v>16635.811502675173</v>
      </c>
      <c r="N1423">
        <f t="shared" si="88"/>
        <v>1242.7015026751724</v>
      </c>
      <c r="P1423">
        <f t="shared" si="89"/>
        <v>0</v>
      </c>
      <c r="Q1423">
        <f>$H1423*Q$2402</f>
        <v>16635.811502675173</v>
      </c>
      <c r="R1423">
        <f t="shared" si="90"/>
        <v>0</v>
      </c>
      <c r="S1423">
        <f t="shared" si="91"/>
        <v>0</v>
      </c>
      <c r="T1423">
        <f>MROT/DAY(EOMONTH(MIN($G$2:$G$2401),MONTH(G1423)-1))/8*H1423*$T$2402</f>
        <v>0</v>
      </c>
      <c r="U1423">
        <f>I1423-PLAN</f>
        <v>-670</v>
      </c>
    </row>
    <row r="1424" spans="1:21" x14ac:dyDescent="0.35">
      <c r="A1424">
        <v>1930</v>
      </c>
      <c r="B1424" t="s">
        <v>155</v>
      </c>
      <c r="C1424" t="s">
        <v>65</v>
      </c>
      <c r="D1424">
        <v>5</v>
      </c>
      <c r="E1424" t="s">
        <v>151</v>
      </c>
      <c r="F1424">
        <v>3.4</v>
      </c>
      <c r="G1424" s="1">
        <v>44571</v>
      </c>
      <c r="H1424">
        <v>108</v>
      </c>
      <c r="I1424">
        <v>890</v>
      </c>
      <c r="J1424">
        <v>15393.11</v>
      </c>
      <c r="K1424">
        <f>IF(ISBLANK(J1424),VLOOKUP(A1424,LinearRegression!$B$2:$J$850,6,FALSE),J1424)</f>
        <v>15393.11</v>
      </c>
      <c r="L1424" s="4">
        <f>IF(ISBLANK(J1424),VLOOKUP(A1424,GradientBoostingRegressor!$B$2:$J$850,6,FALSE),J1424)</f>
        <v>15393.11</v>
      </c>
      <c r="M1424">
        <f>SUM(P1424:S1424)</f>
        <v>16635.811502675173</v>
      </c>
      <c r="N1424">
        <f t="shared" si="88"/>
        <v>1242.7015026751724</v>
      </c>
      <c r="P1424">
        <f t="shared" si="89"/>
        <v>0</v>
      </c>
      <c r="Q1424">
        <f>$H1424*Q$2402</f>
        <v>16635.811502675173</v>
      </c>
      <c r="R1424">
        <f t="shared" si="90"/>
        <v>0</v>
      </c>
      <c r="S1424">
        <f t="shared" si="91"/>
        <v>0</v>
      </c>
      <c r="T1424">
        <f>MROT/DAY(EOMONTH(MIN($G$2:$G$2401),MONTH(G1424)-1))/8*H1424*$T$2402</f>
        <v>0</v>
      </c>
      <c r="U1424">
        <f>I1424-PLAN</f>
        <v>-670</v>
      </c>
    </row>
    <row r="1425" spans="1:21" x14ac:dyDescent="0.35">
      <c r="A1425">
        <v>1932</v>
      </c>
      <c r="B1425" t="s">
        <v>157</v>
      </c>
      <c r="C1425" t="s">
        <v>65</v>
      </c>
      <c r="D1425">
        <v>5</v>
      </c>
      <c r="E1425" t="s">
        <v>151</v>
      </c>
      <c r="F1425">
        <v>3.4</v>
      </c>
      <c r="G1425" s="1">
        <v>44571</v>
      </c>
      <c r="H1425">
        <v>108</v>
      </c>
      <c r="I1425">
        <v>890</v>
      </c>
      <c r="J1425">
        <v>15393.11</v>
      </c>
      <c r="K1425">
        <f>IF(ISBLANK(J1425),VLOOKUP(A1425,LinearRegression!$B$2:$J$850,6,FALSE),J1425)</f>
        <v>15393.11</v>
      </c>
      <c r="L1425" s="4">
        <f>IF(ISBLANK(J1425),VLOOKUP(A1425,GradientBoostingRegressor!$B$2:$J$850,6,FALSE),J1425)</f>
        <v>15393.11</v>
      </c>
      <c r="M1425">
        <f>SUM(P1425:S1425)</f>
        <v>16635.811502675173</v>
      </c>
      <c r="N1425">
        <f t="shared" si="88"/>
        <v>1242.7015026751724</v>
      </c>
      <c r="P1425">
        <f t="shared" si="89"/>
        <v>0</v>
      </c>
      <c r="Q1425">
        <f>$H1425*Q$2402</f>
        <v>16635.811502675173</v>
      </c>
      <c r="R1425">
        <f t="shared" si="90"/>
        <v>0</v>
      </c>
      <c r="S1425">
        <f t="shared" si="91"/>
        <v>0</v>
      </c>
      <c r="T1425">
        <f>MROT/DAY(EOMONTH(MIN($G$2:$G$2401),MONTH(G1425)-1))/8*H1425*$T$2402</f>
        <v>0</v>
      </c>
      <c r="U1425">
        <f>I1425-PLAN</f>
        <v>-670</v>
      </c>
    </row>
    <row r="1426" spans="1:21" x14ac:dyDescent="0.35">
      <c r="A1426">
        <v>1830</v>
      </c>
      <c r="B1426" t="s">
        <v>43</v>
      </c>
      <c r="C1426" t="s">
        <v>11</v>
      </c>
      <c r="D1426">
        <v>3</v>
      </c>
      <c r="E1426" t="s">
        <v>16</v>
      </c>
      <c r="F1426">
        <v>3.3</v>
      </c>
      <c r="G1426" s="1">
        <v>44571</v>
      </c>
      <c r="H1426">
        <v>132</v>
      </c>
      <c r="I1426">
        <v>890</v>
      </c>
      <c r="J1426">
        <v>15298.27</v>
      </c>
      <c r="K1426">
        <f>IF(ISBLANK(J1426),VLOOKUP(A1426,LinearRegression!$B$2:$J$850,6,FALSE),J1426)</f>
        <v>15298.27</v>
      </c>
      <c r="L1426" s="4">
        <f>IF(ISBLANK(J1426),VLOOKUP(A1426,GradientBoostingRegressor!$B$2:$J$850,6,FALSE),J1426)</f>
        <v>15298.27</v>
      </c>
      <c r="M1426">
        <f>SUM(P1426:S1426)</f>
        <v>20332.658503269657</v>
      </c>
      <c r="N1426">
        <f t="shared" si="88"/>
        <v>5034.3885032696562</v>
      </c>
      <c r="P1426">
        <f t="shared" si="89"/>
        <v>0</v>
      </c>
      <c r="Q1426">
        <f>$H1426*Q$2402</f>
        <v>20332.658503269657</v>
      </c>
      <c r="R1426">
        <f t="shared" si="90"/>
        <v>0</v>
      </c>
      <c r="S1426">
        <f t="shared" si="91"/>
        <v>0</v>
      </c>
      <c r="T1426">
        <f>MROT/DAY(EOMONTH(MIN($G$2:$G$2401),MONTH(G1426)-1))/8*H1426*$T$2402</f>
        <v>0</v>
      </c>
      <c r="U1426">
        <f>I1426-PLAN</f>
        <v>-670</v>
      </c>
    </row>
    <row r="1427" spans="1:21" x14ac:dyDescent="0.35">
      <c r="A1427">
        <v>2023</v>
      </c>
      <c r="B1427" t="s">
        <v>36</v>
      </c>
      <c r="C1427" t="s">
        <v>11</v>
      </c>
      <c r="D1427">
        <v>3</v>
      </c>
      <c r="E1427" t="s">
        <v>16</v>
      </c>
      <c r="F1427">
        <v>3.3</v>
      </c>
      <c r="G1427" s="1">
        <v>44572</v>
      </c>
      <c r="H1427">
        <v>132</v>
      </c>
      <c r="I1427">
        <v>1200</v>
      </c>
      <c r="J1427">
        <v>15298.27</v>
      </c>
      <c r="K1427">
        <f>IF(ISBLANK(J1427),VLOOKUP(A1427,LinearRegression!$B$2:$J$850,6,FALSE),J1427)</f>
        <v>15298.27</v>
      </c>
      <c r="L1427" s="4">
        <f>IF(ISBLANK(J1427),VLOOKUP(A1427,GradientBoostingRegressor!$B$2:$J$850,6,FALSE),J1427)</f>
        <v>15298.27</v>
      </c>
      <c r="M1427">
        <f>SUM(P1427:S1427)</f>
        <v>20332.658503269657</v>
      </c>
      <c r="N1427">
        <f t="shared" si="88"/>
        <v>5034.3885032696562</v>
      </c>
      <c r="P1427">
        <f t="shared" si="89"/>
        <v>0</v>
      </c>
      <c r="Q1427">
        <f>$H1427*Q$2402</f>
        <v>20332.658503269657</v>
      </c>
      <c r="R1427">
        <f t="shared" si="90"/>
        <v>0</v>
      </c>
      <c r="S1427">
        <f t="shared" si="91"/>
        <v>0</v>
      </c>
      <c r="T1427">
        <f>MROT/DAY(EOMONTH(MIN($G$2:$G$2401),MONTH(G1427)-1))/8*H1427*$T$2402</f>
        <v>0</v>
      </c>
      <c r="U1427">
        <f>I1427-PLAN</f>
        <v>-360</v>
      </c>
    </row>
    <row r="1428" spans="1:21" x14ac:dyDescent="0.35">
      <c r="A1428">
        <v>2028</v>
      </c>
      <c r="B1428" t="s">
        <v>41</v>
      </c>
      <c r="C1428" t="s">
        <v>18</v>
      </c>
      <c r="D1428">
        <v>3</v>
      </c>
      <c r="E1428" t="s">
        <v>16</v>
      </c>
      <c r="F1428">
        <v>3.3</v>
      </c>
      <c r="G1428" s="1">
        <v>44572</v>
      </c>
      <c r="H1428">
        <v>132</v>
      </c>
      <c r="I1428">
        <v>1200</v>
      </c>
      <c r="J1428">
        <v>15298.27</v>
      </c>
      <c r="K1428">
        <f>IF(ISBLANK(J1428),VLOOKUP(A1428,LinearRegression!$B$2:$J$850,6,FALSE),J1428)</f>
        <v>15298.27</v>
      </c>
      <c r="L1428" s="4">
        <f>IF(ISBLANK(J1428),VLOOKUP(A1428,GradientBoostingRegressor!$B$2:$J$850,6,FALSE),J1428)</f>
        <v>15298.27</v>
      </c>
      <c r="M1428">
        <f>SUM(P1428:S1428)</f>
        <v>20332.658503269657</v>
      </c>
      <c r="N1428">
        <f t="shared" si="88"/>
        <v>5034.3885032696562</v>
      </c>
      <c r="P1428">
        <f t="shared" si="89"/>
        <v>0</v>
      </c>
      <c r="Q1428">
        <f>$H1428*Q$2402</f>
        <v>20332.658503269657</v>
      </c>
      <c r="R1428">
        <f t="shared" si="90"/>
        <v>0</v>
      </c>
      <c r="S1428">
        <f t="shared" si="91"/>
        <v>0</v>
      </c>
      <c r="T1428">
        <f>MROT/DAY(EOMONTH(MIN($G$2:$G$2401),MONTH(G1428)-1))/8*H1428*$T$2402</f>
        <v>0</v>
      </c>
      <c r="U1428">
        <f>I1428-PLAN</f>
        <v>-360</v>
      </c>
    </row>
    <row r="1429" spans="1:21" x14ac:dyDescent="0.35">
      <c r="A1429">
        <v>2029</v>
      </c>
      <c r="B1429" t="s">
        <v>42</v>
      </c>
      <c r="C1429" t="s">
        <v>11</v>
      </c>
      <c r="D1429">
        <v>3</v>
      </c>
      <c r="E1429" t="s">
        <v>16</v>
      </c>
      <c r="F1429">
        <v>3.3</v>
      </c>
      <c r="G1429" s="1">
        <v>44572</v>
      </c>
      <c r="H1429">
        <v>132</v>
      </c>
      <c r="I1429">
        <v>1200</v>
      </c>
      <c r="J1429">
        <v>15298.27</v>
      </c>
      <c r="K1429">
        <f>IF(ISBLANK(J1429),VLOOKUP(A1429,LinearRegression!$B$2:$J$850,6,FALSE),J1429)</f>
        <v>15298.27</v>
      </c>
      <c r="L1429" s="4">
        <f>IF(ISBLANK(J1429),VLOOKUP(A1429,GradientBoostingRegressor!$B$2:$J$850,6,FALSE),J1429)</f>
        <v>15298.27</v>
      </c>
      <c r="M1429">
        <f>SUM(P1429:S1429)</f>
        <v>20332.658503269657</v>
      </c>
      <c r="N1429">
        <f t="shared" si="88"/>
        <v>5034.3885032696562</v>
      </c>
      <c r="P1429">
        <f t="shared" si="89"/>
        <v>0</v>
      </c>
      <c r="Q1429">
        <f>$H1429*Q$2402</f>
        <v>20332.658503269657</v>
      </c>
      <c r="R1429">
        <f t="shared" si="90"/>
        <v>0</v>
      </c>
      <c r="S1429">
        <f t="shared" si="91"/>
        <v>0</v>
      </c>
      <c r="T1429">
        <f>MROT/DAY(EOMONTH(MIN($G$2:$G$2401),MONTH(G1429)-1))/8*H1429*$T$2402</f>
        <v>0</v>
      </c>
      <c r="U1429">
        <f>I1429-PLAN</f>
        <v>-360</v>
      </c>
    </row>
    <row r="1430" spans="1:21" x14ac:dyDescent="0.35">
      <c r="A1430">
        <v>2031</v>
      </c>
      <c r="B1430" t="s">
        <v>44</v>
      </c>
      <c r="C1430" t="s">
        <v>11</v>
      </c>
      <c r="D1430">
        <v>3</v>
      </c>
      <c r="E1430" t="s">
        <v>16</v>
      </c>
      <c r="F1430">
        <v>3.3</v>
      </c>
      <c r="G1430" s="1">
        <v>44572</v>
      </c>
      <c r="H1430">
        <v>132</v>
      </c>
      <c r="I1430">
        <v>1200</v>
      </c>
      <c r="J1430">
        <v>15298.27</v>
      </c>
      <c r="K1430">
        <f>IF(ISBLANK(J1430),VLOOKUP(A1430,LinearRegression!$B$2:$J$850,6,FALSE),J1430)</f>
        <v>15298.27</v>
      </c>
      <c r="L1430" s="4">
        <f>IF(ISBLANK(J1430),VLOOKUP(A1430,GradientBoostingRegressor!$B$2:$J$850,6,FALSE),J1430)</f>
        <v>15298.27</v>
      </c>
      <c r="M1430">
        <f>SUM(P1430:S1430)</f>
        <v>20332.658503269657</v>
      </c>
      <c r="N1430">
        <f t="shared" si="88"/>
        <v>5034.3885032696562</v>
      </c>
      <c r="P1430">
        <f t="shared" si="89"/>
        <v>0</v>
      </c>
      <c r="Q1430">
        <f>$H1430*Q$2402</f>
        <v>20332.658503269657</v>
      </c>
      <c r="R1430">
        <f t="shared" si="90"/>
        <v>0</v>
      </c>
      <c r="S1430">
        <f t="shared" si="91"/>
        <v>0</v>
      </c>
      <c r="T1430">
        <f>MROT/DAY(EOMONTH(MIN($G$2:$G$2401),MONTH(G1430)-1))/8*H1430*$T$2402</f>
        <v>0</v>
      </c>
      <c r="U1430">
        <f>I1430-PLAN</f>
        <v>-360</v>
      </c>
    </row>
    <row r="1431" spans="1:21" x14ac:dyDescent="0.35">
      <c r="A1431">
        <v>1219</v>
      </c>
      <c r="B1431" t="s">
        <v>32</v>
      </c>
      <c r="C1431" t="s">
        <v>11</v>
      </c>
      <c r="D1431">
        <v>3</v>
      </c>
      <c r="E1431" t="s">
        <v>12</v>
      </c>
      <c r="F1431">
        <v>1</v>
      </c>
      <c r="G1431" s="1">
        <v>44568</v>
      </c>
      <c r="H1431">
        <v>168</v>
      </c>
      <c r="I1431">
        <v>1620</v>
      </c>
      <c r="J1431">
        <v>15271.76</v>
      </c>
      <c r="K1431">
        <f>IF(ISBLANK(J1431),VLOOKUP(A1431,LinearRegression!$B$2:$J$850,6,FALSE),J1431)</f>
        <v>15271.76</v>
      </c>
      <c r="L1431" s="4">
        <f>IF(ISBLANK(J1431),VLOOKUP(A1431,GradientBoostingRegressor!$B$2:$J$850,6,FALSE),J1431)</f>
        <v>15271.76</v>
      </c>
      <c r="M1431">
        <f>SUM(P1431:S1431)</f>
        <v>25877.929004161379</v>
      </c>
      <c r="N1431">
        <f t="shared" si="88"/>
        <v>10606.169004161378</v>
      </c>
      <c r="P1431">
        <f t="shared" si="89"/>
        <v>0</v>
      </c>
      <c r="Q1431">
        <f>$H1431*Q$2402</f>
        <v>25877.929004161379</v>
      </c>
      <c r="R1431">
        <f t="shared" si="90"/>
        <v>0</v>
      </c>
      <c r="S1431">
        <f t="shared" si="91"/>
        <v>0</v>
      </c>
      <c r="T1431">
        <f>MROT/DAY(EOMONTH(MIN($G$2:$G$2401),MONTH(G1431)-1))/8*H1431*$T$2402</f>
        <v>0</v>
      </c>
      <c r="U1431">
        <f>I1431-PLAN</f>
        <v>60</v>
      </c>
    </row>
    <row r="1432" spans="1:21" x14ac:dyDescent="0.35">
      <c r="A1432">
        <v>222</v>
      </c>
      <c r="B1432" t="s">
        <v>35</v>
      </c>
      <c r="C1432" t="s">
        <v>11</v>
      </c>
      <c r="D1432">
        <v>3</v>
      </c>
      <c r="E1432" t="s">
        <v>12</v>
      </c>
      <c r="F1432">
        <v>1</v>
      </c>
      <c r="G1432" s="1">
        <v>44563</v>
      </c>
      <c r="H1432">
        <v>168</v>
      </c>
      <c r="I1432">
        <v>1460</v>
      </c>
      <c r="J1432">
        <v>15254.56</v>
      </c>
      <c r="K1432">
        <f>IF(ISBLANK(J1432),VLOOKUP(A1432,LinearRegression!$B$2:$J$850,6,FALSE),J1432)</f>
        <v>15254.56</v>
      </c>
      <c r="L1432" s="4">
        <f>IF(ISBLANK(J1432),VLOOKUP(A1432,GradientBoostingRegressor!$B$2:$J$850,6,FALSE),J1432)</f>
        <v>15254.56</v>
      </c>
      <c r="M1432">
        <f>SUM(P1432:S1432)</f>
        <v>25877.929004161379</v>
      </c>
      <c r="N1432">
        <f t="shared" si="88"/>
        <v>10623.369004161379</v>
      </c>
      <c r="P1432">
        <f t="shared" si="89"/>
        <v>0</v>
      </c>
      <c r="Q1432">
        <f>$H1432*Q$2402</f>
        <v>25877.929004161379</v>
      </c>
      <c r="R1432">
        <f t="shared" si="90"/>
        <v>0</v>
      </c>
      <c r="S1432">
        <f t="shared" si="91"/>
        <v>0</v>
      </c>
      <c r="T1432">
        <f>MROT/DAY(EOMONTH(MIN($G$2:$G$2401),MONTH(G1432)-1))/8*H1432*$T$2402</f>
        <v>0</v>
      </c>
      <c r="U1432">
        <f>I1432-PLAN</f>
        <v>-100</v>
      </c>
    </row>
    <row r="1433" spans="1:21" x14ac:dyDescent="0.35">
      <c r="A1433">
        <v>1867</v>
      </c>
      <c r="B1433" t="s">
        <v>86</v>
      </c>
      <c r="C1433" t="s">
        <v>71</v>
      </c>
      <c r="D1433">
        <v>4</v>
      </c>
      <c r="E1433" t="s">
        <v>66</v>
      </c>
      <c r="F1433">
        <v>3.1</v>
      </c>
      <c r="G1433" s="1">
        <v>44571</v>
      </c>
      <c r="H1433">
        <v>132</v>
      </c>
      <c r="I1433">
        <v>890</v>
      </c>
      <c r="J1433">
        <v>15203.04</v>
      </c>
      <c r="K1433">
        <f>IF(ISBLANK(J1433),VLOOKUP(A1433,LinearRegression!$B$2:$J$850,6,FALSE),J1433)</f>
        <v>15203.04</v>
      </c>
      <c r="L1433" s="4">
        <f>IF(ISBLANK(J1433),VLOOKUP(A1433,GradientBoostingRegressor!$B$2:$J$850,6,FALSE),J1433)</f>
        <v>15203.04</v>
      </c>
      <c r="M1433">
        <f>SUM(P1433:S1433)</f>
        <v>20332.658503269657</v>
      </c>
      <c r="N1433">
        <f t="shared" si="88"/>
        <v>5129.6185032696558</v>
      </c>
      <c r="P1433">
        <f t="shared" si="89"/>
        <v>0</v>
      </c>
      <c r="Q1433">
        <f>$H1433*Q$2402</f>
        <v>20332.658503269657</v>
      </c>
      <c r="R1433">
        <f t="shared" si="90"/>
        <v>0</v>
      </c>
      <c r="S1433">
        <f t="shared" si="91"/>
        <v>0</v>
      </c>
      <c r="T1433">
        <f>MROT/DAY(EOMONTH(MIN($G$2:$G$2401),MONTH(G1433)-1))/8*H1433*$T$2402</f>
        <v>0</v>
      </c>
      <c r="U1433">
        <f>I1433-PLAN</f>
        <v>-670</v>
      </c>
    </row>
    <row r="1434" spans="1:21" x14ac:dyDescent="0.35">
      <c r="A1434">
        <v>1873</v>
      </c>
      <c r="B1434" t="s">
        <v>93</v>
      </c>
      <c r="C1434" t="s">
        <v>18</v>
      </c>
      <c r="D1434">
        <v>4</v>
      </c>
      <c r="E1434" t="s">
        <v>16</v>
      </c>
      <c r="F1434">
        <v>3.3</v>
      </c>
      <c r="G1434" s="1">
        <v>44571</v>
      </c>
      <c r="H1434">
        <v>120</v>
      </c>
      <c r="I1434">
        <v>890</v>
      </c>
      <c r="J1434">
        <v>15080.95</v>
      </c>
      <c r="K1434">
        <f>IF(ISBLANK(J1434),VLOOKUP(A1434,LinearRegression!$B$2:$J$850,6,FALSE),J1434)</f>
        <v>15080.95</v>
      </c>
      <c r="L1434" s="4">
        <f>IF(ISBLANK(J1434),VLOOKUP(A1434,GradientBoostingRegressor!$B$2:$J$850,6,FALSE),J1434)</f>
        <v>15080.95</v>
      </c>
      <c r="M1434">
        <f>SUM(P1434:S1434)</f>
        <v>18484.235002972415</v>
      </c>
      <c r="N1434">
        <f t="shared" si="88"/>
        <v>3403.2850029724141</v>
      </c>
      <c r="P1434">
        <f t="shared" si="89"/>
        <v>0</v>
      </c>
      <c r="Q1434">
        <f>$H1434*Q$2402</f>
        <v>18484.235002972415</v>
      </c>
      <c r="R1434">
        <f t="shared" si="90"/>
        <v>0</v>
      </c>
      <c r="S1434">
        <f t="shared" si="91"/>
        <v>0</v>
      </c>
      <c r="T1434">
        <f>MROT/DAY(EOMONTH(MIN($G$2:$G$2401),MONTH(G1434)-1))/8*H1434*$T$2402</f>
        <v>0</v>
      </c>
      <c r="U1434">
        <f>I1434-PLAN</f>
        <v>-670</v>
      </c>
    </row>
    <row r="1435" spans="1:21" x14ac:dyDescent="0.35">
      <c r="A1435">
        <v>1882</v>
      </c>
      <c r="B1435" t="s">
        <v>102</v>
      </c>
      <c r="C1435" t="s">
        <v>18</v>
      </c>
      <c r="D1435">
        <v>4</v>
      </c>
      <c r="E1435" t="s">
        <v>103</v>
      </c>
      <c r="F1435">
        <v>3.3</v>
      </c>
      <c r="G1435" s="1">
        <v>44571</v>
      </c>
      <c r="H1435">
        <v>120</v>
      </c>
      <c r="I1435">
        <v>890</v>
      </c>
      <c r="J1435">
        <v>15080.95</v>
      </c>
      <c r="K1435">
        <f>IF(ISBLANK(J1435),VLOOKUP(A1435,LinearRegression!$B$2:$J$850,6,FALSE),J1435)</f>
        <v>15080.95</v>
      </c>
      <c r="L1435" s="4">
        <f>IF(ISBLANK(J1435),VLOOKUP(A1435,GradientBoostingRegressor!$B$2:$J$850,6,FALSE),J1435)</f>
        <v>15080.95</v>
      </c>
      <c r="M1435">
        <f>SUM(P1435:S1435)</f>
        <v>18484.235002972415</v>
      </c>
      <c r="N1435">
        <f t="shared" si="88"/>
        <v>3403.2850029724141</v>
      </c>
      <c r="P1435">
        <f t="shared" si="89"/>
        <v>0</v>
      </c>
      <c r="Q1435">
        <f>$H1435*Q$2402</f>
        <v>18484.235002972415</v>
      </c>
      <c r="R1435">
        <f t="shared" si="90"/>
        <v>0</v>
      </c>
      <c r="S1435">
        <f t="shared" si="91"/>
        <v>0</v>
      </c>
      <c r="T1435">
        <f>MROT/DAY(EOMONTH(MIN($G$2:$G$2401),MONTH(G1435)-1))/8*H1435*$T$2402</f>
        <v>0</v>
      </c>
      <c r="U1435">
        <f>I1435-PLAN</f>
        <v>-670</v>
      </c>
    </row>
    <row r="1436" spans="1:21" x14ac:dyDescent="0.35">
      <c r="A1436">
        <v>1887</v>
      </c>
      <c r="B1436" t="s">
        <v>108</v>
      </c>
      <c r="C1436" t="s">
        <v>18</v>
      </c>
      <c r="D1436">
        <v>4</v>
      </c>
      <c r="E1436" t="s">
        <v>103</v>
      </c>
      <c r="F1436">
        <v>3.3</v>
      </c>
      <c r="G1436" s="1">
        <v>44571</v>
      </c>
      <c r="H1436">
        <v>120</v>
      </c>
      <c r="I1436">
        <v>890</v>
      </c>
      <c r="J1436">
        <v>15080.95</v>
      </c>
      <c r="K1436">
        <f>IF(ISBLANK(J1436),VLOOKUP(A1436,LinearRegression!$B$2:$J$850,6,FALSE),J1436)</f>
        <v>15080.95</v>
      </c>
      <c r="L1436" s="4">
        <f>IF(ISBLANK(J1436),VLOOKUP(A1436,GradientBoostingRegressor!$B$2:$J$850,6,FALSE),J1436)</f>
        <v>15080.95</v>
      </c>
      <c r="M1436">
        <f>SUM(P1436:S1436)</f>
        <v>18484.235002972415</v>
      </c>
      <c r="N1436">
        <f t="shared" si="88"/>
        <v>3403.2850029724141</v>
      </c>
      <c r="P1436">
        <f t="shared" si="89"/>
        <v>0</v>
      </c>
      <c r="Q1436">
        <f>$H1436*Q$2402</f>
        <v>18484.235002972415</v>
      </c>
      <c r="R1436">
        <f t="shared" si="90"/>
        <v>0</v>
      </c>
      <c r="S1436">
        <f t="shared" si="91"/>
        <v>0</v>
      </c>
      <c r="T1436">
        <f>MROT/DAY(EOMONTH(MIN($G$2:$G$2401),MONTH(G1436)-1))/8*H1436*$T$2402</f>
        <v>0</v>
      </c>
      <c r="U1436">
        <f>I1436-PLAN</f>
        <v>-670</v>
      </c>
    </row>
    <row r="1437" spans="1:21" x14ac:dyDescent="0.35">
      <c r="A1437">
        <v>417</v>
      </c>
      <c r="B1437" t="s">
        <v>30</v>
      </c>
      <c r="C1437" t="s">
        <v>11</v>
      </c>
      <c r="D1437">
        <v>3</v>
      </c>
      <c r="E1437" t="s">
        <v>12</v>
      </c>
      <c r="F1437">
        <v>1</v>
      </c>
      <c r="G1437" s="1">
        <v>44564</v>
      </c>
      <c r="H1437">
        <v>168</v>
      </c>
      <c r="I1437">
        <v>1430</v>
      </c>
      <c r="J1437">
        <v>14934.53</v>
      </c>
      <c r="K1437">
        <f>IF(ISBLANK(J1437),VLOOKUP(A1437,LinearRegression!$B$2:$J$850,6,FALSE),J1437)</f>
        <v>14934.53</v>
      </c>
      <c r="L1437" s="4">
        <f>IF(ISBLANK(J1437),VLOOKUP(A1437,GradientBoostingRegressor!$B$2:$J$850,6,FALSE),J1437)</f>
        <v>14934.53</v>
      </c>
      <c r="M1437">
        <f>SUM(P1437:S1437)</f>
        <v>25877.929004161379</v>
      </c>
      <c r="N1437">
        <f t="shared" si="88"/>
        <v>10943.399004161378</v>
      </c>
      <c r="P1437">
        <f t="shared" si="89"/>
        <v>0</v>
      </c>
      <c r="Q1437">
        <f>$H1437*Q$2402</f>
        <v>25877.929004161379</v>
      </c>
      <c r="R1437">
        <f t="shared" si="90"/>
        <v>0</v>
      </c>
      <c r="S1437">
        <f t="shared" si="91"/>
        <v>0</v>
      </c>
      <c r="T1437">
        <f>MROT/DAY(EOMONTH(MIN($G$2:$G$2401),MONTH(G1437)-1))/8*H1437*$T$2402</f>
        <v>0</v>
      </c>
      <c r="U1437">
        <f>I1437-PLAN</f>
        <v>-130</v>
      </c>
    </row>
    <row r="1438" spans="1:21" x14ac:dyDescent="0.35">
      <c r="A1438">
        <v>421</v>
      </c>
      <c r="B1438" t="s">
        <v>34</v>
      </c>
      <c r="C1438" t="s">
        <v>11</v>
      </c>
      <c r="D1438">
        <v>3</v>
      </c>
      <c r="E1438" t="s">
        <v>12</v>
      </c>
      <c r="F1438">
        <v>1</v>
      </c>
      <c r="G1438" s="1">
        <v>44564</v>
      </c>
      <c r="H1438">
        <v>168</v>
      </c>
      <c r="I1438">
        <v>1430</v>
      </c>
      <c r="J1438">
        <v>14934.53</v>
      </c>
      <c r="K1438">
        <f>IF(ISBLANK(J1438),VLOOKUP(A1438,LinearRegression!$B$2:$J$850,6,FALSE),J1438)</f>
        <v>14934.53</v>
      </c>
      <c r="L1438" s="4">
        <f>IF(ISBLANK(J1438),VLOOKUP(A1438,GradientBoostingRegressor!$B$2:$J$850,6,FALSE),J1438)</f>
        <v>14934.53</v>
      </c>
      <c r="M1438">
        <f>SUM(P1438:S1438)</f>
        <v>25877.929004161379</v>
      </c>
      <c r="N1438">
        <f t="shared" si="88"/>
        <v>10943.399004161378</v>
      </c>
      <c r="P1438">
        <f t="shared" si="89"/>
        <v>0</v>
      </c>
      <c r="Q1438">
        <f>$H1438*Q$2402</f>
        <v>25877.929004161379</v>
      </c>
      <c r="R1438">
        <f t="shared" si="90"/>
        <v>0</v>
      </c>
      <c r="S1438">
        <f t="shared" si="91"/>
        <v>0</v>
      </c>
      <c r="T1438">
        <f>MROT/DAY(EOMONTH(MIN($G$2:$G$2401),MONTH(G1438)-1))/8*H1438*$T$2402</f>
        <v>0</v>
      </c>
      <c r="U1438">
        <f>I1438-PLAN</f>
        <v>-130</v>
      </c>
    </row>
    <row r="1439" spans="1:21" x14ac:dyDescent="0.35">
      <c r="A1439">
        <v>1892</v>
      </c>
      <c r="B1439" t="s">
        <v>113</v>
      </c>
      <c r="C1439" t="s">
        <v>114</v>
      </c>
      <c r="D1439">
        <v>5</v>
      </c>
      <c r="E1439" t="s">
        <v>51</v>
      </c>
      <c r="F1439">
        <v>3.3</v>
      </c>
      <c r="G1439" s="1">
        <v>44571</v>
      </c>
      <c r="H1439">
        <v>108</v>
      </c>
      <c r="I1439">
        <v>890</v>
      </c>
      <c r="J1439">
        <v>14745.11</v>
      </c>
      <c r="K1439">
        <f>IF(ISBLANK(J1439),VLOOKUP(A1439,LinearRegression!$B$2:$J$850,6,FALSE),J1439)</f>
        <v>14745.11</v>
      </c>
      <c r="L1439" s="4">
        <f>IF(ISBLANK(J1439),VLOOKUP(A1439,GradientBoostingRegressor!$B$2:$J$850,6,FALSE),J1439)</f>
        <v>14745.11</v>
      </c>
      <c r="M1439">
        <f>SUM(P1439:S1439)</f>
        <v>16635.811502675173</v>
      </c>
      <c r="N1439">
        <f t="shared" si="88"/>
        <v>1890.7015026751724</v>
      </c>
      <c r="P1439">
        <f t="shared" si="89"/>
        <v>0</v>
      </c>
      <c r="Q1439">
        <f>$H1439*Q$2402</f>
        <v>16635.811502675173</v>
      </c>
      <c r="R1439">
        <f t="shared" si="90"/>
        <v>0</v>
      </c>
      <c r="S1439">
        <f t="shared" si="91"/>
        <v>0</v>
      </c>
      <c r="T1439">
        <f>MROT/DAY(EOMONTH(MIN($G$2:$G$2401),MONTH(G1439)-1))/8*H1439*$T$2402</f>
        <v>0</v>
      </c>
      <c r="U1439">
        <f>I1439-PLAN</f>
        <v>-670</v>
      </c>
    </row>
    <row r="1440" spans="1:21" x14ac:dyDescent="0.35">
      <c r="A1440">
        <v>1899</v>
      </c>
      <c r="B1440" t="s">
        <v>121</v>
      </c>
      <c r="C1440" t="s">
        <v>114</v>
      </c>
      <c r="D1440">
        <v>5</v>
      </c>
      <c r="E1440" t="s">
        <v>51</v>
      </c>
      <c r="F1440">
        <v>3.3</v>
      </c>
      <c r="G1440" s="1">
        <v>44571</v>
      </c>
      <c r="H1440">
        <v>108</v>
      </c>
      <c r="I1440">
        <v>890</v>
      </c>
      <c r="J1440">
        <v>14745.11</v>
      </c>
      <c r="K1440">
        <f>IF(ISBLANK(J1440),VLOOKUP(A1440,LinearRegression!$B$2:$J$850,6,FALSE),J1440)</f>
        <v>14745.11</v>
      </c>
      <c r="L1440" s="4">
        <f>IF(ISBLANK(J1440),VLOOKUP(A1440,GradientBoostingRegressor!$B$2:$J$850,6,FALSE),J1440)</f>
        <v>14745.11</v>
      </c>
      <c r="M1440">
        <f>SUM(P1440:S1440)</f>
        <v>16635.811502675173</v>
      </c>
      <c r="N1440">
        <f t="shared" si="88"/>
        <v>1890.7015026751724</v>
      </c>
      <c r="P1440">
        <f t="shared" si="89"/>
        <v>0</v>
      </c>
      <c r="Q1440">
        <f>$H1440*Q$2402</f>
        <v>16635.811502675173</v>
      </c>
      <c r="R1440">
        <f t="shared" si="90"/>
        <v>0</v>
      </c>
      <c r="S1440">
        <f t="shared" si="91"/>
        <v>0</v>
      </c>
      <c r="T1440">
        <f>MROT/DAY(EOMONTH(MIN($G$2:$G$2401),MONTH(G1440)-1))/8*H1440*$T$2402</f>
        <v>0</v>
      </c>
      <c r="U1440">
        <f>I1440-PLAN</f>
        <v>-670</v>
      </c>
    </row>
    <row r="1441" spans="1:21" x14ac:dyDescent="0.35">
      <c r="A1441">
        <v>1902</v>
      </c>
      <c r="B1441" t="s">
        <v>124</v>
      </c>
      <c r="C1441" t="s">
        <v>114</v>
      </c>
      <c r="D1441">
        <v>5</v>
      </c>
      <c r="E1441" t="s">
        <v>51</v>
      </c>
      <c r="F1441">
        <v>3.3</v>
      </c>
      <c r="G1441" s="1">
        <v>44571</v>
      </c>
      <c r="H1441">
        <v>108</v>
      </c>
      <c r="I1441">
        <v>890</v>
      </c>
      <c r="J1441">
        <v>14745.11</v>
      </c>
      <c r="K1441">
        <f>IF(ISBLANK(J1441),VLOOKUP(A1441,LinearRegression!$B$2:$J$850,6,FALSE),J1441)</f>
        <v>14745.11</v>
      </c>
      <c r="L1441" s="4">
        <f>IF(ISBLANK(J1441),VLOOKUP(A1441,GradientBoostingRegressor!$B$2:$J$850,6,FALSE),J1441)</f>
        <v>14745.11</v>
      </c>
      <c r="M1441">
        <f>SUM(P1441:S1441)</f>
        <v>16635.811502675173</v>
      </c>
      <c r="N1441">
        <f t="shared" si="88"/>
        <v>1890.7015026751724</v>
      </c>
      <c r="P1441">
        <f t="shared" si="89"/>
        <v>0</v>
      </c>
      <c r="Q1441">
        <f>$H1441*Q$2402</f>
        <v>16635.811502675173</v>
      </c>
      <c r="R1441">
        <f t="shared" si="90"/>
        <v>0</v>
      </c>
      <c r="S1441">
        <f t="shared" si="91"/>
        <v>0</v>
      </c>
      <c r="T1441">
        <f>MROT/DAY(EOMONTH(MIN($G$2:$G$2401),MONTH(G1441)-1))/8*H1441*$T$2402</f>
        <v>0</v>
      </c>
      <c r="U1441">
        <f>I1441-PLAN</f>
        <v>-670</v>
      </c>
    </row>
    <row r="1442" spans="1:21" x14ac:dyDescent="0.35">
      <c r="A1442">
        <v>1904</v>
      </c>
      <c r="B1442" t="s">
        <v>126</v>
      </c>
      <c r="C1442" t="s">
        <v>114</v>
      </c>
      <c r="D1442">
        <v>5</v>
      </c>
      <c r="E1442" t="s">
        <v>51</v>
      </c>
      <c r="F1442">
        <v>3.3</v>
      </c>
      <c r="G1442" s="1">
        <v>44571</v>
      </c>
      <c r="H1442">
        <v>108</v>
      </c>
      <c r="I1442">
        <v>890</v>
      </c>
      <c r="J1442">
        <v>14745.11</v>
      </c>
      <c r="K1442">
        <f>IF(ISBLANK(J1442),VLOOKUP(A1442,LinearRegression!$B$2:$J$850,6,FALSE),J1442)</f>
        <v>14745.11</v>
      </c>
      <c r="L1442" s="4">
        <f>IF(ISBLANK(J1442),VLOOKUP(A1442,GradientBoostingRegressor!$B$2:$J$850,6,FALSE),J1442)</f>
        <v>14745.11</v>
      </c>
      <c r="M1442">
        <f>SUM(P1442:S1442)</f>
        <v>16635.811502675173</v>
      </c>
      <c r="N1442">
        <f t="shared" si="88"/>
        <v>1890.7015026751724</v>
      </c>
      <c r="P1442">
        <f t="shared" si="89"/>
        <v>0</v>
      </c>
      <c r="Q1442">
        <f>$H1442*Q$2402</f>
        <v>16635.811502675173</v>
      </c>
      <c r="R1442">
        <f t="shared" si="90"/>
        <v>0</v>
      </c>
      <c r="S1442">
        <f t="shared" si="91"/>
        <v>0</v>
      </c>
      <c r="T1442">
        <f>MROT/DAY(EOMONTH(MIN($G$2:$G$2401),MONTH(G1442)-1))/8*H1442*$T$2402</f>
        <v>0</v>
      </c>
      <c r="U1442">
        <f>I1442-PLAN</f>
        <v>-670</v>
      </c>
    </row>
    <row r="1443" spans="1:21" x14ac:dyDescent="0.35">
      <c r="A1443">
        <v>1906</v>
      </c>
      <c r="B1443" t="s">
        <v>128</v>
      </c>
      <c r="C1443" t="s">
        <v>114</v>
      </c>
      <c r="D1443">
        <v>5</v>
      </c>
      <c r="E1443" t="s">
        <v>51</v>
      </c>
      <c r="F1443">
        <v>3.3</v>
      </c>
      <c r="G1443" s="1">
        <v>44571</v>
      </c>
      <c r="H1443">
        <v>108</v>
      </c>
      <c r="I1443">
        <v>890</v>
      </c>
      <c r="J1443">
        <v>14745.11</v>
      </c>
      <c r="K1443">
        <f>IF(ISBLANK(J1443),VLOOKUP(A1443,LinearRegression!$B$2:$J$850,6,FALSE),J1443)</f>
        <v>14745.11</v>
      </c>
      <c r="L1443" s="4">
        <f>IF(ISBLANK(J1443),VLOOKUP(A1443,GradientBoostingRegressor!$B$2:$J$850,6,FALSE),J1443)</f>
        <v>14745.11</v>
      </c>
      <c r="M1443">
        <f>SUM(P1443:S1443)</f>
        <v>16635.811502675173</v>
      </c>
      <c r="N1443">
        <f t="shared" si="88"/>
        <v>1890.7015026751724</v>
      </c>
      <c r="P1443">
        <f t="shared" si="89"/>
        <v>0</v>
      </c>
      <c r="Q1443">
        <f>$H1443*Q$2402</f>
        <v>16635.811502675173</v>
      </c>
      <c r="R1443">
        <f t="shared" si="90"/>
        <v>0</v>
      </c>
      <c r="S1443">
        <f t="shared" si="91"/>
        <v>0</v>
      </c>
      <c r="T1443">
        <f>MROT/DAY(EOMONTH(MIN($G$2:$G$2401),MONTH(G1443)-1))/8*H1443*$T$2402</f>
        <v>0</v>
      </c>
      <c r="U1443">
        <f>I1443-PLAN</f>
        <v>-670</v>
      </c>
    </row>
    <row r="1444" spans="1:21" x14ac:dyDescent="0.35">
      <c r="A1444">
        <v>1909</v>
      </c>
      <c r="B1444" t="s">
        <v>131</v>
      </c>
      <c r="C1444" t="s">
        <v>114</v>
      </c>
      <c r="D1444">
        <v>5</v>
      </c>
      <c r="E1444" t="s">
        <v>51</v>
      </c>
      <c r="F1444">
        <v>3.3</v>
      </c>
      <c r="G1444" s="1">
        <v>44571</v>
      </c>
      <c r="H1444">
        <v>108</v>
      </c>
      <c r="I1444">
        <v>890</v>
      </c>
      <c r="J1444">
        <v>14745.11</v>
      </c>
      <c r="K1444">
        <f>IF(ISBLANK(J1444),VLOOKUP(A1444,LinearRegression!$B$2:$J$850,6,FALSE),J1444)</f>
        <v>14745.11</v>
      </c>
      <c r="L1444" s="4">
        <f>IF(ISBLANK(J1444),VLOOKUP(A1444,GradientBoostingRegressor!$B$2:$J$850,6,FALSE),J1444)</f>
        <v>14745.11</v>
      </c>
      <c r="M1444">
        <f>SUM(P1444:S1444)</f>
        <v>16635.811502675173</v>
      </c>
      <c r="N1444">
        <f t="shared" si="88"/>
        <v>1890.7015026751724</v>
      </c>
      <c r="P1444">
        <f t="shared" si="89"/>
        <v>0</v>
      </c>
      <c r="Q1444">
        <f>$H1444*Q$2402</f>
        <v>16635.811502675173</v>
      </c>
      <c r="R1444">
        <f t="shared" si="90"/>
        <v>0</v>
      </c>
      <c r="S1444">
        <f t="shared" si="91"/>
        <v>0</v>
      </c>
      <c r="T1444">
        <f>MROT/DAY(EOMONTH(MIN($G$2:$G$2401),MONTH(G1444)-1))/8*H1444*$T$2402</f>
        <v>0</v>
      </c>
      <c r="U1444">
        <f>I1444-PLAN</f>
        <v>-670</v>
      </c>
    </row>
    <row r="1445" spans="1:21" x14ac:dyDescent="0.35">
      <c r="A1445">
        <v>1936</v>
      </c>
      <c r="B1445" t="s">
        <v>161</v>
      </c>
      <c r="C1445" t="s">
        <v>114</v>
      </c>
      <c r="D1445">
        <v>5</v>
      </c>
      <c r="E1445" t="s">
        <v>16</v>
      </c>
      <c r="F1445">
        <v>3.3</v>
      </c>
      <c r="G1445" s="1">
        <v>44571</v>
      </c>
      <c r="H1445">
        <v>108</v>
      </c>
      <c r="I1445">
        <v>890</v>
      </c>
      <c r="J1445">
        <v>14745.11</v>
      </c>
      <c r="K1445">
        <f>IF(ISBLANK(J1445),VLOOKUP(A1445,LinearRegression!$B$2:$J$850,6,FALSE),J1445)</f>
        <v>14745.11</v>
      </c>
      <c r="L1445" s="4">
        <f>IF(ISBLANK(J1445),VLOOKUP(A1445,GradientBoostingRegressor!$B$2:$J$850,6,FALSE),J1445)</f>
        <v>14745.11</v>
      </c>
      <c r="M1445">
        <f>SUM(P1445:S1445)</f>
        <v>16635.811502675173</v>
      </c>
      <c r="N1445">
        <f t="shared" si="88"/>
        <v>1890.7015026751724</v>
      </c>
      <c r="P1445">
        <f t="shared" si="89"/>
        <v>0</v>
      </c>
      <c r="Q1445">
        <f>$H1445*Q$2402</f>
        <v>16635.811502675173</v>
      </c>
      <c r="R1445">
        <f t="shared" si="90"/>
        <v>0</v>
      </c>
      <c r="S1445">
        <f t="shared" si="91"/>
        <v>0</v>
      </c>
      <c r="T1445">
        <f>MROT/DAY(EOMONTH(MIN($G$2:$G$2401),MONTH(G1445)-1))/8*H1445*$T$2402</f>
        <v>0</v>
      </c>
      <c r="U1445">
        <f>I1445-PLAN</f>
        <v>-670</v>
      </c>
    </row>
    <row r="1446" spans="1:21" x14ac:dyDescent="0.35">
      <c r="A1446">
        <v>1938</v>
      </c>
      <c r="B1446" t="s">
        <v>163</v>
      </c>
      <c r="C1446" t="s">
        <v>114</v>
      </c>
      <c r="D1446">
        <v>5</v>
      </c>
      <c r="E1446" t="s">
        <v>103</v>
      </c>
      <c r="F1446">
        <v>3.3</v>
      </c>
      <c r="G1446" s="1">
        <v>44571</v>
      </c>
      <c r="H1446">
        <v>108</v>
      </c>
      <c r="I1446">
        <v>890</v>
      </c>
      <c r="J1446">
        <v>14745.11</v>
      </c>
      <c r="K1446">
        <f>IF(ISBLANK(J1446),VLOOKUP(A1446,LinearRegression!$B$2:$J$850,6,FALSE),J1446)</f>
        <v>14745.11</v>
      </c>
      <c r="L1446" s="4">
        <f>IF(ISBLANK(J1446),VLOOKUP(A1446,GradientBoostingRegressor!$B$2:$J$850,6,FALSE),J1446)</f>
        <v>14745.11</v>
      </c>
      <c r="M1446">
        <f>SUM(P1446:S1446)</f>
        <v>16635.811502675173</v>
      </c>
      <c r="N1446">
        <f t="shared" si="88"/>
        <v>1890.7015026751724</v>
      </c>
      <c r="P1446">
        <f t="shared" si="89"/>
        <v>0</v>
      </c>
      <c r="Q1446">
        <f>$H1446*Q$2402</f>
        <v>16635.811502675173</v>
      </c>
      <c r="R1446">
        <f t="shared" si="90"/>
        <v>0</v>
      </c>
      <c r="S1446">
        <f t="shared" si="91"/>
        <v>0</v>
      </c>
      <c r="T1446">
        <f>MROT/DAY(EOMONTH(MIN($G$2:$G$2401),MONTH(G1446)-1))/8*H1446*$T$2402</f>
        <v>0</v>
      </c>
      <c r="U1446">
        <f>I1446-PLAN</f>
        <v>-670</v>
      </c>
    </row>
    <row r="1447" spans="1:21" x14ac:dyDescent="0.35">
      <c r="A1447">
        <v>1939</v>
      </c>
      <c r="B1447" t="s">
        <v>164</v>
      </c>
      <c r="C1447" t="s">
        <v>114</v>
      </c>
      <c r="D1447">
        <v>5</v>
      </c>
      <c r="E1447" t="s">
        <v>103</v>
      </c>
      <c r="F1447">
        <v>3.3</v>
      </c>
      <c r="G1447" s="1">
        <v>44571</v>
      </c>
      <c r="H1447">
        <v>108</v>
      </c>
      <c r="I1447">
        <v>890</v>
      </c>
      <c r="J1447">
        <v>14745.11</v>
      </c>
      <c r="K1447">
        <f>IF(ISBLANK(J1447),VLOOKUP(A1447,LinearRegression!$B$2:$J$850,6,FALSE),J1447)</f>
        <v>14745.11</v>
      </c>
      <c r="L1447" s="4">
        <f>IF(ISBLANK(J1447),VLOOKUP(A1447,GradientBoostingRegressor!$B$2:$J$850,6,FALSE),J1447)</f>
        <v>14745.11</v>
      </c>
      <c r="M1447">
        <f>SUM(P1447:S1447)</f>
        <v>16635.811502675173</v>
      </c>
      <c r="N1447">
        <f t="shared" si="88"/>
        <v>1890.7015026751724</v>
      </c>
      <c r="P1447">
        <f t="shared" si="89"/>
        <v>0</v>
      </c>
      <c r="Q1447">
        <f>$H1447*Q$2402</f>
        <v>16635.811502675173</v>
      </c>
      <c r="R1447">
        <f t="shared" si="90"/>
        <v>0</v>
      </c>
      <c r="S1447">
        <f t="shared" si="91"/>
        <v>0</v>
      </c>
      <c r="T1447">
        <f>MROT/DAY(EOMONTH(MIN($G$2:$G$2401),MONTH(G1447)-1))/8*H1447*$T$2402</f>
        <v>0</v>
      </c>
      <c r="U1447">
        <f>I1447-PLAN</f>
        <v>-670</v>
      </c>
    </row>
    <row r="1448" spans="1:21" x14ac:dyDescent="0.35">
      <c r="A1448">
        <v>1942</v>
      </c>
      <c r="B1448" t="s">
        <v>167</v>
      </c>
      <c r="C1448" t="s">
        <v>114</v>
      </c>
      <c r="D1448">
        <v>5</v>
      </c>
      <c r="E1448" t="s">
        <v>103</v>
      </c>
      <c r="F1448">
        <v>3.3</v>
      </c>
      <c r="G1448" s="1">
        <v>44571</v>
      </c>
      <c r="H1448">
        <v>108</v>
      </c>
      <c r="I1448">
        <v>890</v>
      </c>
      <c r="J1448">
        <v>14745.11</v>
      </c>
      <c r="K1448">
        <f>IF(ISBLANK(J1448),VLOOKUP(A1448,LinearRegression!$B$2:$J$850,6,FALSE),J1448)</f>
        <v>14745.11</v>
      </c>
      <c r="L1448" s="4">
        <f>IF(ISBLANK(J1448),VLOOKUP(A1448,GradientBoostingRegressor!$B$2:$J$850,6,FALSE),J1448)</f>
        <v>14745.11</v>
      </c>
      <c r="M1448">
        <f>SUM(P1448:S1448)</f>
        <v>16635.811502675173</v>
      </c>
      <c r="N1448">
        <f t="shared" si="88"/>
        <v>1890.7015026751724</v>
      </c>
      <c r="P1448">
        <f t="shared" si="89"/>
        <v>0</v>
      </c>
      <c r="Q1448">
        <f>$H1448*Q$2402</f>
        <v>16635.811502675173</v>
      </c>
      <c r="R1448">
        <f t="shared" si="90"/>
        <v>0</v>
      </c>
      <c r="S1448">
        <f t="shared" si="91"/>
        <v>0</v>
      </c>
      <c r="T1448">
        <f>MROT/DAY(EOMONTH(MIN($G$2:$G$2401),MONTH(G1448)-1))/8*H1448*$T$2402</f>
        <v>0</v>
      </c>
      <c r="U1448">
        <f>I1448-PLAN</f>
        <v>-670</v>
      </c>
    </row>
    <row r="1449" spans="1:21" x14ac:dyDescent="0.35">
      <c r="A1449">
        <v>1878</v>
      </c>
      <c r="B1449" t="s">
        <v>98</v>
      </c>
      <c r="C1449" t="s">
        <v>89</v>
      </c>
      <c r="D1449">
        <v>4</v>
      </c>
      <c r="E1449" t="s">
        <v>16</v>
      </c>
      <c r="F1449">
        <v>3.2</v>
      </c>
      <c r="G1449" s="1">
        <v>44571</v>
      </c>
      <c r="H1449">
        <v>120</v>
      </c>
      <c r="I1449">
        <v>890</v>
      </c>
      <c r="J1449">
        <v>14720.95</v>
      </c>
      <c r="K1449">
        <f>IF(ISBLANK(J1449),VLOOKUP(A1449,LinearRegression!$B$2:$J$850,6,FALSE),J1449)</f>
        <v>14720.95</v>
      </c>
      <c r="L1449" s="4">
        <f>IF(ISBLANK(J1449),VLOOKUP(A1449,GradientBoostingRegressor!$B$2:$J$850,6,FALSE),J1449)</f>
        <v>14720.95</v>
      </c>
      <c r="M1449">
        <f>SUM(P1449:S1449)</f>
        <v>18484.235002972415</v>
      </c>
      <c r="N1449">
        <f t="shared" si="88"/>
        <v>3763.2850029724141</v>
      </c>
      <c r="P1449">
        <f t="shared" si="89"/>
        <v>0</v>
      </c>
      <c r="Q1449">
        <f>$H1449*Q$2402</f>
        <v>18484.235002972415</v>
      </c>
      <c r="R1449">
        <f t="shared" si="90"/>
        <v>0</v>
      </c>
      <c r="S1449">
        <f t="shared" si="91"/>
        <v>0</v>
      </c>
      <c r="T1449">
        <f>MROT/DAY(EOMONTH(MIN($G$2:$G$2401),MONTH(G1449)-1))/8*H1449*$T$2402</f>
        <v>0</v>
      </c>
      <c r="U1449">
        <f>I1449-PLAN</f>
        <v>-670</v>
      </c>
    </row>
    <row r="1450" spans="1:21" x14ac:dyDescent="0.35">
      <c r="A1450">
        <v>2076</v>
      </c>
      <c r="B1450" t="s">
        <v>96</v>
      </c>
      <c r="C1450" t="s">
        <v>89</v>
      </c>
      <c r="D1450">
        <v>4</v>
      </c>
      <c r="E1450" t="s">
        <v>16</v>
      </c>
      <c r="F1450">
        <v>3.2</v>
      </c>
      <c r="G1450" s="1">
        <v>44572</v>
      </c>
      <c r="H1450">
        <v>120</v>
      </c>
      <c r="I1450">
        <v>1200</v>
      </c>
      <c r="J1450">
        <v>14720.95</v>
      </c>
      <c r="K1450">
        <f>IF(ISBLANK(J1450),VLOOKUP(A1450,LinearRegression!$B$2:$J$850,6,FALSE),J1450)</f>
        <v>14720.95</v>
      </c>
      <c r="L1450" s="4">
        <f>IF(ISBLANK(J1450),VLOOKUP(A1450,GradientBoostingRegressor!$B$2:$J$850,6,FALSE),J1450)</f>
        <v>14720.95</v>
      </c>
      <c r="M1450">
        <f>SUM(P1450:S1450)</f>
        <v>18484.235002972415</v>
      </c>
      <c r="N1450">
        <f t="shared" si="88"/>
        <v>3763.2850029724141</v>
      </c>
      <c r="P1450">
        <f t="shared" si="89"/>
        <v>0</v>
      </c>
      <c r="Q1450">
        <f>$H1450*Q$2402</f>
        <v>18484.235002972415</v>
      </c>
      <c r="R1450">
        <f t="shared" si="90"/>
        <v>0</v>
      </c>
      <c r="S1450">
        <f t="shared" si="91"/>
        <v>0</v>
      </c>
      <c r="T1450">
        <f>MROT/DAY(EOMONTH(MIN($G$2:$G$2401),MONTH(G1450)-1))/8*H1450*$T$2402</f>
        <v>0</v>
      </c>
      <c r="U1450">
        <f>I1450-PLAN</f>
        <v>-360</v>
      </c>
    </row>
    <row r="1451" spans="1:21" x14ac:dyDescent="0.35">
      <c r="A1451">
        <v>1838</v>
      </c>
      <c r="B1451" t="s">
        <v>53</v>
      </c>
      <c r="C1451" t="s">
        <v>50</v>
      </c>
      <c r="D1451">
        <v>4</v>
      </c>
      <c r="E1451" t="s">
        <v>51</v>
      </c>
      <c r="F1451">
        <v>2</v>
      </c>
      <c r="G1451" s="1">
        <v>44571</v>
      </c>
      <c r="H1451">
        <v>132</v>
      </c>
      <c r="I1451">
        <v>890</v>
      </c>
      <c r="J1451">
        <v>14609.04</v>
      </c>
      <c r="K1451">
        <f>IF(ISBLANK(J1451),VLOOKUP(A1451,LinearRegression!$B$2:$J$850,6,FALSE),J1451)</f>
        <v>14609.04</v>
      </c>
      <c r="L1451" s="4">
        <f>IF(ISBLANK(J1451),VLOOKUP(A1451,GradientBoostingRegressor!$B$2:$J$850,6,FALSE),J1451)</f>
        <v>14609.04</v>
      </c>
      <c r="M1451">
        <f>SUM(P1451:S1451)</f>
        <v>20332.658503269657</v>
      </c>
      <c r="N1451">
        <f t="shared" si="88"/>
        <v>5723.6185032696558</v>
      </c>
      <c r="P1451">
        <f t="shared" si="89"/>
        <v>0</v>
      </c>
      <c r="Q1451">
        <f>$H1451*Q$2402</f>
        <v>20332.658503269657</v>
      </c>
      <c r="R1451">
        <f t="shared" si="90"/>
        <v>0</v>
      </c>
      <c r="S1451">
        <f t="shared" si="91"/>
        <v>0</v>
      </c>
      <c r="T1451">
        <f>MROT/DAY(EOMONTH(MIN($G$2:$G$2401),MONTH(G1451)-1))/8*H1451*$T$2402</f>
        <v>0</v>
      </c>
      <c r="U1451">
        <f>I1451-PLAN</f>
        <v>-670</v>
      </c>
    </row>
    <row r="1452" spans="1:21" x14ac:dyDescent="0.35">
      <c r="A1452">
        <v>1844</v>
      </c>
      <c r="B1452" t="s">
        <v>59</v>
      </c>
      <c r="C1452" t="s">
        <v>50</v>
      </c>
      <c r="D1452">
        <v>4</v>
      </c>
      <c r="E1452" t="s">
        <v>51</v>
      </c>
      <c r="F1452">
        <v>2</v>
      </c>
      <c r="G1452" s="1">
        <v>44571</v>
      </c>
      <c r="H1452">
        <v>132</v>
      </c>
      <c r="I1452">
        <v>890</v>
      </c>
      <c r="J1452">
        <v>14609.04</v>
      </c>
      <c r="K1452">
        <f>IF(ISBLANK(J1452),VLOOKUP(A1452,LinearRegression!$B$2:$J$850,6,FALSE),J1452)</f>
        <v>14609.04</v>
      </c>
      <c r="L1452" s="4">
        <f>IF(ISBLANK(J1452),VLOOKUP(A1452,GradientBoostingRegressor!$B$2:$J$850,6,FALSE),J1452)</f>
        <v>14609.04</v>
      </c>
      <c r="M1452">
        <f>SUM(P1452:S1452)</f>
        <v>20332.658503269657</v>
      </c>
      <c r="N1452">
        <f t="shared" si="88"/>
        <v>5723.6185032696558</v>
      </c>
      <c r="P1452">
        <f t="shared" si="89"/>
        <v>0</v>
      </c>
      <c r="Q1452">
        <f>$H1452*Q$2402</f>
        <v>20332.658503269657</v>
      </c>
      <c r="R1452">
        <f t="shared" si="90"/>
        <v>0</v>
      </c>
      <c r="S1452">
        <f t="shared" si="91"/>
        <v>0</v>
      </c>
      <c r="T1452">
        <f>MROT/DAY(EOMONTH(MIN($G$2:$G$2401),MONTH(G1452)-1))/8*H1452*$T$2402</f>
        <v>0</v>
      </c>
      <c r="U1452">
        <f>I1452-PLAN</f>
        <v>-670</v>
      </c>
    </row>
    <row r="1453" spans="1:21" x14ac:dyDescent="0.35">
      <c r="A1453">
        <v>1848</v>
      </c>
      <c r="B1453" t="s">
        <v>63</v>
      </c>
      <c r="C1453" t="s">
        <v>50</v>
      </c>
      <c r="D1453">
        <v>4</v>
      </c>
      <c r="E1453" t="s">
        <v>51</v>
      </c>
      <c r="F1453">
        <v>2</v>
      </c>
      <c r="G1453" s="1">
        <v>44571</v>
      </c>
      <c r="H1453">
        <v>132</v>
      </c>
      <c r="I1453">
        <v>890</v>
      </c>
      <c r="J1453">
        <v>14609.04</v>
      </c>
      <c r="K1453">
        <f>IF(ISBLANK(J1453),VLOOKUP(A1453,LinearRegression!$B$2:$J$850,6,FALSE),J1453)</f>
        <v>14609.04</v>
      </c>
      <c r="L1453" s="4">
        <f>IF(ISBLANK(J1453),VLOOKUP(A1453,GradientBoostingRegressor!$B$2:$J$850,6,FALSE),J1453)</f>
        <v>14609.04</v>
      </c>
      <c r="M1453">
        <f>SUM(P1453:S1453)</f>
        <v>20332.658503269657</v>
      </c>
      <c r="N1453">
        <f t="shared" si="88"/>
        <v>5723.6185032696558</v>
      </c>
      <c r="P1453">
        <f t="shared" si="89"/>
        <v>0</v>
      </c>
      <c r="Q1453">
        <f>$H1453*Q$2402</f>
        <v>20332.658503269657</v>
      </c>
      <c r="R1453">
        <f t="shared" si="90"/>
        <v>0</v>
      </c>
      <c r="S1453">
        <f t="shared" si="91"/>
        <v>0</v>
      </c>
      <c r="T1453">
        <f>MROT/DAY(EOMONTH(MIN($G$2:$G$2401),MONTH(G1453)-1))/8*H1453*$T$2402</f>
        <v>0</v>
      </c>
      <c r="U1453">
        <f>I1453-PLAN</f>
        <v>-670</v>
      </c>
    </row>
    <row r="1454" spans="1:21" x14ac:dyDescent="0.35">
      <c r="A1454">
        <v>2037</v>
      </c>
      <c r="B1454" t="s">
        <v>52</v>
      </c>
      <c r="C1454" t="s">
        <v>50</v>
      </c>
      <c r="D1454">
        <v>4</v>
      </c>
      <c r="E1454" t="s">
        <v>51</v>
      </c>
      <c r="F1454">
        <v>2</v>
      </c>
      <c r="G1454" s="1">
        <v>44572</v>
      </c>
      <c r="H1454">
        <v>132</v>
      </c>
      <c r="I1454">
        <v>1200</v>
      </c>
      <c r="J1454">
        <v>14609.04</v>
      </c>
      <c r="K1454">
        <f>IF(ISBLANK(J1454),VLOOKUP(A1454,LinearRegression!$B$2:$J$850,6,FALSE),J1454)</f>
        <v>14609.04</v>
      </c>
      <c r="L1454" s="4">
        <f>IF(ISBLANK(J1454),VLOOKUP(A1454,GradientBoostingRegressor!$B$2:$J$850,6,FALSE),J1454)</f>
        <v>14609.04</v>
      </c>
      <c r="M1454">
        <f>SUM(P1454:S1454)</f>
        <v>20332.658503269657</v>
      </c>
      <c r="N1454">
        <f t="shared" si="88"/>
        <v>5723.6185032696558</v>
      </c>
      <c r="P1454">
        <f t="shared" si="89"/>
        <v>0</v>
      </c>
      <c r="Q1454">
        <f>$H1454*Q$2402</f>
        <v>20332.658503269657</v>
      </c>
      <c r="R1454">
        <f t="shared" si="90"/>
        <v>0</v>
      </c>
      <c r="S1454">
        <f t="shared" si="91"/>
        <v>0</v>
      </c>
      <c r="T1454">
        <f>MROT/DAY(EOMONTH(MIN($G$2:$G$2401),MONTH(G1454)-1))/8*H1454*$T$2402</f>
        <v>0</v>
      </c>
      <c r="U1454">
        <f>I1454-PLAN</f>
        <v>-360</v>
      </c>
    </row>
    <row r="1455" spans="1:21" x14ac:dyDescent="0.35">
      <c r="A1455">
        <v>2039</v>
      </c>
      <c r="B1455" t="s">
        <v>54</v>
      </c>
      <c r="C1455" t="s">
        <v>50</v>
      </c>
      <c r="D1455">
        <v>4</v>
      </c>
      <c r="E1455" t="s">
        <v>51</v>
      </c>
      <c r="F1455">
        <v>2</v>
      </c>
      <c r="G1455" s="1">
        <v>44572</v>
      </c>
      <c r="H1455">
        <v>132</v>
      </c>
      <c r="I1455">
        <v>1200</v>
      </c>
      <c r="J1455">
        <v>14609.04</v>
      </c>
      <c r="K1455">
        <f>IF(ISBLANK(J1455),VLOOKUP(A1455,LinearRegression!$B$2:$J$850,6,FALSE),J1455)</f>
        <v>14609.04</v>
      </c>
      <c r="L1455" s="4">
        <f>IF(ISBLANK(J1455),VLOOKUP(A1455,GradientBoostingRegressor!$B$2:$J$850,6,FALSE),J1455)</f>
        <v>14609.04</v>
      </c>
      <c r="M1455">
        <f>SUM(P1455:S1455)</f>
        <v>20332.658503269657</v>
      </c>
      <c r="N1455">
        <f t="shared" si="88"/>
        <v>5723.6185032696558</v>
      </c>
      <c r="P1455">
        <f t="shared" si="89"/>
        <v>0</v>
      </c>
      <c r="Q1455">
        <f>$H1455*Q$2402</f>
        <v>20332.658503269657</v>
      </c>
      <c r="R1455">
        <f t="shared" si="90"/>
        <v>0</v>
      </c>
      <c r="S1455">
        <f t="shared" si="91"/>
        <v>0</v>
      </c>
      <c r="T1455">
        <f>MROT/DAY(EOMONTH(MIN($G$2:$G$2401),MONTH(G1455)-1))/8*H1455*$T$2402</f>
        <v>0</v>
      </c>
      <c r="U1455">
        <f>I1455-PLAN</f>
        <v>-360</v>
      </c>
    </row>
    <row r="1456" spans="1:21" x14ac:dyDescent="0.35">
      <c r="A1456">
        <v>2044</v>
      </c>
      <c r="B1456" t="s">
        <v>59</v>
      </c>
      <c r="C1456" t="s">
        <v>50</v>
      </c>
      <c r="D1456">
        <v>4</v>
      </c>
      <c r="E1456" t="s">
        <v>51</v>
      </c>
      <c r="F1456">
        <v>2</v>
      </c>
      <c r="G1456" s="1">
        <v>44572</v>
      </c>
      <c r="H1456">
        <v>132</v>
      </c>
      <c r="I1456">
        <v>1200</v>
      </c>
      <c r="J1456">
        <v>14609.04</v>
      </c>
      <c r="K1456">
        <f>IF(ISBLANK(J1456),VLOOKUP(A1456,LinearRegression!$B$2:$J$850,6,FALSE),J1456)</f>
        <v>14609.04</v>
      </c>
      <c r="L1456" s="4">
        <f>IF(ISBLANK(J1456),VLOOKUP(A1456,GradientBoostingRegressor!$B$2:$J$850,6,FALSE),J1456)</f>
        <v>14609.04</v>
      </c>
      <c r="M1456">
        <f>SUM(P1456:S1456)</f>
        <v>20332.658503269657</v>
      </c>
      <c r="N1456">
        <f t="shared" si="88"/>
        <v>5723.6185032696558</v>
      </c>
      <c r="P1456">
        <f t="shared" si="89"/>
        <v>0</v>
      </c>
      <c r="Q1456">
        <f>$H1456*Q$2402</f>
        <v>20332.658503269657</v>
      </c>
      <c r="R1456">
        <f t="shared" si="90"/>
        <v>0</v>
      </c>
      <c r="S1456">
        <f t="shared" si="91"/>
        <v>0</v>
      </c>
      <c r="T1456">
        <f>MROT/DAY(EOMONTH(MIN($G$2:$G$2401),MONTH(G1456)-1))/8*H1456*$T$2402</f>
        <v>0</v>
      </c>
      <c r="U1456">
        <f>I1456-PLAN</f>
        <v>-360</v>
      </c>
    </row>
    <row r="1457" spans="1:21" x14ac:dyDescent="0.35">
      <c r="A1457">
        <v>2045</v>
      </c>
      <c r="B1457" t="s">
        <v>60</v>
      </c>
      <c r="C1457" t="s">
        <v>50</v>
      </c>
      <c r="D1457">
        <v>4</v>
      </c>
      <c r="E1457" t="s">
        <v>51</v>
      </c>
      <c r="F1457">
        <v>2</v>
      </c>
      <c r="G1457" s="1">
        <v>44572</v>
      </c>
      <c r="H1457">
        <v>132</v>
      </c>
      <c r="I1457">
        <v>1200</v>
      </c>
      <c r="J1457">
        <v>14609.04</v>
      </c>
      <c r="K1457">
        <f>IF(ISBLANK(J1457),VLOOKUP(A1457,LinearRegression!$B$2:$J$850,6,FALSE),J1457)</f>
        <v>14609.04</v>
      </c>
      <c r="L1457" s="4">
        <f>IF(ISBLANK(J1457),VLOOKUP(A1457,GradientBoostingRegressor!$B$2:$J$850,6,FALSE),J1457)</f>
        <v>14609.04</v>
      </c>
      <c r="M1457">
        <f>SUM(P1457:S1457)</f>
        <v>20332.658503269657</v>
      </c>
      <c r="N1457">
        <f t="shared" si="88"/>
        <v>5723.6185032696558</v>
      </c>
      <c r="P1457">
        <f t="shared" si="89"/>
        <v>0</v>
      </c>
      <c r="Q1457">
        <f>$H1457*Q$2402</f>
        <v>20332.658503269657</v>
      </c>
      <c r="R1457">
        <f t="shared" si="90"/>
        <v>0</v>
      </c>
      <c r="S1457">
        <f t="shared" si="91"/>
        <v>0</v>
      </c>
      <c r="T1457">
        <f>MROT/DAY(EOMONTH(MIN($G$2:$G$2401),MONTH(G1457)-1))/8*H1457*$T$2402</f>
        <v>0</v>
      </c>
      <c r="U1457">
        <f>I1457-PLAN</f>
        <v>-360</v>
      </c>
    </row>
    <row r="1458" spans="1:21" x14ac:dyDescent="0.35">
      <c r="A1458">
        <v>2046</v>
      </c>
      <c r="B1458" t="s">
        <v>61</v>
      </c>
      <c r="C1458" t="s">
        <v>50</v>
      </c>
      <c r="D1458">
        <v>4</v>
      </c>
      <c r="E1458" t="s">
        <v>51</v>
      </c>
      <c r="F1458">
        <v>2</v>
      </c>
      <c r="G1458" s="1">
        <v>44572</v>
      </c>
      <c r="H1458">
        <v>132</v>
      </c>
      <c r="I1458">
        <v>1200</v>
      </c>
      <c r="J1458">
        <v>14609.04</v>
      </c>
      <c r="K1458">
        <f>IF(ISBLANK(J1458),VLOOKUP(A1458,LinearRegression!$B$2:$J$850,6,FALSE),J1458)</f>
        <v>14609.04</v>
      </c>
      <c r="L1458" s="4">
        <f>IF(ISBLANK(J1458),VLOOKUP(A1458,GradientBoostingRegressor!$B$2:$J$850,6,FALSE),J1458)</f>
        <v>14609.04</v>
      </c>
      <c r="M1458">
        <f>SUM(P1458:S1458)</f>
        <v>20332.658503269657</v>
      </c>
      <c r="N1458">
        <f t="shared" si="88"/>
        <v>5723.6185032696558</v>
      </c>
      <c r="P1458">
        <f t="shared" si="89"/>
        <v>0</v>
      </c>
      <c r="Q1458">
        <f>$H1458*Q$2402</f>
        <v>20332.658503269657</v>
      </c>
      <c r="R1458">
        <f t="shared" si="90"/>
        <v>0</v>
      </c>
      <c r="S1458">
        <f t="shared" si="91"/>
        <v>0</v>
      </c>
      <c r="T1458">
        <f>MROT/DAY(EOMONTH(MIN($G$2:$G$2401),MONTH(G1458)-1))/8*H1458*$T$2402</f>
        <v>0</v>
      </c>
      <c r="U1458">
        <f>I1458-PLAN</f>
        <v>-360</v>
      </c>
    </row>
    <row r="1459" spans="1:21" x14ac:dyDescent="0.35">
      <c r="A1459">
        <v>1895</v>
      </c>
      <c r="B1459" t="s">
        <v>117</v>
      </c>
      <c r="C1459" t="s">
        <v>50</v>
      </c>
      <c r="D1459">
        <v>5</v>
      </c>
      <c r="E1459" t="s">
        <v>51</v>
      </c>
      <c r="F1459">
        <v>2</v>
      </c>
      <c r="G1459" s="1">
        <v>44571</v>
      </c>
      <c r="H1459">
        <v>120</v>
      </c>
      <c r="I1459">
        <v>890</v>
      </c>
      <c r="J1459">
        <v>14583.45</v>
      </c>
      <c r="K1459">
        <f>IF(ISBLANK(J1459),VLOOKUP(A1459,LinearRegression!$B$2:$J$850,6,FALSE),J1459)</f>
        <v>14583.45</v>
      </c>
      <c r="L1459" s="4">
        <f>IF(ISBLANK(J1459),VLOOKUP(A1459,GradientBoostingRegressor!$B$2:$J$850,6,FALSE),J1459)</f>
        <v>14583.45</v>
      </c>
      <c r="M1459">
        <f>SUM(P1459:S1459)</f>
        <v>18484.235002972415</v>
      </c>
      <c r="N1459">
        <f t="shared" si="88"/>
        <v>3900.7850029724141</v>
      </c>
      <c r="P1459">
        <f t="shared" si="89"/>
        <v>0</v>
      </c>
      <c r="Q1459">
        <f>$H1459*Q$2402</f>
        <v>18484.235002972415</v>
      </c>
      <c r="R1459">
        <f t="shared" si="90"/>
        <v>0</v>
      </c>
      <c r="S1459">
        <f t="shared" si="91"/>
        <v>0</v>
      </c>
      <c r="T1459">
        <f>MROT/DAY(EOMONTH(MIN($G$2:$G$2401),MONTH(G1459)-1))/8*H1459*$T$2402</f>
        <v>0</v>
      </c>
      <c r="U1459">
        <f>I1459-PLAN</f>
        <v>-670</v>
      </c>
    </row>
    <row r="1460" spans="1:21" x14ac:dyDescent="0.35">
      <c r="A1460">
        <v>1897</v>
      </c>
      <c r="B1460" t="s">
        <v>119</v>
      </c>
      <c r="C1460" t="s">
        <v>50</v>
      </c>
      <c r="D1460">
        <v>5</v>
      </c>
      <c r="E1460" t="s">
        <v>51</v>
      </c>
      <c r="F1460">
        <v>2</v>
      </c>
      <c r="G1460" s="1">
        <v>44571</v>
      </c>
      <c r="H1460">
        <v>120</v>
      </c>
      <c r="I1460">
        <v>890</v>
      </c>
      <c r="J1460">
        <v>14583.45</v>
      </c>
      <c r="K1460">
        <f>IF(ISBLANK(J1460),VLOOKUP(A1460,LinearRegression!$B$2:$J$850,6,FALSE),J1460)</f>
        <v>14583.45</v>
      </c>
      <c r="L1460" s="4">
        <f>IF(ISBLANK(J1460),VLOOKUP(A1460,GradientBoostingRegressor!$B$2:$J$850,6,FALSE),J1460)</f>
        <v>14583.45</v>
      </c>
      <c r="M1460">
        <f>SUM(P1460:S1460)</f>
        <v>18484.235002972415</v>
      </c>
      <c r="N1460">
        <f t="shared" si="88"/>
        <v>3900.7850029724141</v>
      </c>
      <c r="P1460">
        <f t="shared" si="89"/>
        <v>0</v>
      </c>
      <c r="Q1460">
        <f>$H1460*Q$2402</f>
        <v>18484.235002972415</v>
      </c>
      <c r="R1460">
        <f t="shared" si="90"/>
        <v>0</v>
      </c>
      <c r="S1460">
        <f t="shared" si="91"/>
        <v>0</v>
      </c>
      <c r="T1460">
        <f>MROT/DAY(EOMONTH(MIN($G$2:$G$2401),MONTH(G1460)-1))/8*H1460*$T$2402</f>
        <v>0</v>
      </c>
      <c r="U1460">
        <f>I1460-PLAN</f>
        <v>-670</v>
      </c>
    </row>
    <row r="1461" spans="1:21" x14ac:dyDescent="0.35">
      <c r="A1461">
        <v>1898</v>
      </c>
      <c r="B1461" t="s">
        <v>120</v>
      </c>
      <c r="C1461" t="s">
        <v>50</v>
      </c>
      <c r="D1461">
        <v>5</v>
      </c>
      <c r="E1461" t="s">
        <v>51</v>
      </c>
      <c r="F1461">
        <v>2</v>
      </c>
      <c r="G1461" s="1">
        <v>44571</v>
      </c>
      <c r="H1461">
        <v>120</v>
      </c>
      <c r="I1461">
        <v>890</v>
      </c>
      <c r="J1461">
        <v>14583.45</v>
      </c>
      <c r="K1461">
        <f>IF(ISBLANK(J1461),VLOOKUP(A1461,LinearRegression!$B$2:$J$850,6,FALSE),J1461)</f>
        <v>14583.45</v>
      </c>
      <c r="L1461" s="4">
        <f>IF(ISBLANK(J1461),VLOOKUP(A1461,GradientBoostingRegressor!$B$2:$J$850,6,FALSE),J1461)</f>
        <v>14583.45</v>
      </c>
      <c r="M1461">
        <f>SUM(P1461:S1461)</f>
        <v>18484.235002972415</v>
      </c>
      <c r="N1461">
        <f t="shared" si="88"/>
        <v>3900.7850029724141</v>
      </c>
      <c r="P1461">
        <f t="shared" si="89"/>
        <v>0</v>
      </c>
      <c r="Q1461">
        <f>$H1461*Q$2402</f>
        <v>18484.235002972415</v>
      </c>
      <c r="R1461">
        <f t="shared" si="90"/>
        <v>0</v>
      </c>
      <c r="S1461">
        <f t="shared" si="91"/>
        <v>0</v>
      </c>
      <c r="T1461">
        <f>MROT/DAY(EOMONTH(MIN($G$2:$G$2401),MONTH(G1461)-1))/8*H1461*$T$2402</f>
        <v>0</v>
      </c>
      <c r="U1461">
        <f>I1461-PLAN</f>
        <v>-670</v>
      </c>
    </row>
    <row r="1462" spans="1:21" x14ac:dyDescent="0.35">
      <c r="A1462">
        <v>1910</v>
      </c>
      <c r="B1462" t="s">
        <v>132</v>
      </c>
      <c r="C1462" t="s">
        <v>50</v>
      </c>
      <c r="D1462">
        <v>5</v>
      </c>
      <c r="E1462" t="s">
        <v>133</v>
      </c>
      <c r="F1462">
        <v>2</v>
      </c>
      <c r="G1462" s="1">
        <v>44571</v>
      </c>
      <c r="H1462">
        <v>120</v>
      </c>
      <c r="I1462">
        <v>890</v>
      </c>
      <c r="J1462">
        <v>14583.45</v>
      </c>
      <c r="K1462">
        <f>IF(ISBLANK(J1462),VLOOKUP(A1462,LinearRegression!$B$2:$J$850,6,FALSE),J1462)</f>
        <v>14583.45</v>
      </c>
      <c r="L1462" s="4">
        <f>IF(ISBLANK(J1462),VLOOKUP(A1462,GradientBoostingRegressor!$B$2:$J$850,6,FALSE),J1462)</f>
        <v>14583.45</v>
      </c>
      <c r="M1462">
        <f>SUM(P1462:S1462)</f>
        <v>18484.235002972415</v>
      </c>
      <c r="N1462">
        <f t="shared" si="88"/>
        <v>3900.7850029724141</v>
      </c>
      <c r="P1462">
        <f t="shared" si="89"/>
        <v>0</v>
      </c>
      <c r="Q1462">
        <f>$H1462*Q$2402</f>
        <v>18484.235002972415</v>
      </c>
      <c r="R1462">
        <f t="shared" si="90"/>
        <v>0</v>
      </c>
      <c r="S1462">
        <f t="shared" si="91"/>
        <v>0</v>
      </c>
      <c r="T1462">
        <f>MROT/DAY(EOMONTH(MIN($G$2:$G$2401),MONTH(G1462)-1))/8*H1462*$T$2402</f>
        <v>0</v>
      </c>
      <c r="U1462">
        <f>I1462-PLAN</f>
        <v>-670</v>
      </c>
    </row>
    <row r="1463" spans="1:21" x14ac:dyDescent="0.35">
      <c r="A1463">
        <v>1955</v>
      </c>
      <c r="B1463" t="s">
        <v>182</v>
      </c>
      <c r="C1463" t="s">
        <v>180</v>
      </c>
      <c r="D1463">
        <v>7</v>
      </c>
      <c r="E1463" t="s">
        <v>181</v>
      </c>
      <c r="F1463">
        <v>1</v>
      </c>
      <c r="G1463" s="1">
        <v>44571</v>
      </c>
      <c r="H1463">
        <v>108</v>
      </c>
      <c r="I1463">
        <v>890</v>
      </c>
      <c r="J1463">
        <v>14574.64</v>
      </c>
      <c r="K1463">
        <f>IF(ISBLANK(J1463),VLOOKUP(A1463,LinearRegression!$B$2:$J$850,6,FALSE),J1463)</f>
        <v>14574.64</v>
      </c>
      <c r="L1463" s="4">
        <f>IF(ISBLANK(J1463),VLOOKUP(A1463,GradientBoostingRegressor!$B$2:$J$850,6,FALSE),J1463)</f>
        <v>14574.64</v>
      </c>
      <c r="M1463">
        <f>SUM(P1463:S1463)</f>
        <v>16635.811502675173</v>
      </c>
      <c r="N1463">
        <f t="shared" si="88"/>
        <v>2061.1715026751735</v>
      </c>
      <c r="P1463">
        <f t="shared" si="89"/>
        <v>0</v>
      </c>
      <c r="Q1463">
        <f>$H1463*Q$2402</f>
        <v>16635.811502675173</v>
      </c>
      <c r="R1463">
        <f t="shared" si="90"/>
        <v>0</v>
      </c>
      <c r="S1463">
        <f t="shared" si="91"/>
        <v>0</v>
      </c>
      <c r="T1463">
        <f>MROT/DAY(EOMONTH(MIN($G$2:$G$2401),MONTH(G1463)-1))/8*H1463*$T$2402</f>
        <v>0</v>
      </c>
      <c r="U1463">
        <f>I1463-PLAN</f>
        <v>-670</v>
      </c>
    </row>
    <row r="1464" spans="1:21" x14ac:dyDescent="0.35">
      <c r="A1464">
        <v>1956</v>
      </c>
      <c r="B1464" t="s">
        <v>183</v>
      </c>
      <c r="C1464" t="s">
        <v>180</v>
      </c>
      <c r="D1464">
        <v>7</v>
      </c>
      <c r="E1464" t="s">
        <v>181</v>
      </c>
      <c r="F1464">
        <v>1</v>
      </c>
      <c r="G1464" s="1">
        <v>44571</v>
      </c>
      <c r="H1464">
        <v>108</v>
      </c>
      <c r="I1464">
        <v>890</v>
      </c>
      <c r="J1464">
        <v>14574.64</v>
      </c>
      <c r="K1464">
        <f>IF(ISBLANK(J1464),VLOOKUP(A1464,LinearRegression!$B$2:$J$850,6,FALSE),J1464)</f>
        <v>14574.64</v>
      </c>
      <c r="L1464" s="4">
        <f>IF(ISBLANK(J1464),VLOOKUP(A1464,GradientBoostingRegressor!$B$2:$J$850,6,FALSE),J1464)</f>
        <v>14574.64</v>
      </c>
      <c r="M1464">
        <f>SUM(P1464:S1464)</f>
        <v>16635.811502675173</v>
      </c>
      <c r="N1464">
        <f t="shared" si="88"/>
        <v>2061.1715026751735</v>
      </c>
      <c r="P1464">
        <f t="shared" si="89"/>
        <v>0</v>
      </c>
      <c r="Q1464">
        <f>$H1464*Q$2402</f>
        <v>16635.811502675173</v>
      </c>
      <c r="R1464">
        <f t="shared" si="90"/>
        <v>0</v>
      </c>
      <c r="S1464">
        <f t="shared" si="91"/>
        <v>0</v>
      </c>
      <c r="T1464">
        <f>MROT/DAY(EOMONTH(MIN($G$2:$G$2401),MONTH(G1464)-1))/8*H1464*$T$2402</f>
        <v>0</v>
      </c>
      <c r="U1464">
        <f>I1464-PLAN</f>
        <v>-670</v>
      </c>
    </row>
    <row r="1465" spans="1:21" x14ac:dyDescent="0.35">
      <c r="A1465">
        <v>1959</v>
      </c>
      <c r="B1465" t="s">
        <v>186</v>
      </c>
      <c r="C1465" t="s">
        <v>180</v>
      </c>
      <c r="D1465">
        <v>7</v>
      </c>
      <c r="E1465" t="s">
        <v>181</v>
      </c>
      <c r="F1465">
        <v>1</v>
      </c>
      <c r="G1465" s="1">
        <v>44571</v>
      </c>
      <c r="H1465">
        <v>108</v>
      </c>
      <c r="I1465">
        <v>890</v>
      </c>
      <c r="J1465">
        <v>14574.64</v>
      </c>
      <c r="K1465">
        <f>IF(ISBLANK(J1465),VLOOKUP(A1465,LinearRegression!$B$2:$J$850,6,FALSE),J1465)</f>
        <v>14574.64</v>
      </c>
      <c r="L1465" s="4">
        <f>IF(ISBLANK(J1465),VLOOKUP(A1465,GradientBoostingRegressor!$B$2:$J$850,6,FALSE),J1465)</f>
        <v>14574.64</v>
      </c>
      <c r="M1465">
        <f>SUM(P1465:S1465)</f>
        <v>16635.811502675173</v>
      </c>
      <c r="N1465">
        <f t="shared" si="88"/>
        <v>2061.1715026751735</v>
      </c>
      <c r="P1465">
        <f t="shared" si="89"/>
        <v>0</v>
      </c>
      <c r="Q1465">
        <f>$H1465*Q$2402</f>
        <v>16635.811502675173</v>
      </c>
      <c r="R1465">
        <f t="shared" si="90"/>
        <v>0</v>
      </c>
      <c r="S1465">
        <f t="shared" si="91"/>
        <v>0</v>
      </c>
      <c r="T1465">
        <f>MROT/DAY(EOMONTH(MIN($G$2:$G$2401),MONTH(G1465)-1))/8*H1465*$T$2402</f>
        <v>0</v>
      </c>
      <c r="U1465">
        <f>I1465-PLAN</f>
        <v>-670</v>
      </c>
    </row>
    <row r="1466" spans="1:21" x14ac:dyDescent="0.35">
      <c r="A1466">
        <v>2156</v>
      </c>
      <c r="B1466" t="s">
        <v>183</v>
      </c>
      <c r="C1466" t="s">
        <v>180</v>
      </c>
      <c r="D1466">
        <v>7</v>
      </c>
      <c r="E1466" t="s">
        <v>181</v>
      </c>
      <c r="F1466">
        <v>1</v>
      </c>
      <c r="G1466" s="1">
        <v>44572</v>
      </c>
      <c r="H1466">
        <v>108</v>
      </c>
      <c r="I1466">
        <v>1200</v>
      </c>
      <c r="J1466">
        <v>14574.64</v>
      </c>
      <c r="K1466">
        <f>IF(ISBLANK(J1466),VLOOKUP(A1466,LinearRegression!$B$2:$J$850,6,FALSE),J1466)</f>
        <v>14574.64</v>
      </c>
      <c r="L1466" s="4">
        <f>IF(ISBLANK(J1466),VLOOKUP(A1466,GradientBoostingRegressor!$B$2:$J$850,6,FALSE),J1466)</f>
        <v>14574.64</v>
      </c>
      <c r="M1466">
        <f>SUM(P1466:S1466)</f>
        <v>16635.811502675173</v>
      </c>
      <c r="N1466">
        <f t="shared" si="88"/>
        <v>2061.1715026751735</v>
      </c>
      <c r="P1466">
        <f t="shared" si="89"/>
        <v>0</v>
      </c>
      <c r="Q1466">
        <f>$H1466*Q$2402</f>
        <v>16635.811502675173</v>
      </c>
      <c r="R1466">
        <f t="shared" si="90"/>
        <v>0</v>
      </c>
      <c r="S1466">
        <f t="shared" si="91"/>
        <v>0</v>
      </c>
      <c r="T1466">
        <f>MROT/DAY(EOMONTH(MIN($G$2:$G$2401),MONTH(G1466)-1))/8*H1466*$T$2402</f>
        <v>0</v>
      </c>
      <c r="U1466">
        <f>I1466-PLAN</f>
        <v>-360</v>
      </c>
    </row>
    <row r="1467" spans="1:21" x14ac:dyDescent="0.35">
      <c r="A1467">
        <v>1948</v>
      </c>
      <c r="B1467" t="s">
        <v>173</v>
      </c>
      <c r="C1467" t="s">
        <v>114</v>
      </c>
      <c r="D1467">
        <v>6</v>
      </c>
      <c r="E1467" t="s">
        <v>16</v>
      </c>
      <c r="F1467">
        <v>3.3</v>
      </c>
      <c r="G1467" s="1">
        <v>44571</v>
      </c>
      <c r="H1467">
        <v>96</v>
      </c>
      <c r="I1467">
        <v>890</v>
      </c>
      <c r="J1467">
        <v>14263.39</v>
      </c>
      <c r="K1467">
        <f>IF(ISBLANK(J1467),VLOOKUP(A1467,LinearRegression!$B$2:$J$850,6,FALSE),J1467)</f>
        <v>14263.39</v>
      </c>
      <c r="L1467" s="4">
        <f>IF(ISBLANK(J1467),VLOOKUP(A1467,GradientBoostingRegressor!$B$2:$J$850,6,FALSE),J1467)</f>
        <v>14263.39</v>
      </c>
      <c r="M1467">
        <f>SUM(P1467:S1467)</f>
        <v>14787.388002377931</v>
      </c>
      <c r="N1467">
        <f t="shared" si="88"/>
        <v>523.9980023779317</v>
      </c>
      <c r="P1467">
        <f t="shared" si="89"/>
        <v>0</v>
      </c>
      <c r="Q1467">
        <f>$H1467*Q$2402</f>
        <v>14787.388002377931</v>
      </c>
      <c r="R1467">
        <f t="shared" si="90"/>
        <v>0</v>
      </c>
      <c r="S1467">
        <f t="shared" si="91"/>
        <v>0</v>
      </c>
      <c r="T1467">
        <f>MROT/DAY(EOMONTH(MIN($G$2:$G$2401),MONTH(G1467)-1))/8*H1467*$T$2402</f>
        <v>0</v>
      </c>
      <c r="U1467">
        <f>I1467-PLAN</f>
        <v>-670</v>
      </c>
    </row>
    <row r="1468" spans="1:21" x14ac:dyDescent="0.35">
      <c r="A1468">
        <v>1850</v>
      </c>
      <c r="B1468" t="s">
        <v>67</v>
      </c>
      <c r="C1468" t="s">
        <v>68</v>
      </c>
      <c r="D1468">
        <v>4</v>
      </c>
      <c r="E1468" t="s">
        <v>66</v>
      </c>
      <c r="F1468">
        <v>3.4</v>
      </c>
      <c r="G1468" s="1">
        <v>44571</v>
      </c>
      <c r="H1468">
        <v>108</v>
      </c>
      <c r="I1468">
        <v>890</v>
      </c>
      <c r="J1468">
        <v>14220.85</v>
      </c>
      <c r="K1468">
        <f>IF(ISBLANK(J1468),VLOOKUP(A1468,LinearRegression!$B$2:$J$850,6,FALSE),J1468)</f>
        <v>14220.85</v>
      </c>
      <c r="L1468" s="4">
        <f>IF(ISBLANK(J1468),VLOOKUP(A1468,GradientBoostingRegressor!$B$2:$J$850,6,FALSE),J1468)</f>
        <v>14220.85</v>
      </c>
      <c r="M1468">
        <f>SUM(P1468:S1468)</f>
        <v>16635.811502675173</v>
      </c>
      <c r="N1468">
        <f t="shared" si="88"/>
        <v>2414.9615026751726</v>
      </c>
      <c r="P1468">
        <f t="shared" si="89"/>
        <v>0</v>
      </c>
      <c r="Q1468">
        <f>$H1468*Q$2402</f>
        <v>16635.811502675173</v>
      </c>
      <c r="R1468">
        <f t="shared" si="90"/>
        <v>0</v>
      </c>
      <c r="S1468">
        <f t="shared" si="91"/>
        <v>0</v>
      </c>
      <c r="T1468">
        <f>MROT/DAY(EOMONTH(MIN($G$2:$G$2401),MONTH(G1468)-1))/8*H1468*$T$2402</f>
        <v>0</v>
      </c>
      <c r="U1468">
        <f>I1468-PLAN</f>
        <v>-670</v>
      </c>
    </row>
    <row r="1469" spans="1:21" x14ac:dyDescent="0.35">
      <c r="A1469">
        <v>1855</v>
      </c>
      <c r="B1469" t="s">
        <v>74</v>
      </c>
      <c r="C1469" t="s">
        <v>65</v>
      </c>
      <c r="D1469">
        <v>4</v>
      </c>
      <c r="E1469" t="s">
        <v>66</v>
      </c>
      <c r="F1469">
        <v>3.4</v>
      </c>
      <c r="G1469" s="1">
        <v>44571</v>
      </c>
      <c r="H1469">
        <v>108</v>
      </c>
      <c r="I1469">
        <v>890</v>
      </c>
      <c r="J1469">
        <v>14220.85</v>
      </c>
      <c r="K1469">
        <f>IF(ISBLANK(J1469),VLOOKUP(A1469,LinearRegression!$B$2:$J$850,6,FALSE),J1469)</f>
        <v>14220.85</v>
      </c>
      <c r="L1469" s="4">
        <f>IF(ISBLANK(J1469),VLOOKUP(A1469,GradientBoostingRegressor!$B$2:$J$850,6,FALSE),J1469)</f>
        <v>14220.85</v>
      </c>
      <c r="M1469">
        <f>SUM(P1469:S1469)</f>
        <v>16635.811502675173</v>
      </c>
      <c r="N1469">
        <f t="shared" si="88"/>
        <v>2414.9615026751726</v>
      </c>
      <c r="P1469">
        <f t="shared" si="89"/>
        <v>0</v>
      </c>
      <c r="Q1469">
        <f>$H1469*Q$2402</f>
        <v>16635.811502675173</v>
      </c>
      <c r="R1469">
        <f t="shared" si="90"/>
        <v>0</v>
      </c>
      <c r="S1469">
        <f t="shared" si="91"/>
        <v>0</v>
      </c>
      <c r="T1469">
        <f>MROT/DAY(EOMONTH(MIN($G$2:$G$2401),MONTH(G1469)-1))/8*H1469*$T$2402</f>
        <v>0</v>
      </c>
      <c r="U1469">
        <f>I1469-PLAN</f>
        <v>-670</v>
      </c>
    </row>
    <row r="1470" spans="1:21" x14ac:dyDescent="0.35">
      <c r="A1470">
        <v>1856</v>
      </c>
      <c r="B1470" t="s">
        <v>75</v>
      </c>
      <c r="C1470" t="s">
        <v>68</v>
      </c>
      <c r="D1470">
        <v>4</v>
      </c>
      <c r="E1470" t="s">
        <v>66</v>
      </c>
      <c r="F1470">
        <v>3.4</v>
      </c>
      <c r="G1470" s="1">
        <v>44571</v>
      </c>
      <c r="H1470">
        <v>108</v>
      </c>
      <c r="I1470">
        <v>890</v>
      </c>
      <c r="J1470">
        <v>14220.85</v>
      </c>
      <c r="K1470">
        <f>IF(ISBLANK(J1470),VLOOKUP(A1470,LinearRegression!$B$2:$J$850,6,FALSE),J1470)</f>
        <v>14220.85</v>
      </c>
      <c r="L1470" s="4">
        <f>IF(ISBLANK(J1470),VLOOKUP(A1470,GradientBoostingRegressor!$B$2:$J$850,6,FALSE),J1470)</f>
        <v>14220.85</v>
      </c>
      <c r="M1470">
        <f>SUM(P1470:S1470)</f>
        <v>16635.811502675173</v>
      </c>
      <c r="N1470">
        <f t="shared" si="88"/>
        <v>2414.9615026751726</v>
      </c>
      <c r="P1470">
        <f t="shared" si="89"/>
        <v>0</v>
      </c>
      <c r="Q1470">
        <f>$H1470*Q$2402</f>
        <v>16635.811502675173</v>
      </c>
      <c r="R1470">
        <f t="shared" si="90"/>
        <v>0</v>
      </c>
      <c r="S1470">
        <f t="shared" si="91"/>
        <v>0</v>
      </c>
      <c r="T1470">
        <f>MROT/DAY(EOMONTH(MIN($G$2:$G$2401),MONTH(G1470)-1))/8*H1470*$T$2402</f>
        <v>0</v>
      </c>
      <c r="U1470">
        <f>I1470-PLAN</f>
        <v>-670</v>
      </c>
    </row>
    <row r="1471" spans="1:21" x14ac:dyDescent="0.35">
      <c r="A1471">
        <v>1860</v>
      </c>
      <c r="B1471" t="s">
        <v>79</v>
      </c>
      <c r="C1471" t="s">
        <v>65</v>
      </c>
      <c r="D1471">
        <v>4</v>
      </c>
      <c r="E1471" t="s">
        <v>66</v>
      </c>
      <c r="F1471">
        <v>3.4</v>
      </c>
      <c r="G1471" s="1">
        <v>44571</v>
      </c>
      <c r="H1471">
        <v>108</v>
      </c>
      <c r="I1471">
        <v>890</v>
      </c>
      <c r="J1471">
        <v>14220.85</v>
      </c>
      <c r="K1471">
        <f>IF(ISBLANK(J1471),VLOOKUP(A1471,LinearRegression!$B$2:$J$850,6,FALSE),J1471)</f>
        <v>14220.85</v>
      </c>
      <c r="L1471" s="4">
        <f>IF(ISBLANK(J1471),VLOOKUP(A1471,GradientBoostingRegressor!$B$2:$J$850,6,FALSE),J1471)</f>
        <v>14220.85</v>
      </c>
      <c r="M1471">
        <f>SUM(P1471:S1471)</f>
        <v>16635.811502675173</v>
      </c>
      <c r="N1471">
        <f t="shared" si="88"/>
        <v>2414.9615026751726</v>
      </c>
      <c r="P1471">
        <f t="shared" si="89"/>
        <v>0</v>
      </c>
      <c r="Q1471">
        <f>$H1471*Q$2402</f>
        <v>16635.811502675173</v>
      </c>
      <c r="R1471">
        <f t="shared" si="90"/>
        <v>0</v>
      </c>
      <c r="S1471">
        <f t="shared" si="91"/>
        <v>0</v>
      </c>
      <c r="T1471">
        <f>MROT/DAY(EOMONTH(MIN($G$2:$G$2401),MONTH(G1471)-1))/8*H1471*$T$2402</f>
        <v>0</v>
      </c>
      <c r="U1471">
        <f>I1471-PLAN</f>
        <v>-670</v>
      </c>
    </row>
    <row r="1472" spans="1:21" x14ac:dyDescent="0.35">
      <c r="A1472">
        <v>1861</v>
      </c>
      <c r="B1472" t="s">
        <v>80</v>
      </c>
      <c r="C1472" t="s">
        <v>65</v>
      </c>
      <c r="D1472">
        <v>4</v>
      </c>
      <c r="E1472" t="s">
        <v>66</v>
      </c>
      <c r="F1472">
        <v>3.4</v>
      </c>
      <c r="G1472" s="1">
        <v>44571</v>
      </c>
      <c r="H1472">
        <v>108</v>
      </c>
      <c r="I1472">
        <v>890</v>
      </c>
      <c r="J1472">
        <v>14220.85</v>
      </c>
      <c r="K1472">
        <f>IF(ISBLANK(J1472),VLOOKUP(A1472,LinearRegression!$B$2:$J$850,6,FALSE),J1472)</f>
        <v>14220.85</v>
      </c>
      <c r="L1472" s="4">
        <f>IF(ISBLANK(J1472),VLOOKUP(A1472,GradientBoostingRegressor!$B$2:$J$850,6,FALSE),J1472)</f>
        <v>14220.85</v>
      </c>
      <c r="M1472">
        <f>SUM(P1472:S1472)</f>
        <v>16635.811502675173</v>
      </c>
      <c r="N1472">
        <f t="shared" si="88"/>
        <v>2414.9615026751726</v>
      </c>
      <c r="P1472">
        <f t="shared" si="89"/>
        <v>0</v>
      </c>
      <c r="Q1472">
        <f>$H1472*Q$2402</f>
        <v>16635.811502675173</v>
      </c>
      <c r="R1472">
        <f t="shared" si="90"/>
        <v>0</v>
      </c>
      <c r="S1472">
        <f t="shared" si="91"/>
        <v>0</v>
      </c>
      <c r="T1472">
        <f>MROT/DAY(EOMONTH(MIN($G$2:$G$2401),MONTH(G1472)-1))/8*H1472*$T$2402</f>
        <v>0</v>
      </c>
      <c r="U1472">
        <f>I1472-PLAN</f>
        <v>-670</v>
      </c>
    </row>
    <row r="1473" spans="1:21" x14ac:dyDescent="0.35">
      <c r="A1473">
        <v>1862</v>
      </c>
      <c r="B1473" t="s">
        <v>81</v>
      </c>
      <c r="C1473" t="s">
        <v>68</v>
      </c>
      <c r="D1473">
        <v>4</v>
      </c>
      <c r="E1473" t="s">
        <v>66</v>
      </c>
      <c r="F1473">
        <v>3.4</v>
      </c>
      <c r="G1473" s="1">
        <v>44571</v>
      </c>
      <c r="H1473">
        <v>108</v>
      </c>
      <c r="I1473">
        <v>890</v>
      </c>
      <c r="J1473">
        <v>14220.85</v>
      </c>
      <c r="K1473">
        <f>IF(ISBLANK(J1473),VLOOKUP(A1473,LinearRegression!$B$2:$J$850,6,FALSE),J1473)</f>
        <v>14220.85</v>
      </c>
      <c r="L1473" s="4">
        <f>IF(ISBLANK(J1473),VLOOKUP(A1473,GradientBoostingRegressor!$B$2:$J$850,6,FALSE),J1473)</f>
        <v>14220.85</v>
      </c>
      <c r="M1473">
        <f>SUM(P1473:S1473)</f>
        <v>16635.811502675173</v>
      </c>
      <c r="N1473">
        <f t="shared" si="88"/>
        <v>2414.9615026751726</v>
      </c>
      <c r="P1473">
        <f t="shared" si="89"/>
        <v>0</v>
      </c>
      <c r="Q1473">
        <f>$H1473*Q$2402</f>
        <v>16635.811502675173</v>
      </c>
      <c r="R1473">
        <f t="shared" si="90"/>
        <v>0</v>
      </c>
      <c r="S1473">
        <f t="shared" si="91"/>
        <v>0</v>
      </c>
      <c r="T1473">
        <f>MROT/DAY(EOMONTH(MIN($G$2:$G$2401),MONTH(G1473)-1))/8*H1473*$T$2402</f>
        <v>0</v>
      </c>
      <c r="U1473">
        <f>I1473-PLAN</f>
        <v>-670</v>
      </c>
    </row>
    <row r="1474" spans="1:21" x14ac:dyDescent="0.35">
      <c r="A1474">
        <v>219</v>
      </c>
      <c r="B1474" t="s">
        <v>32</v>
      </c>
      <c r="C1474" t="s">
        <v>11</v>
      </c>
      <c r="D1474">
        <v>3</v>
      </c>
      <c r="E1474" t="s">
        <v>12</v>
      </c>
      <c r="F1474">
        <v>1</v>
      </c>
      <c r="G1474" s="1">
        <v>44563</v>
      </c>
      <c r="H1474">
        <v>156</v>
      </c>
      <c r="I1474">
        <v>1460</v>
      </c>
      <c r="J1474">
        <v>14164.95</v>
      </c>
      <c r="K1474">
        <f>IF(ISBLANK(J1474),VLOOKUP(A1474,LinearRegression!$B$2:$J$850,6,FALSE),J1474)</f>
        <v>14164.95</v>
      </c>
      <c r="L1474" s="4">
        <f>IF(ISBLANK(J1474),VLOOKUP(A1474,GradientBoostingRegressor!$B$2:$J$850,6,FALSE),J1474)</f>
        <v>14164.95</v>
      </c>
      <c r="M1474">
        <f>SUM(P1474:S1474)</f>
        <v>24029.505503864137</v>
      </c>
      <c r="N1474">
        <f t="shared" si="88"/>
        <v>9864.555503864136</v>
      </c>
      <c r="P1474">
        <f t="shared" si="89"/>
        <v>0</v>
      </c>
      <c r="Q1474">
        <f>$H1474*Q$2402</f>
        <v>24029.505503864137</v>
      </c>
      <c r="R1474">
        <f t="shared" si="90"/>
        <v>0</v>
      </c>
      <c r="S1474">
        <f t="shared" si="91"/>
        <v>0</v>
      </c>
      <c r="T1474">
        <f>MROT/DAY(EOMONTH(MIN($G$2:$G$2401),MONTH(G1474)-1))/8*H1474*$T$2402</f>
        <v>0</v>
      </c>
      <c r="U1474">
        <f>I1474-PLAN</f>
        <v>-100</v>
      </c>
    </row>
    <row r="1475" spans="1:21" x14ac:dyDescent="0.35">
      <c r="A1475">
        <v>1823</v>
      </c>
      <c r="B1475" t="s">
        <v>36</v>
      </c>
      <c r="C1475" t="s">
        <v>11</v>
      </c>
      <c r="D1475">
        <v>3</v>
      </c>
      <c r="E1475" t="s">
        <v>16</v>
      </c>
      <c r="F1475">
        <v>3.3</v>
      </c>
      <c r="G1475" s="1">
        <v>44571</v>
      </c>
      <c r="H1475">
        <v>120</v>
      </c>
      <c r="I1475">
        <v>890</v>
      </c>
      <c r="J1475">
        <v>13907.52</v>
      </c>
      <c r="K1475">
        <f>IF(ISBLANK(J1475),VLOOKUP(A1475,LinearRegression!$B$2:$J$850,6,FALSE),J1475)</f>
        <v>13907.52</v>
      </c>
      <c r="L1475" s="4">
        <f>IF(ISBLANK(J1475),VLOOKUP(A1475,GradientBoostingRegressor!$B$2:$J$850,6,FALSE),J1475)</f>
        <v>13907.52</v>
      </c>
      <c r="M1475">
        <f>SUM(P1475:S1475)</f>
        <v>18484.235002972415</v>
      </c>
      <c r="N1475">
        <f t="shared" ref="N1475:N1538" si="92">ABS(J1475-M1475)</f>
        <v>4576.7150029724144</v>
      </c>
      <c r="P1475">
        <f t="shared" ref="P1475:P1538" si="93">$I1475*P$2402</f>
        <v>0</v>
      </c>
      <c r="Q1475">
        <f>$H1475*Q$2402</f>
        <v>18484.235002972415</v>
      </c>
      <c r="R1475">
        <f t="shared" ref="R1475:R1538" si="94">$D1475*R$2402</f>
        <v>0</v>
      </c>
      <c r="S1475">
        <f t="shared" ref="S1475:S1538" si="95">$F1475*S$2402</f>
        <v>0</v>
      </c>
      <c r="T1475">
        <f>MROT/DAY(EOMONTH(MIN($G$2:$G$2401),MONTH(G1475)-1))/8*H1475*$T$2402</f>
        <v>0</v>
      </c>
      <c r="U1475">
        <f>I1475-PLAN</f>
        <v>-670</v>
      </c>
    </row>
    <row r="1476" spans="1:21" x14ac:dyDescent="0.35">
      <c r="A1476">
        <v>1824</v>
      </c>
      <c r="B1476" t="s">
        <v>37</v>
      </c>
      <c r="C1476" t="s">
        <v>11</v>
      </c>
      <c r="D1476">
        <v>3</v>
      </c>
      <c r="E1476" t="s">
        <v>16</v>
      </c>
      <c r="F1476">
        <v>3.3</v>
      </c>
      <c r="G1476" s="1">
        <v>44571</v>
      </c>
      <c r="H1476">
        <v>120</v>
      </c>
      <c r="I1476">
        <v>890</v>
      </c>
      <c r="J1476">
        <v>13907.52</v>
      </c>
      <c r="K1476">
        <f>IF(ISBLANK(J1476),VLOOKUP(A1476,LinearRegression!$B$2:$J$850,6,FALSE),J1476)</f>
        <v>13907.52</v>
      </c>
      <c r="L1476" s="4">
        <f>IF(ISBLANK(J1476),VLOOKUP(A1476,GradientBoostingRegressor!$B$2:$J$850,6,FALSE),J1476)</f>
        <v>13907.52</v>
      </c>
      <c r="M1476">
        <f>SUM(P1476:S1476)</f>
        <v>18484.235002972415</v>
      </c>
      <c r="N1476">
        <f t="shared" si="92"/>
        <v>4576.7150029724144</v>
      </c>
      <c r="P1476">
        <f t="shared" si="93"/>
        <v>0</v>
      </c>
      <c r="Q1476">
        <f>$H1476*Q$2402</f>
        <v>18484.235002972415</v>
      </c>
      <c r="R1476">
        <f t="shared" si="94"/>
        <v>0</v>
      </c>
      <c r="S1476">
        <f t="shared" si="95"/>
        <v>0</v>
      </c>
      <c r="T1476">
        <f>MROT/DAY(EOMONTH(MIN($G$2:$G$2401),MONTH(G1476)-1))/8*H1476*$T$2402</f>
        <v>0</v>
      </c>
      <c r="U1476">
        <f>I1476-PLAN</f>
        <v>-670</v>
      </c>
    </row>
    <row r="1477" spans="1:21" x14ac:dyDescent="0.35">
      <c r="A1477">
        <v>1835</v>
      </c>
      <c r="B1477" t="s">
        <v>48</v>
      </c>
      <c r="C1477" t="s">
        <v>18</v>
      </c>
      <c r="D1477">
        <v>3</v>
      </c>
      <c r="E1477" t="s">
        <v>16</v>
      </c>
      <c r="F1477">
        <v>3.3</v>
      </c>
      <c r="G1477" s="1">
        <v>44571</v>
      </c>
      <c r="H1477">
        <v>120</v>
      </c>
      <c r="I1477">
        <v>890</v>
      </c>
      <c r="J1477">
        <v>13907.52</v>
      </c>
      <c r="K1477">
        <f>IF(ISBLANK(J1477),VLOOKUP(A1477,LinearRegression!$B$2:$J$850,6,FALSE),J1477)</f>
        <v>13907.52</v>
      </c>
      <c r="L1477" s="4">
        <f>IF(ISBLANK(J1477),VLOOKUP(A1477,GradientBoostingRegressor!$B$2:$J$850,6,FALSE),J1477)</f>
        <v>13907.52</v>
      </c>
      <c r="M1477">
        <f>SUM(P1477:S1477)</f>
        <v>18484.235002972415</v>
      </c>
      <c r="N1477">
        <f t="shared" si="92"/>
        <v>4576.7150029724144</v>
      </c>
      <c r="P1477">
        <f t="shared" si="93"/>
        <v>0</v>
      </c>
      <c r="Q1477">
        <f>$H1477*Q$2402</f>
        <v>18484.235002972415</v>
      </c>
      <c r="R1477">
        <f t="shared" si="94"/>
        <v>0</v>
      </c>
      <c r="S1477">
        <f t="shared" si="95"/>
        <v>0</v>
      </c>
      <c r="T1477">
        <f>MROT/DAY(EOMONTH(MIN($G$2:$G$2401),MONTH(G1477)-1))/8*H1477*$T$2402</f>
        <v>0</v>
      </c>
      <c r="U1477">
        <f>I1477-PLAN</f>
        <v>-670</v>
      </c>
    </row>
    <row r="1478" spans="1:21" x14ac:dyDescent="0.35">
      <c r="A1478">
        <v>2024</v>
      </c>
      <c r="B1478" t="s">
        <v>37</v>
      </c>
      <c r="C1478" t="s">
        <v>11</v>
      </c>
      <c r="D1478">
        <v>3</v>
      </c>
      <c r="E1478" t="s">
        <v>16</v>
      </c>
      <c r="F1478">
        <v>3.3</v>
      </c>
      <c r="G1478" s="1">
        <v>44572</v>
      </c>
      <c r="H1478">
        <v>120</v>
      </c>
      <c r="I1478">
        <v>1200</v>
      </c>
      <c r="J1478">
        <v>13907.52</v>
      </c>
      <c r="K1478">
        <f>IF(ISBLANK(J1478),VLOOKUP(A1478,LinearRegression!$B$2:$J$850,6,FALSE),J1478)</f>
        <v>13907.52</v>
      </c>
      <c r="L1478" s="4">
        <f>IF(ISBLANK(J1478),VLOOKUP(A1478,GradientBoostingRegressor!$B$2:$J$850,6,FALSE),J1478)</f>
        <v>13907.52</v>
      </c>
      <c r="M1478">
        <f>SUM(P1478:S1478)</f>
        <v>18484.235002972415</v>
      </c>
      <c r="N1478">
        <f t="shared" si="92"/>
        <v>4576.7150029724144</v>
      </c>
      <c r="P1478">
        <f t="shared" si="93"/>
        <v>0</v>
      </c>
      <c r="Q1478">
        <f>$H1478*Q$2402</f>
        <v>18484.235002972415</v>
      </c>
      <c r="R1478">
        <f t="shared" si="94"/>
        <v>0</v>
      </c>
      <c r="S1478">
        <f t="shared" si="95"/>
        <v>0</v>
      </c>
      <c r="T1478">
        <f>MROT/DAY(EOMONTH(MIN($G$2:$G$2401),MONTH(G1478)-1))/8*H1478*$T$2402</f>
        <v>0</v>
      </c>
      <c r="U1478">
        <f>I1478-PLAN</f>
        <v>-360</v>
      </c>
    </row>
    <row r="1479" spans="1:21" x14ac:dyDescent="0.35">
      <c r="A1479">
        <v>2026</v>
      </c>
      <c r="B1479" t="s">
        <v>39</v>
      </c>
      <c r="C1479" t="s">
        <v>18</v>
      </c>
      <c r="D1479">
        <v>3</v>
      </c>
      <c r="E1479" t="s">
        <v>16</v>
      </c>
      <c r="F1479">
        <v>3.3</v>
      </c>
      <c r="G1479" s="1">
        <v>44572</v>
      </c>
      <c r="H1479">
        <v>120</v>
      </c>
      <c r="I1479">
        <v>1200</v>
      </c>
      <c r="J1479">
        <v>13907.52</v>
      </c>
      <c r="K1479">
        <f>IF(ISBLANK(J1479),VLOOKUP(A1479,LinearRegression!$B$2:$J$850,6,FALSE),J1479)</f>
        <v>13907.52</v>
      </c>
      <c r="L1479" s="4">
        <f>IF(ISBLANK(J1479),VLOOKUP(A1479,GradientBoostingRegressor!$B$2:$J$850,6,FALSE),J1479)</f>
        <v>13907.52</v>
      </c>
      <c r="M1479">
        <f>SUM(P1479:S1479)</f>
        <v>18484.235002972415</v>
      </c>
      <c r="N1479">
        <f t="shared" si="92"/>
        <v>4576.7150029724144</v>
      </c>
      <c r="P1479">
        <f t="shared" si="93"/>
        <v>0</v>
      </c>
      <c r="Q1479">
        <f>$H1479*Q$2402</f>
        <v>18484.235002972415</v>
      </c>
      <c r="R1479">
        <f t="shared" si="94"/>
        <v>0</v>
      </c>
      <c r="S1479">
        <f t="shared" si="95"/>
        <v>0</v>
      </c>
      <c r="T1479">
        <f>MROT/DAY(EOMONTH(MIN($G$2:$G$2401),MONTH(G1479)-1))/8*H1479*$T$2402</f>
        <v>0</v>
      </c>
      <c r="U1479">
        <f>I1479-PLAN</f>
        <v>-360</v>
      </c>
    </row>
    <row r="1480" spans="1:21" x14ac:dyDescent="0.35">
      <c r="A1480">
        <v>2030</v>
      </c>
      <c r="B1480" t="s">
        <v>43</v>
      </c>
      <c r="C1480" t="s">
        <v>11</v>
      </c>
      <c r="D1480">
        <v>3</v>
      </c>
      <c r="E1480" t="s">
        <v>16</v>
      </c>
      <c r="F1480">
        <v>3.3</v>
      </c>
      <c r="G1480" s="1">
        <v>44572</v>
      </c>
      <c r="H1480">
        <v>120</v>
      </c>
      <c r="I1480">
        <v>1200</v>
      </c>
      <c r="J1480">
        <v>13907.52</v>
      </c>
      <c r="K1480">
        <f>IF(ISBLANK(J1480),VLOOKUP(A1480,LinearRegression!$B$2:$J$850,6,FALSE),J1480)</f>
        <v>13907.52</v>
      </c>
      <c r="L1480" s="4">
        <f>IF(ISBLANK(J1480),VLOOKUP(A1480,GradientBoostingRegressor!$B$2:$J$850,6,FALSE),J1480)</f>
        <v>13907.52</v>
      </c>
      <c r="M1480">
        <f>SUM(P1480:S1480)</f>
        <v>18484.235002972415</v>
      </c>
      <c r="N1480">
        <f t="shared" si="92"/>
        <v>4576.7150029724144</v>
      </c>
      <c r="P1480">
        <f t="shared" si="93"/>
        <v>0</v>
      </c>
      <c r="Q1480">
        <f>$H1480*Q$2402</f>
        <v>18484.235002972415</v>
      </c>
      <c r="R1480">
        <f t="shared" si="94"/>
        <v>0</v>
      </c>
      <c r="S1480">
        <f t="shared" si="95"/>
        <v>0</v>
      </c>
      <c r="T1480">
        <f>MROT/DAY(EOMONTH(MIN($G$2:$G$2401),MONTH(G1480)-1))/8*H1480*$T$2402</f>
        <v>0</v>
      </c>
      <c r="U1480">
        <f>I1480-PLAN</f>
        <v>-360</v>
      </c>
    </row>
    <row r="1481" spans="1:21" x14ac:dyDescent="0.35">
      <c r="A1481">
        <v>818</v>
      </c>
      <c r="B1481" t="s">
        <v>31</v>
      </c>
      <c r="C1481" t="s">
        <v>11</v>
      </c>
      <c r="D1481">
        <v>3</v>
      </c>
      <c r="E1481" t="s">
        <v>12</v>
      </c>
      <c r="F1481">
        <v>1</v>
      </c>
      <c r="G1481" s="1">
        <v>44566</v>
      </c>
      <c r="H1481">
        <v>156</v>
      </c>
      <c r="I1481">
        <v>1490</v>
      </c>
      <c r="J1481">
        <v>13867.78</v>
      </c>
      <c r="K1481">
        <f>IF(ISBLANK(J1481),VLOOKUP(A1481,LinearRegression!$B$2:$J$850,6,FALSE),J1481)</f>
        <v>13867.78</v>
      </c>
      <c r="L1481" s="4">
        <f>IF(ISBLANK(J1481),VLOOKUP(A1481,GradientBoostingRegressor!$B$2:$J$850,6,FALSE),J1481)</f>
        <v>13867.78</v>
      </c>
      <c r="M1481">
        <f>SUM(P1481:S1481)</f>
        <v>24029.505503864137</v>
      </c>
      <c r="N1481">
        <f t="shared" si="92"/>
        <v>10161.725503864136</v>
      </c>
      <c r="P1481">
        <f t="shared" si="93"/>
        <v>0</v>
      </c>
      <c r="Q1481">
        <f>$H1481*Q$2402</f>
        <v>24029.505503864137</v>
      </c>
      <c r="R1481">
        <f t="shared" si="94"/>
        <v>0</v>
      </c>
      <c r="S1481">
        <f t="shared" si="95"/>
        <v>0</v>
      </c>
      <c r="T1481">
        <f>MROT/DAY(EOMONTH(MIN($G$2:$G$2401),MONTH(G1481)-1))/8*H1481*$T$2402</f>
        <v>0</v>
      </c>
      <c r="U1481">
        <f>I1481-PLAN</f>
        <v>-70</v>
      </c>
    </row>
    <row r="1482" spans="1:21" x14ac:dyDescent="0.35">
      <c r="A1482">
        <v>2022</v>
      </c>
      <c r="B1482" t="s">
        <v>35</v>
      </c>
      <c r="C1482" t="s">
        <v>11</v>
      </c>
      <c r="D1482">
        <v>3</v>
      </c>
      <c r="E1482" t="s">
        <v>12</v>
      </c>
      <c r="F1482">
        <v>1</v>
      </c>
      <c r="G1482" s="1">
        <v>44572</v>
      </c>
      <c r="H1482">
        <v>156</v>
      </c>
      <c r="I1482">
        <v>1200</v>
      </c>
      <c r="J1482">
        <v>13867.78</v>
      </c>
      <c r="K1482">
        <f>IF(ISBLANK(J1482),VLOOKUP(A1482,LinearRegression!$B$2:$J$850,6,FALSE),J1482)</f>
        <v>13867.78</v>
      </c>
      <c r="L1482" s="4">
        <f>IF(ISBLANK(J1482),VLOOKUP(A1482,GradientBoostingRegressor!$B$2:$J$850,6,FALSE),J1482)</f>
        <v>13867.78</v>
      </c>
      <c r="M1482">
        <f>SUM(P1482:S1482)</f>
        <v>24029.505503864137</v>
      </c>
      <c r="N1482">
        <f t="shared" si="92"/>
        <v>10161.725503864136</v>
      </c>
      <c r="P1482">
        <f t="shared" si="93"/>
        <v>0</v>
      </c>
      <c r="Q1482">
        <f>$H1482*Q$2402</f>
        <v>24029.505503864137</v>
      </c>
      <c r="R1482">
        <f t="shared" si="94"/>
        <v>0</v>
      </c>
      <c r="S1482">
        <f t="shared" si="95"/>
        <v>0</v>
      </c>
      <c r="T1482">
        <f>MROT/DAY(EOMONTH(MIN($G$2:$G$2401),MONTH(G1482)-1))/8*H1482*$T$2402</f>
        <v>0</v>
      </c>
      <c r="U1482">
        <f>I1482-PLAN</f>
        <v>-360</v>
      </c>
    </row>
    <row r="1483" spans="1:21" x14ac:dyDescent="0.35">
      <c r="A1483">
        <v>1923</v>
      </c>
      <c r="B1483" t="s">
        <v>147</v>
      </c>
      <c r="C1483" t="s">
        <v>65</v>
      </c>
      <c r="D1483">
        <v>5</v>
      </c>
      <c r="E1483" t="s">
        <v>142</v>
      </c>
      <c r="F1483">
        <v>3.4</v>
      </c>
      <c r="G1483" s="1">
        <v>44571</v>
      </c>
      <c r="H1483">
        <v>96</v>
      </c>
      <c r="I1483">
        <v>890</v>
      </c>
      <c r="J1483">
        <v>13682.76</v>
      </c>
      <c r="K1483">
        <f>IF(ISBLANK(J1483),VLOOKUP(A1483,LinearRegression!$B$2:$J$850,6,FALSE),J1483)</f>
        <v>13682.76</v>
      </c>
      <c r="L1483" s="4">
        <f>IF(ISBLANK(J1483),VLOOKUP(A1483,GradientBoostingRegressor!$B$2:$J$850,6,FALSE),J1483)</f>
        <v>13682.76</v>
      </c>
      <c r="M1483">
        <f>SUM(P1483:S1483)</f>
        <v>14787.388002377931</v>
      </c>
      <c r="N1483">
        <f t="shared" si="92"/>
        <v>1104.6280023779309</v>
      </c>
      <c r="P1483">
        <f t="shared" si="93"/>
        <v>0</v>
      </c>
      <c r="Q1483">
        <f>$H1483*Q$2402</f>
        <v>14787.388002377931</v>
      </c>
      <c r="R1483">
        <f t="shared" si="94"/>
        <v>0</v>
      </c>
      <c r="S1483">
        <f t="shared" si="95"/>
        <v>0</v>
      </c>
      <c r="T1483">
        <f>MROT/DAY(EOMONTH(MIN($G$2:$G$2401),MONTH(G1483)-1))/8*H1483*$T$2402</f>
        <v>0</v>
      </c>
      <c r="U1483">
        <f>I1483-PLAN</f>
        <v>-670</v>
      </c>
    </row>
    <row r="1484" spans="1:21" x14ac:dyDescent="0.35">
      <c r="A1484">
        <v>1933</v>
      </c>
      <c r="B1484" t="s">
        <v>158</v>
      </c>
      <c r="C1484" t="s">
        <v>65</v>
      </c>
      <c r="D1484">
        <v>5</v>
      </c>
      <c r="E1484" t="s">
        <v>151</v>
      </c>
      <c r="F1484">
        <v>3.4</v>
      </c>
      <c r="G1484" s="1">
        <v>44571</v>
      </c>
      <c r="H1484">
        <v>96</v>
      </c>
      <c r="I1484">
        <v>890</v>
      </c>
      <c r="J1484">
        <v>13682.76</v>
      </c>
      <c r="K1484">
        <f>IF(ISBLANK(J1484),VLOOKUP(A1484,LinearRegression!$B$2:$J$850,6,FALSE),J1484)</f>
        <v>13682.76</v>
      </c>
      <c r="L1484" s="4">
        <f>IF(ISBLANK(J1484),VLOOKUP(A1484,GradientBoostingRegressor!$B$2:$J$850,6,FALSE),J1484)</f>
        <v>13682.76</v>
      </c>
      <c r="M1484">
        <f>SUM(P1484:S1484)</f>
        <v>14787.388002377931</v>
      </c>
      <c r="N1484">
        <f t="shared" si="92"/>
        <v>1104.6280023779309</v>
      </c>
      <c r="P1484">
        <f t="shared" si="93"/>
        <v>0</v>
      </c>
      <c r="Q1484">
        <f>$H1484*Q$2402</f>
        <v>14787.388002377931</v>
      </c>
      <c r="R1484">
        <f t="shared" si="94"/>
        <v>0</v>
      </c>
      <c r="S1484">
        <f t="shared" si="95"/>
        <v>0</v>
      </c>
      <c r="T1484">
        <f>MROT/DAY(EOMONTH(MIN($G$2:$G$2401),MONTH(G1484)-1))/8*H1484*$T$2402</f>
        <v>0</v>
      </c>
      <c r="U1484">
        <f>I1484-PLAN</f>
        <v>-670</v>
      </c>
    </row>
    <row r="1485" spans="1:21" x14ac:dyDescent="0.35">
      <c r="A1485">
        <v>1934</v>
      </c>
      <c r="B1485" t="s">
        <v>159</v>
      </c>
      <c r="C1485" t="s">
        <v>65</v>
      </c>
      <c r="D1485">
        <v>5</v>
      </c>
      <c r="E1485" t="s">
        <v>151</v>
      </c>
      <c r="F1485">
        <v>3.4</v>
      </c>
      <c r="G1485" s="1">
        <v>44571</v>
      </c>
      <c r="H1485">
        <v>96</v>
      </c>
      <c r="I1485">
        <v>890</v>
      </c>
      <c r="J1485">
        <v>13682.76</v>
      </c>
      <c r="K1485">
        <f>IF(ISBLANK(J1485),VLOOKUP(A1485,LinearRegression!$B$2:$J$850,6,FALSE),J1485)</f>
        <v>13682.76</v>
      </c>
      <c r="L1485" s="4">
        <f>IF(ISBLANK(J1485),VLOOKUP(A1485,GradientBoostingRegressor!$B$2:$J$850,6,FALSE),J1485)</f>
        <v>13682.76</v>
      </c>
      <c r="M1485">
        <f>SUM(P1485:S1485)</f>
        <v>14787.388002377931</v>
      </c>
      <c r="N1485">
        <f t="shared" si="92"/>
        <v>1104.6280023779309</v>
      </c>
      <c r="P1485">
        <f t="shared" si="93"/>
        <v>0</v>
      </c>
      <c r="Q1485">
        <f>$H1485*Q$2402</f>
        <v>14787.388002377931</v>
      </c>
      <c r="R1485">
        <f t="shared" si="94"/>
        <v>0</v>
      </c>
      <c r="S1485">
        <f t="shared" si="95"/>
        <v>0</v>
      </c>
      <c r="T1485">
        <f>MROT/DAY(EOMONTH(MIN($G$2:$G$2401),MONTH(G1485)-1))/8*H1485*$T$2402</f>
        <v>0</v>
      </c>
      <c r="U1485">
        <f>I1485-PLAN</f>
        <v>-670</v>
      </c>
    </row>
    <row r="1486" spans="1:21" x14ac:dyDescent="0.35">
      <c r="A1486">
        <v>1870</v>
      </c>
      <c r="B1486" t="s">
        <v>90</v>
      </c>
      <c r="C1486" t="s">
        <v>18</v>
      </c>
      <c r="D1486">
        <v>4</v>
      </c>
      <c r="E1486" t="s">
        <v>16</v>
      </c>
      <c r="F1486">
        <v>3.3</v>
      </c>
      <c r="G1486" s="1">
        <v>44571</v>
      </c>
      <c r="H1486">
        <v>108</v>
      </c>
      <c r="I1486">
        <v>890</v>
      </c>
      <c r="J1486">
        <v>13572.85</v>
      </c>
      <c r="K1486">
        <f>IF(ISBLANK(J1486),VLOOKUP(A1486,LinearRegression!$B$2:$J$850,6,FALSE),J1486)</f>
        <v>13572.85</v>
      </c>
      <c r="L1486" s="4">
        <f>IF(ISBLANK(J1486),VLOOKUP(A1486,GradientBoostingRegressor!$B$2:$J$850,6,FALSE),J1486)</f>
        <v>13572.85</v>
      </c>
      <c r="M1486">
        <f>SUM(P1486:S1486)</f>
        <v>16635.811502675173</v>
      </c>
      <c r="N1486">
        <f t="shared" si="92"/>
        <v>3062.9615026751726</v>
      </c>
      <c r="P1486">
        <f t="shared" si="93"/>
        <v>0</v>
      </c>
      <c r="Q1486">
        <f>$H1486*Q$2402</f>
        <v>16635.811502675173</v>
      </c>
      <c r="R1486">
        <f t="shared" si="94"/>
        <v>0</v>
      </c>
      <c r="S1486">
        <f t="shared" si="95"/>
        <v>0</v>
      </c>
      <c r="T1486">
        <f>MROT/DAY(EOMONTH(MIN($G$2:$G$2401),MONTH(G1486)-1))/8*H1486*$T$2402</f>
        <v>0</v>
      </c>
      <c r="U1486">
        <f>I1486-PLAN</f>
        <v>-670</v>
      </c>
    </row>
    <row r="1487" spans="1:21" x14ac:dyDescent="0.35">
      <c r="A1487">
        <v>1871</v>
      </c>
      <c r="B1487" t="s">
        <v>91</v>
      </c>
      <c r="C1487" t="s">
        <v>18</v>
      </c>
      <c r="D1487">
        <v>4</v>
      </c>
      <c r="E1487" t="s">
        <v>16</v>
      </c>
      <c r="F1487">
        <v>3.3</v>
      </c>
      <c r="G1487" s="1">
        <v>44571</v>
      </c>
      <c r="H1487">
        <v>108</v>
      </c>
      <c r="I1487">
        <v>890</v>
      </c>
      <c r="J1487">
        <v>13572.85</v>
      </c>
      <c r="K1487">
        <f>IF(ISBLANK(J1487),VLOOKUP(A1487,LinearRegression!$B$2:$J$850,6,FALSE),J1487)</f>
        <v>13572.85</v>
      </c>
      <c r="L1487" s="4">
        <f>IF(ISBLANK(J1487),VLOOKUP(A1487,GradientBoostingRegressor!$B$2:$J$850,6,FALSE),J1487)</f>
        <v>13572.85</v>
      </c>
      <c r="M1487">
        <f>SUM(P1487:S1487)</f>
        <v>16635.811502675173</v>
      </c>
      <c r="N1487">
        <f t="shared" si="92"/>
        <v>3062.9615026751726</v>
      </c>
      <c r="P1487">
        <f t="shared" si="93"/>
        <v>0</v>
      </c>
      <c r="Q1487">
        <f>$H1487*Q$2402</f>
        <v>16635.811502675173</v>
      </c>
      <c r="R1487">
        <f t="shared" si="94"/>
        <v>0</v>
      </c>
      <c r="S1487">
        <f t="shared" si="95"/>
        <v>0</v>
      </c>
      <c r="T1487">
        <f>MROT/DAY(EOMONTH(MIN($G$2:$G$2401),MONTH(G1487)-1))/8*H1487*$T$2402</f>
        <v>0</v>
      </c>
      <c r="U1487">
        <f>I1487-PLAN</f>
        <v>-670</v>
      </c>
    </row>
    <row r="1488" spans="1:21" x14ac:dyDescent="0.35">
      <c r="A1488">
        <v>1883</v>
      </c>
      <c r="B1488" t="s">
        <v>104</v>
      </c>
      <c r="C1488" t="s">
        <v>18</v>
      </c>
      <c r="D1488">
        <v>4</v>
      </c>
      <c r="E1488" t="s">
        <v>103</v>
      </c>
      <c r="F1488">
        <v>3.3</v>
      </c>
      <c r="G1488" s="1">
        <v>44571</v>
      </c>
      <c r="H1488">
        <v>108</v>
      </c>
      <c r="I1488">
        <v>890</v>
      </c>
      <c r="J1488">
        <v>13572.85</v>
      </c>
      <c r="K1488">
        <f>IF(ISBLANK(J1488),VLOOKUP(A1488,LinearRegression!$B$2:$J$850,6,FALSE),J1488)</f>
        <v>13572.85</v>
      </c>
      <c r="L1488" s="4">
        <f>IF(ISBLANK(J1488),VLOOKUP(A1488,GradientBoostingRegressor!$B$2:$J$850,6,FALSE),J1488)</f>
        <v>13572.85</v>
      </c>
      <c r="M1488">
        <f>SUM(P1488:S1488)</f>
        <v>16635.811502675173</v>
      </c>
      <c r="N1488">
        <f t="shared" si="92"/>
        <v>3062.9615026751726</v>
      </c>
      <c r="P1488">
        <f t="shared" si="93"/>
        <v>0</v>
      </c>
      <c r="Q1488">
        <f>$H1488*Q$2402</f>
        <v>16635.811502675173</v>
      </c>
      <c r="R1488">
        <f t="shared" si="94"/>
        <v>0</v>
      </c>
      <c r="S1488">
        <f t="shared" si="95"/>
        <v>0</v>
      </c>
      <c r="T1488">
        <f>MROT/DAY(EOMONTH(MIN($G$2:$G$2401),MONTH(G1488)-1))/8*H1488*$T$2402</f>
        <v>0</v>
      </c>
      <c r="U1488">
        <f>I1488-PLAN</f>
        <v>-670</v>
      </c>
    </row>
    <row r="1489" spans="1:21" x14ac:dyDescent="0.35">
      <c r="A1489">
        <v>1884</v>
      </c>
      <c r="B1489" t="s">
        <v>105</v>
      </c>
      <c r="C1489" t="s">
        <v>18</v>
      </c>
      <c r="D1489">
        <v>4</v>
      </c>
      <c r="E1489" t="s">
        <v>103</v>
      </c>
      <c r="F1489">
        <v>3.3</v>
      </c>
      <c r="G1489" s="1">
        <v>44571</v>
      </c>
      <c r="H1489">
        <v>108</v>
      </c>
      <c r="I1489">
        <v>890</v>
      </c>
      <c r="J1489">
        <v>13572.85</v>
      </c>
      <c r="K1489">
        <f>IF(ISBLANK(J1489),VLOOKUP(A1489,LinearRegression!$B$2:$J$850,6,FALSE),J1489)</f>
        <v>13572.85</v>
      </c>
      <c r="L1489" s="4">
        <f>IF(ISBLANK(J1489),VLOOKUP(A1489,GradientBoostingRegressor!$B$2:$J$850,6,FALSE),J1489)</f>
        <v>13572.85</v>
      </c>
      <c r="M1489">
        <f>SUM(P1489:S1489)</f>
        <v>16635.811502675173</v>
      </c>
      <c r="N1489">
        <f t="shared" si="92"/>
        <v>3062.9615026751726</v>
      </c>
      <c r="P1489">
        <f t="shared" si="93"/>
        <v>0</v>
      </c>
      <c r="Q1489">
        <f>$H1489*Q$2402</f>
        <v>16635.811502675173</v>
      </c>
      <c r="R1489">
        <f t="shared" si="94"/>
        <v>0</v>
      </c>
      <c r="S1489">
        <f t="shared" si="95"/>
        <v>0</v>
      </c>
      <c r="T1489">
        <f>MROT/DAY(EOMONTH(MIN($G$2:$G$2401),MONTH(G1489)-1))/8*H1489*$T$2402</f>
        <v>0</v>
      </c>
      <c r="U1489">
        <f>I1489-PLAN</f>
        <v>-670</v>
      </c>
    </row>
    <row r="1490" spans="1:21" x14ac:dyDescent="0.35">
      <c r="A1490">
        <v>1886</v>
      </c>
      <c r="B1490" t="s">
        <v>107</v>
      </c>
      <c r="C1490" t="s">
        <v>18</v>
      </c>
      <c r="D1490">
        <v>4</v>
      </c>
      <c r="E1490" t="s">
        <v>103</v>
      </c>
      <c r="F1490">
        <v>3.3</v>
      </c>
      <c r="G1490" s="1">
        <v>44571</v>
      </c>
      <c r="H1490">
        <v>108</v>
      </c>
      <c r="I1490">
        <v>890</v>
      </c>
      <c r="J1490">
        <v>13572.85</v>
      </c>
      <c r="K1490">
        <f>IF(ISBLANK(J1490),VLOOKUP(A1490,LinearRegression!$B$2:$J$850,6,FALSE),J1490)</f>
        <v>13572.85</v>
      </c>
      <c r="L1490" s="4">
        <f>IF(ISBLANK(J1490),VLOOKUP(A1490,GradientBoostingRegressor!$B$2:$J$850,6,FALSE),J1490)</f>
        <v>13572.85</v>
      </c>
      <c r="M1490">
        <f>SUM(P1490:S1490)</f>
        <v>16635.811502675173</v>
      </c>
      <c r="N1490">
        <f t="shared" si="92"/>
        <v>3062.9615026751726</v>
      </c>
      <c r="P1490">
        <f t="shared" si="93"/>
        <v>0</v>
      </c>
      <c r="Q1490">
        <f>$H1490*Q$2402</f>
        <v>16635.811502675173</v>
      </c>
      <c r="R1490">
        <f t="shared" si="94"/>
        <v>0</v>
      </c>
      <c r="S1490">
        <f t="shared" si="95"/>
        <v>0</v>
      </c>
      <c r="T1490">
        <f>MROT/DAY(EOMONTH(MIN($G$2:$G$2401),MONTH(G1490)-1))/8*H1490*$T$2402</f>
        <v>0</v>
      </c>
      <c r="U1490">
        <f>I1490-PLAN</f>
        <v>-670</v>
      </c>
    </row>
    <row r="1491" spans="1:21" x14ac:dyDescent="0.35">
      <c r="A1491">
        <v>1888</v>
      </c>
      <c r="B1491" t="s">
        <v>109</v>
      </c>
      <c r="C1491" t="s">
        <v>18</v>
      </c>
      <c r="D1491">
        <v>4</v>
      </c>
      <c r="E1491" t="s">
        <v>103</v>
      </c>
      <c r="F1491">
        <v>3.3</v>
      </c>
      <c r="G1491" s="1">
        <v>44571</v>
      </c>
      <c r="H1491">
        <v>108</v>
      </c>
      <c r="I1491">
        <v>890</v>
      </c>
      <c r="J1491">
        <v>13572.85</v>
      </c>
      <c r="K1491">
        <f>IF(ISBLANK(J1491),VLOOKUP(A1491,LinearRegression!$B$2:$J$850,6,FALSE),J1491)</f>
        <v>13572.85</v>
      </c>
      <c r="L1491" s="4">
        <f>IF(ISBLANK(J1491),VLOOKUP(A1491,GradientBoostingRegressor!$B$2:$J$850,6,FALSE),J1491)</f>
        <v>13572.85</v>
      </c>
      <c r="M1491">
        <f>SUM(P1491:S1491)</f>
        <v>16635.811502675173</v>
      </c>
      <c r="N1491">
        <f t="shared" si="92"/>
        <v>3062.9615026751726</v>
      </c>
      <c r="P1491">
        <f t="shared" si="93"/>
        <v>0</v>
      </c>
      <c r="Q1491">
        <f>$H1491*Q$2402</f>
        <v>16635.811502675173</v>
      </c>
      <c r="R1491">
        <f t="shared" si="94"/>
        <v>0</v>
      </c>
      <c r="S1491">
        <f t="shared" si="95"/>
        <v>0</v>
      </c>
      <c r="T1491">
        <f>MROT/DAY(EOMONTH(MIN($G$2:$G$2401),MONTH(G1491)-1))/8*H1491*$T$2402</f>
        <v>0</v>
      </c>
      <c r="U1491">
        <f>I1491-PLAN</f>
        <v>-670</v>
      </c>
    </row>
    <row r="1492" spans="1:21" x14ac:dyDescent="0.35">
      <c r="A1492">
        <v>1889</v>
      </c>
      <c r="B1492" t="s">
        <v>110</v>
      </c>
      <c r="C1492" t="s">
        <v>18</v>
      </c>
      <c r="D1492">
        <v>4</v>
      </c>
      <c r="E1492" t="s">
        <v>103</v>
      </c>
      <c r="F1492">
        <v>3.3</v>
      </c>
      <c r="G1492" s="1">
        <v>44571</v>
      </c>
      <c r="H1492">
        <v>108</v>
      </c>
      <c r="I1492">
        <v>890</v>
      </c>
      <c r="J1492">
        <v>13572.85</v>
      </c>
      <c r="K1492">
        <f>IF(ISBLANK(J1492),VLOOKUP(A1492,LinearRegression!$B$2:$J$850,6,FALSE),J1492)</f>
        <v>13572.85</v>
      </c>
      <c r="L1492" s="4">
        <f>IF(ISBLANK(J1492),VLOOKUP(A1492,GradientBoostingRegressor!$B$2:$J$850,6,FALSE),J1492)</f>
        <v>13572.85</v>
      </c>
      <c r="M1492">
        <f>SUM(P1492:S1492)</f>
        <v>16635.811502675173</v>
      </c>
      <c r="N1492">
        <f t="shared" si="92"/>
        <v>3062.9615026751726</v>
      </c>
      <c r="P1492">
        <f t="shared" si="93"/>
        <v>0</v>
      </c>
      <c r="Q1492">
        <f>$H1492*Q$2402</f>
        <v>16635.811502675173</v>
      </c>
      <c r="R1492">
        <f t="shared" si="94"/>
        <v>0</v>
      </c>
      <c r="S1492">
        <f t="shared" si="95"/>
        <v>0</v>
      </c>
      <c r="T1492">
        <f>MROT/DAY(EOMONTH(MIN($G$2:$G$2401),MONTH(G1492)-1))/8*H1492*$T$2402</f>
        <v>0</v>
      </c>
      <c r="U1492">
        <f>I1492-PLAN</f>
        <v>-670</v>
      </c>
    </row>
    <row r="1493" spans="1:21" x14ac:dyDescent="0.35">
      <c r="A1493">
        <v>1890</v>
      </c>
      <c r="B1493" t="s">
        <v>111</v>
      </c>
      <c r="C1493" t="s">
        <v>18</v>
      </c>
      <c r="D1493">
        <v>4</v>
      </c>
      <c r="E1493" t="s">
        <v>103</v>
      </c>
      <c r="F1493">
        <v>3.3</v>
      </c>
      <c r="G1493" s="1">
        <v>44571</v>
      </c>
      <c r="H1493">
        <v>108</v>
      </c>
      <c r="I1493">
        <v>890</v>
      </c>
      <c r="J1493">
        <v>13572.85</v>
      </c>
      <c r="K1493">
        <f>IF(ISBLANK(J1493),VLOOKUP(A1493,LinearRegression!$B$2:$J$850,6,FALSE),J1493)</f>
        <v>13572.85</v>
      </c>
      <c r="L1493" s="4">
        <f>IF(ISBLANK(J1493),VLOOKUP(A1493,GradientBoostingRegressor!$B$2:$J$850,6,FALSE),J1493)</f>
        <v>13572.85</v>
      </c>
      <c r="M1493">
        <f>SUM(P1493:S1493)</f>
        <v>16635.811502675173</v>
      </c>
      <c r="N1493">
        <f t="shared" si="92"/>
        <v>3062.9615026751726</v>
      </c>
      <c r="P1493">
        <f t="shared" si="93"/>
        <v>0</v>
      </c>
      <c r="Q1493">
        <f>$H1493*Q$2402</f>
        <v>16635.811502675173</v>
      </c>
      <c r="R1493">
        <f t="shared" si="94"/>
        <v>0</v>
      </c>
      <c r="S1493">
        <f t="shared" si="95"/>
        <v>0</v>
      </c>
      <c r="T1493">
        <f>MROT/DAY(EOMONTH(MIN($G$2:$G$2401),MONTH(G1493)-1))/8*H1493*$T$2402</f>
        <v>0</v>
      </c>
      <c r="U1493">
        <f>I1493-PLAN</f>
        <v>-670</v>
      </c>
    </row>
    <row r="1494" spans="1:21" x14ac:dyDescent="0.35">
      <c r="A1494">
        <v>2079</v>
      </c>
      <c r="B1494" t="s">
        <v>99</v>
      </c>
      <c r="C1494" t="s">
        <v>18</v>
      </c>
      <c r="D1494">
        <v>4</v>
      </c>
      <c r="E1494" t="s">
        <v>16</v>
      </c>
      <c r="F1494">
        <v>3.3</v>
      </c>
      <c r="G1494" s="1">
        <v>44572</v>
      </c>
      <c r="H1494">
        <v>108</v>
      </c>
      <c r="I1494">
        <v>1200</v>
      </c>
      <c r="J1494">
        <v>13572.85</v>
      </c>
      <c r="K1494">
        <f>IF(ISBLANK(J1494),VLOOKUP(A1494,LinearRegression!$B$2:$J$850,6,FALSE),J1494)</f>
        <v>13572.85</v>
      </c>
      <c r="L1494" s="4">
        <f>IF(ISBLANK(J1494),VLOOKUP(A1494,GradientBoostingRegressor!$B$2:$J$850,6,FALSE),J1494)</f>
        <v>13572.85</v>
      </c>
      <c r="M1494">
        <f>SUM(P1494:S1494)</f>
        <v>16635.811502675173</v>
      </c>
      <c r="N1494">
        <f t="shared" si="92"/>
        <v>3062.9615026751726</v>
      </c>
      <c r="P1494">
        <f t="shared" si="93"/>
        <v>0</v>
      </c>
      <c r="Q1494">
        <f>$H1494*Q$2402</f>
        <v>16635.811502675173</v>
      </c>
      <c r="R1494">
        <f t="shared" si="94"/>
        <v>0</v>
      </c>
      <c r="S1494">
        <f t="shared" si="95"/>
        <v>0</v>
      </c>
      <c r="T1494">
        <f>MROT/DAY(EOMONTH(MIN($G$2:$G$2401),MONTH(G1494)-1))/8*H1494*$T$2402</f>
        <v>0</v>
      </c>
      <c r="U1494">
        <f>I1494-PLAN</f>
        <v>-360</v>
      </c>
    </row>
    <row r="1495" spans="1:21" x14ac:dyDescent="0.35">
      <c r="A1495">
        <v>1837</v>
      </c>
      <c r="B1495" t="s">
        <v>52</v>
      </c>
      <c r="C1495" t="s">
        <v>50</v>
      </c>
      <c r="D1495">
        <v>4</v>
      </c>
      <c r="E1495" t="s">
        <v>51</v>
      </c>
      <c r="F1495">
        <v>2</v>
      </c>
      <c r="G1495" s="1">
        <v>44571</v>
      </c>
      <c r="H1495">
        <v>120</v>
      </c>
      <c r="I1495">
        <v>890</v>
      </c>
      <c r="J1495">
        <v>13280.95</v>
      </c>
      <c r="K1495">
        <f>IF(ISBLANK(J1495),VLOOKUP(A1495,LinearRegression!$B$2:$J$850,6,FALSE),J1495)</f>
        <v>13280.95</v>
      </c>
      <c r="L1495" s="4">
        <f>IF(ISBLANK(J1495),VLOOKUP(A1495,GradientBoostingRegressor!$B$2:$J$850,6,FALSE),J1495)</f>
        <v>13280.95</v>
      </c>
      <c r="M1495">
        <f>SUM(P1495:S1495)</f>
        <v>18484.235002972415</v>
      </c>
      <c r="N1495">
        <f t="shared" si="92"/>
        <v>5203.2850029724141</v>
      </c>
      <c r="P1495">
        <f t="shared" si="93"/>
        <v>0</v>
      </c>
      <c r="Q1495">
        <f>$H1495*Q$2402</f>
        <v>18484.235002972415</v>
      </c>
      <c r="R1495">
        <f t="shared" si="94"/>
        <v>0</v>
      </c>
      <c r="S1495">
        <f t="shared" si="95"/>
        <v>0</v>
      </c>
      <c r="T1495">
        <f>MROT/DAY(EOMONTH(MIN($G$2:$G$2401),MONTH(G1495)-1))/8*H1495*$T$2402</f>
        <v>0</v>
      </c>
      <c r="U1495">
        <f>I1495-PLAN</f>
        <v>-670</v>
      </c>
    </row>
    <row r="1496" spans="1:21" x14ac:dyDescent="0.35">
      <c r="A1496">
        <v>2038</v>
      </c>
      <c r="B1496" t="s">
        <v>53</v>
      </c>
      <c r="C1496" t="s">
        <v>50</v>
      </c>
      <c r="D1496">
        <v>4</v>
      </c>
      <c r="E1496" t="s">
        <v>51</v>
      </c>
      <c r="F1496">
        <v>2</v>
      </c>
      <c r="G1496" s="1">
        <v>44572</v>
      </c>
      <c r="H1496">
        <v>120</v>
      </c>
      <c r="I1496">
        <v>1200</v>
      </c>
      <c r="J1496">
        <v>13280.95</v>
      </c>
      <c r="K1496">
        <f>IF(ISBLANK(J1496),VLOOKUP(A1496,LinearRegression!$B$2:$J$850,6,FALSE),J1496)</f>
        <v>13280.95</v>
      </c>
      <c r="L1496" s="4">
        <f>IF(ISBLANK(J1496),VLOOKUP(A1496,GradientBoostingRegressor!$B$2:$J$850,6,FALSE),J1496)</f>
        <v>13280.95</v>
      </c>
      <c r="M1496">
        <f>SUM(P1496:S1496)</f>
        <v>18484.235002972415</v>
      </c>
      <c r="N1496">
        <f t="shared" si="92"/>
        <v>5203.2850029724141</v>
      </c>
      <c r="P1496">
        <f t="shared" si="93"/>
        <v>0</v>
      </c>
      <c r="Q1496">
        <f>$H1496*Q$2402</f>
        <v>18484.235002972415</v>
      </c>
      <c r="R1496">
        <f t="shared" si="94"/>
        <v>0</v>
      </c>
      <c r="S1496">
        <f t="shared" si="95"/>
        <v>0</v>
      </c>
      <c r="T1496">
        <f>MROT/DAY(EOMONTH(MIN($G$2:$G$2401),MONTH(G1496)-1))/8*H1496*$T$2402</f>
        <v>0</v>
      </c>
      <c r="U1496">
        <f>I1496-PLAN</f>
        <v>-360</v>
      </c>
    </row>
    <row r="1497" spans="1:21" x14ac:dyDescent="0.35">
      <c r="A1497">
        <v>2041</v>
      </c>
      <c r="B1497" t="s">
        <v>56</v>
      </c>
      <c r="C1497" t="s">
        <v>50</v>
      </c>
      <c r="D1497">
        <v>4</v>
      </c>
      <c r="E1497" t="s">
        <v>51</v>
      </c>
      <c r="F1497">
        <v>2</v>
      </c>
      <c r="G1497" s="1">
        <v>44572</v>
      </c>
      <c r="H1497">
        <v>120</v>
      </c>
      <c r="I1497">
        <v>1200</v>
      </c>
      <c r="J1497">
        <v>13280.95</v>
      </c>
      <c r="K1497">
        <f>IF(ISBLANK(J1497),VLOOKUP(A1497,LinearRegression!$B$2:$J$850,6,FALSE),J1497)</f>
        <v>13280.95</v>
      </c>
      <c r="L1497" s="4">
        <f>IF(ISBLANK(J1497),VLOOKUP(A1497,GradientBoostingRegressor!$B$2:$J$850,6,FALSE),J1497)</f>
        <v>13280.95</v>
      </c>
      <c r="M1497">
        <f>SUM(P1497:S1497)</f>
        <v>18484.235002972415</v>
      </c>
      <c r="N1497">
        <f t="shared" si="92"/>
        <v>5203.2850029724141</v>
      </c>
      <c r="P1497">
        <f t="shared" si="93"/>
        <v>0</v>
      </c>
      <c r="Q1497">
        <f>$H1497*Q$2402</f>
        <v>18484.235002972415</v>
      </c>
      <c r="R1497">
        <f t="shared" si="94"/>
        <v>0</v>
      </c>
      <c r="S1497">
        <f t="shared" si="95"/>
        <v>0</v>
      </c>
      <c r="T1497">
        <f>MROT/DAY(EOMONTH(MIN($G$2:$G$2401),MONTH(G1497)-1))/8*H1497*$T$2402</f>
        <v>0</v>
      </c>
      <c r="U1497">
        <f>I1497-PLAN</f>
        <v>-360</v>
      </c>
    </row>
    <row r="1498" spans="1:21" x14ac:dyDescent="0.35">
      <c r="A1498">
        <v>2042</v>
      </c>
      <c r="B1498" t="s">
        <v>57</v>
      </c>
      <c r="C1498" t="s">
        <v>50</v>
      </c>
      <c r="D1498">
        <v>4</v>
      </c>
      <c r="E1498" t="s">
        <v>51</v>
      </c>
      <c r="F1498">
        <v>2</v>
      </c>
      <c r="G1498" s="1">
        <v>44572</v>
      </c>
      <c r="H1498">
        <v>120</v>
      </c>
      <c r="I1498">
        <v>1200</v>
      </c>
      <c r="J1498">
        <v>13280.95</v>
      </c>
      <c r="K1498">
        <f>IF(ISBLANK(J1498),VLOOKUP(A1498,LinearRegression!$B$2:$J$850,6,FALSE),J1498)</f>
        <v>13280.95</v>
      </c>
      <c r="L1498" s="4">
        <f>IF(ISBLANK(J1498),VLOOKUP(A1498,GradientBoostingRegressor!$B$2:$J$850,6,FALSE),J1498)</f>
        <v>13280.95</v>
      </c>
      <c r="M1498">
        <f>SUM(P1498:S1498)</f>
        <v>18484.235002972415</v>
      </c>
      <c r="N1498">
        <f t="shared" si="92"/>
        <v>5203.2850029724141</v>
      </c>
      <c r="P1498">
        <f t="shared" si="93"/>
        <v>0</v>
      </c>
      <c r="Q1498">
        <f>$H1498*Q$2402</f>
        <v>18484.235002972415</v>
      </c>
      <c r="R1498">
        <f t="shared" si="94"/>
        <v>0</v>
      </c>
      <c r="S1498">
        <f t="shared" si="95"/>
        <v>0</v>
      </c>
      <c r="T1498">
        <f>MROT/DAY(EOMONTH(MIN($G$2:$G$2401),MONTH(G1498)-1))/8*H1498*$T$2402</f>
        <v>0</v>
      </c>
      <c r="U1498">
        <f>I1498-PLAN</f>
        <v>-360</v>
      </c>
    </row>
    <row r="1499" spans="1:21" x14ac:dyDescent="0.35">
      <c r="A1499">
        <v>1875</v>
      </c>
      <c r="B1499" t="s">
        <v>95</v>
      </c>
      <c r="C1499" t="s">
        <v>89</v>
      </c>
      <c r="D1499">
        <v>4</v>
      </c>
      <c r="E1499" t="s">
        <v>16</v>
      </c>
      <c r="F1499">
        <v>3.2</v>
      </c>
      <c r="G1499" s="1">
        <v>44571</v>
      </c>
      <c r="H1499">
        <v>108</v>
      </c>
      <c r="I1499">
        <v>890</v>
      </c>
      <c r="J1499">
        <v>13248.85</v>
      </c>
      <c r="K1499">
        <f>IF(ISBLANK(J1499),VLOOKUP(A1499,LinearRegression!$B$2:$J$850,6,FALSE),J1499)</f>
        <v>13248.85</v>
      </c>
      <c r="L1499" s="4">
        <f>IF(ISBLANK(J1499),VLOOKUP(A1499,GradientBoostingRegressor!$B$2:$J$850,6,FALSE),J1499)</f>
        <v>13248.85</v>
      </c>
      <c r="M1499">
        <f>SUM(P1499:S1499)</f>
        <v>16635.811502675173</v>
      </c>
      <c r="N1499">
        <f t="shared" si="92"/>
        <v>3386.9615026751726</v>
      </c>
      <c r="P1499">
        <f t="shared" si="93"/>
        <v>0</v>
      </c>
      <c r="Q1499">
        <f>$H1499*Q$2402</f>
        <v>16635.811502675173</v>
      </c>
      <c r="R1499">
        <f t="shared" si="94"/>
        <v>0</v>
      </c>
      <c r="S1499">
        <f t="shared" si="95"/>
        <v>0</v>
      </c>
      <c r="T1499">
        <f>MROT/DAY(EOMONTH(MIN($G$2:$G$2401),MONTH(G1499)-1))/8*H1499*$T$2402</f>
        <v>0</v>
      </c>
      <c r="U1499">
        <f>I1499-PLAN</f>
        <v>-670</v>
      </c>
    </row>
    <row r="1500" spans="1:21" x14ac:dyDescent="0.35">
      <c r="A1500">
        <v>2072</v>
      </c>
      <c r="B1500" t="s">
        <v>92</v>
      </c>
      <c r="C1500" t="s">
        <v>89</v>
      </c>
      <c r="D1500">
        <v>4</v>
      </c>
      <c r="E1500" t="s">
        <v>16</v>
      </c>
      <c r="F1500">
        <v>3.2</v>
      </c>
      <c r="G1500" s="1">
        <v>44572</v>
      </c>
      <c r="H1500">
        <v>108</v>
      </c>
      <c r="I1500">
        <v>1200</v>
      </c>
      <c r="J1500">
        <v>13248.85</v>
      </c>
      <c r="K1500">
        <f>IF(ISBLANK(J1500),VLOOKUP(A1500,LinearRegression!$B$2:$J$850,6,FALSE),J1500)</f>
        <v>13248.85</v>
      </c>
      <c r="L1500" s="4">
        <f>IF(ISBLANK(J1500),VLOOKUP(A1500,GradientBoostingRegressor!$B$2:$J$850,6,FALSE),J1500)</f>
        <v>13248.85</v>
      </c>
      <c r="M1500">
        <f>SUM(P1500:S1500)</f>
        <v>16635.811502675173</v>
      </c>
      <c r="N1500">
        <f t="shared" si="92"/>
        <v>3386.9615026751726</v>
      </c>
      <c r="P1500">
        <f t="shared" si="93"/>
        <v>0</v>
      </c>
      <c r="Q1500">
        <f>$H1500*Q$2402</f>
        <v>16635.811502675173</v>
      </c>
      <c r="R1500">
        <f t="shared" si="94"/>
        <v>0</v>
      </c>
      <c r="S1500">
        <f t="shared" si="95"/>
        <v>0</v>
      </c>
      <c r="T1500">
        <f>MROT/DAY(EOMONTH(MIN($G$2:$G$2401),MONTH(G1500)-1))/8*H1500*$T$2402</f>
        <v>0</v>
      </c>
      <c r="U1500">
        <f>I1500-PLAN</f>
        <v>-360</v>
      </c>
    </row>
    <row r="1501" spans="1:21" x14ac:dyDescent="0.35">
      <c r="A1501">
        <v>1893</v>
      </c>
      <c r="B1501" t="s">
        <v>115</v>
      </c>
      <c r="C1501" t="s">
        <v>50</v>
      </c>
      <c r="D1501">
        <v>5</v>
      </c>
      <c r="E1501" t="s">
        <v>51</v>
      </c>
      <c r="F1501">
        <v>2</v>
      </c>
      <c r="G1501" s="1">
        <v>44571</v>
      </c>
      <c r="H1501">
        <v>108</v>
      </c>
      <c r="I1501">
        <v>890</v>
      </c>
      <c r="J1501">
        <v>13125.11</v>
      </c>
      <c r="K1501">
        <f>IF(ISBLANK(J1501),VLOOKUP(A1501,LinearRegression!$B$2:$J$850,6,FALSE),J1501)</f>
        <v>13125.11</v>
      </c>
      <c r="L1501" s="4">
        <f>IF(ISBLANK(J1501),VLOOKUP(A1501,GradientBoostingRegressor!$B$2:$J$850,6,FALSE),J1501)</f>
        <v>13125.11</v>
      </c>
      <c r="M1501">
        <f>SUM(P1501:S1501)</f>
        <v>16635.811502675173</v>
      </c>
      <c r="N1501">
        <f t="shared" si="92"/>
        <v>3510.7015026751724</v>
      </c>
      <c r="P1501">
        <f t="shared" si="93"/>
        <v>0</v>
      </c>
      <c r="Q1501">
        <f>$H1501*Q$2402</f>
        <v>16635.811502675173</v>
      </c>
      <c r="R1501">
        <f t="shared" si="94"/>
        <v>0</v>
      </c>
      <c r="S1501">
        <f t="shared" si="95"/>
        <v>0</v>
      </c>
      <c r="T1501">
        <f>MROT/DAY(EOMONTH(MIN($G$2:$G$2401),MONTH(G1501)-1))/8*H1501*$T$2402</f>
        <v>0</v>
      </c>
      <c r="U1501">
        <f>I1501-PLAN</f>
        <v>-670</v>
      </c>
    </row>
    <row r="1502" spans="1:21" x14ac:dyDescent="0.35">
      <c r="A1502">
        <v>1896</v>
      </c>
      <c r="B1502" t="s">
        <v>118</v>
      </c>
      <c r="C1502" t="s">
        <v>50</v>
      </c>
      <c r="D1502">
        <v>5</v>
      </c>
      <c r="E1502" t="s">
        <v>51</v>
      </c>
      <c r="F1502">
        <v>2</v>
      </c>
      <c r="G1502" s="1">
        <v>44571</v>
      </c>
      <c r="H1502">
        <v>108</v>
      </c>
      <c r="I1502">
        <v>890</v>
      </c>
      <c r="J1502">
        <v>13125.11</v>
      </c>
      <c r="K1502">
        <f>IF(ISBLANK(J1502),VLOOKUP(A1502,LinearRegression!$B$2:$J$850,6,FALSE),J1502)</f>
        <v>13125.11</v>
      </c>
      <c r="L1502" s="4">
        <f>IF(ISBLANK(J1502),VLOOKUP(A1502,GradientBoostingRegressor!$B$2:$J$850,6,FALSE),J1502)</f>
        <v>13125.11</v>
      </c>
      <c r="M1502">
        <f>SUM(P1502:S1502)</f>
        <v>16635.811502675173</v>
      </c>
      <c r="N1502">
        <f t="shared" si="92"/>
        <v>3510.7015026751724</v>
      </c>
      <c r="P1502">
        <f t="shared" si="93"/>
        <v>0</v>
      </c>
      <c r="Q1502">
        <f>$H1502*Q$2402</f>
        <v>16635.811502675173</v>
      </c>
      <c r="R1502">
        <f t="shared" si="94"/>
        <v>0</v>
      </c>
      <c r="S1502">
        <f t="shared" si="95"/>
        <v>0</v>
      </c>
      <c r="T1502">
        <f>MROT/DAY(EOMONTH(MIN($G$2:$G$2401),MONTH(G1502)-1))/8*H1502*$T$2402</f>
        <v>0</v>
      </c>
      <c r="U1502">
        <f>I1502-PLAN</f>
        <v>-670</v>
      </c>
    </row>
    <row r="1503" spans="1:21" x14ac:dyDescent="0.35">
      <c r="A1503">
        <v>1901</v>
      </c>
      <c r="B1503" t="s">
        <v>123</v>
      </c>
      <c r="C1503" t="s">
        <v>50</v>
      </c>
      <c r="D1503">
        <v>5</v>
      </c>
      <c r="E1503" t="s">
        <v>51</v>
      </c>
      <c r="F1503">
        <v>2</v>
      </c>
      <c r="G1503" s="1">
        <v>44571</v>
      </c>
      <c r="H1503">
        <v>108</v>
      </c>
      <c r="I1503">
        <v>890</v>
      </c>
      <c r="J1503">
        <v>13125.11</v>
      </c>
      <c r="K1503">
        <f>IF(ISBLANK(J1503),VLOOKUP(A1503,LinearRegression!$B$2:$J$850,6,FALSE),J1503)</f>
        <v>13125.11</v>
      </c>
      <c r="L1503" s="4">
        <f>IF(ISBLANK(J1503),VLOOKUP(A1503,GradientBoostingRegressor!$B$2:$J$850,6,FALSE),J1503)</f>
        <v>13125.11</v>
      </c>
      <c r="M1503">
        <f>SUM(P1503:S1503)</f>
        <v>16635.811502675173</v>
      </c>
      <c r="N1503">
        <f t="shared" si="92"/>
        <v>3510.7015026751724</v>
      </c>
      <c r="P1503">
        <f t="shared" si="93"/>
        <v>0</v>
      </c>
      <c r="Q1503">
        <f>$H1503*Q$2402</f>
        <v>16635.811502675173</v>
      </c>
      <c r="R1503">
        <f t="shared" si="94"/>
        <v>0</v>
      </c>
      <c r="S1503">
        <f t="shared" si="95"/>
        <v>0</v>
      </c>
      <c r="T1503">
        <f>MROT/DAY(EOMONTH(MIN($G$2:$G$2401),MONTH(G1503)-1))/8*H1503*$T$2402</f>
        <v>0</v>
      </c>
      <c r="U1503">
        <f>I1503-PLAN</f>
        <v>-670</v>
      </c>
    </row>
    <row r="1504" spans="1:21" x14ac:dyDescent="0.35">
      <c r="A1504">
        <v>1903</v>
      </c>
      <c r="B1504" t="s">
        <v>125</v>
      </c>
      <c r="C1504" t="s">
        <v>50</v>
      </c>
      <c r="D1504">
        <v>5</v>
      </c>
      <c r="E1504" t="s">
        <v>51</v>
      </c>
      <c r="F1504">
        <v>2</v>
      </c>
      <c r="G1504" s="1">
        <v>44571</v>
      </c>
      <c r="H1504">
        <v>108</v>
      </c>
      <c r="I1504">
        <v>890</v>
      </c>
      <c r="J1504">
        <v>13125.11</v>
      </c>
      <c r="K1504">
        <f>IF(ISBLANK(J1504),VLOOKUP(A1504,LinearRegression!$B$2:$J$850,6,FALSE),J1504)</f>
        <v>13125.11</v>
      </c>
      <c r="L1504" s="4">
        <f>IF(ISBLANK(J1504),VLOOKUP(A1504,GradientBoostingRegressor!$B$2:$J$850,6,FALSE),J1504)</f>
        <v>13125.11</v>
      </c>
      <c r="M1504">
        <f>SUM(P1504:S1504)</f>
        <v>16635.811502675173</v>
      </c>
      <c r="N1504">
        <f t="shared" si="92"/>
        <v>3510.7015026751724</v>
      </c>
      <c r="P1504">
        <f t="shared" si="93"/>
        <v>0</v>
      </c>
      <c r="Q1504">
        <f>$H1504*Q$2402</f>
        <v>16635.811502675173</v>
      </c>
      <c r="R1504">
        <f t="shared" si="94"/>
        <v>0</v>
      </c>
      <c r="S1504">
        <f t="shared" si="95"/>
        <v>0</v>
      </c>
      <c r="T1504">
        <f>MROT/DAY(EOMONTH(MIN($G$2:$G$2401),MONTH(G1504)-1))/8*H1504*$T$2402</f>
        <v>0</v>
      </c>
      <c r="U1504">
        <f>I1504-PLAN</f>
        <v>-670</v>
      </c>
    </row>
    <row r="1505" spans="1:21" x14ac:dyDescent="0.35">
      <c r="A1505">
        <v>1908</v>
      </c>
      <c r="B1505" t="s">
        <v>130</v>
      </c>
      <c r="C1505" t="s">
        <v>50</v>
      </c>
      <c r="D1505">
        <v>5</v>
      </c>
      <c r="E1505" t="s">
        <v>51</v>
      </c>
      <c r="F1505">
        <v>2</v>
      </c>
      <c r="G1505" s="1">
        <v>44571</v>
      </c>
      <c r="H1505">
        <v>108</v>
      </c>
      <c r="I1505">
        <v>890</v>
      </c>
      <c r="J1505">
        <v>13125.11</v>
      </c>
      <c r="K1505">
        <f>IF(ISBLANK(J1505),VLOOKUP(A1505,LinearRegression!$B$2:$J$850,6,FALSE),J1505)</f>
        <v>13125.11</v>
      </c>
      <c r="L1505" s="4">
        <f>IF(ISBLANK(J1505),VLOOKUP(A1505,GradientBoostingRegressor!$B$2:$J$850,6,FALSE),J1505)</f>
        <v>13125.11</v>
      </c>
      <c r="M1505">
        <f>SUM(P1505:S1505)</f>
        <v>16635.811502675173</v>
      </c>
      <c r="N1505">
        <f t="shared" si="92"/>
        <v>3510.7015026751724</v>
      </c>
      <c r="P1505">
        <f t="shared" si="93"/>
        <v>0</v>
      </c>
      <c r="Q1505">
        <f>$H1505*Q$2402</f>
        <v>16635.811502675173</v>
      </c>
      <c r="R1505">
        <f t="shared" si="94"/>
        <v>0</v>
      </c>
      <c r="S1505">
        <f t="shared" si="95"/>
        <v>0</v>
      </c>
      <c r="T1505">
        <f>MROT/DAY(EOMONTH(MIN($G$2:$G$2401),MONTH(G1505)-1))/8*H1505*$T$2402</f>
        <v>0</v>
      </c>
      <c r="U1505">
        <f>I1505-PLAN</f>
        <v>-670</v>
      </c>
    </row>
    <row r="1506" spans="1:21" x14ac:dyDescent="0.35">
      <c r="A1506">
        <v>1894</v>
      </c>
      <c r="B1506" t="s">
        <v>116</v>
      </c>
      <c r="C1506" t="s">
        <v>114</v>
      </c>
      <c r="D1506">
        <v>5</v>
      </c>
      <c r="E1506" t="s">
        <v>51</v>
      </c>
      <c r="F1506">
        <v>3.3</v>
      </c>
      <c r="G1506" s="1">
        <v>44571</v>
      </c>
      <c r="H1506">
        <v>96</v>
      </c>
      <c r="I1506">
        <v>890</v>
      </c>
      <c r="J1506">
        <v>13106.76</v>
      </c>
      <c r="K1506">
        <f>IF(ISBLANK(J1506),VLOOKUP(A1506,LinearRegression!$B$2:$J$850,6,FALSE),J1506)</f>
        <v>13106.76</v>
      </c>
      <c r="L1506" s="4">
        <f>IF(ISBLANK(J1506),VLOOKUP(A1506,GradientBoostingRegressor!$B$2:$J$850,6,FALSE),J1506)</f>
        <v>13106.76</v>
      </c>
      <c r="M1506">
        <f>SUM(P1506:S1506)</f>
        <v>14787.388002377931</v>
      </c>
      <c r="N1506">
        <f t="shared" si="92"/>
        <v>1680.6280023779309</v>
      </c>
      <c r="P1506">
        <f t="shared" si="93"/>
        <v>0</v>
      </c>
      <c r="Q1506">
        <f>$H1506*Q$2402</f>
        <v>14787.388002377931</v>
      </c>
      <c r="R1506">
        <f t="shared" si="94"/>
        <v>0</v>
      </c>
      <c r="S1506">
        <f t="shared" si="95"/>
        <v>0</v>
      </c>
      <c r="T1506">
        <f>MROT/DAY(EOMONTH(MIN($G$2:$G$2401),MONTH(G1506)-1))/8*H1506*$T$2402</f>
        <v>0</v>
      </c>
      <c r="U1506">
        <f>I1506-PLAN</f>
        <v>-670</v>
      </c>
    </row>
    <row r="1507" spans="1:21" x14ac:dyDescent="0.35">
      <c r="A1507">
        <v>1907</v>
      </c>
      <c r="B1507" t="s">
        <v>129</v>
      </c>
      <c r="C1507" t="s">
        <v>114</v>
      </c>
      <c r="D1507">
        <v>5</v>
      </c>
      <c r="E1507" t="s">
        <v>51</v>
      </c>
      <c r="F1507">
        <v>3.3</v>
      </c>
      <c r="G1507" s="1">
        <v>44571</v>
      </c>
      <c r="H1507">
        <v>96</v>
      </c>
      <c r="I1507">
        <v>890</v>
      </c>
      <c r="J1507">
        <v>13106.76</v>
      </c>
      <c r="K1507">
        <f>IF(ISBLANK(J1507),VLOOKUP(A1507,LinearRegression!$B$2:$J$850,6,FALSE),J1507)</f>
        <v>13106.76</v>
      </c>
      <c r="L1507" s="4">
        <f>IF(ISBLANK(J1507),VLOOKUP(A1507,GradientBoostingRegressor!$B$2:$J$850,6,FALSE),J1507)</f>
        <v>13106.76</v>
      </c>
      <c r="M1507">
        <f>SUM(P1507:S1507)</f>
        <v>14787.388002377931</v>
      </c>
      <c r="N1507">
        <f t="shared" si="92"/>
        <v>1680.6280023779309</v>
      </c>
      <c r="P1507">
        <f t="shared" si="93"/>
        <v>0</v>
      </c>
      <c r="Q1507">
        <f>$H1507*Q$2402</f>
        <v>14787.388002377931</v>
      </c>
      <c r="R1507">
        <f t="shared" si="94"/>
        <v>0</v>
      </c>
      <c r="S1507">
        <f t="shared" si="95"/>
        <v>0</v>
      </c>
      <c r="T1507">
        <f>MROT/DAY(EOMONTH(MIN($G$2:$G$2401),MONTH(G1507)-1))/8*H1507*$T$2402</f>
        <v>0</v>
      </c>
      <c r="U1507">
        <f>I1507-PLAN</f>
        <v>-670</v>
      </c>
    </row>
    <row r="1508" spans="1:21" x14ac:dyDescent="0.35">
      <c r="A1508">
        <v>1935</v>
      </c>
      <c r="B1508" t="s">
        <v>160</v>
      </c>
      <c r="C1508" t="s">
        <v>114</v>
      </c>
      <c r="D1508">
        <v>5</v>
      </c>
      <c r="E1508" t="s">
        <v>16</v>
      </c>
      <c r="F1508">
        <v>3.3</v>
      </c>
      <c r="G1508" s="1">
        <v>44571</v>
      </c>
      <c r="H1508">
        <v>96</v>
      </c>
      <c r="I1508">
        <v>890</v>
      </c>
      <c r="J1508">
        <v>13106.76</v>
      </c>
      <c r="K1508">
        <f>IF(ISBLANK(J1508),VLOOKUP(A1508,LinearRegression!$B$2:$J$850,6,FALSE),J1508)</f>
        <v>13106.76</v>
      </c>
      <c r="L1508" s="4">
        <f>IF(ISBLANK(J1508),VLOOKUP(A1508,GradientBoostingRegressor!$B$2:$J$850,6,FALSE),J1508)</f>
        <v>13106.76</v>
      </c>
      <c r="M1508">
        <f>SUM(P1508:S1508)</f>
        <v>14787.388002377931</v>
      </c>
      <c r="N1508">
        <f t="shared" si="92"/>
        <v>1680.6280023779309</v>
      </c>
      <c r="P1508">
        <f t="shared" si="93"/>
        <v>0</v>
      </c>
      <c r="Q1508">
        <f>$H1508*Q$2402</f>
        <v>14787.388002377931</v>
      </c>
      <c r="R1508">
        <f t="shared" si="94"/>
        <v>0</v>
      </c>
      <c r="S1508">
        <f t="shared" si="95"/>
        <v>0</v>
      </c>
      <c r="T1508">
        <f>MROT/DAY(EOMONTH(MIN($G$2:$G$2401),MONTH(G1508)-1))/8*H1508*$T$2402</f>
        <v>0</v>
      </c>
      <c r="U1508">
        <f>I1508-PLAN</f>
        <v>-670</v>
      </c>
    </row>
    <row r="1509" spans="1:21" x14ac:dyDescent="0.35">
      <c r="A1509">
        <v>1940</v>
      </c>
      <c r="B1509" t="s">
        <v>165</v>
      </c>
      <c r="C1509" t="s">
        <v>114</v>
      </c>
      <c r="D1509">
        <v>5</v>
      </c>
      <c r="E1509" t="s">
        <v>103</v>
      </c>
      <c r="F1509">
        <v>3.3</v>
      </c>
      <c r="G1509" s="1">
        <v>44571</v>
      </c>
      <c r="H1509">
        <v>96</v>
      </c>
      <c r="I1509">
        <v>890</v>
      </c>
      <c r="J1509">
        <v>13106.76</v>
      </c>
      <c r="K1509">
        <f>IF(ISBLANK(J1509),VLOOKUP(A1509,LinearRegression!$B$2:$J$850,6,FALSE),J1509)</f>
        <v>13106.76</v>
      </c>
      <c r="L1509" s="4">
        <f>IF(ISBLANK(J1509),VLOOKUP(A1509,GradientBoostingRegressor!$B$2:$J$850,6,FALSE),J1509)</f>
        <v>13106.76</v>
      </c>
      <c r="M1509">
        <f>SUM(P1509:S1509)</f>
        <v>14787.388002377931</v>
      </c>
      <c r="N1509">
        <f t="shared" si="92"/>
        <v>1680.6280023779309</v>
      </c>
      <c r="P1509">
        <f t="shared" si="93"/>
        <v>0</v>
      </c>
      <c r="Q1509">
        <f>$H1509*Q$2402</f>
        <v>14787.388002377931</v>
      </c>
      <c r="R1509">
        <f t="shared" si="94"/>
        <v>0</v>
      </c>
      <c r="S1509">
        <f t="shared" si="95"/>
        <v>0</v>
      </c>
      <c r="T1509">
        <f>MROT/DAY(EOMONTH(MIN($G$2:$G$2401),MONTH(G1509)-1))/8*H1509*$T$2402</f>
        <v>0</v>
      </c>
      <c r="U1509">
        <f>I1509-PLAN</f>
        <v>-670</v>
      </c>
    </row>
    <row r="1510" spans="1:21" x14ac:dyDescent="0.35">
      <c r="A1510">
        <v>1941</v>
      </c>
      <c r="B1510" t="s">
        <v>166</v>
      </c>
      <c r="C1510" t="s">
        <v>114</v>
      </c>
      <c r="D1510">
        <v>5</v>
      </c>
      <c r="E1510" t="s">
        <v>103</v>
      </c>
      <c r="F1510">
        <v>3.3</v>
      </c>
      <c r="G1510" s="1">
        <v>44571</v>
      </c>
      <c r="H1510">
        <v>96</v>
      </c>
      <c r="I1510">
        <v>890</v>
      </c>
      <c r="J1510">
        <v>13106.76</v>
      </c>
      <c r="K1510">
        <f>IF(ISBLANK(J1510),VLOOKUP(A1510,LinearRegression!$B$2:$J$850,6,FALSE),J1510)</f>
        <v>13106.76</v>
      </c>
      <c r="L1510" s="4">
        <f>IF(ISBLANK(J1510),VLOOKUP(A1510,GradientBoostingRegressor!$B$2:$J$850,6,FALSE),J1510)</f>
        <v>13106.76</v>
      </c>
      <c r="M1510">
        <f>SUM(P1510:S1510)</f>
        <v>14787.388002377931</v>
      </c>
      <c r="N1510">
        <f t="shared" si="92"/>
        <v>1680.6280023779309</v>
      </c>
      <c r="P1510">
        <f t="shared" si="93"/>
        <v>0</v>
      </c>
      <c r="Q1510">
        <f>$H1510*Q$2402</f>
        <v>14787.388002377931</v>
      </c>
      <c r="R1510">
        <f t="shared" si="94"/>
        <v>0</v>
      </c>
      <c r="S1510">
        <f t="shared" si="95"/>
        <v>0</v>
      </c>
      <c r="T1510">
        <f>MROT/DAY(EOMONTH(MIN($G$2:$G$2401),MONTH(G1510)-1))/8*H1510*$T$2402</f>
        <v>0</v>
      </c>
      <c r="U1510">
        <f>I1510-PLAN</f>
        <v>-670</v>
      </c>
    </row>
    <row r="1511" spans="1:21" x14ac:dyDescent="0.35">
      <c r="A1511">
        <v>1954</v>
      </c>
      <c r="B1511" t="s">
        <v>179</v>
      </c>
      <c r="C1511" t="s">
        <v>180</v>
      </c>
      <c r="D1511">
        <v>7</v>
      </c>
      <c r="E1511" t="s">
        <v>181</v>
      </c>
      <c r="F1511">
        <v>1</v>
      </c>
      <c r="G1511" s="1">
        <v>44571</v>
      </c>
      <c r="H1511">
        <v>96</v>
      </c>
      <c r="I1511">
        <v>890</v>
      </c>
      <c r="J1511">
        <v>12955.24</v>
      </c>
      <c r="K1511">
        <f>IF(ISBLANK(J1511),VLOOKUP(A1511,LinearRegression!$B$2:$J$850,6,FALSE),J1511)</f>
        <v>12955.24</v>
      </c>
      <c r="L1511" s="4">
        <f>IF(ISBLANK(J1511),VLOOKUP(A1511,GradientBoostingRegressor!$B$2:$J$850,6,FALSE),J1511)</f>
        <v>12955.24</v>
      </c>
      <c r="M1511">
        <f>SUM(P1511:S1511)</f>
        <v>14787.388002377931</v>
      </c>
      <c r="N1511">
        <f t="shared" si="92"/>
        <v>1832.1480023779313</v>
      </c>
      <c r="P1511">
        <f t="shared" si="93"/>
        <v>0</v>
      </c>
      <c r="Q1511">
        <f>$H1511*Q$2402</f>
        <v>14787.388002377931</v>
      </c>
      <c r="R1511">
        <f t="shared" si="94"/>
        <v>0</v>
      </c>
      <c r="S1511">
        <f t="shared" si="95"/>
        <v>0</v>
      </c>
      <c r="T1511">
        <f>MROT/DAY(EOMONTH(MIN($G$2:$G$2401),MONTH(G1511)-1))/8*H1511*$T$2402</f>
        <v>0</v>
      </c>
      <c r="U1511">
        <f>I1511-PLAN</f>
        <v>-670</v>
      </c>
    </row>
    <row r="1512" spans="1:21" x14ac:dyDescent="0.35">
      <c r="A1512">
        <v>418</v>
      </c>
      <c r="B1512" t="s">
        <v>31</v>
      </c>
      <c r="C1512" t="s">
        <v>11</v>
      </c>
      <c r="D1512">
        <v>3</v>
      </c>
      <c r="E1512" t="s">
        <v>12</v>
      </c>
      <c r="F1512">
        <v>1</v>
      </c>
      <c r="G1512" s="1">
        <v>44564</v>
      </c>
      <c r="H1512">
        <v>144</v>
      </c>
      <c r="I1512">
        <v>1430</v>
      </c>
      <c r="J1512">
        <v>12801.03</v>
      </c>
      <c r="K1512">
        <f>IF(ISBLANK(J1512),VLOOKUP(A1512,LinearRegression!$B$2:$J$850,6,FALSE),J1512)</f>
        <v>12801.03</v>
      </c>
      <c r="L1512" s="4">
        <f>IF(ISBLANK(J1512),VLOOKUP(A1512,GradientBoostingRegressor!$B$2:$J$850,6,FALSE),J1512)</f>
        <v>12801.03</v>
      </c>
      <c r="M1512">
        <f>SUM(P1512:S1512)</f>
        <v>22181.082003566895</v>
      </c>
      <c r="N1512">
        <f t="shared" si="92"/>
        <v>9380.0520035668942</v>
      </c>
      <c r="P1512">
        <f t="shared" si="93"/>
        <v>0</v>
      </c>
      <c r="Q1512">
        <f>$H1512*Q$2402</f>
        <v>22181.082003566895</v>
      </c>
      <c r="R1512">
        <f t="shared" si="94"/>
        <v>0</v>
      </c>
      <c r="S1512">
        <f t="shared" si="95"/>
        <v>0</v>
      </c>
      <c r="T1512">
        <f>MROT/DAY(EOMONTH(MIN($G$2:$G$2401),MONTH(G1512)-1))/8*H1512*$T$2402</f>
        <v>0</v>
      </c>
      <c r="U1512">
        <f>I1512-PLAN</f>
        <v>-130</v>
      </c>
    </row>
    <row r="1513" spans="1:21" x14ac:dyDescent="0.35">
      <c r="A1513">
        <v>419</v>
      </c>
      <c r="B1513" t="s">
        <v>32</v>
      </c>
      <c r="C1513" t="s">
        <v>11</v>
      </c>
      <c r="D1513">
        <v>3</v>
      </c>
      <c r="E1513" t="s">
        <v>12</v>
      </c>
      <c r="F1513">
        <v>1</v>
      </c>
      <c r="G1513" s="1">
        <v>44564</v>
      </c>
      <c r="H1513">
        <v>144</v>
      </c>
      <c r="I1513">
        <v>1430</v>
      </c>
      <c r="J1513">
        <v>12801.03</v>
      </c>
      <c r="K1513">
        <f>IF(ISBLANK(J1513),VLOOKUP(A1513,LinearRegression!$B$2:$J$850,6,FALSE),J1513)</f>
        <v>12801.03</v>
      </c>
      <c r="L1513" s="4">
        <f>IF(ISBLANK(J1513),VLOOKUP(A1513,GradientBoostingRegressor!$B$2:$J$850,6,FALSE),J1513)</f>
        <v>12801.03</v>
      </c>
      <c r="M1513">
        <f>SUM(P1513:S1513)</f>
        <v>22181.082003566895</v>
      </c>
      <c r="N1513">
        <f t="shared" si="92"/>
        <v>9380.0520035668942</v>
      </c>
      <c r="P1513">
        <f t="shared" si="93"/>
        <v>0</v>
      </c>
      <c r="Q1513">
        <f>$H1513*Q$2402</f>
        <v>22181.082003566895</v>
      </c>
      <c r="R1513">
        <f t="shared" si="94"/>
        <v>0</v>
      </c>
      <c r="S1513">
        <f t="shared" si="95"/>
        <v>0</v>
      </c>
      <c r="T1513">
        <f>MROT/DAY(EOMONTH(MIN($G$2:$G$2401),MONTH(G1513)-1))/8*H1513*$T$2402</f>
        <v>0</v>
      </c>
      <c r="U1513">
        <f>I1513-PLAN</f>
        <v>-130</v>
      </c>
    </row>
    <row r="1514" spans="1:21" x14ac:dyDescent="0.35">
      <c r="A1514">
        <v>2018</v>
      </c>
      <c r="B1514" t="s">
        <v>31</v>
      </c>
      <c r="C1514" t="s">
        <v>11</v>
      </c>
      <c r="D1514">
        <v>3</v>
      </c>
      <c r="E1514" t="s">
        <v>12</v>
      </c>
      <c r="F1514">
        <v>1</v>
      </c>
      <c r="G1514" s="1">
        <v>44572</v>
      </c>
      <c r="H1514">
        <v>144</v>
      </c>
      <c r="I1514">
        <v>1200</v>
      </c>
      <c r="J1514">
        <v>12801.03</v>
      </c>
      <c r="K1514">
        <f>IF(ISBLANK(J1514),VLOOKUP(A1514,LinearRegression!$B$2:$J$850,6,FALSE),J1514)</f>
        <v>12801.03</v>
      </c>
      <c r="L1514" s="4">
        <f>IF(ISBLANK(J1514),VLOOKUP(A1514,GradientBoostingRegressor!$B$2:$J$850,6,FALSE),J1514)</f>
        <v>12801.03</v>
      </c>
      <c r="M1514">
        <f>SUM(P1514:S1514)</f>
        <v>22181.082003566895</v>
      </c>
      <c r="N1514">
        <f t="shared" si="92"/>
        <v>9380.0520035668942</v>
      </c>
      <c r="P1514">
        <f t="shared" si="93"/>
        <v>0</v>
      </c>
      <c r="Q1514">
        <f>$H1514*Q$2402</f>
        <v>22181.082003566895</v>
      </c>
      <c r="R1514">
        <f t="shared" si="94"/>
        <v>0</v>
      </c>
      <c r="S1514">
        <f t="shared" si="95"/>
        <v>0</v>
      </c>
      <c r="T1514">
        <f>MROT/DAY(EOMONTH(MIN($G$2:$G$2401),MONTH(G1514)-1))/8*H1514*$T$2402</f>
        <v>0</v>
      </c>
      <c r="U1514">
        <f>I1514-PLAN</f>
        <v>-360</v>
      </c>
    </row>
    <row r="1515" spans="1:21" x14ac:dyDescent="0.35">
      <c r="A1515">
        <v>2019</v>
      </c>
      <c r="B1515" t="s">
        <v>32</v>
      </c>
      <c r="C1515" t="s">
        <v>11</v>
      </c>
      <c r="D1515">
        <v>3</v>
      </c>
      <c r="E1515" t="s">
        <v>12</v>
      </c>
      <c r="F1515">
        <v>1</v>
      </c>
      <c r="G1515" s="1">
        <v>44572</v>
      </c>
      <c r="H1515">
        <v>144</v>
      </c>
      <c r="I1515">
        <v>1200</v>
      </c>
      <c r="J1515">
        <v>12801.03</v>
      </c>
      <c r="K1515">
        <f>IF(ISBLANK(J1515),VLOOKUP(A1515,LinearRegression!$B$2:$J$850,6,FALSE),J1515)</f>
        <v>12801.03</v>
      </c>
      <c r="L1515" s="4">
        <f>IF(ISBLANK(J1515),VLOOKUP(A1515,GradientBoostingRegressor!$B$2:$J$850,6,FALSE),J1515)</f>
        <v>12801.03</v>
      </c>
      <c r="M1515">
        <f>SUM(P1515:S1515)</f>
        <v>22181.082003566895</v>
      </c>
      <c r="N1515">
        <f t="shared" si="92"/>
        <v>9380.0520035668942</v>
      </c>
      <c r="P1515">
        <f t="shared" si="93"/>
        <v>0</v>
      </c>
      <c r="Q1515">
        <f>$H1515*Q$2402</f>
        <v>22181.082003566895</v>
      </c>
      <c r="R1515">
        <f t="shared" si="94"/>
        <v>0</v>
      </c>
      <c r="S1515">
        <f t="shared" si="95"/>
        <v>0</v>
      </c>
      <c r="T1515">
        <f>MROT/DAY(EOMONTH(MIN($G$2:$G$2401),MONTH(G1515)-1))/8*H1515*$T$2402</f>
        <v>0</v>
      </c>
      <c r="U1515">
        <f>I1515-PLAN</f>
        <v>-360</v>
      </c>
    </row>
    <row r="1516" spans="1:21" x14ac:dyDescent="0.35">
      <c r="A1516">
        <v>2021</v>
      </c>
      <c r="B1516" t="s">
        <v>34</v>
      </c>
      <c r="C1516" t="s">
        <v>11</v>
      </c>
      <c r="D1516">
        <v>3</v>
      </c>
      <c r="E1516" t="s">
        <v>12</v>
      </c>
      <c r="F1516">
        <v>1</v>
      </c>
      <c r="G1516" s="1">
        <v>44572</v>
      </c>
      <c r="H1516">
        <v>144</v>
      </c>
      <c r="I1516">
        <v>1200</v>
      </c>
      <c r="J1516">
        <v>12801.03</v>
      </c>
      <c r="K1516">
        <f>IF(ISBLANK(J1516),VLOOKUP(A1516,LinearRegression!$B$2:$J$850,6,FALSE),J1516)</f>
        <v>12801.03</v>
      </c>
      <c r="L1516" s="4">
        <f>IF(ISBLANK(J1516),VLOOKUP(A1516,GradientBoostingRegressor!$B$2:$J$850,6,FALSE),J1516)</f>
        <v>12801.03</v>
      </c>
      <c r="M1516">
        <f>SUM(P1516:S1516)</f>
        <v>22181.082003566895</v>
      </c>
      <c r="N1516">
        <f t="shared" si="92"/>
        <v>9380.0520035668942</v>
      </c>
      <c r="P1516">
        <f t="shared" si="93"/>
        <v>0</v>
      </c>
      <c r="Q1516">
        <f>$H1516*Q$2402</f>
        <v>22181.082003566895</v>
      </c>
      <c r="R1516">
        <f t="shared" si="94"/>
        <v>0</v>
      </c>
      <c r="S1516">
        <f t="shared" si="95"/>
        <v>0</v>
      </c>
      <c r="T1516">
        <f>MROT/DAY(EOMONTH(MIN($G$2:$G$2401),MONTH(G1516)-1))/8*H1516*$T$2402</f>
        <v>0</v>
      </c>
      <c r="U1516">
        <f>I1516-PLAN</f>
        <v>-360</v>
      </c>
    </row>
    <row r="1517" spans="1:21" x14ac:dyDescent="0.35">
      <c r="A1517">
        <v>1853</v>
      </c>
      <c r="B1517" t="s">
        <v>72</v>
      </c>
      <c r="C1517" t="s">
        <v>65</v>
      </c>
      <c r="D1517">
        <v>4</v>
      </c>
      <c r="E1517" t="s">
        <v>66</v>
      </c>
      <c r="F1517">
        <v>3.4</v>
      </c>
      <c r="G1517" s="1">
        <v>44571</v>
      </c>
      <c r="H1517">
        <v>96</v>
      </c>
      <c r="I1517">
        <v>890</v>
      </c>
      <c r="J1517">
        <v>12640.76</v>
      </c>
      <c r="K1517">
        <f>IF(ISBLANK(J1517),VLOOKUP(A1517,LinearRegression!$B$2:$J$850,6,FALSE),J1517)</f>
        <v>12640.76</v>
      </c>
      <c r="L1517" s="4">
        <f>IF(ISBLANK(J1517),VLOOKUP(A1517,GradientBoostingRegressor!$B$2:$J$850,6,FALSE),J1517)</f>
        <v>12640.76</v>
      </c>
      <c r="M1517">
        <f>SUM(P1517:S1517)</f>
        <v>14787.388002377931</v>
      </c>
      <c r="N1517">
        <f t="shared" si="92"/>
        <v>2146.6280023779309</v>
      </c>
      <c r="P1517">
        <f t="shared" si="93"/>
        <v>0</v>
      </c>
      <c r="Q1517">
        <f>$H1517*Q$2402</f>
        <v>14787.388002377931</v>
      </c>
      <c r="R1517">
        <f t="shared" si="94"/>
        <v>0</v>
      </c>
      <c r="S1517">
        <f t="shared" si="95"/>
        <v>0</v>
      </c>
      <c r="T1517">
        <f>MROT/DAY(EOMONTH(MIN($G$2:$G$2401),MONTH(G1517)-1))/8*H1517*$T$2402</f>
        <v>0</v>
      </c>
      <c r="U1517">
        <f>I1517-PLAN</f>
        <v>-670</v>
      </c>
    </row>
    <row r="1518" spans="1:21" x14ac:dyDescent="0.35">
      <c r="A1518">
        <v>1865</v>
      </c>
      <c r="B1518" t="s">
        <v>84</v>
      </c>
      <c r="C1518" t="s">
        <v>68</v>
      </c>
      <c r="D1518">
        <v>4</v>
      </c>
      <c r="E1518" t="s">
        <v>66</v>
      </c>
      <c r="F1518">
        <v>3.4</v>
      </c>
      <c r="G1518" s="1">
        <v>44571</v>
      </c>
      <c r="H1518">
        <v>96</v>
      </c>
      <c r="I1518">
        <v>890</v>
      </c>
      <c r="J1518">
        <v>12640.76</v>
      </c>
      <c r="K1518">
        <f>IF(ISBLANK(J1518),VLOOKUP(A1518,LinearRegression!$B$2:$J$850,6,FALSE),J1518)</f>
        <v>12640.76</v>
      </c>
      <c r="L1518" s="4">
        <f>IF(ISBLANK(J1518),VLOOKUP(A1518,GradientBoostingRegressor!$B$2:$J$850,6,FALSE),J1518)</f>
        <v>12640.76</v>
      </c>
      <c r="M1518">
        <f>SUM(P1518:S1518)</f>
        <v>14787.388002377931</v>
      </c>
      <c r="N1518">
        <f t="shared" si="92"/>
        <v>2146.6280023779309</v>
      </c>
      <c r="P1518">
        <f t="shared" si="93"/>
        <v>0</v>
      </c>
      <c r="Q1518">
        <f>$H1518*Q$2402</f>
        <v>14787.388002377931</v>
      </c>
      <c r="R1518">
        <f t="shared" si="94"/>
        <v>0</v>
      </c>
      <c r="S1518">
        <f t="shared" si="95"/>
        <v>0</v>
      </c>
      <c r="T1518">
        <f>MROT/DAY(EOMONTH(MIN($G$2:$G$2401),MONTH(G1518)-1))/8*H1518*$T$2402</f>
        <v>0</v>
      </c>
      <c r="U1518">
        <f>I1518-PLAN</f>
        <v>-670</v>
      </c>
    </row>
    <row r="1519" spans="1:21" x14ac:dyDescent="0.35">
      <c r="A1519">
        <v>1828</v>
      </c>
      <c r="B1519" t="s">
        <v>41</v>
      </c>
      <c r="C1519" t="s">
        <v>18</v>
      </c>
      <c r="D1519">
        <v>3</v>
      </c>
      <c r="E1519" t="s">
        <v>16</v>
      </c>
      <c r="F1519">
        <v>3.3</v>
      </c>
      <c r="G1519" s="1">
        <v>44571</v>
      </c>
      <c r="H1519">
        <v>108</v>
      </c>
      <c r="I1519">
        <v>890</v>
      </c>
      <c r="J1519">
        <v>12516.77</v>
      </c>
      <c r="K1519">
        <f>IF(ISBLANK(J1519),VLOOKUP(A1519,LinearRegression!$B$2:$J$850,6,FALSE),J1519)</f>
        <v>12516.77</v>
      </c>
      <c r="L1519" s="4">
        <f>IF(ISBLANK(J1519),VLOOKUP(A1519,GradientBoostingRegressor!$B$2:$J$850,6,FALSE),J1519)</f>
        <v>12516.77</v>
      </c>
      <c r="M1519">
        <f>SUM(P1519:S1519)</f>
        <v>16635.811502675173</v>
      </c>
      <c r="N1519">
        <f t="shared" si="92"/>
        <v>4119.0415026751725</v>
      </c>
      <c r="P1519">
        <f t="shared" si="93"/>
        <v>0</v>
      </c>
      <c r="Q1519">
        <f>$H1519*Q$2402</f>
        <v>16635.811502675173</v>
      </c>
      <c r="R1519">
        <f t="shared" si="94"/>
        <v>0</v>
      </c>
      <c r="S1519">
        <f t="shared" si="95"/>
        <v>0</v>
      </c>
      <c r="T1519">
        <f>MROT/DAY(EOMONTH(MIN($G$2:$G$2401),MONTH(G1519)-1))/8*H1519*$T$2402</f>
        <v>0</v>
      </c>
      <c r="U1519">
        <f>I1519-PLAN</f>
        <v>-670</v>
      </c>
    </row>
    <row r="1520" spans="1:21" x14ac:dyDescent="0.35">
      <c r="A1520">
        <v>1829</v>
      </c>
      <c r="B1520" t="s">
        <v>42</v>
      </c>
      <c r="C1520" t="s">
        <v>11</v>
      </c>
      <c r="D1520">
        <v>3</v>
      </c>
      <c r="E1520" t="s">
        <v>16</v>
      </c>
      <c r="F1520">
        <v>3.3</v>
      </c>
      <c r="G1520" s="1">
        <v>44571</v>
      </c>
      <c r="H1520">
        <v>108</v>
      </c>
      <c r="I1520">
        <v>890</v>
      </c>
      <c r="J1520">
        <v>12516.77</v>
      </c>
      <c r="K1520">
        <f>IF(ISBLANK(J1520),VLOOKUP(A1520,LinearRegression!$B$2:$J$850,6,FALSE),J1520)</f>
        <v>12516.77</v>
      </c>
      <c r="L1520" s="4">
        <f>IF(ISBLANK(J1520),VLOOKUP(A1520,GradientBoostingRegressor!$B$2:$J$850,6,FALSE),J1520)</f>
        <v>12516.77</v>
      </c>
      <c r="M1520">
        <f>SUM(P1520:S1520)</f>
        <v>16635.811502675173</v>
      </c>
      <c r="N1520">
        <f t="shared" si="92"/>
        <v>4119.0415026751725</v>
      </c>
      <c r="P1520">
        <f t="shared" si="93"/>
        <v>0</v>
      </c>
      <c r="Q1520">
        <f>$H1520*Q$2402</f>
        <v>16635.811502675173</v>
      </c>
      <c r="R1520">
        <f t="shared" si="94"/>
        <v>0</v>
      </c>
      <c r="S1520">
        <f t="shared" si="95"/>
        <v>0</v>
      </c>
      <c r="T1520">
        <f>MROT/DAY(EOMONTH(MIN($G$2:$G$2401),MONTH(G1520)-1))/8*H1520*$T$2402</f>
        <v>0</v>
      </c>
      <c r="U1520">
        <f>I1520-PLAN</f>
        <v>-670</v>
      </c>
    </row>
    <row r="1521" spans="1:21" x14ac:dyDescent="0.35">
      <c r="A1521">
        <v>1832</v>
      </c>
      <c r="B1521" t="s">
        <v>45</v>
      </c>
      <c r="C1521" t="s">
        <v>18</v>
      </c>
      <c r="D1521">
        <v>3</v>
      </c>
      <c r="E1521" t="s">
        <v>16</v>
      </c>
      <c r="F1521">
        <v>3.3</v>
      </c>
      <c r="G1521" s="1">
        <v>44571</v>
      </c>
      <c r="H1521">
        <v>108</v>
      </c>
      <c r="I1521">
        <v>890</v>
      </c>
      <c r="J1521">
        <v>12516.77</v>
      </c>
      <c r="K1521">
        <f>IF(ISBLANK(J1521),VLOOKUP(A1521,LinearRegression!$B$2:$J$850,6,FALSE),J1521)</f>
        <v>12516.77</v>
      </c>
      <c r="L1521" s="4">
        <f>IF(ISBLANK(J1521),VLOOKUP(A1521,GradientBoostingRegressor!$B$2:$J$850,6,FALSE),J1521)</f>
        <v>12516.77</v>
      </c>
      <c r="M1521">
        <f>SUM(P1521:S1521)</f>
        <v>16635.811502675173</v>
      </c>
      <c r="N1521">
        <f t="shared" si="92"/>
        <v>4119.0415026751725</v>
      </c>
      <c r="P1521">
        <f t="shared" si="93"/>
        <v>0</v>
      </c>
      <c r="Q1521">
        <f>$H1521*Q$2402</f>
        <v>16635.811502675173</v>
      </c>
      <c r="R1521">
        <f t="shared" si="94"/>
        <v>0</v>
      </c>
      <c r="S1521">
        <f t="shared" si="95"/>
        <v>0</v>
      </c>
      <c r="T1521">
        <f>MROT/DAY(EOMONTH(MIN($G$2:$G$2401),MONTH(G1521)-1))/8*H1521*$T$2402</f>
        <v>0</v>
      </c>
      <c r="U1521">
        <f>I1521-PLAN</f>
        <v>-670</v>
      </c>
    </row>
    <row r="1522" spans="1:21" x14ac:dyDescent="0.35">
      <c r="A1522">
        <v>1833</v>
      </c>
      <c r="B1522" t="s">
        <v>46</v>
      </c>
      <c r="C1522" t="s">
        <v>18</v>
      </c>
      <c r="D1522">
        <v>3</v>
      </c>
      <c r="E1522" t="s">
        <v>16</v>
      </c>
      <c r="F1522">
        <v>3.3</v>
      </c>
      <c r="G1522" s="1">
        <v>44571</v>
      </c>
      <c r="H1522">
        <v>108</v>
      </c>
      <c r="I1522">
        <v>890</v>
      </c>
      <c r="J1522">
        <v>12516.77</v>
      </c>
      <c r="K1522">
        <f>IF(ISBLANK(J1522),VLOOKUP(A1522,LinearRegression!$B$2:$J$850,6,FALSE),J1522)</f>
        <v>12516.77</v>
      </c>
      <c r="L1522" s="4">
        <f>IF(ISBLANK(J1522),VLOOKUP(A1522,GradientBoostingRegressor!$B$2:$J$850,6,FALSE),J1522)</f>
        <v>12516.77</v>
      </c>
      <c r="M1522">
        <f>SUM(P1522:S1522)</f>
        <v>16635.811502675173</v>
      </c>
      <c r="N1522">
        <f t="shared" si="92"/>
        <v>4119.0415026751725</v>
      </c>
      <c r="P1522">
        <f t="shared" si="93"/>
        <v>0</v>
      </c>
      <c r="Q1522">
        <f>$H1522*Q$2402</f>
        <v>16635.811502675173</v>
      </c>
      <c r="R1522">
        <f t="shared" si="94"/>
        <v>0</v>
      </c>
      <c r="S1522">
        <f t="shared" si="95"/>
        <v>0</v>
      </c>
      <c r="T1522">
        <f>MROT/DAY(EOMONTH(MIN($G$2:$G$2401),MONTH(G1522)-1))/8*H1522*$T$2402</f>
        <v>0</v>
      </c>
      <c r="U1522">
        <f>I1522-PLAN</f>
        <v>-670</v>
      </c>
    </row>
    <row r="1523" spans="1:21" x14ac:dyDescent="0.35">
      <c r="A1523">
        <v>1834</v>
      </c>
      <c r="B1523" t="s">
        <v>47</v>
      </c>
      <c r="C1523" t="s">
        <v>18</v>
      </c>
      <c r="D1523">
        <v>3</v>
      </c>
      <c r="E1523" t="s">
        <v>16</v>
      </c>
      <c r="F1523">
        <v>3.3</v>
      </c>
      <c r="G1523" s="1">
        <v>44571</v>
      </c>
      <c r="H1523">
        <v>108</v>
      </c>
      <c r="I1523">
        <v>890</v>
      </c>
      <c r="J1523">
        <v>12516.77</v>
      </c>
      <c r="K1523">
        <f>IF(ISBLANK(J1523),VLOOKUP(A1523,LinearRegression!$B$2:$J$850,6,FALSE),J1523)</f>
        <v>12516.77</v>
      </c>
      <c r="L1523" s="4">
        <f>IF(ISBLANK(J1523),VLOOKUP(A1523,GradientBoostingRegressor!$B$2:$J$850,6,FALSE),J1523)</f>
        <v>12516.77</v>
      </c>
      <c r="M1523">
        <f>SUM(P1523:S1523)</f>
        <v>16635.811502675173</v>
      </c>
      <c r="N1523">
        <f t="shared" si="92"/>
        <v>4119.0415026751725</v>
      </c>
      <c r="P1523">
        <f t="shared" si="93"/>
        <v>0</v>
      </c>
      <c r="Q1523">
        <f>$H1523*Q$2402</f>
        <v>16635.811502675173</v>
      </c>
      <c r="R1523">
        <f t="shared" si="94"/>
        <v>0</v>
      </c>
      <c r="S1523">
        <f t="shared" si="95"/>
        <v>0</v>
      </c>
      <c r="T1523">
        <f>MROT/DAY(EOMONTH(MIN($G$2:$G$2401),MONTH(G1523)-1))/8*H1523*$T$2402</f>
        <v>0</v>
      </c>
      <c r="U1523">
        <f>I1523-PLAN</f>
        <v>-670</v>
      </c>
    </row>
    <row r="1524" spans="1:21" x14ac:dyDescent="0.35">
      <c r="A1524">
        <v>1866</v>
      </c>
      <c r="B1524" t="s">
        <v>85</v>
      </c>
      <c r="C1524" t="s">
        <v>71</v>
      </c>
      <c r="D1524">
        <v>4</v>
      </c>
      <c r="E1524" t="s">
        <v>66</v>
      </c>
      <c r="F1524">
        <v>3.1</v>
      </c>
      <c r="G1524" s="1">
        <v>44571</v>
      </c>
      <c r="H1524">
        <v>108</v>
      </c>
      <c r="I1524">
        <v>890</v>
      </c>
      <c r="J1524">
        <v>12438.85</v>
      </c>
      <c r="K1524">
        <f>IF(ISBLANK(J1524),VLOOKUP(A1524,LinearRegression!$B$2:$J$850,6,FALSE),J1524)</f>
        <v>12438.85</v>
      </c>
      <c r="L1524" s="4">
        <f>IF(ISBLANK(J1524),VLOOKUP(A1524,GradientBoostingRegressor!$B$2:$J$850,6,FALSE),J1524)</f>
        <v>12438.85</v>
      </c>
      <c r="M1524">
        <f>SUM(P1524:S1524)</f>
        <v>16635.811502675173</v>
      </c>
      <c r="N1524">
        <f t="shared" si="92"/>
        <v>4196.9615026751726</v>
      </c>
      <c r="P1524">
        <f t="shared" si="93"/>
        <v>0</v>
      </c>
      <c r="Q1524">
        <f>$H1524*Q$2402</f>
        <v>16635.811502675173</v>
      </c>
      <c r="R1524">
        <f t="shared" si="94"/>
        <v>0</v>
      </c>
      <c r="S1524">
        <f t="shared" si="95"/>
        <v>0</v>
      </c>
      <c r="T1524">
        <f>MROT/DAY(EOMONTH(MIN($G$2:$G$2401),MONTH(G1524)-1))/8*H1524*$T$2402</f>
        <v>0</v>
      </c>
      <c r="U1524">
        <f>I1524-PLAN</f>
        <v>-670</v>
      </c>
    </row>
    <row r="1525" spans="1:21" x14ac:dyDescent="0.35">
      <c r="A1525">
        <v>1868</v>
      </c>
      <c r="B1525" t="s">
        <v>87</v>
      </c>
      <c r="C1525" t="s">
        <v>71</v>
      </c>
      <c r="D1525">
        <v>4</v>
      </c>
      <c r="E1525" t="s">
        <v>66</v>
      </c>
      <c r="F1525">
        <v>3.1</v>
      </c>
      <c r="G1525" s="1">
        <v>44571</v>
      </c>
      <c r="H1525">
        <v>108</v>
      </c>
      <c r="I1525">
        <v>890</v>
      </c>
      <c r="J1525">
        <v>12438.85</v>
      </c>
      <c r="K1525">
        <f>IF(ISBLANK(J1525),VLOOKUP(A1525,LinearRegression!$B$2:$J$850,6,FALSE),J1525)</f>
        <v>12438.85</v>
      </c>
      <c r="L1525" s="4">
        <f>IF(ISBLANK(J1525),VLOOKUP(A1525,GradientBoostingRegressor!$B$2:$J$850,6,FALSE),J1525)</f>
        <v>12438.85</v>
      </c>
      <c r="M1525">
        <f>SUM(P1525:S1525)</f>
        <v>16635.811502675173</v>
      </c>
      <c r="N1525">
        <f t="shared" si="92"/>
        <v>4196.9615026751726</v>
      </c>
      <c r="P1525">
        <f t="shared" si="93"/>
        <v>0</v>
      </c>
      <c r="Q1525">
        <f>$H1525*Q$2402</f>
        <v>16635.811502675173</v>
      </c>
      <c r="R1525">
        <f t="shared" si="94"/>
        <v>0</v>
      </c>
      <c r="S1525">
        <f t="shared" si="95"/>
        <v>0</v>
      </c>
      <c r="T1525">
        <f>MROT/DAY(EOMONTH(MIN($G$2:$G$2401),MONTH(G1525)-1))/8*H1525*$T$2402</f>
        <v>0</v>
      </c>
      <c r="U1525">
        <f>I1525-PLAN</f>
        <v>-670</v>
      </c>
    </row>
    <row r="1526" spans="1:21" x14ac:dyDescent="0.35">
      <c r="A1526">
        <v>1874</v>
      </c>
      <c r="B1526" t="s">
        <v>94</v>
      </c>
      <c r="C1526" t="s">
        <v>18</v>
      </c>
      <c r="D1526">
        <v>4</v>
      </c>
      <c r="E1526" t="s">
        <v>16</v>
      </c>
      <c r="F1526">
        <v>3.3</v>
      </c>
      <c r="G1526" s="1">
        <v>44571</v>
      </c>
      <c r="H1526">
        <v>96</v>
      </c>
      <c r="I1526">
        <v>890</v>
      </c>
      <c r="J1526">
        <v>12064.76</v>
      </c>
      <c r="K1526">
        <f>IF(ISBLANK(J1526),VLOOKUP(A1526,LinearRegression!$B$2:$J$850,6,FALSE),J1526)</f>
        <v>12064.76</v>
      </c>
      <c r="L1526" s="4">
        <f>IF(ISBLANK(J1526),VLOOKUP(A1526,GradientBoostingRegressor!$B$2:$J$850,6,FALSE),J1526)</f>
        <v>12064.76</v>
      </c>
      <c r="M1526">
        <f>SUM(P1526:S1526)</f>
        <v>14787.388002377931</v>
      </c>
      <c r="N1526">
        <f t="shared" si="92"/>
        <v>2722.6280023779309</v>
      </c>
      <c r="P1526">
        <f t="shared" si="93"/>
        <v>0</v>
      </c>
      <c r="Q1526">
        <f>$H1526*Q$2402</f>
        <v>14787.388002377931</v>
      </c>
      <c r="R1526">
        <f t="shared" si="94"/>
        <v>0</v>
      </c>
      <c r="S1526">
        <f t="shared" si="95"/>
        <v>0</v>
      </c>
      <c r="T1526">
        <f>MROT/DAY(EOMONTH(MIN($G$2:$G$2401),MONTH(G1526)-1))/8*H1526*$T$2402</f>
        <v>0</v>
      </c>
      <c r="U1526">
        <f>I1526-PLAN</f>
        <v>-670</v>
      </c>
    </row>
    <row r="1527" spans="1:21" x14ac:dyDescent="0.35">
      <c r="A1527">
        <v>1879</v>
      </c>
      <c r="B1527" t="s">
        <v>99</v>
      </c>
      <c r="C1527" t="s">
        <v>18</v>
      </c>
      <c r="D1527">
        <v>4</v>
      </c>
      <c r="E1527" t="s">
        <v>16</v>
      </c>
      <c r="F1527">
        <v>3.3</v>
      </c>
      <c r="G1527" s="1">
        <v>44571</v>
      </c>
      <c r="H1527">
        <v>96</v>
      </c>
      <c r="I1527">
        <v>890</v>
      </c>
      <c r="J1527">
        <v>12064.76</v>
      </c>
      <c r="K1527">
        <f>IF(ISBLANK(J1527),VLOOKUP(A1527,LinearRegression!$B$2:$J$850,6,FALSE),J1527)</f>
        <v>12064.76</v>
      </c>
      <c r="L1527" s="4">
        <f>IF(ISBLANK(J1527),VLOOKUP(A1527,GradientBoostingRegressor!$B$2:$J$850,6,FALSE),J1527)</f>
        <v>12064.76</v>
      </c>
      <c r="M1527">
        <f>SUM(P1527:S1527)</f>
        <v>14787.388002377931</v>
      </c>
      <c r="N1527">
        <f t="shared" si="92"/>
        <v>2722.6280023779309</v>
      </c>
      <c r="P1527">
        <f t="shared" si="93"/>
        <v>0</v>
      </c>
      <c r="Q1527">
        <f>$H1527*Q$2402</f>
        <v>14787.388002377931</v>
      </c>
      <c r="R1527">
        <f t="shared" si="94"/>
        <v>0</v>
      </c>
      <c r="S1527">
        <f t="shared" si="95"/>
        <v>0</v>
      </c>
      <c r="T1527">
        <f>MROT/DAY(EOMONTH(MIN($G$2:$G$2401),MONTH(G1527)-1))/8*H1527*$T$2402</f>
        <v>0</v>
      </c>
      <c r="U1527">
        <f>I1527-PLAN</f>
        <v>-670</v>
      </c>
    </row>
    <row r="1528" spans="1:21" x14ac:dyDescent="0.35">
      <c r="A1528">
        <v>1885</v>
      </c>
      <c r="B1528" t="s">
        <v>106</v>
      </c>
      <c r="C1528" t="s">
        <v>18</v>
      </c>
      <c r="D1528">
        <v>4</v>
      </c>
      <c r="E1528" t="s">
        <v>103</v>
      </c>
      <c r="F1528">
        <v>3.3</v>
      </c>
      <c r="G1528" s="1">
        <v>44571</v>
      </c>
      <c r="H1528">
        <v>96</v>
      </c>
      <c r="I1528">
        <v>890</v>
      </c>
      <c r="J1528">
        <v>12064.76</v>
      </c>
      <c r="K1528">
        <f>IF(ISBLANK(J1528),VLOOKUP(A1528,LinearRegression!$B$2:$J$850,6,FALSE),J1528)</f>
        <v>12064.76</v>
      </c>
      <c r="L1528" s="4">
        <f>IF(ISBLANK(J1528),VLOOKUP(A1528,GradientBoostingRegressor!$B$2:$J$850,6,FALSE),J1528)</f>
        <v>12064.76</v>
      </c>
      <c r="M1528">
        <f>SUM(P1528:S1528)</f>
        <v>14787.388002377931</v>
      </c>
      <c r="N1528">
        <f t="shared" si="92"/>
        <v>2722.6280023779309</v>
      </c>
      <c r="P1528">
        <f t="shared" si="93"/>
        <v>0</v>
      </c>
      <c r="Q1528">
        <f>$H1528*Q$2402</f>
        <v>14787.388002377931</v>
      </c>
      <c r="R1528">
        <f t="shared" si="94"/>
        <v>0</v>
      </c>
      <c r="S1528">
        <f t="shared" si="95"/>
        <v>0</v>
      </c>
      <c r="T1528">
        <f>MROT/DAY(EOMONTH(MIN($G$2:$G$2401),MONTH(G1528)-1))/8*H1528*$T$2402</f>
        <v>0</v>
      </c>
      <c r="U1528">
        <f>I1528-PLAN</f>
        <v>-670</v>
      </c>
    </row>
    <row r="1529" spans="1:21" x14ac:dyDescent="0.35">
      <c r="A1529">
        <v>1926</v>
      </c>
      <c r="B1529" t="s">
        <v>150</v>
      </c>
      <c r="C1529" t="s">
        <v>65</v>
      </c>
      <c r="D1529">
        <v>5</v>
      </c>
      <c r="E1529" t="s">
        <v>151</v>
      </c>
      <c r="F1529">
        <v>3.4</v>
      </c>
      <c r="G1529" s="1">
        <v>44571</v>
      </c>
      <c r="H1529">
        <v>84</v>
      </c>
      <c r="I1529">
        <v>890</v>
      </c>
      <c r="J1529">
        <v>11972.42</v>
      </c>
      <c r="K1529">
        <f>IF(ISBLANK(J1529),VLOOKUP(A1529,LinearRegression!$B$2:$J$850,6,FALSE),J1529)</f>
        <v>11972.42</v>
      </c>
      <c r="L1529" s="4">
        <f>IF(ISBLANK(J1529),VLOOKUP(A1529,GradientBoostingRegressor!$B$2:$J$850,6,FALSE),J1529)</f>
        <v>11972.42</v>
      </c>
      <c r="M1529">
        <f>SUM(P1529:S1529)</f>
        <v>12938.964502080689</v>
      </c>
      <c r="N1529">
        <f t="shared" si="92"/>
        <v>966.5445020806892</v>
      </c>
      <c r="P1529">
        <f t="shared" si="93"/>
        <v>0</v>
      </c>
      <c r="Q1529">
        <f>$H1529*Q$2402</f>
        <v>12938.964502080689</v>
      </c>
      <c r="R1529">
        <f t="shared" si="94"/>
        <v>0</v>
      </c>
      <c r="S1529">
        <f t="shared" si="95"/>
        <v>0</v>
      </c>
      <c r="T1529">
        <f>MROT/DAY(EOMONTH(MIN($G$2:$G$2401),MONTH(G1529)-1))/8*H1529*$T$2402</f>
        <v>0</v>
      </c>
      <c r="U1529">
        <f>I1529-PLAN</f>
        <v>-670</v>
      </c>
    </row>
    <row r="1530" spans="1:21" x14ac:dyDescent="0.35">
      <c r="A1530">
        <v>1840</v>
      </c>
      <c r="B1530" t="s">
        <v>55</v>
      </c>
      <c r="C1530" t="s">
        <v>50</v>
      </c>
      <c r="D1530">
        <v>4</v>
      </c>
      <c r="E1530" t="s">
        <v>51</v>
      </c>
      <c r="F1530">
        <v>2</v>
      </c>
      <c r="G1530" s="1">
        <v>44571</v>
      </c>
      <c r="H1530">
        <v>108</v>
      </c>
      <c r="I1530">
        <v>890</v>
      </c>
      <c r="J1530">
        <v>11952.85</v>
      </c>
      <c r="K1530">
        <f>IF(ISBLANK(J1530),VLOOKUP(A1530,LinearRegression!$B$2:$J$850,6,FALSE),J1530)</f>
        <v>11952.85</v>
      </c>
      <c r="L1530" s="4">
        <f>IF(ISBLANK(J1530),VLOOKUP(A1530,GradientBoostingRegressor!$B$2:$J$850,6,FALSE),J1530)</f>
        <v>11952.85</v>
      </c>
      <c r="M1530">
        <f>SUM(P1530:S1530)</f>
        <v>16635.811502675173</v>
      </c>
      <c r="N1530">
        <f t="shared" si="92"/>
        <v>4682.9615026751726</v>
      </c>
      <c r="P1530">
        <f t="shared" si="93"/>
        <v>0</v>
      </c>
      <c r="Q1530">
        <f>$H1530*Q$2402</f>
        <v>16635.811502675173</v>
      </c>
      <c r="R1530">
        <f t="shared" si="94"/>
        <v>0</v>
      </c>
      <c r="S1530">
        <f t="shared" si="95"/>
        <v>0</v>
      </c>
      <c r="T1530">
        <f>MROT/DAY(EOMONTH(MIN($G$2:$G$2401),MONTH(G1530)-1))/8*H1530*$T$2402</f>
        <v>0</v>
      </c>
      <c r="U1530">
        <f>I1530-PLAN</f>
        <v>-670</v>
      </c>
    </row>
    <row r="1531" spans="1:21" x14ac:dyDescent="0.35">
      <c r="A1531">
        <v>1841</v>
      </c>
      <c r="B1531" t="s">
        <v>56</v>
      </c>
      <c r="C1531" t="s">
        <v>50</v>
      </c>
      <c r="D1531">
        <v>4</v>
      </c>
      <c r="E1531" t="s">
        <v>51</v>
      </c>
      <c r="F1531">
        <v>2</v>
      </c>
      <c r="G1531" s="1">
        <v>44571</v>
      </c>
      <c r="H1531">
        <v>108</v>
      </c>
      <c r="I1531">
        <v>890</v>
      </c>
      <c r="J1531">
        <v>11952.85</v>
      </c>
      <c r="K1531">
        <f>IF(ISBLANK(J1531),VLOOKUP(A1531,LinearRegression!$B$2:$J$850,6,FALSE),J1531)</f>
        <v>11952.85</v>
      </c>
      <c r="L1531" s="4">
        <f>IF(ISBLANK(J1531),VLOOKUP(A1531,GradientBoostingRegressor!$B$2:$J$850,6,FALSE),J1531)</f>
        <v>11952.85</v>
      </c>
      <c r="M1531">
        <f>SUM(P1531:S1531)</f>
        <v>16635.811502675173</v>
      </c>
      <c r="N1531">
        <f t="shared" si="92"/>
        <v>4682.9615026751726</v>
      </c>
      <c r="P1531">
        <f t="shared" si="93"/>
        <v>0</v>
      </c>
      <c r="Q1531">
        <f>$H1531*Q$2402</f>
        <v>16635.811502675173</v>
      </c>
      <c r="R1531">
        <f t="shared" si="94"/>
        <v>0</v>
      </c>
      <c r="S1531">
        <f t="shared" si="95"/>
        <v>0</v>
      </c>
      <c r="T1531">
        <f>MROT/DAY(EOMONTH(MIN($G$2:$G$2401),MONTH(G1531)-1))/8*H1531*$T$2402</f>
        <v>0</v>
      </c>
      <c r="U1531">
        <f>I1531-PLAN</f>
        <v>-670</v>
      </c>
    </row>
    <row r="1532" spans="1:21" x14ac:dyDescent="0.35">
      <c r="A1532">
        <v>1843</v>
      </c>
      <c r="B1532" t="s">
        <v>58</v>
      </c>
      <c r="C1532" t="s">
        <v>50</v>
      </c>
      <c r="D1532">
        <v>4</v>
      </c>
      <c r="E1532" t="s">
        <v>51</v>
      </c>
      <c r="F1532">
        <v>2</v>
      </c>
      <c r="G1532" s="1">
        <v>44571</v>
      </c>
      <c r="H1532">
        <v>108</v>
      </c>
      <c r="I1532">
        <v>890</v>
      </c>
      <c r="J1532">
        <v>11952.85</v>
      </c>
      <c r="K1532">
        <f>IF(ISBLANK(J1532),VLOOKUP(A1532,LinearRegression!$B$2:$J$850,6,FALSE),J1532)</f>
        <v>11952.85</v>
      </c>
      <c r="L1532" s="4">
        <f>IF(ISBLANK(J1532),VLOOKUP(A1532,GradientBoostingRegressor!$B$2:$J$850,6,FALSE),J1532)</f>
        <v>11952.85</v>
      </c>
      <c r="M1532">
        <f>SUM(P1532:S1532)</f>
        <v>16635.811502675173</v>
      </c>
      <c r="N1532">
        <f t="shared" si="92"/>
        <v>4682.9615026751726</v>
      </c>
      <c r="P1532">
        <f t="shared" si="93"/>
        <v>0</v>
      </c>
      <c r="Q1532">
        <f>$H1532*Q$2402</f>
        <v>16635.811502675173</v>
      </c>
      <c r="R1532">
        <f t="shared" si="94"/>
        <v>0</v>
      </c>
      <c r="S1532">
        <f t="shared" si="95"/>
        <v>0</v>
      </c>
      <c r="T1532">
        <f>MROT/DAY(EOMONTH(MIN($G$2:$G$2401),MONTH(G1532)-1))/8*H1532*$T$2402</f>
        <v>0</v>
      </c>
      <c r="U1532">
        <f>I1532-PLAN</f>
        <v>-670</v>
      </c>
    </row>
    <row r="1533" spans="1:21" x14ac:dyDescent="0.35">
      <c r="A1533">
        <v>1869</v>
      </c>
      <c r="B1533" t="s">
        <v>88</v>
      </c>
      <c r="C1533" t="s">
        <v>89</v>
      </c>
      <c r="D1533">
        <v>4</v>
      </c>
      <c r="E1533" t="s">
        <v>16</v>
      </c>
      <c r="F1533">
        <v>3.2</v>
      </c>
      <c r="G1533" s="1">
        <v>44571</v>
      </c>
      <c r="H1533">
        <v>96</v>
      </c>
      <c r="I1533">
        <v>890</v>
      </c>
      <c r="J1533">
        <v>11776.76</v>
      </c>
      <c r="K1533">
        <f>IF(ISBLANK(J1533),VLOOKUP(A1533,LinearRegression!$B$2:$J$850,6,FALSE),J1533)</f>
        <v>11776.76</v>
      </c>
      <c r="L1533" s="4">
        <f>IF(ISBLANK(J1533),VLOOKUP(A1533,GradientBoostingRegressor!$B$2:$J$850,6,FALSE),J1533)</f>
        <v>11776.76</v>
      </c>
      <c r="M1533">
        <f>SUM(P1533:S1533)</f>
        <v>14787.388002377931</v>
      </c>
      <c r="N1533">
        <f t="shared" si="92"/>
        <v>3010.6280023779309</v>
      </c>
      <c r="P1533">
        <f t="shared" si="93"/>
        <v>0</v>
      </c>
      <c r="Q1533">
        <f>$H1533*Q$2402</f>
        <v>14787.388002377931</v>
      </c>
      <c r="R1533">
        <f t="shared" si="94"/>
        <v>0</v>
      </c>
      <c r="S1533">
        <f t="shared" si="95"/>
        <v>0</v>
      </c>
      <c r="T1533">
        <f>MROT/DAY(EOMONTH(MIN($G$2:$G$2401),MONTH(G1533)-1))/8*H1533*$T$2402</f>
        <v>0</v>
      </c>
      <c r="U1533">
        <f>I1533-PLAN</f>
        <v>-670</v>
      </c>
    </row>
    <row r="1534" spans="1:21" x14ac:dyDescent="0.35">
      <c r="A1534">
        <v>1872</v>
      </c>
      <c r="B1534" t="s">
        <v>92</v>
      </c>
      <c r="C1534" t="s">
        <v>89</v>
      </c>
      <c r="D1534">
        <v>4</v>
      </c>
      <c r="E1534" t="s">
        <v>16</v>
      </c>
      <c r="F1534">
        <v>3.2</v>
      </c>
      <c r="G1534" s="1">
        <v>44571</v>
      </c>
      <c r="H1534">
        <v>96</v>
      </c>
      <c r="I1534">
        <v>890</v>
      </c>
      <c r="J1534">
        <v>11776.76</v>
      </c>
      <c r="K1534">
        <f>IF(ISBLANK(J1534),VLOOKUP(A1534,LinearRegression!$B$2:$J$850,6,FALSE),J1534)</f>
        <v>11776.76</v>
      </c>
      <c r="L1534" s="4">
        <f>IF(ISBLANK(J1534),VLOOKUP(A1534,GradientBoostingRegressor!$B$2:$J$850,6,FALSE),J1534)</f>
        <v>11776.76</v>
      </c>
      <c r="M1534">
        <f>SUM(P1534:S1534)</f>
        <v>14787.388002377931</v>
      </c>
      <c r="N1534">
        <f t="shared" si="92"/>
        <v>3010.6280023779309</v>
      </c>
      <c r="P1534">
        <f t="shared" si="93"/>
        <v>0</v>
      </c>
      <c r="Q1534">
        <f>$H1534*Q$2402</f>
        <v>14787.388002377931</v>
      </c>
      <c r="R1534">
        <f t="shared" si="94"/>
        <v>0</v>
      </c>
      <c r="S1534">
        <f t="shared" si="95"/>
        <v>0</v>
      </c>
      <c r="T1534">
        <f>MROT/DAY(EOMONTH(MIN($G$2:$G$2401),MONTH(G1534)-1))/8*H1534*$T$2402</f>
        <v>0</v>
      </c>
      <c r="U1534">
        <f>I1534-PLAN</f>
        <v>-670</v>
      </c>
    </row>
    <row r="1535" spans="1:21" x14ac:dyDescent="0.35">
      <c r="A1535">
        <v>1876</v>
      </c>
      <c r="B1535" t="s">
        <v>96</v>
      </c>
      <c r="C1535" t="s">
        <v>89</v>
      </c>
      <c r="D1535">
        <v>4</v>
      </c>
      <c r="E1535" t="s">
        <v>16</v>
      </c>
      <c r="F1535">
        <v>3.2</v>
      </c>
      <c r="G1535" s="1">
        <v>44571</v>
      </c>
      <c r="H1535">
        <v>96</v>
      </c>
      <c r="I1535">
        <v>890</v>
      </c>
      <c r="J1535">
        <v>11776.76</v>
      </c>
      <c r="K1535">
        <f>IF(ISBLANK(J1535),VLOOKUP(A1535,LinearRegression!$B$2:$J$850,6,FALSE),J1535)</f>
        <v>11776.76</v>
      </c>
      <c r="L1535" s="4">
        <f>IF(ISBLANK(J1535),VLOOKUP(A1535,GradientBoostingRegressor!$B$2:$J$850,6,FALSE),J1535)</f>
        <v>11776.76</v>
      </c>
      <c r="M1535">
        <f>SUM(P1535:S1535)</f>
        <v>14787.388002377931</v>
      </c>
      <c r="N1535">
        <f t="shared" si="92"/>
        <v>3010.6280023779309</v>
      </c>
      <c r="P1535">
        <f t="shared" si="93"/>
        <v>0</v>
      </c>
      <c r="Q1535">
        <f>$H1535*Q$2402</f>
        <v>14787.388002377931</v>
      </c>
      <c r="R1535">
        <f t="shared" si="94"/>
        <v>0</v>
      </c>
      <c r="S1535">
        <f t="shared" si="95"/>
        <v>0</v>
      </c>
      <c r="T1535">
        <f>MROT/DAY(EOMONTH(MIN($G$2:$G$2401),MONTH(G1535)-1))/8*H1535*$T$2402</f>
        <v>0</v>
      </c>
      <c r="U1535">
        <f>I1535-PLAN</f>
        <v>-670</v>
      </c>
    </row>
    <row r="1536" spans="1:21" x14ac:dyDescent="0.35">
      <c r="A1536">
        <v>2017</v>
      </c>
      <c r="B1536" t="s">
        <v>30</v>
      </c>
      <c r="C1536" t="s">
        <v>11</v>
      </c>
      <c r="D1536">
        <v>3</v>
      </c>
      <c r="E1536" t="s">
        <v>12</v>
      </c>
      <c r="F1536">
        <v>1</v>
      </c>
      <c r="G1536" s="1">
        <v>44572</v>
      </c>
      <c r="H1536">
        <v>132</v>
      </c>
      <c r="I1536">
        <v>1200</v>
      </c>
      <c r="J1536">
        <v>11734.27</v>
      </c>
      <c r="K1536">
        <f>IF(ISBLANK(J1536),VLOOKUP(A1536,LinearRegression!$B$2:$J$850,6,FALSE),J1536)</f>
        <v>11734.27</v>
      </c>
      <c r="L1536" s="4">
        <f>IF(ISBLANK(J1536),VLOOKUP(A1536,GradientBoostingRegressor!$B$2:$J$850,6,FALSE),J1536)</f>
        <v>11734.27</v>
      </c>
      <c r="M1536">
        <f>SUM(P1536:S1536)</f>
        <v>20332.658503269657</v>
      </c>
      <c r="N1536">
        <f t="shared" si="92"/>
        <v>8598.3885032696562</v>
      </c>
      <c r="P1536">
        <f t="shared" si="93"/>
        <v>0</v>
      </c>
      <c r="Q1536">
        <f>$H1536*Q$2402</f>
        <v>20332.658503269657</v>
      </c>
      <c r="R1536">
        <f t="shared" si="94"/>
        <v>0</v>
      </c>
      <c r="S1536">
        <f t="shared" si="95"/>
        <v>0</v>
      </c>
      <c r="T1536">
        <f>MROT/DAY(EOMONTH(MIN($G$2:$G$2401),MONTH(G1536)-1))/8*H1536*$T$2402</f>
        <v>0</v>
      </c>
      <c r="U1536">
        <f>I1536-PLAN</f>
        <v>-360</v>
      </c>
    </row>
    <row r="1537" spans="1:21" x14ac:dyDescent="0.35">
      <c r="A1537">
        <v>1912</v>
      </c>
      <c r="B1537" t="s">
        <v>135</v>
      </c>
      <c r="C1537" t="s">
        <v>50</v>
      </c>
      <c r="D1537">
        <v>5</v>
      </c>
      <c r="E1537" t="s">
        <v>133</v>
      </c>
      <c r="F1537">
        <v>2</v>
      </c>
      <c r="G1537" s="1">
        <v>44571</v>
      </c>
      <c r="H1537">
        <v>96</v>
      </c>
      <c r="I1537">
        <v>890</v>
      </c>
      <c r="J1537">
        <v>11666.76</v>
      </c>
      <c r="K1537">
        <f>IF(ISBLANK(J1537),VLOOKUP(A1537,LinearRegression!$B$2:$J$850,6,FALSE),J1537)</f>
        <v>11666.76</v>
      </c>
      <c r="L1537" s="4">
        <f>IF(ISBLANK(J1537),VLOOKUP(A1537,GradientBoostingRegressor!$B$2:$J$850,6,FALSE),J1537)</f>
        <v>11666.76</v>
      </c>
      <c r="M1537">
        <f>SUM(P1537:S1537)</f>
        <v>14787.388002377931</v>
      </c>
      <c r="N1537">
        <f t="shared" si="92"/>
        <v>3120.6280023779309</v>
      </c>
      <c r="P1537">
        <f t="shared" si="93"/>
        <v>0</v>
      </c>
      <c r="Q1537">
        <f>$H1537*Q$2402</f>
        <v>14787.388002377931</v>
      </c>
      <c r="R1537">
        <f t="shared" si="94"/>
        <v>0</v>
      </c>
      <c r="S1537">
        <f t="shared" si="95"/>
        <v>0</v>
      </c>
      <c r="T1537">
        <f>MROT/DAY(EOMONTH(MIN($G$2:$G$2401),MONTH(G1537)-1))/8*H1537*$T$2402</f>
        <v>0</v>
      </c>
      <c r="U1537">
        <f>I1537-PLAN</f>
        <v>-670</v>
      </c>
    </row>
    <row r="1538" spans="1:21" x14ac:dyDescent="0.35">
      <c r="A1538">
        <v>1825</v>
      </c>
      <c r="B1538" t="s">
        <v>38</v>
      </c>
      <c r="C1538" t="s">
        <v>18</v>
      </c>
      <c r="D1538">
        <v>3</v>
      </c>
      <c r="E1538" t="s">
        <v>16</v>
      </c>
      <c r="F1538">
        <v>3.3</v>
      </c>
      <c r="G1538" s="1">
        <v>44571</v>
      </c>
      <c r="H1538">
        <v>96</v>
      </c>
      <c r="I1538">
        <v>890</v>
      </c>
      <c r="J1538">
        <v>11126.02</v>
      </c>
      <c r="K1538">
        <f>IF(ISBLANK(J1538),VLOOKUP(A1538,LinearRegression!$B$2:$J$850,6,FALSE),J1538)</f>
        <v>11126.02</v>
      </c>
      <c r="L1538" s="4">
        <f>IF(ISBLANK(J1538),VLOOKUP(A1538,GradientBoostingRegressor!$B$2:$J$850,6,FALSE),J1538)</f>
        <v>11126.02</v>
      </c>
      <c r="M1538">
        <f>SUM(P1538:S1538)</f>
        <v>14787.388002377931</v>
      </c>
      <c r="N1538">
        <f t="shared" si="92"/>
        <v>3661.3680023779307</v>
      </c>
      <c r="P1538">
        <f t="shared" si="93"/>
        <v>0</v>
      </c>
      <c r="Q1538">
        <f>$H1538*Q$2402</f>
        <v>14787.388002377931</v>
      </c>
      <c r="R1538">
        <f t="shared" si="94"/>
        <v>0</v>
      </c>
      <c r="S1538">
        <f t="shared" si="95"/>
        <v>0</v>
      </c>
      <c r="T1538">
        <f>MROT/DAY(EOMONTH(MIN($G$2:$G$2401),MONTH(G1538)-1))/8*H1538*$T$2402</f>
        <v>0</v>
      </c>
      <c r="U1538">
        <f>I1538-PLAN</f>
        <v>-670</v>
      </c>
    </row>
    <row r="1539" spans="1:21" x14ac:dyDescent="0.35">
      <c r="A1539">
        <v>1826</v>
      </c>
      <c r="B1539" t="s">
        <v>39</v>
      </c>
      <c r="C1539" t="s">
        <v>18</v>
      </c>
      <c r="D1539">
        <v>3</v>
      </c>
      <c r="E1539" t="s">
        <v>16</v>
      </c>
      <c r="F1539">
        <v>3.3</v>
      </c>
      <c r="G1539" s="1">
        <v>44571</v>
      </c>
      <c r="H1539">
        <v>96</v>
      </c>
      <c r="I1539">
        <v>890</v>
      </c>
      <c r="J1539">
        <v>11126.02</v>
      </c>
      <c r="K1539">
        <f>IF(ISBLANK(J1539),VLOOKUP(A1539,LinearRegression!$B$2:$J$850,6,FALSE),J1539)</f>
        <v>11126.02</v>
      </c>
      <c r="L1539" s="4">
        <f>IF(ISBLANK(J1539),VLOOKUP(A1539,GradientBoostingRegressor!$B$2:$J$850,6,FALSE),J1539)</f>
        <v>11126.02</v>
      </c>
      <c r="M1539">
        <f>SUM(P1539:S1539)</f>
        <v>14787.388002377931</v>
      </c>
      <c r="N1539">
        <f t="shared" ref="N1539:N1552" si="96">ABS(J1539-M1539)</f>
        <v>3661.3680023779307</v>
      </c>
      <c r="P1539">
        <f t="shared" ref="P1539:P1602" si="97">$I1539*P$2402</f>
        <v>0</v>
      </c>
      <c r="Q1539">
        <f>$H1539*Q$2402</f>
        <v>14787.388002377931</v>
      </c>
      <c r="R1539">
        <f t="shared" ref="R1539:R1602" si="98">$D1539*R$2402</f>
        <v>0</v>
      </c>
      <c r="S1539">
        <f t="shared" ref="S1539:S1602" si="99">$F1539*S$2402</f>
        <v>0</v>
      </c>
      <c r="T1539">
        <f>MROT/DAY(EOMONTH(MIN($G$2:$G$2401),MONTH(G1539)-1))/8*H1539*$T$2402</f>
        <v>0</v>
      </c>
      <c r="U1539">
        <f>I1539-PLAN</f>
        <v>-670</v>
      </c>
    </row>
    <row r="1540" spans="1:21" x14ac:dyDescent="0.35">
      <c r="A1540">
        <v>1831</v>
      </c>
      <c r="B1540" t="s">
        <v>44</v>
      </c>
      <c r="C1540" t="s">
        <v>11</v>
      </c>
      <c r="D1540">
        <v>3</v>
      </c>
      <c r="E1540" t="s">
        <v>16</v>
      </c>
      <c r="F1540">
        <v>3.3</v>
      </c>
      <c r="G1540" s="1">
        <v>44571</v>
      </c>
      <c r="H1540">
        <v>96</v>
      </c>
      <c r="I1540">
        <v>890</v>
      </c>
      <c r="J1540">
        <v>11126.02</v>
      </c>
      <c r="K1540">
        <f>IF(ISBLANK(J1540),VLOOKUP(A1540,LinearRegression!$B$2:$J$850,6,FALSE),J1540)</f>
        <v>11126.02</v>
      </c>
      <c r="L1540" s="4">
        <f>IF(ISBLANK(J1540),VLOOKUP(A1540,GradientBoostingRegressor!$B$2:$J$850,6,FALSE),J1540)</f>
        <v>11126.02</v>
      </c>
      <c r="M1540">
        <f>SUM(P1540:S1540)</f>
        <v>14787.388002377931</v>
      </c>
      <c r="N1540">
        <f t="shared" si="96"/>
        <v>3661.3680023779307</v>
      </c>
      <c r="P1540">
        <f t="shared" si="97"/>
        <v>0</v>
      </c>
      <c r="Q1540">
        <f>$H1540*Q$2402</f>
        <v>14787.388002377931</v>
      </c>
      <c r="R1540">
        <f t="shared" si="98"/>
        <v>0</v>
      </c>
      <c r="S1540">
        <f t="shared" si="99"/>
        <v>0</v>
      </c>
      <c r="T1540">
        <f>MROT/DAY(EOMONTH(MIN($G$2:$G$2401),MONTH(G1540)-1))/8*H1540*$T$2402</f>
        <v>0</v>
      </c>
      <c r="U1540">
        <f>I1540-PLAN</f>
        <v>-670</v>
      </c>
    </row>
    <row r="1541" spans="1:21" x14ac:dyDescent="0.35">
      <c r="A1541">
        <v>1852</v>
      </c>
      <c r="B1541" t="s">
        <v>70</v>
      </c>
      <c r="C1541" t="s">
        <v>71</v>
      </c>
      <c r="D1541">
        <v>4</v>
      </c>
      <c r="E1541" t="s">
        <v>66</v>
      </c>
      <c r="F1541">
        <v>3.1</v>
      </c>
      <c r="G1541" s="1">
        <v>44571</v>
      </c>
      <c r="H1541">
        <v>96</v>
      </c>
      <c r="I1541">
        <v>890</v>
      </c>
      <c r="J1541">
        <v>11056.76</v>
      </c>
      <c r="K1541">
        <f>IF(ISBLANK(J1541),VLOOKUP(A1541,LinearRegression!$B$2:$J$850,6,FALSE),J1541)</f>
        <v>11056.76</v>
      </c>
      <c r="L1541" s="4">
        <f>IF(ISBLANK(J1541),VLOOKUP(A1541,GradientBoostingRegressor!$B$2:$J$850,6,FALSE),J1541)</f>
        <v>11056.76</v>
      </c>
      <c r="M1541">
        <f>SUM(P1541:S1541)</f>
        <v>14787.388002377931</v>
      </c>
      <c r="N1541">
        <f t="shared" si="96"/>
        <v>3730.6280023779309</v>
      </c>
      <c r="P1541">
        <f t="shared" si="97"/>
        <v>0</v>
      </c>
      <c r="Q1541">
        <f>$H1541*Q$2402</f>
        <v>14787.388002377931</v>
      </c>
      <c r="R1541">
        <f t="shared" si="98"/>
        <v>0</v>
      </c>
      <c r="S1541">
        <f t="shared" si="99"/>
        <v>0</v>
      </c>
      <c r="T1541">
        <f>MROT/DAY(EOMONTH(MIN($G$2:$G$2401),MONTH(G1541)-1))/8*H1541*$T$2402</f>
        <v>0</v>
      </c>
      <c r="U1541">
        <f>I1541-PLAN</f>
        <v>-670</v>
      </c>
    </row>
    <row r="1542" spans="1:21" x14ac:dyDescent="0.35">
      <c r="A1542">
        <v>1836</v>
      </c>
      <c r="B1542" t="s">
        <v>49</v>
      </c>
      <c r="C1542" t="s">
        <v>50</v>
      </c>
      <c r="D1542">
        <v>4</v>
      </c>
      <c r="E1542" t="s">
        <v>51</v>
      </c>
      <c r="F1542">
        <v>2</v>
      </c>
      <c r="G1542" s="1">
        <v>44571</v>
      </c>
      <c r="H1542">
        <v>96</v>
      </c>
      <c r="I1542">
        <v>890</v>
      </c>
      <c r="J1542">
        <v>10624.76</v>
      </c>
      <c r="K1542">
        <f>IF(ISBLANK(J1542),VLOOKUP(A1542,LinearRegression!$B$2:$J$850,6,FALSE),J1542)</f>
        <v>10624.76</v>
      </c>
      <c r="L1542" s="4">
        <f>IF(ISBLANK(J1542),VLOOKUP(A1542,GradientBoostingRegressor!$B$2:$J$850,6,FALSE),J1542)</f>
        <v>10624.76</v>
      </c>
      <c r="M1542">
        <f>SUM(P1542:S1542)</f>
        <v>14787.388002377931</v>
      </c>
      <c r="N1542">
        <f t="shared" si="96"/>
        <v>4162.6280023779309</v>
      </c>
      <c r="P1542">
        <f t="shared" si="97"/>
        <v>0</v>
      </c>
      <c r="Q1542">
        <f>$H1542*Q$2402</f>
        <v>14787.388002377931</v>
      </c>
      <c r="R1542">
        <f t="shared" si="98"/>
        <v>0</v>
      </c>
      <c r="S1542">
        <f t="shared" si="99"/>
        <v>0</v>
      </c>
      <c r="T1542">
        <f>MROT/DAY(EOMONTH(MIN($G$2:$G$2401),MONTH(G1542)-1))/8*H1542*$T$2402</f>
        <v>0</v>
      </c>
      <c r="U1542">
        <f>I1542-PLAN</f>
        <v>-670</v>
      </c>
    </row>
    <row r="1543" spans="1:21" x14ac:dyDescent="0.35">
      <c r="A1543">
        <v>1839</v>
      </c>
      <c r="B1543" t="s">
        <v>54</v>
      </c>
      <c r="C1543" t="s">
        <v>50</v>
      </c>
      <c r="D1543">
        <v>4</v>
      </c>
      <c r="E1543" t="s">
        <v>51</v>
      </c>
      <c r="F1543">
        <v>2</v>
      </c>
      <c r="G1543" s="1">
        <v>44571</v>
      </c>
      <c r="H1543">
        <v>96</v>
      </c>
      <c r="I1543">
        <v>890</v>
      </c>
      <c r="J1543">
        <v>10624.76</v>
      </c>
      <c r="K1543">
        <f>IF(ISBLANK(J1543),VLOOKUP(A1543,LinearRegression!$B$2:$J$850,6,FALSE),J1543)</f>
        <v>10624.76</v>
      </c>
      <c r="L1543" s="4">
        <f>IF(ISBLANK(J1543),VLOOKUP(A1543,GradientBoostingRegressor!$B$2:$J$850,6,FALSE),J1543)</f>
        <v>10624.76</v>
      </c>
      <c r="M1543">
        <f>SUM(P1543:S1543)</f>
        <v>14787.388002377931</v>
      </c>
      <c r="N1543">
        <f t="shared" si="96"/>
        <v>4162.6280023779309</v>
      </c>
      <c r="P1543">
        <f t="shared" si="97"/>
        <v>0</v>
      </c>
      <c r="Q1543">
        <f>$H1543*Q$2402</f>
        <v>14787.388002377931</v>
      </c>
      <c r="R1543">
        <f t="shared" si="98"/>
        <v>0</v>
      </c>
      <c r="S1543">
        <f t="shared" si="99"/>
        <v>0</v>
      </c>
      <c r="T1543">
        <f>MROT/DAY(EOMONTH(MIN($G$2:$G$2401),MONTH(G1543)-1))/8*H1543*$T$2402</f>
        <v>0</v>
      </c>
      <c r="U1543">
        <f>I1543-PLAN</f>
        <v>-670</v>
      </c>
    </row>
    <row r="1544" spans="1:21" x14ac:dyDescent="0.35">
      <c r="A1544">
        <v>1842</v>
      </c>
      <c r="B1544" t="s">
        <v>57</v>
      </c>
      <c r="C1544" t="s">
        <v>50</v>
      </c>
      <c r="D1544">
        <v>4</v>
      </c>
      <c r="E1544" t="s">
        <v>51</v>
      </c>
      <c r="F1544">
        <v>2</v>
      </c>
      <c r="G1544" s="1">
        <v>44571</v>
      </c>
      <c r="H1544">
        <v>96</v>
      </c>
      <c r="I1544">
        <v>890</v>
      </c>
      <c r="J1544">
        <v>10624.76</v>
      </c>
      <c r="K1544">
        <f>IF(ISBLANK(J1544),VLOOKUP(A1544,LinearRegression!$B$2:$J$850,6,FALSE),J1544)</f>
        <v>10624.76</v>
      </c>
      <c r="L1544" s="4">
        <f>IF(ISBLANK(J1544),VLOOKUP(A1544,GradientBoostingRegressor!$B$2:$J$850,6,FALSE),J1544)</f>
        <v>10624.76</v>
      </c>
      <c r="M1544">
        <f>SUM(P1544:S1544)</f>
        <v>14787.388002377931</v>
      </c>
      <c r="N1544">
        <f t="shared" si="96"/>
        <v>4162.6280023779309</v>
      </c>
      <c r="P1544">
        <f t="shared" si="97"/>
        <v>0</v>
      </c>
      <c r="Q1544">
        <f>$H1544*Q$2402</f>
        <v>14787.388002377931</v>
      </c>
      <c r="R1544">
        <f t="shared" si="98"/>
        <v>0</v>
      </c>
      <c r="S1544">
        <f t="shared" si="99"/>
        <v>0</v>
      </c>
      <c r="T1544">
        <f>MROT/DAY(EOMONTH(MIN($G$2:$G$2401),MONTH(G1544)-1))/8*H1544*$T$2402</f>
        <v>0</v>
      </c>
      <c r="U1544">
        <f>I1544-PLAN</f>
        <v>-670</v>
      </c>
    </row>
    <row r="1545" spans="1:21" x14ac:dyDescent="0.35">
      <c r="A1545">
        <v>1846</v>
      </c>
      <c r="B1545" t="s">
        <v>61</v>
      </c>
      <c r="C1545" t="s">
        <v>50</v>
      </c>
      <c r="D1545">
        <v>4</v>
      </c>
      <c r="E1545" t="s">
        <v>51</v>
      </c>
      <c r="F1545">
        <v>2</v>
      </c>
      <c r="G1545" s="1">
        <v>44571</v>
      </c>
      <c r="H1545">
        <v>96</v>
      </c>
      <c r="I1545">
        <v>890</v>
      </c>
      <c r="J1545">
        <v>10624.76</v>
      </c>
      <c r="K1545">
        <f>IF(ISBLANK(J1545),VLOOKUP(A1545,LinearRegression!$B$2:$J$850,6,FALSE),J1545)</f>
        <v>10624.76</v>
      </c>
      <c r="L1545" s="4">
        <f>IF(ISBLANK(J1545),VLOOKUP(A1545,GradientBoostingRegressor!$B$2:$J$850,6,FALSE),J1545)</f>
        <v>10624.76</v>
      </c>
      <c r="M1545">
        <f>SUM(P1545:S1545)</f>
        <v>14787.388002377931</v>
      </c>
      <c r="N1545">
        <f t="shared" si="96"/>
        <v>4162.6280023779309</v>
      </c>
      <c r="P1545">
        <f t="shared" si="97"/>
        <v>0</v>
      </c>
      <c r="Q1545">
        <f>$H1545*Q$2402</f>
        <v>14787.388002377931</v>
      </c>
      <c r="R1545">
        <f t="shared" si="98"/>
        <v>0</v>
      </c>
      <c r="S1545">
        <f t="shared" si="99"/>
        <v>0</v>
      </c>
      <c r="T1545">
        <f>MROT/DAY(EOMONTH(MIN($G$2:$G$2401),MONTH(G1545)-1))/8*H1545*$T$2402</f>
        <v>0</v>
      </c>
      <c r="U1545">
        <f>I1545-PLAN</f>
        <v>-670</v>
      </c>
    </row>
    <row r="1546" spans="1:21" x14ac:dyDescent="0.35">
      <c r="A1546">
        <v>1819</v>
      </c>
      <c r="B1546" t="s">
        <v>32</v>
      </c>
      <c r="C1546" t="s">
        <v>11</v>
      </c>
      <c r="D1546">
        <v>3</v>
      </c>
      <c r="E1546" t="s">
        <v>12</v>
      </c>
      <c r="F1546">
        <v>1</v>
      </c>
      <c r="G1546" s="1">
        <v>44571</v>
      </c>
      <c r="H1546">
        <v>108</v>
      </c>
      <c r="I1546">
        <v>890</v>
      </c>
      <c r="J1546">
        <v>9600.77</v>
      </c>
      <c r="K1546">
        <f>IF(ISBLANK(J1546),VLOOKUP(A1546,LinearRegression!$B$2:$J$850,6,FALSE),J1546)</f>
        <v>9600.77</v>
      </c>
      <c r="L1546" s="4">
        <f>IF(ISBLANK(J1546),VLOOKUP(A1546,GradientBoostingRegressor!$B$2:$J$850,6,FALSE),J1546)</f>
        <v>9600.77</v>
      </c>
      <c r="M1546">
        <f>SUM(P1546:S1546)</f>
        <v>16635.811502675173</v>
      </c>
      <c r="N1546">
        <f t="shared" si="96"/>
        <v>7035.0415026751725</v>
      </c>
      <c r="P1546">
        <f t="shared" si="97"/>
        <v>0</v>
      </c>
      <c r="Q1546">
        <f>$H1546*Q$2402</f>
        <v>16635.811502675173</v>
      </c>
      <c r="R1546">
        <f t="shared" si="98"/>
        <v>0</v>
      </c>
      <c r="S1546">
        <f t="shared" si="99"/>
        <v>0</v>
      </c>
      <c r="T1546">
        <f>MROT/DAY(EOMONTH(MIN($G$2:$G$2401),MONTH(G1546)-1))/8*H1546*$T$2402</f>
        <v>0</v>
      </c>
      <c r="U1546">
        <f>I1546-PLAN</f>
        <v>-670</v>
      </c>
    </row>
    <row r="1547" spans="1:21" x14ac:dyDescent="0.35">
      <c r="A1547">
        <v>1821</v>
      </c>
      <c r="B1547" t="s">
        <v>34</v>
      </c>
      <c r="C1547" t="s">
        <v>11</v>
      </c>
      <c r="D1547">
        <v>3</v>
      </c>
      <c r="E1547" t="s">
        <v>12</v>
      </c>
      <c r="F1547">
        <v>1</v>
      </c>
      <c r="G1547" s="1">
        <v>44571</v>
      </c>
      <c r="H1547">
        <v>108</v>
      </c>
      <c r="I1547">
        <v>890</v>
      </c>
      <c r="J1547">
        <v>9600.77</v>
      </c>
      <c r="K1547">
        <f>IF(ISBLANK(J1547),VLOOKUP(A1547,LinearRegression!$B$2:$J$850,6,FALSE),J1547)</f>
        <v>9600.77</v>
      </c>
      <c r="L1547" s="4">
        <f>IF(ISBLANK(J1547),VLOOKUP(A1547,GradientBoostingRegressor!$B$2:$J$850,6,FALSE),J1547)</f>
        <v>9600.77</v>
      </c>
      <c r="M1547">
        <f>SUM(P1547:S1547)</f>
        <v>16635.811502675173</v>
      </c>
      <c r="N1547">
        <f t="shared" si="96"/>
        <v>7035.0415026751725</v>
      </c>
      <c r="P1547">
        <f t="shared" si="97"/>
        <v>0</v>
      </c>
      <c r="Q1547">
        <f>$H1547*Q$2402</f>
        <v>16635.811502675173</v>
      </c>
      <c r="R1547">
        <f t="shared" si="98"/>
        <v>0</v>
      </c>
      <c r="S1547">
        <f t="shared" si="99"/>
        <v>0</v>
      </c>
      <c r="T1547">
        <f>MROT/DAY(EOMONTH(MIN($G$2:$G$2401),MONTH(G1547)-1))/8*H1547*$T$2402</f>
        <v>0</v>
      </c>
      <c r="U1547">
        <f>I1547-PLAN</f>
        <v>-670</v>
      </c>
    </row>
    <row r="1548" spans="1:21" x14ac:dyDescent="0.35">
      <c r="A1548">
        <v>1845</v>
      </c>
      <c r="B1548" t="s">
        <v>60</v>
      </c>
      <c r="C1548" t="s">
        <v>50</v>
      </c>
      <c r="D1548">
        <v>4</v>
      </c>
      <c r="E1548" t="s">
        <v>51</v>
      </c>
      <c r="F1548">
        <v>2</v>
      </c>
      <c r="G1548" s="1">
        <v>44571</v>
      </c>
      <c r="H1548">
        <v>84</v>
      </c>
      <c r="I1548">
        <v>890</v>
      </c>
      <c r="J1548">
        <v>9296.66</v>
      </c>
      <c r="K1548">
        <f>IF(ISBLANK(J1548),VLOOKUP(A1548,LinearRegression!$B$2:$J$850,6,FALSE),J1548)</f>
        <v>9296.66</v>
      </c>
      <c r="L1548" s="4">
        <f>IF(ISBLANK(J1548),VLOOKUP(A1548,GradientBoostingRegressor!$B$2:$J$850,6,FALSE),J1548)</f>
        <v>9296.66</v>
      </c>
      <c r="M1548">
        <f>SUM(P1548:S1548)</f>
        <v>12938.964502080689</v>
      </c>
      <c r="N1548">
        <f t="shared" si="96"/>
        <v>3642.3045020806894</v>
      </c>
      <c r="P1548">
        <f t="shared" si="97"/>
        <v>0</v>
      </c>
      <c r="Q1548">
        <f>$H1548*Q$2402</f>
        <v>12938.964502080689</v>
      </c>
      <c r="R1548">
        <f t="shared" si="98"/>
        <v>0</v>
      </c>
      <c r="S1548">
        <f t="shared" si="99"/>
        <v>0</v>
      </c>
      <c r="T1548">
        <f>MROT/DAY(EOMONTH(MIN($G$2:$G$2401),MONTH(G1548)-1))/8*H1548*$T$2402</f>
        <v>0</v>
      </c>
      <c r="U1548">
        <f>I1548-PLAN</f>
        <v>-670</v>
      </c>
    </row>
    <row r="1549" spans="1:21" x14ac:dyDescent="0.35">
      <c r="A1549">
        <v>1847</v>
      </c>
      <c r="B1549" t="s">
        <v>62</v>
      </c>
      <c r="C1549" t="s">
        <v>50</v>
      </c>
      <c r="D1549">
        <v>4</v>
      </c>
      <c r="E1549" t="s">
        <v>51</v>
      </c>
      <c r="F1549">
        <v>2</v>
      </c>
      <c r="G1549" s="1">
        <v>44571</v>
      </c>
      <c r="H1549">
        <v>84</v>
      </c>
      <c r="I1549">
        <v>890</v>
      </c>
      <c r="J1549">
        <v>9296.66</v>
      </c>
      <c r="K1549">
        <f>IF(ISBLANK(J1549),VLOOKUP(A1549,LinearRegression!$B$2:$J$850,6,FALSE),J1549)</f>
        <v>9296.66</v>
      </c>
      <c r="L1549" s="4">
        <f>IF(ISBLANK(J1549),VLOOKUP(A1549,GradientBoostingRegressor!$B$2:$J$850,6,FALSE),J1549)</f>
        <v>9296.66</v>
      </c>
      <c r="M1549">
        <f>SUM(P1549:S1549)</f>
        <v>12938.964502080689</v>
      </c>
      <c r="N1549">
        <f t="shared" si="96"/>
        <v>3642.3045020806894</v>
      </c>
      <c r="P1549">
        <f t="shared" si="97"/>
        <v>0</v>
      </c>
      <c r="Q1549">
        <f>$H1549*Q$2402</f>
        <v>12938.964502080689</v>
      </c>
      <c r="R1549">
        <f t="shared" si="98"/>
        <v>0</v>
      </c>
      <c r="S1549">
        <f t="shared" si="99"/>
        <v>0</v>
      </c>
      <c r="T1549">
        <f>MROT/DAY(EOMONTH(MIN($G$2:$G$2401),MONTH(G1549)-1))/8*H1549*$T$2402</f>
        <v>0</v>
      </c>
      <c r="U1549">
        <f>I1549-PLAN</f>
        <v>-670</v>
      </c>
    </row>
    <row r="1550" spans="1:21" x14ac:dyDescent="0.35">
      <c r="A1550">
        <v>1817</v>
      </c>
      <c r="B1550" t="s">
        <v>30</v>
      </c>
      <c r="C1550" t="s">
        <v>11</v>
      </c>
      <c r="D1550">
        <v>3</v>
      </c>
      <c r="E1550" t="s">
        <v>12</v>
      </c>
      <c r="F1550">
        <v>1</v>
      </c>
      <c r="G1550" s="1">
        <v>44571</v>
      </c>
      <c r="H1550">
        <v>96</v>
      </c>
      <c r="I1550">
        <v>890</v>
      </c>
      <c r="J1550">
        <v>8534.02</v>
      </c>
      <c r="K1550">
        <f>IF(ISBLANK(J1550),VLOOKUP(A1550,LinearRegression!$B$2:$J$850,6,FALSE),J1550)</f>
        <v>8534.02</v>
      </c>
      <c r="L1550" s="4">
        <f>IF(ISBLANK(J1550),VLOOKUP(A1550,GradientBoostingRegressor!$B$2:$J$850,6,FALSE),J1550)</f>
        <v>8534.02</v>
      </c>
      <c r="M1550">
        <f>SUM(P1550:S1550)</f>
        <v>14787.388002377931</v>
      </c>
      <c r="N1550">
        <f t="shared" si="96"/>
        <v>6253.3680023779307</v>
      </c>
      <c r="P1550">
        <f t="shared" si="97"/>
        <v>0</v>
      </c>
      <c r="Q1550">
        <f>$H1550*Q$2402</f>
        <v>14787.388002377931</v>
      </c>
      <c r="R1550">
        <f t="shared" si="98"/>
        <v>0</v>
      </c>
      <c r="S1550">
        <f t="shared" si="99"/>
        <v>0</v>
      </c>
      <c r="T1550">
        <f>MROT/DAY(EOMONTH(MIN($G$2:$G$2401),MONTH(G1550)-1))/8*H1550*$T$2402</f>
        <v>0</v>
      </c>
      <c r="U1550">
        <f>I1550-PLAN</f>
        <v>-670</v>
      </c>
    </row>
    <row r="1551" spans="1:21" x14ac:dyDescent="0.35">
      <c r="A1551">
        <v>1818</v>
      </c>
      <c r="B1551" t="s">
        <v>31</v>
      </c>
      <c r="C1551" t="s">
        <v>11</v>
      </c>
      <c r="D1551">
        <v>3</v>
      </c>
      <c r="E1551" t="s">
        <v>12</v>
      </c>
      <c r="F1551">
        <v>1</v>
      </c>
      <c r="G1551" s="1">
        <v>44571</v>
      </c>
      <c r="H1551">
        <v>96</v>
      </c>
      <c r="I1551">
        <v>890</v>
      </c>
      <c r="J1551">
        <v>8534.02</v>
      </c>
      <c r="K1551">
        <f>IF(ISBLANK(J1551),VLOOKUP(A1551,LinearRegression!$B$2:$J$850,6,FALSE),J1551)</f>
        <v>8534.02</v>
      </c>
      <c r="L1551" s="4">
        <f>IF(ISBLANK(J1551),VLOOKUP(A1551,GradientBoostingRegressor!$B$2:$J$850,6,FALSE),J1551)</f>
        <v>8534.02</v>
      </c>
      <c r="M1551">
        <f>SUM(P1551:S1551)</f>
        <v>14787.388002377931</v>
      </c>
      <c r="N1551">
        <f t="shared" si="96"/>
        <v>6253.3680023779307</v>
      </c>
      <c r="P1551">
        <f t="shared" si="97"/>
        <v>0</v>
      </c>
      <c r="Q1551">
        <f>$H1551*Q$2402</f>
        <v>14787.388002377931</v>
      </c>
      <c r="R1551">
        <f t="shared" si="98"/>
        <v>0</v>
      </c>
      <c r="S1551">
        <f t="shared" si="99"/>
        <v>0</v>
      </c>
      <c r="T1551">
        <f>MROT/DAY(EOMONTH(MIN($G$2:$G$2401),MONTH(G1551)-1))/8*H1551*$T$2402</f>
        <v>0</v>
      </c>
      <c r="U1551">
        <f>I1551-PLAN</f>
        <v>-670</v>
      </c>
    </row>
    <row r="1552" spans="1:21" x14ac:dyDescent="0.35">
      <c r="A1552">
        <v>1822</v>
      </c>
      <c r="B1552" t="s">
        <v>35</v>
      </c>
      <c r="C1552" t="s">
        <v>11</v>
      </c>
      <c r="D1552">
        <v>3</v>
      </c>
      <c r="E1552" t="s">
        <v>12</v>
      </c>
      <c r="F1552">
        <v>1</v>
      </c>
      <c r="G1552" s="1">
        <v>44571</v>
      </c>
      <c r="H1552">
        <v>96</v>
      </c>
      <c r="I1552">
        <v>890</v>
      </c>
      <c r="J1552">
        <v>8534.02</v>
      </c>
      <c r="K1552">
        <f>IF(ISBLANK(J1552),VLOOKUP(A1552,LinearRegression!$B$2:$J$850,6,FALSE),J1552)</f>
        <v>8534.02</v>
      </c>
      <c r="L1552" s="4">
        <f>IF(ISBLANK(J1552),VLOOKUP(A1552,GradientBoostingRegressor!$B$2:$J$850,6,FALSE),J1552)</f>
        <v>8534.02</v>
      </c>
      <c r="M1552">
        <f>SUM(P1552:S1552)</f>
        <v>14787.388002377931</v>
      </c>
      <c r="N1552">
        <f t="shared" si="96"/>
        <v>6253.3680023779307</v>
      </c>
      <c r="P1552">
        <f t="shared" si="97"/>
        <v>0</v>
      </c>
      <c r="Q1552">
        <f>$H1552*Q$2402</f>
        <v>14787.388002377931</v>
      </c>
      <c r="R1552">
        <f t="shared" si="98"/>
        <v>0</v>
      </c>
      <c r="S1552">
        <f t="shared" si="99"/>
        <v>0</v>
      </c>
      <c r="T1552">
        <f>MROT/DAY(EOMONTH(MIN($G$2:$G$2401),MONTH(G1552)-1))/8*H1552*$T$2402</f>
        <v>0</v>
      </c>
      <c r="U1552">
        <f>I1552-PLAN</f>
        <v>-670</v>
      </c>
    </row>
    <row r="1553" spans="1:21" x14ac:dyDescent="0.35">
      <c r="A1553">
        <v>1</v>
      </c>
      <c r="B1553" t="s">
        <v>10</v>
      </c>
      <c r="C1553" t="s">
        <v>11</v>
      </c>
      <c r="D1553">
        <v>2</v>
      </c>
      <c r="E1553" t="s">
        <v>12</v>
      </c>
      <c r="F1553">
        <v>1</v>
      </c>
      <c r="G1553" s="1">
        <v>44562</v>
      </c>
      <c r="H1553">
        <v>180</v>
      </c>
      <c r="I1553">
        <v>1950</v>
      </c>
      <c r="K1553">
        <f>IF(ISBLANK(J1553),VLOOKUP(A1553,LinearRegression!$B$2:$J$850,6,FALSE),J1553)</f>
        <v>15981.3225503998</v>
      </c>
      <c r="L1553" s="4">
        <f>IF(ISBLANK(J1553),VLOOKUP(A1553,GradientBoostingRegressor!$B$2:$J$850,6,FALSE),J1553)</f>
        <v>20431.700937632399</v>
      </c>
      <c r="P1553">
        <f t="shared" si="97"/>
        <v>0</v>
      </c>
      <c r="Q1553">
        <f>$H1553*Q$2402</f>
        <v>27726.35250445862</v>
      </c>
      <c r="R1553">
        <f t="shared" si="98"/>
        <v>0</v>
      </c>
      <c r="S1553">
        <f t="shared" si="99"/>
        <v>0</v>
      </c>
      <c r="T1553">
        <f>MROT/DAY(EOMONTH(MIN($G$2:$G$2401),MONTH(G1553)-1))/8*H1553*$T$2402</f>
        <v>0</v>
      </c>
      <c r="U1553">
        <f>I1553-PLAN</f>
        <v>390</v>
      </c>
    </row>
    <row r="1554" spans="1:21" x14ac:dyDescent="0.35">
      <c r="A1554">
        <v>2</v>
      </c>
      <c r="B1554" t="s">
        <v>13</v>
      </c>
      <c r="C1554" t="s">
        <v>11</v>
      </c>
      <c r="D1554">
        <v>2</v>
      </c>
      <c r="E1554" t="s">
        <v>12</v>
      </c>
      <c r="F1554">
        <v>1</v>
      </c>
      <c r="G1554" s="1">
        <v>44562</v>
      </c>
      <c r="H1554">
        <v>228</v>
      </c>
      <c r="I1554">
        <v>1950</v>
      </c>
      <c r="K1554">
        <f>IF(ISBLANK(J1554),VLOOKUP(A1554,LinearRegression!$B$2:$J$850,6,FALSE),J1554)</f>
        <v>27051.056394078299</v>
      </c>
      <c r="L1554" s="4">
        <f>IF(ISBLANK(J1554),VLOOKUP(A1554,GradientBoostingRegressor!$B$2:$J$850,6,FALSE),J1554)</f>
        <v>28912.630549391699</v>
      </c>
      <c r="P1554">
        <f t="shared" si="97"/>
        <v>0</v>
      </c>
      <c r="Q1554">
        <f>$H1554*Q$2402</f>
        <v>35120.046505647588</v>
      </c>
      <c r="R1554">
        <f t="shared" si="98"/>
        <v>0</v>
      </c>
      <c r="S1554">
        <f t="shared" si="99"/>
        <v>0</v>
      </c>
      <c r="T1554">
        <f>MROT/DAY(EOMONTH(MIN($G$2:$G$2401),MONTH(G1554)-1))/8*H1554*$T$2402</f>
        <v>0</v>
      </c>
      <c r="U1554">
        <f>I1554-PLAN</f>
        <v>390</v>
      </c>
    </row>
    <row r="1555" spans="1:21" x14ac:dyDescent="0.35">
      <c r="A1555">
        <v>3</v>
      </c>
      <c r="B1555" t="s">
        <v>14</v>
      </c>
      <c r="C1555" t="s">
        <v>11</v>
      </c>
      <c r="D1555">
        <v>2</v>
      </c>
      <c r="E1555" t="s">
        <v>12</v>
      </c>
      <c r="F1555">
        <v>1</v>
      </c>
      <c r="G1555" s="1">
        <v>44562</v>
      </c>
      <c r="H1555">
        <v>252</v>
      </c>
      <c r="I1555">
        <v>1950</v>
      </c>
      <c r="K1555">
        <f>IF(ISBLANK(J1555),VLOOKUP(A1555,LinearRegression!$B$2:$J$850,6,FALSE),J1555)</f>
        <v>32585.9233159176</v>
      </c>
      <c r="L1555" s="4">
        <f>IF(ISBLANK(J1555),VLOOKUP(A1555,GradientBoostingRegressor!$B$2:$J$850,6,FALSE),J1555)</f>
        <v>34642.2475632758</v>
      </c>
      <c r="P1555">
        <f t="shared" si="97"/>
        <v>0</v>
      </c>
      <c r="Q1555">
        <f>$H1555*Q$2402</f>
        <v>38816.893506242071</v>
      </c>
      <c r="R1555">
        <f t="shared" si="98"/>
        <v>0</v>
      </c>
      <c r="S1555">
        <f t="shared" si="99"/>
        <v>0</v>
      </c>
      <c r="T1555">
        <f>MROT/DAY(EOMONTH(MIN($G$2:$G$2401),MONTH(G1555)-1))/8*H1555*$T$2402</f>
        <v>0</v>
      </c>
      <c r="U1555">
        <f>I1555-PLAN</f>
        <v>390</v>
      </c>
    </row>
    <row r="1556" spans="1:21" x14ac:dyDescent="0.35">
      <c r="A1556">
        <v>4</v>
      </c>
      <c r="B1556" t="s">
        <v>15</v>
      </c>
      <c r="C1556" t="s">
        <v>11</v>
      </c>
      <c r="D1556">
        <v>2</v>
      </c>
      <c r="E1556" t="s">
        <v>16</v>
      </c>
      <c r="F1556">
        <v>3.3</v>
      </c>
      <c r="G1556" s="1">
        <v>44562</v>
      </c>
      <c r="H1556">
        <v>240</v>
      </c>
      <c r="I1556">
        <v>1950</v>
      </c>
      <c r="K1556">
        <f>IF(ISBLANK(J1556),VLOOKUP(A1556,LinearRegression!$B$2:$J$850,6,FALSE),J1556)</f>
        <v>35376.919434645803</v>
      </c>
      <c r="L1556" s="4">
        <f>IF(ISBLANK(J1556),VLOOKUP(A1556,GradientBoostingRegressor!$B$2:$J$850,6,FALSE),J1556)</f>
        <v>36929.8487314179</v>
      </c>
      <c r="P1556">
        <f t="shared" si="97"/>
        <v>0</v>
      </c>
      <c r="Q1556">
        <f>$H1556*Q$2402</f>
        <v>36968.47000594483</v>
      </c>
      <c r="R1556">
        <f t="shared" si="98"/>
        <v>0</v>
      </c>
      <c r="S1556">
        <f t="shared" si="99"/>
        <v>0</v>
      </c>
      <c r="T1556">
        <f>MROT/DAY(EOMONTH(MIN($G$2:$G$2401),MONTH(G1556)-1))/8*H1556*$T$2402</f>
        <v>0</v>
      </c>
      <c r="U1556">
        <f>I1556-PLAN</f>
        <v>390</v>
      </c>
    </row>
    <row r="1557" spans="1:21" x14ac:dyDescent="0.35">
      <c r="A1557">
        <v>5</v>
      </c>
      <c r="B1557" t="s">
        <v>17</v>
      </c>
      <c r="C1557" t="s">
        <v>18</v>
      </c>
      <c r="D1557">
        <v>2</v>
      </c>
      <c r="E1557" t="s">
        <v>16</v>
      </c>
      <c r="F1557">
        <v>3.3</v>
      </c>
      <c r="G1557" s="1">
        <v>44562</v>
      </c>
      <c r="H1557">
        <v>252</v>
      </c>
      <c r="I1557">
        <v>1950</v>
      </c>
      <c r="K1557">
        <f>IF(ISBLANK(J1557),VLOOKUP(A1557,LinearRegression!$B$2:$J$850,6,FALSE),J1557)</f>
        <v>38144.352895565396</v>
      </c>
      <c r="L1557" s="4">
        <f>IF(ISBLANK(J1557),VLOOKUP(A1557,GradientBoostingRegressor!$B$2:$J$850,6,FALSE),J1557)</f>
        <v>40079.0974655022</v>
      </c>
      <c r="P1557">
        <f t="shared" si="97"/>
        <v>0</v>
      </c>
      <c r="Q1557">
        <f>$H1557*Q$2402</f>
        <v>38816.893506242071</v>
      </c>
      <c r="R1557">
        <f t="shared" si="98"/>
        <v>0</v>
      </c>
      <c r="S1557">
        <f t="shared" si="99"/>
        <v>0</v>
      </c>
      <c r="T1557">
        <f>MROT/DAY(EOMONTH(MIN($G$2:$G$2401),MONTH(G1557)-1))/8*H1557*$T$2402</f>
        <v>0</v>
      </c>
      <c r="U1557">
        <f>I1557-PLAN</f>
        <v>390</v>
      </c>
    </row>
    <row r="1558" spans="1:21" x14ac:dyDescent="0.35">
      <c r="A1558">
        <v>6</v>
      </c>
      <c r="B1558" t="s">
        <v>19</v>
      </c>
      <c r="C1558" t="s">
        <v>11</v>
      </c>
      <c r="D1558">
        <v>2</v>
      </c>
      <c r="E1558" t="s">
        <v>16</v>
      </c>
      <c r="F1558">
        <v>3.3</v>
      </c>
      <c r="G1558" s="1">
        <v>44562</v>
      </c>
      <c r="H1558">
        <v>264</v>
      </c>
      <c r="I1558">
        <v>1950</v>
      </c>
      <c r="K1558">
        <f>IF(ISBLANK(J1558),VLOOKUP(A1558,LinearRegression!$B$2:$J$850,6,FALSE),J1558)</f>
        <v>40911.786356484998</v>
      </c>
      <c r="L1558" s="4">
        <f>IF(ISBLANK(J1558),VLOOKUP(A1558,GradientBoostingRegressor!$B$2:$J$850,6,FALSE),J1558)</f>
        <v>41754.693724522498</v>
      </c>
      <c r="P1558">
        <f t="shared" si="97"/>
        <v>0</v>
      </c>
      <c r="Q1558">
        <f>$H1558*Q$2402</f>
        <v>40665.317006539313</v>
      </c>
      <c r="R1558">
        <f t="shared" si="98"/>
        <v>0</v>
      </c>
      <c r="S1558">
        <f t="shared" si="99"/>
        <v>0</v>
      </c>
      <c r="T1558">
        <f>MROT/DAY(EOMONTH(MIN($G$2:$G$2401),MONTH(G1558)-1))/8*H1558*$T$2402</f>
        <v>0</v>
      </c>
      <c r="U1558">
        <f>I1558-PLAN</f>
        <v>390</v>
      </c>
    </row>
    <row r="1559" spans="1:21" x14ac:dyDescent="0.35">
      <c r="A1559">
        <v>7</v>
      </c>
      <c r="B1559" t="s">
        <v>20</v>
      </c>
      <c r="C1559" t="s">
        <v>18</v>
      </c>
      <c r="D1559">
        <v>2</v>
      </c>
      <c r="E1559" t="s">
        <v>16</v>
      </c>
      <c r="F1559">
        <v>3.3</v>
      </c>
      <c r="G1559" s="1">
        <v>44562</v>
      </c>
      <c r="H1559">
        <v>240</v>
      </c>
      <c r="I1559">
        <v>1950</v>
      </c>
      <c r="K1559">
        <f>IF(ISBLANK(J1559),VLOOKUP(A1559,LinearRegression!$B$2:$J$850,6,FALSE),J1559)</f>
        <v>35376.919434645803</v>
      </c>
      <c r="L1559" s="4">
        <f>IF(ISBLANK(J1559),VLOOKUP(A1559,GradientBoostingRegressor!$B$2:$J$850,6,FALSE),J1559)</f>
        <v>36929.8487314179</v>
      </c>
      <c r="P1559">
        <f t="shared" si="97"/>
        <v>0</v>
      </c>
      <c r="Q1559">
        <f>$H1559*Q$2402</f>
        <v>36968.47000594483</v>
      </c>
      <c r="R1559">
        <f t="shared" si="98"/>
        <v>0</v>
      </c>
      <c r="S1559">
        <f t="shared" si="99"/>
        <v>0</v>
      </c>
      <c r="T1559">
        <f>MROT/DAY(EOMONTH(MIN($G$2:$G$2401),MONTH(G1559)-1))/8*H1559*$T$2402</f>
        <v>0</v>
      </c>
      <c r="U1559">
        <f>I1559-PLAN</f>
        <v>390</v>
      </c>
    </row>
    <row r="1560" spans="1:21" x14ac:dyDescent="0.35">
      <c r="A1560">
        <v>8</v>
      </c>
      <c r="B1560" t="s">
        <v>21</v>
      </c>
      <c r="C1560" t="s">
        <v>11</v>
      </c>
      <c r="D1560">
        <v>2</v>
      </c>
      <c r="E1560" t="s">
        <v>16</v>
      </c>
      <c r="F1560">
        <v>3.3</v>
      </c>
      <c r="G1560" s="1">
        <v>44562</v>
      </c>
      <c r="H1560">
        <v>240</v>
      </c>
      <c r="I1560">
        <v>1950</v>
      </c>
      <c r="K1560">
        <f>IF(ISBLANK(J1560),VLOOKUP(A1560,LinearRegression!$B$2:$J$850,6,FALSE),J1560)</f>
        <v>35376.919434645803</v>
      </c>
      <c r="L1560" s="4">
        <f>IF(ISBLANK(J1560),VLOOKUP(A1560,GradientBoostingRegressor!$B$2:$J$850,6,FALSE),J1560)</f>
        <v>36929.8487314179</v>
      </c>
      <c r="P1560">
        <f t="shared" si="97"/>
        <v>0</v>
      </c>
      <c r="Q1560">
        <f>$H1560*Q$2402</f>
        <v>36968.47000594483</v>
      </c>
      <c r="R1560">
        <f t="shared" si="98"/>
        <v>0</v>
      </c>
      <c r="S1560">
        <f t="shared" si="99"/>
        <v>0</v>
      </c>
      <c r="T1560">
        <f>MROT/DAY(EOMONTH(MIN($G$2:$G$2401),MONTH(G1560)-1))/8*H1560*$T$2402</f>
        <v>0</v>
      </c>
      <c r="U1560">
        <f>I1560-PLAN</f>
        <v>390</v>
      </c>
    </row>
    <row r="1561" spans="1:21" x14ac:dyDescent="0.35">
      <c r="A1561">
        <v>9</v>
      </c>
      <c r="B1561" t="s">
        <v>22</v>
      </c>
      <c r="C1561" t="s">
        <v>11</v>
      </c>
      <c r="D1561">
        <v>2</v>
      </c>
      <c r="E1561" t="s">
        <v>16</v>
      </c>
      <c r="F1561">
        <v>3.3</v>
      </c>
      <c r="G1561" s="1">
        <v>44562</v>
      </c>
      <c r="H1561">
        <v>288</v>
      </c>
      <c r="I1561">
        <v>1950</v>
      </c>
      <c r="K1561">
        <f>IF(ISBLANK(J1561),VLOOKUP(A1561,LinearRegression!$B$2:$J$850,6,FALSE),J1561)</f>
        <v>46446.653278324302</v>
      </c>
      <c r="L1561" s="4">
        <f>IF(ISBLANK(J1561),VLOOKUP(A1561,GradientBoostingRegressor!$B$2:$J$850,6,FALSE),J1561)</f>
        <v>48787.0386490909</v>
      </c>
      <c r="P1561">
        <f t="shared" si="97"/>
        <v>0</v>
      </c>
      <c r="Q1561">
        <f>$H1561*Q$2402</f>
        <v>44362.16400713379</v>
      </c>
      <c r="R1561">
        <f t="shared" si="98"/>
        <v>0</v>
      </c>
      <c r="S1561">
        <f t="shared" si="99"/>
        <v>0</v>
      </c>
      <c r="T1561">
        <f>MROT/DAY(EOMONTH(MIN($G$2:$G$2401),MONTH(G1561)-1))/8*H1561*$T$2402</f>
        <v>0</v>
      </c>
      <c r="U1561">
        <f>I1561-PLAN</f>
        <v>390</v>
      </c>
    </row>
    <row r="1562" spans="1:21" x14ac:dyDescent="0.35">
      <c r="A1562">
        <v>10</v>
      </c>
      <c r="B1562" t="s">
        <v>23</v>
      </c>
      <c r="C1562" t="s">
        <v>18</v>
      </c>
      <c r="D1562">
        <v>2</v>
      </c>
      <c r="E1562" t="s">
        <v>16</v>
      </c>
      <c r="F1562">
        <v>3.3</v>
      </c>
      <c r="G1562" s="1">
        <v>44562</v>
      </c>
      <c r="H1562">
        <v>240</v>
      </c>
      <c r="I1562">
        <v>1950</v>
      </c>
      <c r="K1562">
        <f>IF(ISBLANK(J1562),VLOOKUP(A1562,LinearRegression!$B$2:$J$850,6,FALSE),J1562)</f>
        <v>35376.919434645803</v>
      </c>
      <c r="L1562" s="4">
        <f>IF(ISBLANK(J1562),VLOOKUP(A1562,GradientBoostingRegressor!$B$2:$J$850,6,FALSE),J1562)</f>
        <v>36929.8487314179</v>
      </c>
      <c r="P1562">
        <f t="shared" si="97"/>
        <v>0</v>
      </c>
      <c r="Q1562">
        <f>$H1562*Q$2402</f>
        <v>36968.47000594483</v>
      </c>
      <c r="R1562">
        <f t="shared" si="98"/>
        <v>0</v>
      </c>
      <c r="S1562">
        <f t="shared" si="99"/>
        <v>0</v>
      </c>
      <c r="T1562">
        <f>MROT/DAY(EOMONTH(MIN($G$2:$G$2401),MONTH(G1562)-1))/8*H1562*$T$2402</f>
        <v>0</v>
      </c>
      <c r="U1562">
        <f>I1562-PLAN</f>
        <v>390</v>
      </c>
    </row>
    <row r="1563" spans="1:21" x14ac:dyDescent="0.35">
      <c r="A1563">
        <v>11</v>
      </c>
      <c r="B1563" t="s">
        <v>24</v>
      </c>
      <c r="C1563" t="s">
        <v>18</v>
      </c>
      <c r="D1563">
        <v>2</v>
      </c>
      <c r="E1563" t="s">
        <v>16</v>
      </c>
      <c r="F1563">
        <v>3.3</v>
      </c>
      <c r="G1563" s="1">
        <v>44562</v>
      </c>
      <c r="H1563">
        <v>180</v>
      </c>
      <c r="I1563">
        <v>1950</v>
      </c>
      <c r="K1563">
        <f>IF(ISBLANK(J1563),VLOOKUP(A1563,LinearRegression!$B$2:$J$850,6,FALSE),J1563)</f>
        <v>21539.752130047698</v>
      </c>
      <c r="L1563" s="4">
        <f>IF(ISBLANK(J1563),VLOOKUP(A1563,GradientBoostingRegressor!$B$2:$J$850,6,FALSE),J1563)</f>
        <v>24446.039791940799</v>
      </c>
      <c r="P1563">
        <f t="shared" si="97"/>
        <v>0</v>
      </c>
      <c r="Q1563">
        <f>$H1563*Q$2402</f>
        <v>27726.35250445862</v>
      </c>
      <c r="R1563">
        <f t="shared" si="98"/>
        <v>0</v>
      </c>
      <c r="S1563">
        <f t="shared" si="99"/>
        <v>0</v>
      </c>
      <c r="T1563">
        <f>MROT/DAY(EOMONTH(MIN($G$2:$G$2401),MONTH(G1563)-1))/8*H1563*$T$2402</f>
        <v>0</v>
      </c>
      <c r="U1563">
        <f>I1563-PLAN</f>
        <v>390</v>
      </c>
    </row>
    <row r="1564" spans="1:21" x14ac:dyDescent="0.35">
      <c r="A1564">
        <v>12</v>
      </c>
      <c r="B1564" t="s">
        <v>25</v>
      </c>
      <c r="C1564" t="s">
        <v>11</v>
      </c>
      <c r="D1564">
        <v>2</v>
      </c>
      <c r="E1564" t="s">
        <v>16</v>
      </c>
      <c r="F1564">
        <v>3.3</v>
      </c>
      <c r="G1564" s="1">
        <v>44562</v>
      </c>
      <c r="H1564">
        <v>192</v>
      </c>
      <c r="I1564">
        <v>1950</v>
      </c>
      <c r="K1564">
        <f>IF(ISBLANK(J1564),VLOOKUP(A1564,LinearRegression!$B$2:$J$850,6,FALSE),J1564)</f>
        <v>24307.1855909673</v>
      </c>
      <c r="L1564" s="4">
        <f>IF(ISBLANK(J1564),VLOOKUP(A1564,GradientBoostingRegressor!$B$2:$J$850,6,FALSE),J1564)</f>
        <v>26877.2063625017</v>
      </c>
      <c r="P1564">
        <f t="shared" si="97"/>
        <v>0</v>
      </c>
      <c r="Q1564">
        <f>$H1564*Q$2402</f>
        <v>29574.776004755862</v>
      </c>
      <c r="R1564">
        <f t="shared" si="98"/>
        <v>0</v>
      </c>
      <c r="S1564">
        <f t="shared" si="99"/>
        <v>0</v>
      </c>
      <c r="T1564">
        <f>MROT/DAY(EOMONTH(MIN($G$2:$G$2401),MONTH(G1564)-1))/8*H1564*$T$2402</f>
        <v>0</v>
      </c>
      <c r="U1564">
        <f>I1564-PLAN</f>
        <v>390</v>
      </c>
    </row>
    <row r="1565" spans="1:21" x14ac:dyDescent="0.35">
      <c r="A1565">
        <v>13</v>
      </c>
      <c r="B1565" t="s">
        <v>26</v>
      </c>
      <c r="C1565" t="s">
        <v>11</v>
      </c>
      <c r="D1565">
        <v>2</v>
      </c>
      <c r="E1565" t="s">
        <v>16</v>
      </c>
      <c r="F1565">
        <v>3.3</v>
      </c>
      <c r="G1565" s="1">
        <v>44562</v>
      </c>
      <c r="H1565">
        <v>204</v>
      </c>
      <c r="I1565">
        <v>1950</v>
      </c>
      <c r="K1565">
        <f>IF(ISBLANK(J1565),VLOOKUP(A1565,LinearRegression!$B$2:$J$850,6,FALSE),J1565)</f>
        <v>27074.619051886901</v>
      </c>
      <c r="L1565" s="4">
        <f>IF(ISBLANK(J1565),VLOOKUP(A1565,GradientBoostingRegressor!$B$2:$J$850,6,FALSE),J1565)</f>
        <v>29448.3551049255</v>
      </c>
      <c r="P1565">
        <f t="shared" si="97"/>
        <v>0</v>
      </c>
      <c r="Q1565">
        <f>$H1565*Q$2402</f>
        <v>31423.199505053104</v>
      </c>
      <c r="R1565">
        <f t="shared" si="98"/>
        <v>0</v>
      </c>
      <c r="S1565">
        <f t="shared" si="99"/>
        <v>0</v>
      </c>
      <c r="T1565">
        <f>MROT/DAY(EOMONTH(MIN($G$2:$G$2401),MONTH(G1565)-1))/8*H1565*$T$2402</f>
        <v>0</v>
      </c>
      <c r="U1565">
        <f>I1565-PLAN</f>
        <v>390</v>
      </c>
    </row>
    <row r="1566" spans="1:21" x14ac:dyDescent="0.35">
      <c r="A1566">
        <v>14</v>
      </c>
      <c r="B1566" t="s">
        <v>27</v>
      </c>
      <c r="C1566" t="s">
        <v>18</v>
      </c>
      <c r="D1566">
        <v>2</v>
      </c>
      <c r="E1566" t="s">
        <v>16</v>
      </c>
      <c r="F1566">
        <v>3.3</v>
      </c>
      <c r="G1566" s="1">
        <v>44562</v>
      </c>
      <c r="H1566">
        <v>216</v>
      </c>
      <c r="I1566">
        <v>1950</v>
      </c>
      <c r="K1566">
        <f>IF(ISBLANK(J1566),VLOOKUP(A1566,LinearRegression!$B$2:$J$850,6,FALSE),J1566)</f>
        <v>29842.052512806498</v>
      </c>
      <c r="L1566" s="4">
        <f>IF(ISBLANK(J1566),VLOOKUP(A1566,GradientBoostingRegressor!$B$2:$J$850,6,FALSE),J1566)</f>
        <v>32199.761705865101</v>
      </c>
      <c r="P1566">
        <f t="shared" si="97"/>
        <v>0</v>
      </c>
      <c r="Q1566">
        <f>$H1566*Q$2402</f>
        <v>33271.623005350346</v>
      </c>
      <c r="R1566">
        <f t="shared" si="98"/>
        <v>0</v>
      </c>
      <c r="S1566">
        <f t="shared" si="99"/>
        <v>0</v>
      </c>
      <c r="T1566">
        <f>MROT/DAY(EOMONTH(MIN($G$2:$G$2401),MONTH(G1566)-1))/8*H1566*$T$2402</f>
        <v>0</v>
      </c>
      <c r="U1566">
        <f>I1566-PLAN</f>
        <v>390</v>
      </c>
    </row>
    <row r="1567" spans="1:21" x14ac:dyDescent="0.35">
      <c r="A1567">
        <v>15</v>
      </c>
      <c r="B1567" t="s">
        <v>28</v>
      </c>
      <c r="C1567" t="s">
        <v>11</v>
      </c>
      <c r="D1567">
        <v>2</v>
      </c>
      <c r="E1567" t="s">
        <v>16</v>
      </c>
      <c r="F1567">
        <v>3.3</v>
      </c>
      <c r="G1567" s="1">
        <v>44562</v>
      </c>
      <c r="H1567">
        <v>228</v>
      </c>
      <c r="I1567">
        <v>1950</v>
      </c>
      <c r="K1567">
        <f>IF(ISBLANK(J1567),VLOOKUP(A1567,LinearRegression!$B$2:$J$850,6,FALSE),J1567)</f>
        <v>32609.485973726201</v>
      </c>
      <c r="L1567" s="4">
        <f>IF(ISBLANK(J1567),VLOOKUP(A1567,GradientBoostingRegressor!$B$2:$J$850,6,FALSE),J1567)</f>
        <v>34184.418841388797</v>
      </c>
      <c r="P1567">
        <f t="shared" si="97"/>
        <v>0</v>
      </c>
      <c r="Q1567">
        <f>$H1567*Q$2402</f>
        <v>35120.046505647588</v>
      </c>
      <c r="R1567">
        <f t="shared" si="98"/>
        <v>0</v>
      </c>
      <c r="S1567">
        <f t="shared" si="99"/>
        <v>0</v>
      </c>
      <c r="T1567">
        <f>MROT/DAY(EOMONTH(MIN($G$2:$G$2401),MONTH(G1567)-1))/8*H1567*$T$2402</f>
        <v>0</v>
      </c>
      <c r="U1567">
        <f>I1567-PLAN</f>
        <v>390</v>
      </c>
    </row>
    <row r="1568" spans="1:21" x14ac:dyDescent="0.35">
      <c r="A1568">
        <v>16</v>
      </c>
      <c r="B1568" t="s">
        <v>29</v>
      </c>
      <c r="C1568" t="s">
        <v>18</v>
      </c>
      <c r="D1568">
        <v>2</v>
      </c>
      <c r="E1568" t="s">
        <v>16</v>
      </c>
      <c r="F1568">
        <v>3.3</v>
      </c>
      <c r="G1568" s="1">
        <v>44562</v>
      </c>
      <c r="H1568">
        <v>228</v>
      </c>
      <c r="I1568">
        <v>1950</v>
      </c>
      <c r="K1568">
        <f>IF(ISBLANK(J1568),VLOOKUP(A1568,LinearRegression!$B$2:$J$850,6,FALSE),J1568)</f>
        <v>32609.485973726201</v>
      </c>
      <c r="L1568" s="4">
        <f>IF(ISBLANK(J1568),VLOOKUP(A1568,GradientBoostingRegressor!$B$2:$J$850,6,FALSE),J1568)</f>
        <v>34184.418841388797</v>
      </c>
      <c r="P1568">
        <f t="shared" si="97"/>
        <v>0</v>
      </c>
      <c r="Q1568">
        <f>$H1568*Q$2402</f>
        <v>35120.046505647588</v>
      </c>
      <c r="R1568">
        <f t="shared" si="98"/>
        <v>0</v>
      </c>
      <c r="S1568">
        <f t="shared" si="99"/>
        <v>0</v>
      </c>
      <c r="T1568">
        <f>MROT/DAY(EOMONTH(MIN($G$2:$G$2401),MONTH(G1568)-1))/8*H1568*$T$2402</f>
        <v>0</v>
      </c>
      <c r="U1568">
        <f>I1568-PLAN</f>
        <v>390</v>
      </c>
    </row>
    <row r="1569" spans="1:21" x14ac:dyDescent="0.35">
      <c r="A1569">
        <v>20</v>
      </c>
      <c r="B1569" t="s">
        <v>33</v>
      </c>
      <c r="C1569" t="s">
        <v>11</v>
      </c>
      <c r="D1569">
        <v>3</v>
      </c>
      <c r="E1569" t="s">
        <v>12</v>
      </c>
      <c r="F1569">
        <v>1</v>
      </c>
      <c r="G1569" s="1">
        <v>44562</v>
      </c>
      <c r="H1569">
        <v>240</v>
      </c>
      <c r="I1569">
        <v>1950</v>
      </c>
      <c r="K1569">
        <f>IF(ISBLANK(J1569),VLOOKUP(A1569,LinearRegression!$B$2:$J$850,6,FALSE),J1569)</f>
        <v>32610.276570991002</v>
      </c>
      <c r="L1569" s="4">
        <f>IF(ISBLANK(J1569),VLOOKUP(A1569,GradientBoostingRegressor!$B$2:$J$850,6,FALSE),J1569)</f>
        <v>31492.9988291915</v>
      </c>
      <c r="P1569">
        <f t="shared" si="97"/>
        <v>0</v>
      </c>
      <c r="Q1569">
        <f>$H1569*Q$2402</f>
        <v>36968.47000594483</v>
      </c>
      <c r="R1569">
        <f t="shared" si="98"/>
        <v>0</v>
      </c>
      <c r="S1569">
        <f t="shared" si="99"/>
        <v>0</v>
      </c>
      <c r="T1569">
        <f>MROT/DAY(EOMONTH(MIN($G$2:$G$2401),MONTH(G1569)-1))/8*H1569*$T$2402</f>
        <v>0</v>
      </c>
      <c r="U1569">
        <f>I1569-PLAN</f>
        <v>390</v>
      </c>
    </row>
    <row r="1570" spans="1:21" x14ac:dyDescent="0.35">
      <c r="A1570">
        <v>27</v>
      </c>
      <c r="B1570" t="s">
        <v>40</v>
      </c>
      <c r="C1570" t="s">
        <v>18</v>
      </c>
      <c r="D1570">
        <v>3</v>
      </c>
      <c r="E1570" t="s">
        <v>16</v>
      </c>
      <c r="F1570">
        <v>3.3</v>
      </c>
      <c r="G1570" s="1">
        <v>44562</v>
      </c>
      <c r="H1570">
        <v>240</v>
      </c>
      <c r="I1570">
        <v>1950</v>
      </c>
      <c r="K1570">
        <f>IF(ISBLANK(J1570),VLOOKUP(A1570,LinearRegression!$B$2:$J$850,6,FALSE),J1570)</f>
        <v>38168.706150638798</v>
      </c>
      <c r="L1570" s="4">
        <f>IF(ISBLANK(J1570),VLOOKUP(A1570,GradientBoostingRegressor!$B$2:$J$850,6,FALSE),J1570)</f>
        <v>36929.8487314179</v>
      </c>
      <c r="P1570">
        <f t="shared" si="97"/>
        <v>0</v>
      </c>
      <c r="Q1570">
        <f>$H1570*Q$2402</f>
        <v>36968.47000594483</v>
      </c>
      <c r="R1570">
        <f t="shared" si="98"/>
        <v>0</v>
      </c>
      <c r="S1570">
        <f t="shared" si="99"/>
        <v>0</v>
      </c>
      <c r="T1570">
        <f>MROT/DAY(EOMONTH(MIN($G$2:$G$2401),MONTH(G1570)-1))/8*H1570*$T$2402</f>
        <v>0</v>
      </c>
      <c r="U1570">
        <f>I1570-PLAN</f>
        <v>390</v>
      </c>
    </row>
    <row r="1571" spans="1:21" x14ac:dyDescent="0.35">
      <c r="A1571">
        <v>49</v>
      </c>
      <c r="B1571" t="s">
        <v>64</v>
      </c>
      <c r="C1571" t="s">
        <v>65</v>
      </c>
      <c r="D1571">
        <v>4</v>
      </c>
      <c r="E1571" t="s">
        <v>66</v>
      </c>
      <c r="F1571">
        <v>3.4</v>
      </c>
      <c r="G1571" s="1">
        <v>44562</v>
      </c>
      <c r="H1571">
        <v>216</v>
      </c>
      <c r="I1571">
        <v>1950</v>
      </c>
      <c r="K1571">
        <f>IF(ISBLANK(J1571),VLOOKUP(A1571,LinearRegression!$B$2:$J$850,6,FALSE),J1571)</f>
        <v>35667.296796081602</v>
      </c>
      <c r="L1571" s="4">
        <f>IF(ISBLANK(J1571),VLOOKUP(A1571,GradientBoostingRegressor!$B$2:$J$850,6,FALSE),J1571)</f>
        <v>36530.7886166069</v>
      </c>
      <c r="P1571">
        <f t="shared" si="97"/>
        <v>0</v>
      </c>
      <c r="Q1571">
        <f>$H1571*Q$2402</f>
        <v>33271.623005350346</v>
      </c>
      <c r="R1571">
        <f t="shared" si="98"/>
        <v>0</v>
      </c>
      <c r="S1571">
        <f t="shared" si="99"/>
        <v>0</v>
      </c>
      <c r="T1571">
        <f>MROT/DAY(EOMONTH(MIN($G$2:$G$2401),MONTH(G1571)-1))/8*H1571*$T$2402</f>
        <v>0</v>
      </c>
      <c r="U1571">
        <f>I1571-PLAN</f>
        <v>390</v>
      </c>
    </row>
    <row r="1572" spans="1:21" x14ac:dyDescent="0.35">
      <c r="A1572">
        <v>51</v>
      </c>
      <c r="B1572" t="s">
        <v>69</v>
      </c>
      <c r="C1572" t="s">
        <v>68</v>
      </c>
      <c r="D1572">
        <v>4</v>
      </c>
      <c r="E1572" t="s">
        <v>66</v>
      </c>
      <c r="F1572">
        <v>3.4</v>
      </c>
      <c r="G1572" s="1">
        <v>44562</v>
      </c>
      <c r="H1572">
        <v>240</v>
      </c>
      <c r="I1572">
        <v>1950</v>
      </c>
      <c r="K1572">
        <f>IF(ISBLANK(J1572),VLOOKUP(A1572,LinearRegression!$B$2:$J$850,6,FALSE),J1572)</f>
        <v>41202.163717920797</v>
      </c>
      <c r="L1572" s="4">
        <f>IF(ISBLANK(J1572),VLOOKUP(A1572,GradientBoostingRegressor!$B$2:$J$850,6,FALSE),J1572)</f>
        <v>41151.627675185598</v>
      </c>
      <c r="P1572">
        <f t="shared" si="97"/>
        <v>0</v>
      </c>
      <c r="Q1572">
        <f>$H1572*Q$2402</f>
        <v>36968.47000594483</v>
      </c>
      <c r="R1572">
        <f t="shared" si="98"/>
        <v>0</v>
      </c>
      <c r="S1572">
        <f t="shared" si="99"/>
        <v>0</v>
      </c>
      <c r="T1572">
        <f>MROT/DAY(EOMONTH(MIN($G$2:$G$2401),MONTH(G1572)-1))/8*H1572*$T$2402</f>
        <v>0</v>
      </c>
      <c r="U1572">
        <f>I1572-PLAN</f>
        <v>390</v>
      </c>
    </row>
    <row r="1573" spans="1:21" x14ac:dyDescent="0.35">
      <c r="A1573">
        <v>57</v>
      </c>
      <c r="B1573" t="s">
        <v>76</v>
      </c>
      <c r="C1573" t="s">
        <v>71</v>
      </c>
      <c r="D1573">
        <v>4</v>
      </c>
      <c r="E1573" t="s">
        <v>66</v>
      </c>
      <c r="F1573">
        <v>3.1</v>
      </c>
      <c r="G1573" s="1">
        <v>44562</v>
      </c>
      <c r="H1573">
        <v>228</v>
      </c>
      <c r="I1573">
        <v>1950</v>
      </c>
      <c r="K1573">
        <f>IF(ISBLANK(J1573),VLOOKUP(A1573,LinearRegression!$B$2:$J$850,6,FALSE),J1573)</f>
        <v>37709.717703134098</v>
      </c>
      <c r="L1573" s="4">
        <f>IF(ISBLANK(J1573),VLOOKUP(A1573,GradientBoostingRegressor!$B$2:$J$850,6,FALSE),J1573)</f>
        <v>34864.129140560603</v>
      </c>
      <c r="P1573">
        <f t="shared" si="97"/>
        <v>0</v>
      </c>
      <c r="Q1573">
        <f>$H1573*Q$2402</f>
        <v>35120.046505647588</v>
      </c>
      <c r="R1573">
        <f t="shared" si="98"/>
        <v>0</v>
      </c>
      <c r="S1573">
        <f t="shared" si="99"/>
        <v>0</v>
      </c>
      <c r="T1573">
        <f>MROT/DAY(EOMONTH(MIN($G$2:$G$2401),MONTH(G1573)-1))/8*H1573*$T$2402</f>
        <v>0</v>
      </c>
      <c r="U1573">
        <f>I1573-PLAN</f>
        <v>390</v>
      </c>
    </row>
    <row r="1574" spans="1:21" x14ac:dyDescent="0.35">
      <c r="A1574">
        <v>59</v>
      </c>
      <c r="B1574" t="s">
        <v>78</v>
      </c>
      <c r="C1574" t="s">
        <v>65</v>
      </c>
      <c r="D1574">
        <v>4</v>
      </c>
      <c r="E1574" t="s">
        <v>66</v>
      </c>
      <c r="F1574">
        <v>3.4</v>
      </c>
      <c r="G1574" s="1">
        <v>44562</v>
      </c>
      <c r="H1574">
        <v>204</v>
      </c>
      <c r="I1574">
        <v>1950</v>
      </c>
      <c r="K1574">
        <f>IF(ISBLANK(J1574),VLOOKUP(A1574,LinearRegression!$B$2:$J$850,6,FALSE),J1574)</f>
        <v>32899.863335162001</v>
      </c>
      <c r="L1574" s="4">
        <f>IF(ISBLANK(J1574),VLOOKUP(A1574,GradientBoostingRegressor!$B$2:$J$850,6,FALSE),J1574)</f>
        <v>33570.5797713461</v>
      </c>
      <c r="P1574">
        <f t="shared" si="97"/>
        <v>0</v>
      </c>
      <c r="Q1574">
        <f>$H1574*Q$2402</f>
        <v>31423.199505053104</v>
      </c>
      <c r="R1574">
        <f t="shared" si="98"/>
        <v>0</v>
      </c>
      <c r="S1574">
        <f t="shared" si="99"/>
        <v>0</v>
      </c>
      <c r="T1574">
        <f>MROT/DAY(EOMONTH(MIN($G$2:$G$2401),MONTH(G1574)-1))/8*H1574*$T$2402</f>
        <v>0</v>
      </c>
      <c r="U1574">
        <f>I1574-PLAN</f>
        <v>390</v>
      </c>
    </row>
    <row r="1575" spans="1:21" x14ac:dyDescent="0.35">
      <c r="A1575">
        <v>77</v>
      </c>
      <c r="B1575" t="s">
        <v>97</v>
      </c>
      <c r="C1575" t="s">
        <v>89</v>
      </c>
      <c r="D1575">
        <v>4</v>
      </c>
      <c r="E1575" t="s">
        <v>16</v>
      </c>
      <c r="F1575">
        <v>3.2</v>
      </c>
      <c r="G1575" s="1">
        <v>44562</v>
      </c>
      <c r="H1575">
        <v>264</v>
      </c>
      <c r="I1575">
        <v>1950</v>
      </c>
      <c r="K1575">
        <f>IF(ISBLANK(J1575),VLOOKUP(A1575,LinearRegression!$B$2:$J$850,6,FALSE),J1575)</f>
        <v>46253.688937182</v>
      </c>
      <c r="L1575" s="4">
        <f>IF(ISBLANK(J1575),VLOOKUP(A1575,GradientBoostingRegressor!$B$2:$J$850,6,FALSE),J1575)</f>
        <v>45007.169370200303</v>
      </c>
      <c r="P1575">
        <f t="shared" si="97"/>
        <v>0</v>
      </c>
      <c r="Q1575">
        <f>$H1575*Q$2402</f>
        <v>40665.317006539313</v>
      </c>
      <c r="R1575">
        <f t="shared" si="98"/>
        <v>0</v>
      </c>
      <c r="S1575">
        <f t="shared" si="99"/>
        <v>0</v>
      </c>
      <c r="T1575">
        <f>MROT/DAY(EOMONTH(MIN($G$2:$G$2401),MONTH(G1575)-1))/8*H1575*$T$2402</f>
        <v>0</v>
      </c>
      <c r="U1575">
        <f>I1575-PLAN</f>
        <v>390</v>
      </c>
    </row>
    <row r="1576" spans="1:21" x14ac:dyDescent="0.35">
      <c r="A1576">
        <v>80</v>
      </c>
      <c r="B1576" t="s">
        <v>100</v>
      </c>
      <c r="C1576" t="s">
        <v>89</v>
      </c>
      <c r="D1576">
        <v>4</v>
      </c>
      <c r="E1576" t="s">
        <v>16</v>
      </c>
      <c r="F1576">
        <v>3.2</v>
      </c>
      <c r="G1576" s="1">
        <v>44562</v>
      </c>
      <c r="H1576">
        <v>192</v>
      </c>
      <c r="I1576">
        <v>1950</v>
      </c>
      <c r="K1576">
        <f>IF(ISBLANK(J1576),VLOOKUP(A1576,LinearRegression!$B$2:$J$850,6,FALSE),J1576)</f>
        <v>29649.088171664302</v>
      </c>
      <c r="L1576" s="4">
        <f>IF(ISBLANK(J1576),VLOOKUP(A1576,GradientBoostingRegressor!$B$2:$J$850,6,FALSE),J1576)</f>
        <v>28650.321626942201</v>
      </c>
      <c r="P1576">
        <f t="shared" si="97"/>
        <v>0</v>
      </c>
      <c r="Q1576">
        <f>$H1576*Q$2402</f>
        <v>29574.776004755862</v>
      </c>
      <c r="R1576">
        <f t="shared" si="98"/>
        <v>0</v>
      </c>
      <c r="S1576">
        <f t="shared" si="99"/>
        <v>0</v>
      </c>
      <c r="T1576">
        <f>MROT/DAY(EOMONTH(MIN($G$2:$G$2401),MONTH(G1576)-1))/8*H1576*$T$2402</f>
        <v>0</v>
      </c>
      <c r="U1576">
        <f>I1576-PLAN</f>
        <v>390</v>
      </c>
    </row>
    <row r="1577" spans="1:21" x14ac:dyDescent="0.35">
      <c r="A1577">
        <v>91</v>
      </c>
      <c r="B1577" t="s">
        <v>112</v>
      </c>
      <c r="C1577" t="s">
        <v>18</v>
      </c>
      <c r="D1577">
        <v>4</v>
      </c>
      <c r="E1577" t="s">
        <v>103</v>
      </c>
      <c r="F1577">
        <v>3.3</v>
      </c>
      <c r="G1577" s="1">
        <v>44562</v>
      </c>
      <c r="H1577">
        <v>228</v>
      </c>
      <c r="I1577">
        <v>1950</v>
      </c>
      <c r="K1577">
        <f>IF(ISBLANK(J1577),VLOOKUP(A1577,LinearRegression!$B$2:$J$850,6,FALSE),J1577)</f>
        <v>38193.0594057122</v>
      </c>
      <c r="L1577" s="4">
        <f>IF(ISBLANK(J1577),VLOOKUP(A1577,GradientBoostingRegressor!$B$2:$J$850,6,FALSE),J1577)</f>
        <v>37131.020216930498</v>
      </c>
      <c r="P1577">
        <f t="shared" si="97"/>
        <v>0</v>
      </c>
      <c r="Q1577">
        <f>$H1577*Q$2402</f>
        <v>35120.046505647588</v>
      </c>
      <c r="R1577">
        <f t="shared" si="98"/>
        <v>0</v>
      </c>
      <c r="S1577">
        <f t="shared" si="99"/>
        <v>0</v>
      </c>
      <c r="T1577">
        <f>MROT/DAY(EOMONTH(MIN($G$2:$G$2401),MONTH(G1577)-1))/8*H1577*$T$2402</f>
        <v>0</v>
      </c>
      <c r="U1577">
        <f>I1577-PLAN</f>
        <v>390</v>
      </c>
    </row>
    <row r="1578" spans="1:21" x14ac:dyDescent="0.35">
      <c r="A1578">
        <v>100</v>
      </c>
      <c r="B1578" t="s">
        <v>122</v>
      </c>
      <c r="C1578" t="s">
        <v>114</v>
      </c>
      <c r="D1578">
        <v>5</v>
      </c>
      <c r="E1578" t="s">
        <v>51</v>
      </c>
      <c r="F1578">
        <v>3.3</v>
      </c>
      <c r="G1578" s="1">
        <v>44562</v>
      </c>
      <c r="H1578">
        <v>216</v>
      </c>
      <c r="I1578">
        <v>1950</v>
      </c>
      <c r="K1578">
        <f>IF(ISBLANK(J1578),VLOOKUP(A1578,LinearRegression!$B$2:$J$850,6,FALSE),J1578)</f>
        <v>38217.412660785601</v>
      </c>
      <c r="L1578" s="4">
        <f>IF(ISBLANK(J1578),VLOOKUP(A1578,GradientBoostingRegressor!$B$2:$J$850,6,FALSE),J1578)</f>
        <v>37692.367071016</v>
      </c>
      <c r="P1578">
        <f t="shared" si="97"/>
        <v>0</v>
      </c>
      <c r="Q1578">
        <f>$H1578*Q$2402</f>
        <v>33271.623005350346</v>
      </c>
      <c r="R1578">
        <f t="shared" si="98"/>
        <v>0</v>
      </c>
      <c r="S1578">
        <f t="shared" si="99"/>
        <v>0</v>
      </c>
      <c r="T1578">
        <f>MROT/DAY(EOMONTH(MIN($G$2:$G$2401),MONTH(G1578)-1))/8*H1578*$T$2402</f>
        <v>0</v>
      </c>
      <c r="U1578">
        <f>I1578-PLAN</f>
        <v>390</v>
      </c>
    </row>
    <row r="1579" spans="1:21" x14ac:dyDescent="0.35">
      <c r="A1579">
        <v>113</v>
      </c>
      <c r="B1579" t="s">
        <v>136</v>
      </c>
      <c r="C1579" t="s">
        <v>50</v>
      </c>
      <c r="D1579">
        <v>5</v>
      </c>
      <c r="E1579" t="s">
        <v>133</v>
      </c>
      <c r="F1579">
        <v>2</v>
      </c>
      <c r="G1579" s="1">
        <v>44562</v>
      </c>
      <c r="H1579">
        <v>252</v>
      </c>
      <c r="I1579">
        <v>1950</v>
      </c>
      <c r="K1579">
        <f>IF(ISBLANK(J1579),VLOOKUP(A1579,LinearRegression!$B$2:$J$850,6,FALSE),J1579)</f>
        <v>43377.991976787001</v>
      </c>
      <c r="L1579" s="4">
        <f>IF(ISBLANK(J1579),VLOOKUP(A1579,GradientBoostingRegressor!$B$2:$J$850,6,FALSE),J1579)</f>
        <v>43484.232535176197</v>
      </c>
      <c r="P1579">
        <f t="shared" si="97"/>
        <v>0</v>
      </c>
      <c r="Q1579">
        <f>$H1579*Q$2402</f>
        <v>38816.893506242071</v>
      </c>
      <c r="R1579">
        <f t="shared" si="98"/>
        <v>0</v>
      </c>
      <c r="S1579">
        <f t="shared" si="99"/>
        <v>0</v>
      </c>
      <c r="T1579">
        <f>MROT/DAY(EOMONTH(MIN($G$2:$G$2401),MONTH(G1579)-1))/8*H1579*$T$2402</f>
        <v>0</v>
      </c>
      <c r="U1579">
        <f>I1579-PLAN</f>
        <v>390</v>
      </c>
    </row>
    <row r="1580" spans="1:21" x14ac:dyDescent="0.35">
      <c r="A1580">
        <v>114</v>
      </c>
      <c r="B1580" t="s">
        <v>137</v>
      </c>
      <c r="C1580" t="s">
        <v>50</v>
      </c>
      <c r="D1580">
        <v>5</v>
      </c>
      <c r="E1580" t="s">
        <v>133</v>
      </c>
      <c r="F1580">
        <v>2</v>
      </c>
      <c r="G1580" s="1">
        <v>44562</v>
      </c>
      <c r="H1580">
        <v>204</v>
      </c>
      <c r="I1580">
        <v>1950</v>
      </c>
      <c r="K1580">
        <f>IF(ISBLANK(J1580),VLOOKUP(A1580,LinearRegression!$B$2:$J$850,6,FALSE),J1580)</f>
        <v>32308.2581331084</v>
      </c>
      <c r="L1580" s="4">
        <f>IF(ISBLANK(J1580),VLOOKUP(A1580,GradientBoostingRegressor!$B$2:$J$850,6,FALSE),J1580)</f>
        <v>31435.406681644999</v>
      </c>
      <c r="P1580">
        <f t="shared" si="97"/>
        <v>0</v>
      </c>
      <c r="Q1580">
        <f>$H1580*Q$2402</f>
        <v>31423.199505053104</v>
      </c>
      <c r="R1580">
        <f t="shared" si="98"/>
        <v>0</v>
      </c>
      <c r="S1580">
        <f t="shared" si="99"/>
        <v>0</v>
      </c>
      <c r="T1580">
        <f>MROT/DAY(EOMONTH(MIN($G$2:$G$2401),MONTH(G1580)-1))/8*H1580*$T$2402</f>
        <v>0</v>
      </c>
      <c r="U1580">
        <f>I1580-PLAN</f>
        <v>390</v>
      </c>
    </row>
    <row r="1581" spans="1:21" x14ac:dyDescent="0.35">
      <c r="A1581">
        <v>116</v>
      </c>
      <c r="B1581" t="s">
        <v>139</v>
      </c>
      <c r="C1581" t="s">
        <v>65</v>
      </c>
      <c r="D1581">
        <v>5</v>
      </c>
      <c r="E1581" t="s">
        <v>66</v>
      </c>
      <c r="F1581">
        <v>3.4</v>
      </c>
      <c r="G1581" s="1">
        <v>44562</v>
      </c>
      <c r="H1581">
        <v>216</v>
      </c>
      <c r="I1581">
        <v>1950</v>
      </c>
      <c r="K1581">
        <f>IF(ISBLANK(J1581),VLOOKUP(A1581,LinearRegression!$B$2:$J$850,6,FALSE),J1581)</f>
        <v>38459.083512074598</v>
      </c>
      <c r="L1581" s="4">
        <f>IF(ISBLANK(J1581),VLOOKUP(A1581,GradientBoostingRegressor!$B$2:$J$850,6,FALSE),J1581)</f>
        <v>38950.943681186902</v>
      </c>
      <c r="P1581">
        <f t="shared" si="97"/>
        <v>0</v>
      </c>
      <c r="Q1581">
        <f>$H1581*Q$2402</f>
        <v>33271.623005350346</v>
      </c>
      <c r="R1581">
        <f t="shared" si="98"/>
        <v>0</v>
      </c>
      <c r="S1581">
        <f t="shared" si="99"/>
        <v>0</v>
      </c>
      <c r="T1581">
        <f>MROT/DAY(EOMONTH(MIN($G$2:$G$2401),MONTH(G1581)-1))/8*H1581*$T$2402</f>
        <v>0</v>
      </c>
      <c r="U1581">
        <f>I1581-PLAN</f>
        <v>390</v>
      </c>
    </row>
    <row r="1582" spans="1:21" x14ac:dyDescent="0.35">
      <c r="A1582">
        <v>119</v>
      </c>
      <c r="B1582" t="s">
        <v>143</v>
      </c>
      <c r="C1582" t="s">
        <v>65</v>
      </c>
      <c r="D1582">
        <v>5</v>
      </c>
      <c r="E1582" t="s">
        <v>142</v>
      </c>
      <c r="F1582">
        <v>3.4</v>
      </c>
      <c r="G1582" s="1">
        <v>44562</v>
      </c>
      <c r="H1582">
        <v>276</v>
      </c>
      <c r="I1582">
        <v>1950</v>
      </c>
      <c r="K1582">
        <f>IF(ISBLANK(J1582),VLOOKUP(A1582,LinearRegression!$B$2:$J$850,6,FALSE),J1582)</f>
        <v>52296.250816672698</v>
      </c>
      <c r="L1582" s="4">
        <f>IF(ISBLANK(J1582),VLOOKUP(A1582,GradientBoostingRegressor!$B$2:$J$850,6,FALSE),J1582)</f>
        <v>56352.877817692999</v>
      </c>
      <c r="P1582">
        <f t="shared" si="97"/>
        <v>0</v>
      </c>
      <c r="Q1582">
        <f>$H1582*Q$2402</f>
        <v>42513.740506836555</v>
      </c>
      <c r="R1582">
        <f t="shared" si="98"/>
        <v>0</v>
      </c>
      <c r="S1582">
        <f t="shared" si="99"/>
        <v>0</v>
      </c>
      <c r="T1582">
        <f>MROT/DAY(EOMONTH(MIN($G$2:$G$2401),MONTH(G1582)-1))/8*H1582*$T$2402</f>
        <v>0</v>
      </c>
      <c r="U1582">
        <f>I1582-PLAN</f>
        <v>390</v>
      </c>
    </row>
    <row r="1583" spans="1:21" x14ac:dyDescent="0.35">
      <c r="A1583">
        <v>131</v>
      </c>
      <c r="B1583" t="s">
        <v>156</v>
      </c>
      <c r="C1583" t="s">
        <v>65</v>
      </c>
      <c r="D1583">
        <v>5</v>
      </c>
      <c r="E1583" t="s">
        <v>151</v>
      </c>
      <c r="F1583">
        <v>3.4</v>
      </c>
      <c r="G1583" s="1">
        <v>44562</v>
      </c>
      <c r="H1583">
        <v>204</v>
      </c>
      <c r="I1583">
        <v>1950</v>
      </c>
      <c r="K1583">
        <f>IF(ISBLANK(J1583),VLOOKUP(A1583,LinearRegression!$B$2:$J$850,6,FALSE),J1583)</f>
        <v>35691.650051154997</v>
      </c>
      <c r="L1583" s="4">
        <f>IF(ISBLANK(J1583),VLOOKUP(A1583,GradientBoostingRegressor!$B$2:$J$850,6,FALSE),J1583)</f>
        <v>35990.734835926203</v>
      </c>
      <c r="P1583">
        <f t="shared" si="97"/>
        <v>0</v>
      </c>
      <c r="Q1583">
        <f>$H1583*Q$2402</f>
        <v>31423.199505053104</v>
      </c>
      <c r="R1583">
        <f t="shared" si="98"/>
        <v>0</v>
      </c>
      <c r="S1583">
        <f t="shared" si="99"/>
        <v>0</v>
      </c>
      <c r="T1583">
        <f>MROT/DAY(EOMONTH(MIN($G$2:$G$2401),MONTH(G1583)-1))/8*H1583*$T$2402</f>
        <v>0</v>
      </c>
      <c r="U1583">
        <f>I1583-PLAN</f>
        <v>390</v>
      </c>
    </row>
    <row r="1584" spans="1:21" x14ac:dyDescent="0.35">
      <c r="A1584">
        <v>144</v>
      </c>
      <c r="B1584" t="s">
        <v>169</v>
      </c>
      <c r="C1584" t="s">
        <v>65</v>
      </c>
      <c r="D1584">
        <v>6</v>
      </c>
      <c r="E1584" t="s">
        <v>66</v>
      </c>
      <c r="F1584">
        <v>3.4</v>
      </c>
      <c r="G1584" s="1">
        <v>44562</v>
      </c>
      <c r="H1584">
        <v>276</v>
      </c>
      <c r="I1584">
        <v>1950</v>
      </c>
      <c r="K1584">
        <f>IF(ISBLANK(J1584),VLOOKUP(A1584,LinearRegression!$B$2:$J$850,6,FALSE),J1584)</f>
        <v>55088.037532665701</v>
      </c>
      <c r="L1584" s="4">
        <f>IF(ISBLANK(J1584),VLOOKUP(A1584,GradientBoostingRegressor!$B$2:$J$850,6,FALSE),J1584)</f>
        <v>60003.9591341989</v>
      </c>
      <c r="P1584">
        <f t="shared" si="97"/>
        <v>0</v>
      </c>
      <c r="Q1584">
        <f>$H1584*Q$2402</f>
        <v>42513.740506836555</v>
      </c>
      <c r="R1584">
        <f t="shared" si="98"/>
        <v>0</v>
      </c>
      <c r="S1584">
        <f t="shared" si="99"/>
        <v>0</v>
      </c>
      <c r="T1584">
        <f>MROT/DAY(EOMONTH(MIN($G$2:$G$2401),MONTH(G1584)-1))/8*H1584*$T$2402</f>
        <v>0</v>
      </c>
      <c r="U1584">
        <f>I1584-PLAN</f>
        <v>390</v>
      </c>
    </row>
    <row r="1585" spans="1:21" x14ac:dyDescent="0.35">
      <c r="A1585">
        <v>145</v>
      </c>
      <c r="B1585" t="s">
        <v>170</v>
      </c>
      <c r="C1585" t="s">
        <v>65</v>
      </c>
      <c r="D1585">
        <v>6</v>
      </c>
      <c r="E1585" t="s">
        <v>66</v>
      </c>
      <c r="F1585">
        <v>3.4</v>
      </c>
      <c r="G1585" s="1">
        <v>44562</v>
      </c>
      <c r="H1585">
        <v>228</v>
      </c>
      <c r="I1585">
        <v>1950</v>
      </c>
      <c r="K1585">
        <f>IF(ISBLANK(J1585),VLOOKUP(A1585,LinearRegression!$B$2:$J$850,6,FALSE),J1585)</f>
        <v>44018.303688987202</v>
      </c>
      <c r="L1585" s="4">
        <f>IF(ISBLANK(J1585),VLOOKUP(A1585,GradientBoostingRegressor!$B$2:$J$850,6,FALSE),J1585)</f>
        <v>45310.211089199402</v>
      </c>
      <c r="P1585">
        <f t="shared" si="97"/>
        <v>0</v>
      </c>
      <c r="Q1585">
        <f>$H1585*Q$2402</f>
        <v>35120.046505647588</v>
      </c>
      <c r="R1585">
        <f t="shared" si="98"/>
        <v>0</v>
      </c>
      <c r="S1585">
        <f t="shared" si="99"/>
        <v>0</v>
      </c>
      <c r="T1585">
        <f>MROT/DAY(EOMONTH(MIN($G$2:$G$2401),MONTH(G1585)-1))/8*H1585*$T$2402</f>
        <v>0</v>
      </c>
      <c r="U1585">
        <f>I1585-PLAN</f>
        <v>390</v>
      </c>
    </row>
    <row r="1586" spans="1:21" x14ac:dyDescent="0.35">
      <c r="A1586">
        <v>146</v>
      </c>
      <c r="B1586" t="s">
        <v>171</v>
      </c>
      <c r="C1586" t="s">
        <v>65</v>
      </c>
      <c r="D1586">
        <v>6</v>
      </c>
      <c r="E1586" t="s">
        <v>66</v>
      </c>
      <c r="F1586">
        <v>3.4</v>
      </c>
      <c r="G1586" s="1">
        <v>44562</v>
      </c>
      <c r="H1586">
        <v>228</v>
      </c>
      <c r="I1586">
        <v>1950</v>
      </c>
      <c r="K1586">
        <f>IF(ISBLANK(J1586),VLOOKUP(A1586,LinearRegression!$B$2:$J$850,6,FALSE),J1586)</f>
        <v>44018.303688987202</v>
      </c>
      <c r="L1586" s="4">
        <f>IF(ISBLANK(J1586),VLOOKUP(A1586,GradientBoostingRegressor!$B$2:$J$850,6,FALSE),J1586)</f>
        <v>45310.211089199402</v>
      </c>
      <c r="P1586">
        <f t="shared" si="97"/>
        <v>0</v>
      </c>
      <c r="Q1586">
        <f>$H1586*Q$2402</f>
        <v>35120.046505647588</v>
      </c>
      <c r="R1586">
        <f t="shared" si="98"/>
        <v>0</v>
      </c>
      <c r="S1586">
        <f t="shared" si="99"/>
        <v>0</v>
      </c>
      <c r="T1586">
        <f>MROT/DAY(EOMONTH(MIN($G$2:$G$2401),MONTH(G1586)-1))/8*H1586*$T$2402</f>
        <v>0</v>
      </c>
      <c r="U1586">
        <f>I1586-PLAN</f>
        <v>390</v>
      </c>
    </row>
    <row r="1587" spans="1:21" x14ac:dyDescent="0.35">
      <c r="A1587">
        <v>149</v>
      </c>
      <c r="B1587" t="s">
        <v>174</v>
      </c>
      <c r="C1587" t="s">
        <v>114</v>
      </c>
      <c r="D1587">
        <v>6</v>
      </c>
      <c r="E1587" t="s">
        <v>16</v>
      </c>
      <c r="F1587">
        <v>3.3</v>
      </c>
      <c r="G1587" s="1">
        <v>44562</v>
      </c>
      <c r="H1587">
        <v>216</v>
      </c>
      <c r="I1587">
        <v>1950</v>
      </c>
      <c r="K1587">
        <f>IF(ISBLANK(J1587),VLOOKUP(A1587,LinearRegression!$B$2:$J$850,6,FALSE),J1587)</f>
        <v>41009.199376778597</v>
      </c>
      <c r="L1587" s="4">
        <f>IF(ISBLANK(J1587),VLOOKUP(A1587,GradientBoostingRegressor!$B$2:$J$850,6,FALSE),J1587)</f>
        <v>40580.1063802075</v>
      </c>
      <c r="P1587">
        <f t="shared" si="97"/>
        <v>0</v>
      </c>
      <c r="Q1587">
        <f>$H1587*Q$2402</f>
        <v>33271.623005350346</v>
      </c>
      <c r="R1587">
        <f t="shared" si="98"/>
        <v>0</v>
      </c>
      <c r="S1587">
        <f t="shared" si="99"/>
        <v>0</v>
      </c>
      <c r="T1587">
        <f>MROT/DAY(EOMONTH(MIN($G$2:$G$2401),MONTH(G1587)-1))/8*H1587*$T$2402</f>
        <v>0</v>
      </c>
      <c r="U1587">
        <f>I1587-PLAN</f>
        <v>390</v>
      </c>
    </row>
    <row r="1588" spans="1:21" x14ac:dyDescent="0.35">
      <c r="A1588">
        <v>151</v>
      </c>
      <c r="B1588" t="s">
        <v>176</v>
      </c>
      <c r="C1588" t="s">
        <v>114</v>
      </c>
      <c r="D1588">
        <v>6</v>
      </c>
      <c r="E1588" t="s">
        <v>103</v>
      </c>
      <c r="F1588">
        <v>3.3</v>
      </c>
      <c r="G1588" s="1">
        <v>44562</v>
      </c>
      <c r="H1588">
        <v>300</v>
      </c>
      <c r="I1588">
        <v>1950</v>
      </c>
      <c r="K1588">
        <f>IF(ISBLANK(J1588),VLOOKUP(A1588,LinearRegression!$B$2:$J$850,6,FALSE),J1588)</f>
        <v>60381.2336032159</v>
      </c>
      <c r="L1588" s="4">
        <f>IF(ISBLANK(J1588),VLOOKUP(A1588,GradientBoostingRegressor!$B$2:$J$850,6,FALSE),J1588)</f>
        <v>65022.069062427203</v>
      </c>
      <c r="P1588">
        <f t="shared" si="97"/>
        <v>0</v>
      </c>
      <c r="Q1588">
        <f>$H1588*Q$2402</f>
        <v>46210.587507431032</v>
      </c>
      <c r="R1588">
        <f t="shared" si="98"/>
        <v>0</v>
      </c>
      <c r="S1588">
        <f t="shared" si="99"/>
        <v>0</v>
      </c>
      <c r="T1588">
        <f>MROT/DAY(EOMONTH(MIN($G$2:$G$2401),MONTH(G1588)-1))/8*H1588*$T$2402</f>
        <v>0</v>
      </c>
      <c r="U1588">
        <f>I1588-PLAN</f>
        <v>390</v>
      </c>
    </row>
    <row r="1589" spans="1:21" x14ac:dyDescent="0.35">
      <c r="A1589">
        <v>160</v>
      </c>
      <c r="B1589" t="s">
        <v>187</v>
      </c>
      <c r="C1589" t="s">
        <v>180</v>
      </c>
      <c r="D1589">
        <v>7</v>
      </c>
      <c r="E1589" t="s">
        <v>181</v>
      </c>
      <c r="F1589">
        <v>1</v>
      </c>
      <c r="G1589" s="1">
        <v>44562</v>
      </c>
      <c r="H1589">
        <v>252</v>
      </c>
      <c r="I1589">
        <v>1950</v>
      </c>
      <c r="K1589">
        <f>IF(ISBLANK(J1589),VLOOKUP(A1589,LinearRegression!$B$2:$J$850,6,FALSE),J1589)</f>
        <v>46544.8568958826</v>
      </c>
      <c r="L1589" s="4">
        <f>IF(ISBLANK(J1589),VLOOKUP(A1589,GradientBoostingRegressor!$B$2:$J$850,6,FALSE),J1589)</f>
        <v>49849.321294977097</v>
      </c>
      <c r="P1589">
        <f t="shared" si="97"/>
        <v>0</v>
      </c>
      <c r="Q1589">
        <f>$H1589*Q$2402</f>
        <v>38816.893506242071</v>
      </c>
      <c r="R1589">
        <f t="shared" si="98"/>
        <v>0</v>
      </c>
      <c r="S1589">
        <f t="shared" si="99"/>
        <v>0</v>
      </c>
      <c r="T1589">
        <f>MROT/DAY(EOMONTH(MIN($G$2:$G$2401),MONTH(G1589)-1))/8*H1589*$T$2402</f>
        <v>0</v>
      </c>
      <c r="U1589">
        <f>I1589-PLAN</f>
        <v>390</v>
      </c>
    </row>
    <row r="1590" spans="1:21" x14ac:dyDescent="0.35">
      <c r="A1590">
        <v>162</v>
      </c>
      <c r="B1590" t="s">
        <v>189</v>
      </c>
      <c r="C1590" t="s">
        <v>65</v>
      </c>
      <c r="D1590">
        <v>7</v>
      </c>
      <c r="E1590" t="s">
        <v>66</v>
      </c>
      <c r="F1590">
        <v>3.4</v>
      </c>
      <c r="G1590" s="1">
        <v>44562</v>
      </c>
      <c r="H1590">
        <v>228</v>
      </c>
      <c r="I1590">
        <v>1950</v>
      </c>
      <c r="K1590">
        <f>IF(ISBLANK(J1590),VLOOKUP(A1590,LinearRegression!$B$2:$J$850,6,FALSE),J1590)</f>
        <v>46810.090404980197</v>
      </c>
      <c r="L1590" s="4">
        <f>IF(ISBLANK(J1590),VLOOKUP(A1590,GradientBoostingRegressor!$B$2:$J$850,6,FALSE),J1590)</f>
        <v>50214.967333959801</v>
      </c>
      <c r="P1590">
        <f t="shared" si="97"/>
        <v>0</v>
      </c>
      <c r="Q1590">
        <f>$H1590*Q$2402</f>
        <v>35120.046505647588</v>
      </c>
      <c r="R1590">
        <f t="shared" si="98"/>
        <v>0</v>
      </c>
      <c r="S1590">
        <f t="shared" si="99"/>
        <v>0</v>
      </c>
      <c r="T1590">
        <f>MROT/DAY(EOMONTH(MIN($G$2:$G$2401),MONTH(G1590)-1))/8*H1590*$T$2402</f>
        <v>0</v>
      </c>
      <c r="U1590">
        <f>I1590-PLAN</f>
        <v>390</v>
      </c>
    </row>
    <row r="1591" spans="1:21" x14ac:dyDescent="0.35">
      <c r="A1591">
        <v>172</v>
      </c>
      <c r="B1591" t="s">
        <v>199</v>
      </c>
      <c r="C1591" t="s">
        <v>114</v>
      </c>
      <c r="D1591">
        <v>7</v>
      </c>
      <c r="E1591" t="s">
        <v>16</v>
      </c>
      <c r="F1591">
        <v>3.3</v>
      </c>
      <c r="G1591" s="1">
        <v>44562</v>
      </c>
      <c r="H1591">
        <v>252</v>
      </c>
      <c r="I1591">
        <v>1950</v>
      </c>
      <c r="K1591">
        <f>IF(ISBLANK(J1591),VLOOKUP(A1591,LinearRegression!$B$2:$J$850,6,FALSE),J1591)</f>
        <v>52103.286475530404</v>
      </c>
      <c r="L1591" s="4">
        <f>IF(ISBLANK(J1591),VLOOKUP(A1591,GradientBoostingRegressor!$B$2:$J$850,6,FALSE),J1591)</f>
        <v>56261.611708254401</v>
      </c>
      <c r="P1591">
        <f t="shared" si="97"/>
        <v>0</v>
      </c>
      <c r="Q1591">
        <f>$H1591*Q$2402</f>
        <v>38816.893506242071</v>
      </c>
      <c r="R1591">
        <f t="shared" si="98"/>
        <v>0</v>
      </c>
      <c r="S1591">
        <f t="shared" si="99"/>
        <v>0</v>
      </c>
      <c r="T1591">
        <f>MROT/DAY(EOMONTH(MIN($G$2:$G$2401),MONTH(G1591)-1))/8*H1591*$T$2402</f>
        <v>0</v>
      </c>
      <c r="U1591">
        <f>I1591-PLAN</f>
        <v>390</v>
      </c>
    </row>
    <row r="1592" spans="1:21" x14ac:dyDescent="0.35">
      <c r="A1592">
        <v>173</v>
      </c>
      <c r="B1592" t="s">
        <v>200</v>
      </c>
      <c r="C1592" t="s">
        <v>114</v>
      </c>
      <c r="D1592">
        <v>7</v>
      </c>
      <c r="E1592" t="s">
        <v>16</v>
      </c>
      <c r="F1592">
        <v>3.3</v>
      </c>
      <c r="G1592" s="1">
        <v>44562</v>
      </c>
      <c r="H1592">
        <v>276</v>
      </c>
      <c r="I1592">
        <v>1950</v>
      </c>
      <c r="K1592">
        <f>IF(ISBLANK(J1592),VLOOKUP(A1592,LinearRegression!$B$2:$J$850,6,FALSE),J1592)</f>
        <v>57638.153397369701</v>
      </c>
      <c r="L1592" s="4">
        <f>IF(ISBLANK(J1592),VLOOKUP(A1592,GradientBoostingRegressor!$B$2:$J$850,6,FALSE),J1592)</f>
        <v>64445.422595518401</v>
      </c>
      <c r="P1592">
        <f t="shared" si="97"/>
        <v>0</v>
      </c>
      <c r="Q1592">
        <f>$H1592*Q$2402</f>
        <v>42513.740506836555</v>
      </c>
      <c r="R1592">
        <f t="shared" si="98"/>
        <v>0</v>
      </c>
      <c r="S1592">
        <f t="shared" si="99"/>
        <v>0</v>
      </c>
      <c r="T1592">
        <f>MROT/DAY(EOMONTH(MIN($G$2:$G$2401),MONTH(G1592)-1))/8*H1592*$T$2402</f>
        <v>0</v>
      </c>
      <c r="U1592">
        <f>I1592-PLAN</f>
        <v>390</v>
      </c>
    </row>
    <row r="1593" spans="1:21" x14ac:dyDescent="0.35">
      <c r="A1593">
        <v>180</v>
      </c>
      <c r="B1593" t="s">
        <v>207</v>
      </c>
      <c r="C1593" t="s">
        <v>114</v>
      </c>
      <c r="D1593">
        <v>7</v>
      </c>
      <c r="E1593" t="s">
        <v>103</v>
      </c>
      <c r="F1593">
        <v>3.3</v>
      </c>
      <c r="G1593" s="1">
        <v>44562</v>
      </c>
      <c r="H1593">
        <v>204</v>
      </c>
      <c r="I1593">
        <v>1950</v>
      </c>
      <c r="K1593">
        <f>IF(ISBLANK(J1593),VLOOKUP(A1593,LinearRegression!$B$2:$J$850,6,FALSE),J1593)</f>
        <v>41033.552631851897</v>
      </c>
      <c r="L1593" s="4">
        <f>IF(ISBLANK(J1593),VLOOKUP(A1593,GradientBoostingRegressor!$B$2:$J$850,6,FALSE),J1593)</f>
        <v>41526.798463660001</v>
      </c>
      <c r="P1593">
        <f t="shared" si="97"/>
        <v>0</v>
      </c>
      <c r="Q1593">
        <f>$H1593*Q$2402</f>
        <v>31423.199505053104</v>
      </c>
      <c r="R1593">
        <f t="shared" si="98"/>
        <v>0</v>
      </c>
      <c r="S1593">
        <f t="shared" si="99"/>
        <v>0</v>
      </c>
      <c r="T1593">
        <f>MROT/DAY(EOMONTH(MIN($G$2:$G$2401),MONTH(G1593)-1))/8*H1593*$T$2402</f>
        <v>0</v>
      </c>
      <c r="U1593">
        <f>I1593-PLAN</f>
        <v>390</v>
      </c>
    </row>
    <row r="1594" spans="1:21" x14ac:dyDescent="0.35">
      <c r="A1594">
        <v>183</v>
      </c>
      <c r="B1594" t="s">
        <v>210</v>
      </c>
      <c r="C1594" t="s">
        <v>180</v>
      </c>
      <c r="D1594">
        <v>8</v>
      </c>
      <c r="E1594" t="s">
        <v>181</v>
      </c>
      <c r="F1594">
        <v>1</v>
      </c>
      <c r="G1594" s="1">
        <v>44562</v>
      </c>
      <c r="H1594">
        <v>264</v>
      </c>
      <c r="I1594">
        <v>1950</v>
      </c>
      <c r="K1594">
        <f>IF(ISBLANK(J1594),VLOOKUP(A1594,LinearRegression!$B$2:$J$850,6,FALSE),J1594)</f>
        <v>52104.077072795299</v>
      </c>
      <c r="L1594" s="4">
        <f>IF(ISBLANK(J1594),VLOOKUP(A1594,GradientBoostingRegressor!$B$2:$J$850,6,FALSE),J1594)</f>
        <v>52619.158755291101</v>
      </c>
      <c r="P1594">
        <f t="shared" si="97"/>
        <v>0</v>
      </c>
      <c r="Q1594">
        <f>$H1594*Q$2402</f>
        <v>40665.317006539313</v>
      </c>
      <c r="R1594">
        <f t="shared" si="98"/>
        <v>0</v>
      </c>
      <c r="S1594">
        <f t="shared" si="99"/>
        <v>0</v>
      </c>
      <c r="T1594">
        <f>MROT/DAY(EOMONTH(MIN($G$2:$G$2401),MONTH(G1594)-1))/8*H1594*$T$2402</f>
        <v>0</v>
      </c>
      <c r="U1594">
        <f>I1594-PLAN</f>
        <v>390</v>
      </c>
    </row>
    <row r="1595" spans="1:21" x14ac:dyDescent="0.35">
      <c r="A1595">
        <v>184</v>
      </c>
      <c r="B1595" t="s">
        <v>211</v>
      </c>
      <c r="C1595" t="s">
        <v>180</v>
      </c>
      <c r="D1595">
        <v>8</v>
      </c>
      <c r="E1595" t="s">
        <v>181</v>
      </c>
      <c r="F1595">
        <v>1</v>
      </c>
      <c r="G1595" s="1">
        <v>44562</v>
      </c>
      <c r="H1595">
        <v>216</v>
      </c>
      <c r="I1595">
        <v>1950</v>
      </c>
      <c r="K1595">
        <f>IF(ISBLANK(J1595),VLOOKUP(A1595,LinearRegression!$B$2:$J$850,6,FALSE),J1595)</f>
        <v>41034.343229116697</v>
      </c>
      <c r="L1595" s="4">
        <f>IF(ISBLANK(J1595),VLOOKUP(A1595,GradientBoostingRegressor!$B$2:$J$850,6,FALSE),J1595)</f>
        <v>39960.829169582103</v>
      </c>
      <c r="P1595">
        <f t="shared" si="97"/>
        <v>0</v>
      </c>
      <c r="Q1595">
        <f>$H1595*Q$2402</f>
        <v>33271.623005350346</v>
      </c>
      <c r="R1595">
        <f t="shared" si="98"/>
        <v>0</v>
      </c>
      <c r="S1595">
        <f t="shared" si="99"/>
        <v>0</v>
      </c>
      <c r="T1595">
        <f>MROT/DAY(EOMONTH(MIN($G$2:$G$2401),MONTH(G1595)-1))/8*H1595*$T$2402</f>
        <v>0</v>
      </c>
      <c r="U1595">
        <f>I1595-PLAN</f>
        <v>390</v>
      </c>
    </row>
    <row r="1596" spans="1:21" x14ac:dyDescent="0.35">
      <c r="A1596">
        <v>185</v>
      </c>
      <c r="B1596" t="s">
        <v>212</v>
      </c>
      <c r="C1596" t="s">
        <v>65</v>
      </c>
      <c r="D1596">
        <v>8</v>
      </c>
      <c r="E1596" t="s">
        <v>66</v>
      </c>
      <c r="F1596">
        <v>3.4</v>
      </c>
      <c r="G1596" s="1">
        <v>44562</v>
      </c>
      <c r="H1596">
        <v>228</v>
      </c>
      <c r="I1596">
        <v>1950</v>
      </c>
      <c r="K1596">
        <f>IF(ISBLANK(J1596),VLOOKUP(A1596,LinearRegression!$B$2:$J$850,6,FALSE),J1596)</f>
        <v>49601.8771209732</v>
      </c>
      <c r="L1596" s="4">
        <f>IF(ISBLANK(J1596),VLOOKUP(A1596,GradientBoostingRegressor!$B$2:$J$850,6,FALSE),J1596)</f>
        <v>50214.967333959801</v>
      </c>
      <c r="P1596">
        <f t="shared" si="97"/>
        <v>0</v>
      </c>
      <c r="Q1596">
        <f>$H1596*Q$2402</f>
        <v>35120.046505647588</v>
      </c>
      <c r="R1596">
        <f t="shared" si="98"/>
        <v>0</v>
      </c>
      <c r="S1596">
        <f t="shared" si="99"/>
        <v>0</v>
      </c>
      <c r="T1596">
        <f>MROT/DAY(EOMONTH(MIN($G$2:$G$2401),MONTH(G1596)-1))/8*H1596*$T$2402</f>
        <v>0</v>
      </c>
      <c r="U1596">
        <f>I1596-PLAN</f>
        <v>390</v>
      </c>
    </row>
    <row r="1597" spans="1:21" x14ac:dyDescent="0.35">
      <c r="A1597">
        <v>186</v>
      </c>
      <c r="B1597" t="s">
        <v>213</v>
      </c>
      <c r="C1597" t="s">
        <v>65</v>
      </c>
      <c r="D1597">
        <v>8</v>
      </c>
      <c r="E1597" t="s">
        <v>66</v>
      </c>
      <c r="F1597">
        <v>3.4</v>
      </c>
      <c r="G1597" s="1">
        <v>44562</v>
      </c>
      <c r="H1597">
        <v>192</v>
      </c>
      <c r="I1597">
        <v>1950</v>
      </c>
      <c r="K1597">
        <f>IF(ISBLANK(J1597),VLOOKUP(A1597,LinearRegression!$B$2:$J$850,6,FALSE),J1597)</f>
        <v>41299.576738214397</v>
      </c>
      <c r="L1597" s="4">
        <f>IF(ISBLANK(J1597),VLOOKUP(A1597,GradientBoostingRegressor!$B$2:$J$850,6,FALSE),J1597)</f>
        <v>39190.692862324096</v>
      </c>
      <c r="P1597">
        <f t="shared" si="97"/>
        <v>0</v>
      </c>
      <c r="Q1597">
        <f>$H1597*Q$2402</f>
        <v>29574.776004755862</v>
      </c>
      <c r="R1597">
        <f t="shared" si="98"/>
        <v>0</v>
      </c>
      <c r="S1597">
        <f t="shared" si="99"/>
        <v>0</v>
      </c>
      <c r="T1597">
        <f>MROT/DAY(EOMONTH(MIN($G$2:$G$2401),MONTH(G1597)-1))/8*H1597*$T$2402</f>
        <v>0</v>
      </c>
      <c r="U1597">
        <f>I1597-PLAN</f>
        <v>390</v>
      </c>
    </row>
    <row r="1598" spans="1:21" x14ac:dyDescent="0.35">
      <c r="A1598">
        <v>187</v>
      </c>
      <c r="B1598" t="s">
        <v>214</v>
      </c>
      <c r="C1598" t="s">
        <v>65</v>
      </c>
      <c r="D1598">
        <v>8</v>
      </c>
      <c r="E1598" t="s">
        <v>66</v>
      </c>
      <c r="F1598">
        <v>3.4</v>
      </c>
      <c r="G1598" s="1">
        <v>44562</v>
      </c>
      <c r="H1598">
        <v>228</v>
      </c>
      <c r="I1598">
        <v>1950</v>
      </c>
      <c r="K1598">
        <f>IF(ISBLANK(J1598),VLOOKUP(A1598,LinearRegression!$B$2:$J$850,6,FALSE),J1598)</f>
        <v>49601.8771209732</v>
      </c>
      <c r="L1598" s="4">
        <f>IF(ISBLANK(J1598),VLOOKUP(A1598,GradientBoostingRegressor!$B$2:$J$850,6,FALSE),J1598)</f>
        <v>50214.967333959801</v>
      </c>
      <c r="P1598">
        <f t="shared" si="97"/>
        <v>0</v>
      </c>
      <c r="Q1598">
        <f>$H1598*Q$2402</f>
        <v>35120.046505647588</v>
      </c>
      <c r="R1598">
        <f t="shared" si="98"/>
        <v>0</v>
      </c>
      <c r="S1598">
        <f t="shared" si="99"/>
        <v>0</v>
      </c>
      <c r="T1598">
        <f>MROT/DAY(EOMONTH(MIN($G$2:$G$2401),MONTH(G1598)-1))/8*H1598*$T$2402</f>
        <v>0</v>
      </c>
      <c r="U1598">
        <f>I1598-PLAN</f>
        <v>390</v>
      </c>
    </row>
    <row r="1599" spans="1:21" x14ac:dyDescent="0.35">
      <c r="A1599">
        <v>188</v>
      </c>
      <c r="B1599" t="s">
        <v>215</v>
      </c>
      <c r="C1599" t="s">
        <v>65</v>
      </c>
      <c r="D1599">
        <v>8</v>
      </c>
      <c r="E1599" t="s">
        <v>66</v>
      </c>
      <c r="F1599">
        <v>3.4</v>
      </c>
      <c r="G1599" s="1">
        <v>44562</v>
      </c>
      <c r="H1599">
        <v>240</v>
      </c>
      <c r="I1599">
        <v>1950</v>
      </c>
      <c r="K1599">
        <f>IF(ISBLANK(J1599),VLOOKUP(A1599,LinearRegression!$B$2:$J$850,6,FALSE),J1599)</f>
        <v>52369.310581892903</v>
      </c>
      <c r="L1599" s="4">
        <f>IF(ISBLANK(J1599),VLOOKUP(A1599,GradientBoostingRegressor!$B$2:$J$850,6,FALSE),J1599)</f>
        <v>54075.799093174297</v>
      </c>
      <c r="P1599">
        <f t="shared" si="97"/>
        <v>0</v>
      </c>
      <c r="Q1599">
        <f>$H1599*Q$2402</f>
        <v>36968.47000594483</v>
      </c>
      <c r="R1599">
        <f t="shared" si="98"/>
        <v>0</v>
      </c>
      <c r="S1599">
        <f t="shared" si="99"/>
        <v>0</v>
      </c>
      <c r="T1599">
        <f>MROT/DAY(EOMONTH(MIN($G$2:$G$2401),MONTH(G1599)-1))/8*H1599*$T$2402</f>
        <v>0</v>
      </c>
      <c r="U1599">
        <f>I1599-PLAN</f>
        <v>390</v>
      </c>
    </row>
    <row r="1600" spans="1:21" x14ac:dyDescent="0.35">
      <c r="A1600">
        <v>189</v>
      </c>
      <c r="B1600" t="s">
        <v>216</v>
      </c>
      <c r="C1600" t="s">
        <v>65</v>
      </c>
      <c r="D1600">
        <v>8</v>
      </c>
      <c r="E1600" t="s">
        <v>66</v>
      </c>
      <c r="F1600">
        <v>3.4</v>
      </c>
      <c r="G1600" s="1">
        <v>44562</v>
      </c>
      <c r="H1600">
        <v>288</v>
      </c>
      <c r="I1600">
        <v>1950</v>
      </c>
      <c r="K1600">
        <f>IF(ISBLANK(J1600),VLOOKUP(A1600,LinearRegression!$B$2:$J$850,6,FALSE),J1600)</f>
        <v>63439.044425571403</v>
      </c>
      <c r="L1600" s="4">
        <f>IF(ISBLANK(J1600),VLOOKUP(A1600,GradientBoostingRegressor!$B$2:$J$850,6,FALSE),J1600)</f>
        <v>69775.363005473497</v>
      </c>
      <c r="P1600">
        <f t="shared" si="97"/>
        <v>0</v>
      </c>
      <c r="Q1600">
        <f>$H1600*Q$2402</f>
        <v>44362.16400713379</v>
      </c>
      <c r="R1600">
        <f t="shared" si="98"/>
        <v>0</v>
      </c>
      <c r="S1600">
        <f t="shared" si="99"/>
        <v>0</v>
      </c>
      <c r="T1600">
        <f>MROT/DAY(EOMONTH(MIN($G$2:$G$2401),MONTH(G1600)-1))/8*H1600*$T$2402</f>
        <v>0</v>
      </c>
      <c r="U1600">
        <f>I1600-PLAN</f>
        <v>390</v>
      </c>
    </row>
    <row r="1601" spans="1:21" x14ac:dyDescent="0.35">
      <c r="A1601">
        <v>190</v>
      </c>
      <c r="B1601" t="s">
        <v>217</v>
      </c>
      <c r="C1601" t="s">
        <v>65</v>
      </c>
      <c r="D1601">
        <v>8</v>
      </c>
      <c r="E1601" t="s">
        <v>66</v>
      </c>
      <c r="F1601">
        <v>3.4</v>
      </c>
      <c r="G1601" s="1">
        <v>44562</v>
      </c>
      <c r="H1601">
        <v>240</v>
      </c>
      <c r="I1601">
        <v>1950</v>
      </c>
      <c r="K1601">
        <f>IF(ISBLANK(J1601),VLOOKUP(A1601,LinearRegression!$B$2:$J$850,6,FALSE),J1601)</f>
        <v>52369.310581892903</v>
      </c>
      <c r="L1601" s="4">
        <f>IF(ISBLANK(J1601),VLOOKUP(A1601,GradientBoostingRegressor!$B$2:$J$850,6,FALSE),J1601)</f>
        <v>54075.799093174297</v>
      </c>
      <c r="P1601">
        <f t="shared" si="97"/>
        <v>0</v>
      </c>
      <c r="Q1601">
        <f>$H1601*Q$2402</f>
        <v>36968.47000594483</v>
      </c>
      <c r="R1601">
        <f t="shared" si="98"/>
        <v>0</v>
      </c>
      <c r="S1601">
        <f t="shared" si="99"/>
        <v>0</v>
      </c>
      <c r="T1601">
        <f>MROT/DAY(EOMONTH(MIN($G$2:$G$2401),MONTH(G1601)-1))/8*H1601*$T$2402</f>
        <v>0</v>
      </c>
      <c r="U1601">
        <f>I1601-PLAN</f>
        <v>390</v>
      </c>
    </row>
    <row r="1602" spans="1:21" x14ac:dyDescent="0.35">
      <c r="A1602">
        <v>191</v>
      </c>
      <c r="B1602" t="s">
        <v>218</v>
      </c>
      <c r="C1602" t="s">
        <v>114</v>
      </c>
      <c r="D1602">
        <v>8</v>
      </c>
      <c r="E1602" t="s">
        <v>16</v>
      </c>
      <c r="F1602">
        <v>3.3</v>
      </c>
      <c r="G1602" s="1">
        <v>44562</v>
      </c>
      <c r="H1602">
        <v>204</v>
      </c>
      <c r="I1602">
        <v>1950</v>
      </c>
      <c r="K1602">
        <f>IF(ISBLANK(J1602),VLOOKUP(A1602,LinearRegression!$B$2:$J$850,6,FALSE),J1602)</f>
        <v>43825.339347845002</v>
      </c>
      <c r="L1602" s="4">
        <f>IF(ISBLANK(J1602),VLOOKUP(A1602,GradientBoostingRegressor!$B$2:$J$850,6,FALSE),J1602)</f>
        <v>41526.798463660001</v>
      </c>
      <c r="P1602">
        <f t="shared" si="97"/>
        <v>0</v>
      </c>
      <c r="Q1602">
        <f>$H1602*Q$2402</f>
        <v>31423.199505053104</v>
      </c>
      <c r="R1602">
        <f t="shared" si="98"/>
        <v>0</v>
      </c>
      <c r="S1602">
        <f t="shared" si="99"/>
        <v>0</v>
      </c>
      <c r="T1602">
        <f>MROT/DAY(EOMONTH(MIN($G$2:$G$2401),MONTH(G1602)-1))/8*H1602*$T$2402</f>
        <v>0</v>
      </c>
      <c r="U1602">
        <f>I1602-PLAN</f>
        <v>390</v>
      </c>
    </row>
    <row r="1603" spans="1:21" x14ac:dyDescent="0.35">
      <c r="A1603">
        <v>192</v>
      </c>
      <c r="B1603" t="s">
        <v>219</v>
      </c>
      <c r="C1603" t="s">
        <v>114</v>
      </c>
      <c r="D1603">
        <v>8</v>
      </c>
      <c r="E1603" t="s">
        <v>16</v>
      </c>
      <c r="F1603">
        <v>3.3</v>
      </c>
      <c r="G1603" s="1">
        <v>44562</v>
      </c>
      <c r="H1603">
        <v>240</v>
      </c>
      <c r="I1603">
        <v>1950</v>
      </c>
      <c r="K1603">
        <f>IF(ISBLANK(J1603),VLOOKUP(A1603,LinearRegression!$B$2:$J$850,6,FALSE),J1603)</f>
        <v>52127.639730603798</v>
      </c>
      <c r="L1603" s="4">
        <f>IF(ISBLANK(J1603),VLOOKUP(A1603,GradientBoostingRegressor!$B$2:$J$850,6,FALSE),J1603)</f>
        <v>52646.230688664902</v>
      </c>
      <c r="P1603">
        <f t="shared" ref="P1603:P1666" si="100">$I1603*P$2402</f>
        <v>0</v>
      </c>
      <c r="Q1603">
        <f>$H1603*Q$2402</f>
        <v>36968.47000594483</v>
      </c>
      <c r="R1603">
        <f t="shared" ref="R1603:R1666" si="101">$D1603*R$2402</f>
        <v>0</v>
      </c>
      <c r="S1603">
        <f t="shared" ref="S1603:S1666" si="102">$F1603*S$2402</f>
        <v>0</v>
      </c>
      <c r="T1603">
        <f>MROT/DAY(EOMONTH(MIN($G$2:$G$2401),MONTH(G1603)-1))/8*H1603*$T$2402</f>
        <v>0</v>
      </c>
      <c r="U1603">
        <f>I1603-PLAN</f>
        <v>390</v>
      </c>
    </row>
    <row r="1604" spans="1:21" x14ac:dyDescent="0.35">
      <c r="A1604">
        <v>193</v>
      </c>
      <c r="B1604" t="s">
        <v>220</v>
      </c>
      <c r="C1604" t="s">
        <v>114</v>
      </c>
      <c r="D1604">
        <v>8</v>
      </c>
      <c r="E1604" t="s">
        <v>16</v>
      </c>
      <c r="F1604">
        <v>3.3</v>
      </c>
      <c r="G1604" s="1">
        <v>44562</v>
      </c>
      <c r="H1604">
        <v>288</v>
      </c>
      <c r="I1604">
        <v>1950</v>
      </c>
      <c r="K1604">
        <f>IF(ISBLANK(J1604),VLOOKUP(A1604,LinearRegression!$B$2:$J$850,6,FALSE),J1604)</f>
        <v>63197.373574282297</v>
      </c>
      <c r="L1604" s="4">
        <f>IF(ISBLANK(J1604),VLOOKUP(A1604,GradientBoostingRegressor!$B$2:$J$850,6,FALSE),J1604)</f>
        <v>67777.1178512279</v>
      </c>
      <c r="P1604">
        <f t="shared" si="100"/>
        <v>0</v>
      </c>
      <c r="Q1604">
        <f>$H1604*Q$2402</f>
        <v>44362.16400713379</v>
      </c>
      <c r="R1604">
        <f t="shared" si="101"/>
        <v>0</v>
      </c>
      <c r="S1604">
        <f t="shared" si="102"/>
        <v>0</v>
      </c>
      <c r="T1604">
        <f>MROT/DAY(EOMONTH(MIN($G$2:$G$2401),MONTH(G1604)-1))/8*H1604*$T$2402</f>
        <v>0</v>
      </c>
      <c r="U1604">
        <f>I1604-PLAN</f>
        <v>390</v>
      </c>
    </row>
    <row r="1605" spans="1:21" x14ac:dyDescent="0.35">
      <c r="A1605">
        <v>194</v>
      </c>
      <c r="B1605" t="s">
        <v>221</v>
      </c>
      <c r="C1605" t="s">
        <v>114</v>
      </c>
      <c r="D1605">
        <v>8</v>
      </c>
      <c r="E1605" t="s">
        <v>16</v>
      </c>
      <c r="F1605">
        <v>3.3</v>
      </c>
      <c r="G1605" s="1">
        <v>44562</v>
      </c>
      <c r="H1605">
        <v>228</v>
      </c>
      <c r="I1605">
        <v>1950</v>
      </c>
      <c r="K1605">
        <f>IF(ISBLANK(J1605),VLOOKUP(A1605,LinearRegression!$B$2:$J$850,6,FALSE),J1605)</f>
        <v>49360.206269684197</v>
      </c>
      <c r="L1605" s="4">
        <f>IF(ISBLANK(J1605),VLOOKUP(A1605,GradientBoostingRegressor!$B$2:$J$850,6,FALSE),J1605)</f>
        <v>48785.398929450501</v>
      </c>
      <c r="P1605">
        <f t="shared" si="100"/>
        <v>0</v>
      </c>
      <c r="Q1605">
        <f>$H1605*Q$2402</f>
        <v>35120.046505647588</v>
      </c>
      <c r="R1605">
        <f t="shared" si="101"/>
        <v>0</v>
      </c>
      <c r="S1605">
        <f t="shared" si="102"/>
        <v>0</v>
      </c>
      <c r="T1605">
        <f>MROT/DAY(EOMONTH(MIN($G$2:$G$2401),MONTH(G1605)-1))/8*H1605*$T$2402</f>
        <v>0</v>
      </c>
      <c r="U1605">
        <f>I1605-PLAN</f>
        <v>390</v>
      </c>
    </row>
    <row r="1606" spans="1:21" x14ac:dyDescent="0.35">
      <c r="A1606">
        <v>195</v>
      </c>
      <c r="B1606" t="s">
        <v>222</v>
      </c>
      <c r="C1606" t="s">
        <v>114</v>
      </c>
      <c r="D1606">
        <v>8</v>
      </c>
      <c r="E1606" t="s">
        <v>16</v>
      </c>
      <c r="F1606">
        <v>3.3</v>
      </c>
      <c r="G1606" s="1">
        <v>44562</v>
      </c>
      <c r="H1606">
        <v>228</v>
      </c>
      <c r="I1606">
        <v>1950</v>
      </c>
      <c r="K1606">
        <f>IF(ISBLANK(J1606),VLOOKUP(A1606,LinearRegression!$B$2:$J$850,6,FALSE),J1606)</f>
        <v>49360.206269684197</v>
      </c>
      <c r="L1606" s="4">
        <f>IF(ISBLANK(J1606),VLOOKUP(A1606,GradientBoostingRegressor!$B$2:$J$850,6,FALSE),J1606)</f>
        <v>48785.398929450501</v>
      </c>
      <c r="P1606">
        <f t="shared" si="100"/>
        <v>0</v>
      </c>
      <c r="Q1606">
        <f>$H1606*Q$2402</f>
        <v>35120.046505647588</v>
      </c>
      <c r="R1606">
        <f t="shared" si="101"/>
        <v>0</v>
      </c>
      <c r="S1606">
        <f t="shared" si="102"/>
        <v>0</v>
      </c>
      <c r="T1606">
        <f>MROT/DAY(EOMONTH(MIN($G$2:$G$2401),MONTH(G1606)-1))/8*H1606*$T$2402</f>
        <v>0</v>
      </c>
      <c r="U1606">
        <f>I1606-PLAN</f>
        <v>390</v>
      </c>
    </row>
    <row r="1607" spans="1:21" x14ac:dyDescent="0.35">
      <c r="A1607">
        <v>196</v>
      </c>
      <c r="B1607" t="s">
        <v>223</v>
      </c>
      <c r="C1607" t="s">
        <v>114</v>
      </c>
      <c r="D1607">
        <v>8</v>
      </c>
      <c r="E1607" t="s">
        <v>16</v>
      </c>
      <c r="F1607">
        <v>3.3</v>
      </c>
      <c r="G1607" s="1">
        <v>44562</v>
      </c>
      <c r="H1607">
        <v>216</v>
      </c>
      <c r="I1607">
        <v>1950</v>
      </c>
      <c r="K1607">
        <f>IF(ISBLANK(J1607),VLOOKUP(A1607,LinearRegression!$B$2:$J$850,6,FALSE),J1607)</f>
        <v>46592.772808764603</v>
      </c>
      <c r="L1607" s="4">
        <f>IF(ISBLANK(J1607),VLOOKUP(A1607,GradientBoostingRegressor!$B$2:$J$850,6,FALSE),J1607)</f>
        <v>44914.336991058903</v>
      </c>
      <c r="P1607">
        <f t="shared" si="100"/>
        <v>0</v>
      </c>
      <c r="Q1607">
        <f>$H1607*Q$2402</f>
        <v>33271.623005350346</v>
      </c>
      <c r="R1607">
        <f t="shared" si="101"/>
        <v>0</v>
      </c>
      <c r="S1607">
        <f t="shared" si="102"/>
        <v>0</v>
      </c>
      <c r="T1607">
        <f>MROT/DAY(EOMONTH(MIN($G$2:$G$2401),MONTH(G1607)-1))/8*H1607*$T$2402</f>
        <v>0</v>
      </c>
      <c r="U1607">
        <f>I1607-PLAN</f>
        <v>390</v>
      </c>
    </row>
    <row r="1608" spans="1:21" x14ac:dyDescent="0.35">
      <c r="A1608">
        <v>197</v>
      </c>
      <c r="B1608" t="s">
        <v>224</v>
      </c>
      <c r="C1608" t="s">
        <v>114</v>
      </c>
      <c r="D1608">
        <v>8</v>
      </c>
      <c r="E1608" t="s">
        <v>103</v>
      </c>
      <c r="F1608">
        <v>3.3</v>
      </c>
      <c r="G1608" s="1">
        <v>44562</v>
      </c>
      <c r="H1608">
        <v>228</v>
      </c>
      <c r="I1608">
        <v>1950</v>
      </c>
      <c r="K1608">
        <f>IF(ISBLANK(J1608),VLOOKUP(A1608,LinearRegression!$B$2:$J$850,6,FALSE),J1608)</f>
        <v>49360.206269684197</v>
      </c>
      <c r="L1608" s="4">
        <f>IF(ISBLANK(J1608),VLOOKUP(A1608,GradientBoostingRegressor!$B$2:$J$850,6,FALSE),J1608)</f>
        <v>48785.398929450501</v>
      </c>
      <c r="P1608">
        <f t="shared" si="100"/>
        <v>0</v>
      </c>
      <c r="Q1608">
        <f>$H1608*Q$2402</f>
        <v>35120.046505647588</v>
      </c>
      <c r="R1608">
        <f t="shared" si="101"/>
        <v>0</v>
      </c>
      <c r="S1608">
        <f t="shared" si="102"/>
        <v>0</v>
      </c>
      <c r="T1608">
        <f>MROT/DAY(EOMONTH(MIN($G$2:$G$2401),MONTH(G1608)-1))/8*H1608*$T$2402</f>
        <v>0</v>
      </c>
      <c r="U1608">
        <f>I1608-PLAN</f>
        <v>390</v>
      </c>
    </row>
    <row r="1609" spans="1:21" x14ac:dyDescent="0.35">
      <c r="A1609">
        <v>198</v>
      </c>
      <c r="B1609" t="s">
        <v>225</v>
      </c>
      <c r="C1609" t="s">
        <v>114</v>
      </c>
      <c r="D1609">
        <v>8</v>
      </c>
      <c r="E1609" t="s">
        <v>103</v>
      </c>
      <c r="F1609">
        <v>3.3</v>
      </c>
      <c r="G1609" s="1">
        <v>44562</v>
      </c>
      <c r="H1609">
        <v>228</v>
      </c>
      <c r="I1609">
        <v>1950</v>
      </c>
      <c r="K1609">
        <f>IF(ISBLANK(J1609),VLOOKUP(A1609,LinearRegression!$B$2:$J$850,6,FALSE),J1609)</f>
        <v>49360.206269684197</v>
      </c>
      <c r="L1609" s="4">
        <f>IF(ISBLANK(J1609),VLOOKUP(A1609,GradientBoostingRegressor!$B$2:$J$850,6,FALSE),J1609)</f>
        <v>48785.398929450501</v>
      </c>
      <c r="P1609">
        <f t="shared" si="100"/>
        <v>0</v>
      </c>
      <c r="Q1609">
        <f>$H1609*Q$2402</f>
        <v>35120.046505647588</v>
      </c>
      <c r="R1609">
        <f t="shared" si="101"/>
        <v>0</v>
      </c>
      <c r="S1609">
        <f t="shared" si="102"/>
        <v>0</v>
      </c>
      <c r="T1609">
        <f>MROT/DAY(EOMONTH(MIN($G$2:$G$2401),MONTH(G1609)-1))/8*H1609*$T$2402</f>
        <v>0</v>
      </c>
      <c r="U1609">
        <f>I1609-PLAN</f>
        <v>390</v>
      </c>
    </row>
    <row r="1610" spans="1:21" x14ac:dyDescent="0.35">
      <c r="A1610">
        <v>199</v>
      </c>
      <c r="B1610" t="s">
        <v>226</v>
      </c>
      <c r="C1610" t="s">
        <v>114</v>
      </c>
      <c r="D1610">
        <v>8</v>
      </c>
      <c r="E1610" t="s">
        <v>103</v>
      </c>
      <c r="F1610">
        <v>3.3</v>
      </c>
      <c r="G1610" s="1">
        <v>44562</v>
      </c>
      <c r="H1610">
        <v>252</v>
      </c>
      <c r="I1610">
        <v>1950</v>
      </c>
      <c r="K1610">
        <f>IF(ISBLANK(J1610),VLOOKUP(A1610,LinearRegression!$B$2:$J$850,6,FALSE),J1610)</f>
        <v>54895.073191523501</v>
      </c>
      <c r="L1610" s="4">
        <f>IF(ISBLANK(J1610),VLOOKUP(A1610,GradientBoostingRegressor!$B$2:$J$850,6,FALSE),J1610)</f>
        <v>56261.611708254401</v>
      </c>
      <c r="P1610">
        <f t="shared" si="100"/>
        <v>0</v>
      </c>
      <c r="Q1610">
        <f>$H1610*Q$2402</f>
        <v>38816.893506242071</v>
      </c>
      <c r="R1610">
        <f t="shared" si="101"/>
        <v>0</v>
      </c>
      <c r="S1610">
        <f t="shared" si="102"/>
        <v>0</v>
      </c>
      <c r="T1610">
        <f>MROT/DAY(EOMONTH(MIN($G$2:$G$2401),MONTH(G1610)-1))/8*H1610*$T$2402</f>
        <v>0</v>
      </c>
      <c r="U1610">
        <f>I1610-PLAN</f>
        <v>390</v>
      </c>
    </row>
    <row r="1611" spans="1:21" x14ac:dyDescent="0.35">
      <c r="A1611">
        <v>200</v>
      </c>
      <c r="B1611" t="s">
        <v>227</v>
      </c>
      <c r="C1611" t="s">
        <v>114</v>
      </c>
      <c r="D1611">
        <v>8</v>
      </c>
      <c r="E1611" t="s">
        <v>103</v>
      </c>
      <c r="F1611">
        <v>3.3</v>
      </c>
      <c r="G1611" s="1">
        <v>44562</v>
      </c>
      <c r="H1611">
        <v>252</v>
      </c>
      <c r="I1611">
        <v>1950</v>
      </c>
      <c r="K1611">
        <f>IF(ISBLANK(J1611),VLOOKUP(A1611,LinearRegression!$B$2:$J$850,6,FALSE),J1611)</f>
        <v>54895.073191523501</v>
      </c>
      <c r="L1611" s="4">
        <f>IF(ISBLANK(J1611),VLOOKUP(A1611,GradientBoostingRegressor!$B$2:$J$850,6,FALSE),J1611)</f>
        <v>56261.611708254401</v>
      </c>
      <c r="P1611">
        <f t="shared" si="100"/>
        <v>0</v>
      </c>
      <c r="Q1611">
        <f>$H1611*Q$2402</f>
        <v>38816.893506242071</v>
      </c>
      <c r="R1611">
        <f t="shared" si="101"/>
        <v>0</v>
      </c>
      <c r="S1611">
        <f t="shared" si="102"/>
        <v>0</v>
      </c>
      <c r="T1611">
        <f>MROT/DAY(EOMONTH(MIN($G$2:$G$2401),MONTH(G1611)-1))/8*H1611*$T$2402</f>
        <v>0</v>
      </c>
      <c r="U1611">
        <f>I1611-PLAN</f>
        <v>390</v>
      </c>
    </row>
    <row r="1612" spans="1:21" x14ac:dyDescent="0.35">
      <c r="A1612">
        <v>201</v>
      </c>
      <c r="B1612" t="s">
        <v>10</v>
      </c>
      <c r="C1612" t="s">
        <v>11</v>
      </c>
      <c r="D1612">
        <v>2</v>
      </c>
      <c r="E1612" t="s">
        <v>12</v>
      </c>
      <c r="F1612">
        <v>1</v>
      </c>
      <c r="G1612" s="1">
        <v>44563</v>
      </c>
      <c r="H1612">
        <v>204</v>
      </c>
      <c r="I1612">
        <v>1460</v>
      </c>
      <c r="K1612">
        <f>IF(ISBLANK(J1612),VLOOKUP(A1612,LinearRegression!$B$2:$J$850,6,FALSE),J1612)</f>
        <v>20434.037910843199</v>
      </c>
      <c r="L1612" s="4">
        <f>IF(ISBLANK(J1612),VLOOKUP(A1612,GradientBoostingRegressor!$B$2:$J$850,6,FALSE),J1612)</f>
        <v>20672.558868058299</v>
      </c>
      <c r="P1612">
        <f t="shared" si="100"/>
        <v>0</v>
      </c>
      <c r="Q1612">
        <f>$H1612*Q$2402</f>
        <v>31423.199505053104</v>
      </c>
      <c r="R1612">
        <f t="shared" si="101"/>
        <v>0</v>
      </c>
      <c r="S1612">
        <f t="shared" si="102"/>
        <v>0</v>
      </c>
      <c r="T1612">
        <f>MROT/DAY(EOMONTH(MIN($G$2:$G$2401),MONTH(G1612)-1))/8*H1612*$T$2402</f>
        <v>0</v>
      </c>
      <c r="U1612">
        <f>I1612-PLAN</f>
        <v>-100</v>
      </c>
    </row>
    <row r="1613" spans="1:21" x14ac:dyDescent="0.35">
      <c r="A1613">
        <v>202</v>
      </c>
      <c r="B1613" t="s">
        <v>13</v>
      </c>
      <c r="C1613" t="s">
        <v>11</v>
      </c>
      <c r="D1613">
        <v>2</v>
      </c>
      <c r="E1613" t="s">
        <v>12</v>
      </c>
      <c r="F1613">
        <v>1</v>
      </c>
      <c r="G1613" s="1">
        <v>44563</v>
      </c>
      <c r="H1613">
        <v>204</v>
      </c>
      <c r="I1613">
        <v>1460</v>
      </c>
      <c r="K1613">
        <f>IF(ISBLANK(J1613),VLOOKUP(A1613,LinearRegression!$B$2:$J$850,6,FALSE),J1613)</f>
        <v>20434.037910843199</v>
      </c>
      <c r="L1613" s="4">
        <f>IF(ISBLANK(J1613),VLOOKUP(A1613,GradientBoostingRegressor!$B$2:$J$850,6,FALSE),J1613)</f>
        <v>20672.558868058299</v>
      </c>
      <c r="P1613">
        <f t="shared" si="100"/>
        <v>0</v>
      </c>
      <c r="Q1613">
        <f>$H1613*Q$2402</f>
        <v>31423.199505053104</v>
      </c>
      <c r="R1613">
        <f t="shared" si="101"/>
        <v>0</v>
      </c>
      <c r="S1613">
        <f t="shared" si="102"/>
        <v>0</v>
      </c>
      <c r="T1613">
        <f>MROT/DAY(EOMONTH(MIN($G$2:$G$2401),MONTH(G1613)-1))/8*H1613*$T$2402</f>
        <v>0</v>
      </c>
      <c r="U1613">
        <f>I1613-PLAN</f>
        <v>-100</v>
      </c>
    </row>
    <row r="1614" spans="1:21" x14ac:dyDescent="0.35">
      <c r="A1614">
        <v>203</v>
      </c>
      <c r="B1614" t="s">
        <v>14</v>
      </c>
      <c r="C1614" t="s">
        <v>11</v>
      </c>
      <c r="D1614">
        <v>2</v>
      </c>
      <c r="E1614" t="s">
        <v>12</v>
      </c>
      <c r="F1614">
        <v>1</v>
      </c>
      <c r="G1614" s="1">
        <v>44563</v>
      </c>
      <c r="H1614">
        <v>204</v>
      </c>
      <c r="I1614">
        <v>1460</v>
      </c>
      <c r="K1614">
        <f>IF(ISBLANK(J1614),VLOOKUP(A1614,LinearRegression!$B$2:$J$850,6,FALSE),J1614)</f>
        <v>20434.037910843199</v>
      </c>
      <c r="L1614" s="4">
        <f>IF(ISBLANK(J1614),VLOOKUP(A1614,GradientBoostingRegressor!$B$2:$J$850,6,FALSE),J1614)</f>
        <v>20672.558868058299</v>
      </c>
      <c r="P1614">
        <f t="shared" si="100"/>
        <v>0</v>
      </c>
      <c r="Q1614">
        <f>$H1614*Q$2402</f>
        <v>31423.199505053104</v>
      </c>
      <c r="R1614">
        <f t="shared" si="101"/>
        <v>0</v>
      </c>
      <c r="S1614">
        <f t="shared" si="102"/>
        <v>0</v>
      </c>
      <c r="T1614">
        <f>MROT/DAY(EOMONTH(MIN($G$2:$G$2401),MONTH(G1614)-1))/8*H1614*$T$2402</f>
        <v>0</v>
      </c>
      <c r="U1614">
        <f>I1614-PLAN</f>
        <v>-100</v>
      </c>
    </row>
    <row r="1615" spans="1:21" x14ac:dyDescent="0.35">
      <c r="A1615">
        <v>204</v>
      </c>
      <c r="B1615" t="s">
        <v>15</v>
      </c>
      <c r="C1615" t="s">
        <v>11</v>
      </c>
      <c r="D1615">
        <v>2</v>
      </c>
      <c r="E1615" t="s">
        <v>16</v>
      </c>
      <c r="F1615">
        <v>3.3</v>
      </c>
      <c r="G1615" s="1">
        <v>44563</v>
      </c>
      <c r="H1615">
        <v>144</v>
      </c>
      <c r="I1615">
        <v>1460</v>
      </c>
      <c r="K1615">
        <f>IF(ISBLANK(J1615),VLOOKUP(A1615,LinearRegression!$B$2:$J$850,6,FALSE),J1615)</f>
        <v>12155.3001858929</v>
      </c>
      <c r="L1615" s="4">
        <f>IF(ISBLANK(J1615),VLOOKUP(A1615,GradientBoostingRegressor!$B$2:$J$850,6,FALSE),J1615)</f>
        <v>16438.042765822</v>
      </c>
      <c r="P1615">
        <f t="shared" si="100"/>
        <v>0</v>
      </c>
      <c r="Q1615">
        <f>$H1615*Q$2402</f>
        <v>22181.082003566895</v>
      </c>
      <c r="R1615">
        <f t="shared" si="101"/>
        <v>0</v>
      </c>
      <c r="S1615">
        <f t="shared" si="102"/>
        <v>0</v>
      </c>
      <c r="T1615">
        <f>MROT/DAY(EOMONTH(MIN($G$2:$G$2401),MONTH(G1615)-1))/8*H1615*$T$2402</f>
        <v>0</v>
      </c>
      <c r="U1615">
        <f>I1615-PLAN</f>
        <v>-100</v>
      </c>
    </row>
    <row r="1616" spans="1:21" x14ac:dyDescent="0.35">
      <c r="A1616">
        <v>205</v>
      </c>
      <c r="B1616" t="s">
        <v>17</v>
      </c>
      <c r="C1616" t="s">
        <v>18</v>
      </c>
      <c r="D1616">
        <v>2</v>
      </c>
      <c r="E1616" t="s">
        <v>16</v>
      </c>
      <c r="F1616">
        <v>3.3</v>
      </c>
      <c r="G1616" s="1">
        <v>44563</v>
      </c>
      <c r="H1616">
        <v>156</v>
      </c>
      <c r="I1616">
        <v>1460</v>
      </c>
      <c r="K1616">
        <f>IF(ISBLANK(J1616),VLOOKUP(A1616,LinearRegression!$B$2:$J$850,6,FALSE),J1616)</f>
        <v>14922.7336468126</v>
      </c>
      <c r="L1616" s="4">
        <f>IF(ISBLANK(J1616),VLOOKUP(A1616,GradientBoostingRegressor!$B$2:$J$850,6,FALSE),J1616)</f>
        <v>18298.1178339615</v>
      </c>
      <c r="P1616">
        <f t="shared" si="100"/>
        <v>0</v>
      </c>
      <c r="Q1616">
        <f>$H1616*Q$2402</f>
        <v>24029.505503864137</v>
      </c>
      <c r="R1616">
        <f t="shared" si="101"/>
        <v>0</v>
      </c>
      <c r="S1616">
        <f t="shared" si="102"/>
        <v>0</v>
      </c>
      <c r="T1616">
        <f>MROT/DAY(EOMONTH(MIN($G$2:$G$2401),MONTH(G1616)-1))/8*H1616*$T$2402</f>
        <v>0</v>
      </c>
      <c r="U1616">
        <f>I1616-PLAN</f>
        <v>-100</v>
      </c>
    </row>
    <row r="1617" spans="1:21" x14ac:dyDescent="0.35">
      <c r="A1617">
        <v>206</v>
      </c>
      <c r="B1617" t="s">
        <v>19</v>
      </c>
      <c r="C1617" t="s">
        <v>11</v>
      </c>
      <c r="D1617">
        <v>2</v>
      </c>
      <c r="E1617" t="s">
        <v>16</v>
      </c>
      <c r="F1617">
        <v>3.3</v>
      </c>
      <c r="G1617" s="1">
        <v>44563</v>
      </c>
      <c r="H1617">
        <v>168</v>
      </c>
      <c r="I1617">
        <v>1460</v>
      </c>
      <c r="K1617">
        <f>IF(ISBLANK(J1617),VLOOKUP(A1617,LinearRegression!$B$2:$J$850,6,FALSE),J1617)</f>
        <v>17690.167107732199</v>
      </c>
      <c r="L1617" s="4">
        <f>IF(ISBLANK(J1617),VLOOKUP(A1617,GradientBoostingRegressor!$B$2:$J$850,6,FALSE),J1617)</f>
        <v>19672.790260400499</v>
      </c>
      <c r="P1617">
        <f t="shared" si="100"/>
        <v>0</v>
      </c>
      <c r="Q1617">
        <f>$H1617*Q$2402</f>
        <v>25877.929004161379</v>
      </c>
      <c r="R1617">
        <f t="shared" si="101"/>
        <v>0</v>
      </c>
      <c r="S1617">
        <f t="shared" si="102"/>
        <v>0</v>
      </c>
      <c r="T1617">
        <f>MROT/DAY(EOMONTH(MIN($G$2:$G$2401),MONTH(G1617)-1))/8*H1617*$T$2402</f>
        <v>0</v>
      </c>
      <c r="U1617">
        <f>I1617-PLAN</f>
        <v>-100</v>
      </c>
    </row>
    <row r="1618" spans="1:21" x14ac:dyDescent="0.35">
      <c r="A1618">
        <v>207</v>
      </c>
      <c r="B1618" t="s">
        <v>20</v>
      </c>
      <c r="C1618" t="s">
        <v>18</v>
      </c>
      <c r="D1618">
        <v>2</v>
      </c>
      <c r="E1618" t="s">
        <v>16</v>
      </c>
      <c r="F1618">
        <v>3.3</v>
      </c>
      <c r="G1618" s="1">
        <v>44563</v>
      </c>
      <c r="H1618">
        <v>156</v>
      </c>
      <c r="I1618">
        <v>1460</v>
      </c>
      <c r="K1618">
        <f>IF(ISBLANK(J1618),VLOOKUP(A1618,LinearRegression!$B$2:$J$850,6,FALSE),J1618)</f>
        <v>14922.7336468126</v>
      </c>
      <c r="L1618" s="4">
        <f>IF(ISBLANK(J1618),VLOOKUP(A1618,GradientBoostingRegressor!$B$2:$J$850,6,FALSE),J1618)</f>
        <v>18298.1178339615</v>
      </c>
      <c r="P1618">
        <f t="shared" si="100"/>
        <v>0</v>
      </c>
      <c r="Q1618">
        <f>$H1618*Q$2402</f>
        <v>24029.505503864137</v>
      </c>
      <c r="R1618">
        <f t="shared" si="101"/>
        <v>0</v>
      </c>
      <c r="S1618">
        <f t="shared" si="102"/>
        <v>0</v>
      </c>
      <c r="T1618">
        <f>MROT/DAY(EOMONTH(MIN($G$2:$G$2401),MONTH(G1618)-1))/8*H1618*$T$2402</f>
        <v>0</v>
      </c>
      <c r="U1618">
        <f>I1618-PLAN</f>
        <v>-100</v>
      </c>
    </row>
    <row r="1619" spans="1:21" x14ac:dyDescent="0.35">
      <c r="A1619">
        <v>208</v>
      </c>
      <c r="B1619" t="s">
        <v>21</v>
      </c>
      <c r="C1619" t="s">
        <v>11</v>
      </c>
      <c r="D1619">
        <v>2</v>
      </c>
      <c r="E1619" t="s">
        <v>16</v>
      </c>
      <c r="F1619">
        <v>3.3</v>
      </c>
      <c r="G1619" s="1">
        <v>44563</v>
      </c>
      <c r="H1619">
        <v>180</v>
      </c>
      <c r="I1619">
        <v>1460</v>
      </c>
      <c r="K1619">
        <f>IF(ISBLANK(J1619),VLOOKUP(A1619,LinearRegression!$B$2:$J$850,6,FALSE),J1619)</f>
        <v>20457.6005686518</v>
      </c>
      <c r="L1619" s="4">
        <f>IF(ISBLANK(J1619),VLOOKUP(A1619,GradientBoostingRegressor!$B$2:$J$850,6,FALSE),J1619)</f>
        <v>21904.245254526701</v>
      </c>
      <c r="P1619">
        <f t="shared" si="100"/>
        <v>0</v>
      </c>
      <c r="Q1619">
        <f>$H1619*Q$2402</f>
        <v>27726.35250445862</v>
      </c>
      <c r="R1619">
        <f t="shared" si="101"/>
        <v>0</v>
      </c>
      <c r="S1619">
        <f t="shared" si="102"/>
        <v>0</v>
      </c>
      <c r="T1619">
        <f>MROT/DAY(EOMONTH(MIN($G$2:$G$2401),MONTH(G1619)-1))/8*H1619*$T$2402</f>
        <v>0</v>
      </c>
      <c r="U1619">
        <f>I1619-PLAN</f>
        <v>-100</v>
      </c>
    </row>
    <row r="1620" spans="1:21" x14ac:dyDescent="0.35">
      <c r="A1620">
        <v>209</v>
      </c>
      <c r="B1620" t="s">
        <v>22</v>
      </c>
      <c r="C1620" t="s">
        <v>11</v>
      </c>
      <c r="D1620">
        <v>2</v>
      </c>
      <c r="E1620" t="s">
        <v>16</v>
      </c>
      <c r="F1620">
        <v>3.3</v>
      </c>
      <c r="G1620" s="1">
        <v>44563</v>
      </c>
      <c r="H1620">
        <v>192</v>
      </c>
      <c r="I1620">
        <v>1460</v>
      </c>
      <c r="K1620">
        <f>IF(ISBLANK(J1620),VLOOKUP(A1620,LinearRegression!$B$2:$J$850,6,FALSE),J1620)</f>
        <v>23225.034029571401</v>
      </c>
      <c r="L1620" s="4">
        <f>IF(ISBLANK(J1620),VLOOKUP(A1620,GradientBoostingRegressor!$B$2:$J$850,6,FALSE),J1620)</f>
        <v>24510.154348255099</v>
      </c>
      <c r="P1620">
        <f t="shared" si="100"/>
        <v>0</v>
      </c>
      <c r="Q1620">
        <f>$H1620*Q$2402</f>
        <v>29574.776004755862</v>
      </c>
      <c r="R1620">
        <f t="shared" si="101"/>
        <v>0</v>
      </c>
      <c r="S1620">
        <f t="shared" si="102"/>
        <v>0</v>
      </c>
      <c r="T1620">
        <f>MROT/DAY(EOMONTH(MIN($G$2:$G$2401),MONTH(G1620)-1))/8*H1620*$T$2402</f>
        <v>0</v>
      </c>
      <c r="U1620">
        <f>I1620-PLAN</f>
        <v>-100</v>
      </c>
    </row>
    <row r="1621" spans="1:21" x14ac:dyDescent="0.35">
      <c r="A1621">
        <v>210</v>
      </c>
      <c r="B1621" t="s">
        <v>23</v>
      </c>
      <c r="C1621" t="s">
        <v>18</v>
      </c>
      <c r="D1621">
        <v>2</v>
      </c>
      <c r="E1621" t="s">
        <v>16</v>
      </c>
      <c r="F1621">
        <v>3.3</v>
      </c>
      <c r="G1621" s="1">
        <v>44563</v>
      </c>
      <c r="H1621">
        <v>180</v>
      </c>
      <c r="I1621">
        <v>1460</v>
      </c>
      <c r="K1621">
        <f>IF(ISBLANK(J1621),VLOOKUP(A1621,LinearRegression!$B$2:$J$850,6,FALSE),J1621)</f>
        <v>20457.6005686518</v>
      </c>
      <c r="L1621" s="4">
        <f>IF(ISBLANK(J1621),VLOOKUP(A1621,GradientBoostingRegressor!$B$2:$J$850,6,FALSE),J1621)</f>
        <v>21938.4284513575</v>
      </c>
      <c r="P1621">
        <f t="shared" si="100"/>
        <v>0</v>
      </c>
      <c r="Q1621">
        <f>$H1621*Q$2402</f>
        <v>27726.35250445862</v>
      </c>
      <c r="R1621">
        <f t="shared" si="101"/>
        <v>0</v>
      </c>
      <c r="S1621">
        <f t="shared" si="102"/>
        <v>0</v>
      </c>
      <c r="T1621">
        <f>MROT/DAY(EOMONTH(MIN($G$2:$G$2401),MONTH(G1621)-1))/8*H1621*$T$2402</f>
        <v>0</v>
      </c>
      <c r="U1621">
        <f>I1621-PLAN</f>
        <v>-100</v>
      </c>
    </row>
    <row r="1622" spans="1:21" x14ac:dyDescent="0.35">
      <c r="A1622">
        <v>211</v>
      </c>
      <c r="B1622" t="s">
        <v>24</v>
      </c>
      <c r="C1622" t="s">
        <v>18</v>
      </c>
      <c r="D1622">
        <v>2</v>
      </c>
      <c r="E1622" t="s">
        <v>16</v>
      </c>
      <c r="F1622">
        <v>3.3</v>
      </c>
      <c r="G1622" s="1">
        <v>44563</v>
      </c>
      <c r="H1622">
        <v>204</v>
      </c>
      <c r="I1622">
        <v>1460</v>
      </c>
      <c r="K1622">
        <f>IF(ISBLANK(J1622),VLOOKUP(A1622,LinearRegression!$B$2:$J$850,6,FALSE),J1622)</f>
        <v>25992.467490491101</v>
      </c>
      <c r="L1622" s="4">
        <f>IF(ISBLANK(J1622),VLOOKUP(A1622,GradientBoostingRegressor!$B$2:$J$850,6,FALSE),J1622)</f>
        <v>27081.303090678801</v>
      </c>
      <c r="P1622">
        <f t="shared" si="100"/>
        <v>0</v>
      </c>
      <c r="Q1622">
        <f>$H1622*Q$2402</f>
        <v>31423.199505053104</v>
      </c>
      <c r="R1622">
        <f t="shared" si="101"/>
        <v>0</v>
      </c>
      <c r="S1622">
        <f t="shared" si="102"/>
        <v>0</v>
      </c>
      <c r="T1622">
        <f>MROT/DAY(EOMONTH(MIN($G$2:$G$2401),MONTH(G1622)-1))/8*H1622*$T$2402</f>
        <v>0</v>
      </c>
      <c r="U1622">
        <f>I1622-PLAN</f>
        <v>-100</v>
      </c>
    </row>
    <row r="1623" spans="1:21" x14ac:dyDescent="0.35">
      <c r="A1623">
        <v>212</v>
      </c>
      <c r="B1623" t="s">
        <v>25</v>
      </c>
      <c r="C1623" t="s">
        <v>11</v>
      </c>
      <c r="D1623">
        <v>2</v>
      </c>
      <c r="E1623" t="s">
        <v>16</v>
      </c>
      <c r="F1623">
        <v>3.3</v>
      </c>
      <c r="G1623" s="1">
        <v>44563</v>
      </c>
      <c r="H1623">
        <v>168</v>
      </c>
      <c r="I1623">
        <v>1460</v>
      </c>
      <c r="K1623">
        <f>IF(ISBLANK(J1623),VLOOKUP(A1623,LinearRegression!$B$2:$J$850,6,FALSE),J1623)</f>
        <v>17690.167107732199</v>
      </c>
      <c r="L1623" s="4">
        <f>IF(ISBLANK(J1623),VLOOKUP(A1623,GradientBoostingRegressor!$B$2:$J$850,6,FALSE),J1623)</f>
        <v>19672.790260400499</v>
      </c>
      <c r="P1623">
        <f t="shared" si="100"/>
        <v>0</v>
      </c>
      <c r="Q1623">
        <f>$H1623*Q$2402</f>
        <v>25877.929004161379</v>
      </c>
      <c r="R1623">
        <f t="shared" si="101"/>
        <v>0</v>
      </c>
      <c r="S1623">
        <f t="shared" si="102"/>
        <v>0</v>
      </c>
      <c r="T1623">
        <f>MROT/DAY(EOMONTH(MIN($G$2:$G$2401),MONTH(G1623)-1))/8*H1623*$T$2402</f>
        <v>0</v>
      </c>
      <c r="U1623">
        <f>I1623-PLAN</f>
        <v>-100</v>
      </c>
    </row>
    <row r="1624" spans="1:21" x14ac:dyDescent="0.35">
      <c r="A1624">
        <v>213</v>
      </c>
      <c r="B1624" t="s">
        <v>26</v>
      </c>
      <c r="C1624" t="s">
        <v>11</v>
      </c>
      <c r="D1624">
        <v>2</v>
      </c>
      <c r="E1624" t="s">
        <v>16</v>
      </c>
      <c r="F1624">
        <v>3.3</v>
      </c>
      <c r="G1624" s="1">
        <v>44563</v>
      </c>
      <c r="H1624">
        <v>216</v>
      </c>
      <c r="I1624">
        <v>1460</v>
      </c>
      <c r="K1624">
        <f>IF(ISBLANK(J1624),VLOOKUP(A1624,LinearRegression!$B$2:$J$850,6,FALSE),J1624)</f>
        <v>28759.900951410698</v>
      </c>
      <c r="L1624" s="4">
        <f>IF(ISBLANK(J1624),VLOOKUP(A1624,GradientBoostingRegressor!$B$2:$J$850,6,FALSE),J1624)</f>
        <v>29810.529413981199</v>
      </c>
      <c r="P1624">
        <f t="shared" si="100"/>
        <v>0</v>
      </c>
      <c r="Q1624">
        <f>$H1624*Q$2402</f>
        <v>33271.623005350346</v>
      </c>
      <c r="R1624">
        <f t="shared" si="101"/>
        <v>0</v>
      </c>
      <c r="S1624">
        <f t="shared" si="102"/>
        <v>0</v>
      </c>
      <c r="T1624">
        <f>MROT/DAY(EOMONTH(MIN($G$2:$G$2401),MONTH(G1624)-1))/8*H1624*$T$2402</f>
        <v>0</v>
      </c>
      <c r="U1624">
        <f>I1624-PLAN</f>
        <v>-100</v>
      </c>
    </row>
    <row r="1625" spans="1:21" x14ac:dyDescent="0.35">
      <c r="A1625">
        <v>214</v>
      </c>
      <c r="B1625" t="s">
        <v>27</v>
      </c>
      <c r="C1625" t="s">
        <v>18</v>
      </c>
      <c r="D1625">
        <v>2</v>
      </c>
      <c r="E1625" t="s">
        <v>16</v>
      </c>
      <c r="F1625">
        <v>3.3</v>
      </c>
      <c r="G1625" s="1">
        <v>44563</v>
      </c>
      <c r="H1625">
        <v>144</v>
      </c>
      <c r="I1625">
        <v>1460</v>
      </c>
      <c r="K1625">
        <f>IF(ISBLANK(J1625),VLOOKUP(A1625,LinearRegression!$B$2:$J$850,6,FALSE),J1625)</f>
        <v>12155.3001858929</v>
      </c>
      <c r="L1625" s="4">
        <f>IF(ISBLANK(J1625),VLOOKUP(A1625,GradientBoostingRegressor!$B$2:$J$850,6,FALSE),J1625)</f>
        <v>16472.225962652901</v>
      </c>
      <c r="P1625">
        <f t="shared" si="100"/>
        <v>0</v>
      </c>
      <c r="Q1625">
        <f>$H1625*Q$2402</f>
        <v>22181.082003566895</v>
      </c>
      <c r="R1625">
        <f t="shared" si="101"/>
        <v>0</v>
      </c>
      <c r="S1625">
        <f t="shared" si="102"/>
        <v>0</v>
      </c>
      <c r="T1625">
        <f>MROT/DAY(EOMONTH(MIN($G$2:$G$2401),MONTH(G1625)-1))/8*H1625*$T$2402</f>
        <v>0</v>
      </c>
      <c r="U1625">
        <f>I1625-PLAN</f>
        <v>-100</v>
      </c>
    </row>
    <row r="1626" spans="1:21" x14ac:dyDescent="0.35">
      <c r="A1626">
        <v>215</v>
      </c>
      <c r="B1626" t="s">
        <v>28</v>
      </c>
      <c r="C1626" t="s">
        <v>11</v>
      </c>
      <c r="D1626">
        <v>2</v>
      </c>
      <c r="E1626" t="s">
        <v>16</v>
      </c>
      <c r="F1626">
        <v>3.3</v>
      </c>
      <c r="G1626" s="1">
        <v>44563</v>
      </c>
      <c r="H1626">
        <v>192</v>
      </c>
      <c r="I1626">
        <v>1460</v>
      </c>
      <c r="K1626">
        <f>IF(ISBLANK(J1626),VLOOKUP(A1626,LinearRegression!$B$2:$J$850,6,FALSE),J1626)</f>
        <v>23225.034029571401</v>
      </c>
      <c r="L1626" s="4">
        <f>IF(ISBLANK(J1626),VLOOKUP(A1626,GradientBoostingRegressor!$B$2:$J$850,6,FALSE),J1626)</f>
        <v>24510.154348255099</v>
      </c>
      <c r="P1626">
        <f t="shared" si="100"/>
        <v>0</v>
      </c>
      <c r="Q1626">
        <f>$H1626*Q$2402</f>
        <v>29574.776004755862</v>
      </c>
      <c r="R1626">
        <f t="shared" si="101"/>
        <v>0</v>
      </c>
      <c r="S1626">
        <f t="shared" si="102"/>
        <v>0</v>
      </c>
      <c r="T1626">
        <f>MROT/DAY(EOMONTH(MIN($G$2:$G$2401),MONTH(G1626)-1))/8*H1626*$T$2402</f>
        <v>0</v>
      </c>
      <c r="U1626">
        <f>I1626-PLAN</f>
        <v>-100</v>
      </c>
    </row>
    <row r="1627" spans="1:21" x14ac:dyDescent="0.35">
      <c r="A1627">
        <v>216</v>
      </c>
      <c r="B1627" t="s">
        <v>29</v>
      </c>
      <c r="C1627" t="s">
        <v>18</v>
      </c>
      <c r="D1627">
        <v>2</v>
      </c>
      <c r="E1627" t="s">
        <v>16</v>
      </c>
      <c r="F1627">
        <v>3.3</v>
      </c>
      <c r="G1627" s="1">
        <v>44563</v>
      </c>
      <c r="H1627">
        <v>192</v>
      </c>
      <c r="I1627">
        <v>1460</v>
      </c>
      <c r="K1627">
        <f>IF(ISBLANK(J1627),VLOOKUP(A1627,LinearRegression!$B$2:$J$850,6,FALSE),J1627)</f>
        <v>23225.034029571401</v>
      </c>
      <c r="L1627" s="4">
        <f>IF(ISBLANK(J1627),VLOOKUP(A1627,GradientBoostingRegressor!$B$2:$J$850,6,FALSE),J1627)</f>
        <v>24510.154348255099</v>
      </c>
      <c r="P1627">
        <f t="shared" si="100"/>
        <v>0</v>
      </c>
      <c r="Q1627">
        <f>$H1627*Q$2402</f>
        <v>29574.776004755862</v>
      </c>
      <c r="R1627">
        <f t="shared" si="101"/>
        <v>0</v>
      </c>
      <c r="S1627">
        <f t="shared" si="102"/>
        <v>0</v>
      </c>
      <c r="T1627">
        <f>MROT/DAY(EOMONTH(MIN($G$2:$G$2401),MONTH(G1627)-1))/8*H1627*$T$2402</f>
        <v>0</v>
      </c>
      <c r="U1627">
        <f>I1627-PLAN</f>
        <v>-100</v>
      </c>
    </row>
    <row r="1628" spans="1:21" x14ac:dyDescent="0.35">
      <c r="A1628">
        <v>220</v>
      </c>
      <c r="B1628" t="s">
        <v>33</v>
      </c>
      <c r="C1628" t="s">
        <v>11</v>
      </c>
      <c r="D1628">
        <v>3</v>
      </c>
      <c r="E1628" t="s">
        <v>12</v>
      </c>
      <c r="F1628">
        <v>1</v>
      </c>
      <c r="G1628" s="1">
        <v>44563</v>
      </c>
      <c r="H1628">
        <v>168</v>
      </c>
      <c r="I1628">
        <v>1460</v>
      </c>
      <c r="K1628">
        <f>IF(ISBLANK(J1628),VLOOKUP(A1628,LinearRegression!$B$2:$J$850,6,FALSE),J1628)</f>
        <v>14923.5242440774</v>
      </c>
      <c r="L1628" s="4">
        <f>IF(ISBLANK(J1628),VLOOKUP(A1628,GradientBoostingRegressor!$B$2:$J$850,6,FALSE),J1628)</f>
        <v>15558.69232819</v>
      </c>
      <c r="P1628">
        <f t="shared" si="100"/>
        <v>0</v>
      </c>
      <c r="Q1628">
        <f>$H1628*Q$2402</f>
        <v>25877.929004161379</v>
      </c>
      <c r="R1628">
        <f t="shared" si="101"/>
        <v>0</v>
      </c>
      <c r="S1628">
        <f t="shared" si="102"/>
        <v>0</v>
      </c>
      <c r="T1628">
        <f>MROT/DAY(EOMONTH(MIN($G$2:$G$2401),MONTH(G1628)-1))/8*H1628*$T$2402</f>
        <v>0</v>
      </c>
      <c r="U1628">
        <f>I1628-PLAN</f>
        <v>-100</v>
      </c>
    </row>
    <row r="1629" spans="1:21" x14ac:dyDescent="0.35">
      <c r="A1629">
        <v>227</v>
      </c>
      <c r="B1629" t="s">
        <v>40</v>
      </c>
      <c r="C1629" t="s">
        <v>18</v>
      </c>
      <c r="D1629">
        <v>3</v>
      </c>
      <c r="E1629" t="s">
        <v>16</v>
      </c>
      <c r="F1629">
        <v>3.3</v>
      </c>
      <c r="G1629" s="1">
        <v>44563</v>
      </c>
      <c r="H1629">
        <v>180</v>
      </c>
      <c r="I1629">
        <v>1460</v>
      </c>
      <c r="K1629">
        <f>IF(ISBLANK(J1629),VLOOKUP(A1629,LinearRegression!$B$2:$J$850,6,FALSE),J1629)</f>
        <v>23249.387284644799</v>
      </c>
      <c r="L1629" s="4">
        <f>IF(ISBLANK(J1629),VLOOKUP(A1629,GradientBoostingRegressor!$B$2:$J$850,6,FALSE),J1629)</f>
        <v>21938.4284513575</v>
      </c>
      <c r="P1629">
        <f t="shared" si="100"/>
        <v>0</v>
      </c>
      <c r="Q1629">
        <f>$H1629*Q$2402</f>
        <v>27726.35250445862</v>
      </c>
      <c r="R1629">
        <f t="shared" si="101"/>
        <v>0</v>
      </c>
      <c r="S1629">
        <f t="shared" si="102"/>
        <v>0</v>
      </c>
      <c r="T1629">
        <f>MROT/DAY(EOMONTH(MIN($G$2:$G$2401),MONTH(G1629)-1))/8*H1629*$T$2402</f>
        <v>0</v>
      </c>
      <c r="U1629">
        <f>I1629-PLAN</f>
        <v>-100</v>
      </c>
    </row>
    <row r="1630" spans="1:21" x14ac:dyDescent="0.35">
      <c r="A1630">
        <v>249</v>
      </c>
      <c r="B1630" t="s">
        <v>64</v>
      </c>
      <c r="C1630" t="s">
        <v>65</v>
      </c>
      <c r="D1630">
        <v>4</v>
      </c>
      <c r="E1630" t="s">
        <v>66</v>
      </c>
      <c r="F1630">
        <v>3.4</v>
      </c>
      <c r="G1630" s="1">
        <v>44563</v>
      </c>
      <c r="H1630">
        <v>192</v>
      </c>
      <c r="I1630">
        <v>1460</v>
      </c>
      <c r="K1630">
        <f>IF(ISBLANK(J1630),VLOOKUP(A1630,LinearRegression!$B$2:$J$850,6,FALSE),J1630)</f>
        <v>29050.278312846502</v>
      </c>
      <c r="L1630" s="4">
        <f>IF(ISBLANK(J1630),VLOOKUP(A1630,GradientBoostingRegressor!$B$2:$J$850,6,FALSE),J1630)</f>
        <v>28338.801414625901</v>
      </c>
      <c r="P1630">
        <f t="shared" si="100"/>
        <v>0</v>
      </c>
      <c r="Q1630">
        <f>$H1630*Q$2402</f>
        <v>29574.776004755862</v>
      </c>
      <c r="R1630">
        <f t="shared" si="101"/>
        <v>0</v>
      </c>
      <c r="S1630">
        <f t="shared" si="102"/>
        <v>0</v>
      </c>
      <c r="T1630">
        <f>MROT/DAY(EOMONTH(MIN($G$2:$G$2401),MONTH(G1630)-1))/8*H1630*$T$2402</f>
        <v>0</v>
      </c>
      <c r="U1630">
        <f>I1630-PLAN</f>
        <v>-100</v>
      </c>
    </row>
    <row r="1631" spans="1:21" x14ac:dyDescent="0.35">
      <c r="A1631">
        <v>251</v>
      </c>
      <c r="B1631" t="s">
        <v>69</v>
      </c>
      <c r="C1631" t="s">
        <v>68</v>
      </c>
      <c r="D1631">
        <v>4</v>
      </c>
      <c r="E1631" t="s">
        <v>66</v>
      </c>
      <c r="F1631">
        <v>3.4</v>
      </c>
      <c r="G1631" s="1">
        <v>44563</v>
      </c>
      <c r="H1631">
        <v>168</v>
      </c>
      <c r="I1631">
        <v>1460</v>
      </c>
      <c r="K1631">
        <f>IF(ISBLANK(J1631),VLOOKUP(A1631,LinearRegression!$B$2:$J$850,6,FALSE),J1631)</f>
        <v>23515.411391007201</v>
      </c>
      <c r="L1631" s="4">
        <f>IF(ISBLANK(J1631),VLOOKUP(A1631,GradientBoostingRegressor!$B$2:$J$850,6,FALSE),J1631)</f>
        <v>22128.927129842199</v>
      </c>
      <c r="P1631">
        <f t="shared" si="100"/>
        <v>0</v>
      </c>
      <c r="Q1631">
        <f>$H1631*Q$2402</f>
        <v>25877.929004161379</v>
      </c>
      <c r="R1631">
        <f t="shared" si="101"/>
        <v>0</v>
      </c>
      <c r="S1631">
        <f t="shared" si="102"/>
        <v>0</v>
      </c>
      <c r="T1631">
        <f>MROT/DAY(EOMONTH(MIN($G$2:$G$2401),MONTH(G1631)-1))/8*H1631*$T$2402</f>
        <v>0</v>
      </c>
      <c r="U1631">
        <f>I1631-PLAN</f>
        <v>-100</v>
      </c>
    </row>
    <row r="1632" spans="1:21" x14ac:dyDescent="0.35">
      <c r="A1632">
        <v>257</v>
      </c>
      <c r="B1632" t="s">
        <v>76</v>
      </c>
      <c r="C1632" t="s">
        <v>71</v>
      </c>
      <c r="D1632">
        <v>4</v>
      </c>
      <c r="E1632" t="s">
        <v>66</v>
      </c>
      <c r="F1632">
        <v>3.1</v>
      </c>
      <c r="G1632" s="1">
        <v>44563</v>
      </c>
      <c r="H1632">
        <v>216</v>
      </c>
      <c r="I1632">
        <v>1460</v>
      </c>
      <c r="K1632">
        <f>IF(ISBLANK(J1632),VLOOKUP(A1632,LinearRegression!$B$2:$J$850,6,FALSE),J1632)</f>
        <v>33860.132680818599</v>
      </c>
      <c r="L1632" s="4">
        <f>IF(ISBLANK(J1632),VLOOKUP(A1632,GradientBoostingRegressor!$B$2:$J$850,6,FALSE),J1632)</f>
        <v>29795.618712695701</v>
      </c>
      <c r="P1632">
        <f t="shared" si="100"/>
        <v>0</v>
      </c>
      <c r="Q1632">
        <f>$H1632*Q$2402</f>
        <v>33271.623005350346</v>
      </c>
      <c r="R1632">
        <f t="shared" si="101"/>
        <v>0</v>
      </c>
      <c r="S1632">
        <f t="shared" si="102"/>
        <v>0</v>
      </c>
      <c r="T1632">
        <f>MROT/DAY(EOMONTH(MIN($G$2:$G$2401),MONTH(G1632)-1))/8*H1632*$T$2402</f>
        <v>0</v>
      </c>
      <c r="U1632">
        <f>I1632-PLAN</f>
        <v>-100</v>
      </c>
    </row>
    <row r="1633" spans="1:21" x14ac:dyDescent="0.35">
      <c r="A1633">
        <v>259</v>
      </c>
      <c r="B1633" t="s">
        <v>78</v>
      </c>
      <c r="C1633" t="s">
        <v>65</v>
      </c>
      <c r="D1633">
        <v>4</v>
      </c>
      <c r="E1633" t="s">
        <v>66</v>
      </c>
      <c r="F1633">
        <v>3.4</v>
      </c>
      <c r="G1633" s="1">
        <v>44563</v>
      </c>
      <c r="H1633">
        <v>192</v>
      </c>
      <c r="I1633">
        <v>1460</v>
      </c>
      <c r="K1633">
        <f>IF(ISBLANK(J1633),VLOOKUP(A1633,LinearRegression!$B$2:$J$850,6,FALSE),J1633)</f>
        <v>29050.278312846502</v>
      </c>
      <c r="L1633" s="4">
        <f>IF(ISBLANK(J1633),VLOOKUP(A1633,GradientBoostingRegressor!$B$2:$J$850,6,FALSE),J1633)</f>
        <v>28338.801414625901</v>
      </c>
      <c r="P1633">
        <f t="shared" si="100"/>
        <v>0</v>
      </c>
      <c r="Q1633">
        <f>$H1633*Q$2402</f>
        <v>29574.776004755862</v>
      </c>
      <c r="R1633">
        <f t="shared" si="101"/>
        <v>0</v>
      </c>
      <c r="S1633">
        <f t="shared" si="102"/>
        <v>0</v>
      </c>
      <c r="T1633">
        <f>MROT/DAY(EOMONTH(MIN($G$2:$G$2401),MONTH(G1633)-1))/8*H1633*$T$2402</f>
        <v>0</v>
      </c>
      <c r="U1633">
        <f>I1633-PLAN</f>
        <v>-100</v>
      </c>
    </row>
    <row r="1634" spans="1:21" x14ac:dyDescent="0.35">
      <c r="A1634">
        <v>277</v>
      </c>
      <c r="B1634" t="s">
        <v>97</v>
      </c>
      <c r="C1634" t="s">
        <v>89</v>
      </c>
      <c r="D1634">
        <v>4</v>
      </c>
      <c r="E1634" t="s">
        <v>16</v>
      </c>
      <c r="F1634">
        <v>3.2</v>
      </c>
      <c r="G1634" s="1">
        <v>44563</v>
      </c>
      <c r="H1634">
        <v>168</v>
      </c>
      <c r="I1634">
        <v>1460</v>
      </c>
      <c r="K1634">
        <f>IF(ISBLANK(J1634),VLOOKUP(A1634,LinearRegression!$B$2:$J$850,6,FALSE),J1634)</f>
        <v>23032.069688429201</v>
      </c>
      <c r="L1634" s="4">
        <f>IF(ISBLANK(J1634),VLOOKUP(A1634,GradientBoostingRegressor!$B$2:$J$850,6,FALSE),J1634)</f>
        <v>20848.876095015199</v>
      </c>
      <c r="P1634">
        <f t="shared" si="100"/>
        <v>0</v>
      </c>
      <c r="Q1634">
        <f>$H1634*Q$2402</f>
        <v>25877.929004161379</v>
      </c>
      <c r="R1634">
        <f t="shared" si="101"/>
        <v>0</v>
      </c>
      <c r="S1634">
        <f t="shared" si="102"/>
        <v>0</v>
      </c>
      <c r="T1634">
        <f>MROT/DAY(EOMONTH(MIN($G$2:$G$2401),MONTH(G1634)-1))/8*H1634*$T$2402</f>
        <v>0</v>
      </c>
      <c r="U1634">
        <f>I1634-PLAN</f>
        <v>-100</v>
      </c>
    </row>
    <row r="1635" spans="1:21" x14ac:dyDescent="0.35">
      <c r="A1635">
        <v>280</v>
      </c>
      <c r="B1635" t="s">
        <v>100</v>
      </c>
      <c r="C1635" t="s">
        <v>89</v>
      </c>
      <c r="D1635">
        <v>4</v>
      </c>
      <c r="E1635" t="s">
        <v>16</v>
      </c>
      <c r="F1635">
        <v>3.2</v>
      </c>
      <c r="G1635" s="1">
        <v>44563</v>
      </c>
      <c r="H1635">
        <v>180</v>
      </c>
      <c r="I1635">
        <v>1460</v>
      </c>
      <c r="K1635">
        <f>IF(ISBLANK(J1635),VLOOKUP(A1635,LinearRegression!$B$2:$J$850,6,FALSE),J1635)</f>
        <v>25799.503149348799</v>
      </c>
      <c r="L1635" s="4">
        <f>IF(ISBLANK(J1635),VLOOKUP(A1635,GradientBoostingRegressor!$B$2:$J$850,6,FALSE),J1635)</f>
        <v>23162.074179351599</v>
      </c>
      <c r="P1635">
        <f t="shared" si="100"/>
        <v>0</v>
      </c>
      <c r="Q1635">
        <f>$H1635*Q$2402</f>
        <v>27726.35250445862</v>
      </c>
      <c r="R1635">
        <f t="shared" si="101"/>
        <v>0</v>
      </c>
      <c r="S1635">
        <f t="shared" si="102"/>
        <v>0</v>
      </c>
      <c r="T1635">
        <f>MROT/DAY(EOMONTH(MIN($G$2:$G$2401),MONTH(G1635)-1))/8*H1635*$T$2402</f>
        <v>0</v>
      </c>
      <c r="U1635">
        <f>I1635-PLAN</f>
        <v>-100</v>
      </c>
    </row>
    <row r="1636" spans="1:21" x14ac:dyDescent="0.35">
      <c r="A1636">
        <v>291</v>
      </c>
      <c r="B1636" t="s">
        <v>112</v>
      </c>
      <c r="C1636" t="s">
        <v>18</v>
      </c>
      <c r="D1636">
        <v>4</v>
      </c>
      <c r="E1636" t="s">
        <v>103</v>
      </c>
      <c r="F1636">
        <v>3.3</v>
      </c>
      <c r="G1636" s="1">
        <v>44563</v>
      </c>
      <c r="H1636">
        <v>144</v>
      </c>
      <c r="I1636">
        <v>1460</v>
      </c>
      <c r="K1636">
        <f>IF(ISBLANK(J1636),VLOOKUP(A1636,LinearRegression!$B$2:$J$850,6,FALSE),J1636)</f>
        <v>17738.8736178789</v>
      </c>
      <c r="L1636" s="4">
        <f>IF(ISBLANK(J1636),VLOOKUP(A1636,GradientBoostingRegressor!$B$2:$J$850,6,FALSE),J1636)</f>
        <v>18112.6821459727</v>
      </c>
      <c r="P1636">
        <f t="shared" si="100"/>
        <v>0</v>
      </c>
      <c r="Q1636">
        <f>$H1636*Q$2402</f>
        <v>22181.082003566895</v>
      </c>
      <c r="R1636">
        <f t="shared" si="101"/>
        <v>0</v>
      </c>
      <c r="S1636">
        <f t="shared" si="102"/>
        <v>0</v>
      </c>
      <c r="T1636">
        <f>MROT/DAY(EOMONTH(MIN($G$2:$G$2401),MONTH(G1636)-1))/8*H1636*$T$2402</f>
        <v>0</v>
      </c>
      <c r="U1636">
        <f>I1636-PLAN</f>
        <v>-100</v>
      </c>
    </row>
    <row r="1637" spans="1:21" x14ac:dyDescent="0.35">
      <c r="A1637">
        <v>300</v>
      </c>
      <c r="B1637" t="s">
        <v>122</v>
      </c>
      <c r="C1637" t="s">
        <v>114</v>
      </c>
      <c r="D1637">
        <v>5</v>
      </c>
      <c r="E1637" t="s">
        <v>51</v>
      </c>
      <c r="F1637">
        <v>3.3</v>
      </c>
      <c r="G1637" s="1">
        <v>44563</v>
      </c>
      <c r="H1637">
        <v>168</v>
      </c>
      <c r="I1637">
        <v>1460</v>
      </c>
      <c r="K1637">
        <f>IF(ISBLANK(J1637),VLOOKUP(A1637,LinearRegression!$B$2:$J$850,6,FALSE),J1637)</f>
        <v>26065.5272557112</v>
      </c>
      <c r="L1637" s="4">
        <f>IF(ISBLANK(J1637),VLOOKUP(A1637,GradientBoostingRegressor!$B$2:$J$850,6,FALSE),J1637)</f>
        <v>22805.7855388967</v>
      </c>
      <c r="P1637">
        <f t="shared" si="100"/>
        <v>0</v>
      </c>
      <c r="Q1637">
        <f>$H1637*Q$2402</f>
        <v>25877.929004161379</v>
      </c>
      <c r="R1637">
        <f t="shared" si="101"/>
        <v>0</v>
      </c>
      <c r="S1637">
        <f t="shared" si="102"/>
        <v>0</v>
      </c>
      <c r="T1637">
        <f>MROT/DAY(EOMONTH(MIN($G$2:$G$2401),MONTH(G1637)-1))/8*H1637*$T$2402</f>
        <v>0</v>
      </c>
      <c r="U1637">
        <f>I1637-PLAN</f>
        <v>-100</v>
      </c>
    </row>
    <row r="1638" spans="1:21" x14ac:dyDescent="0.35">
      <c r="A1638">
        <v>313</v>
      </c>
      <c r="B1638" t="s">
        <v>136</v>
      </c>
      <c r="C1638" t="s">
        <v>50</v>
      </c>
      <c r="D1638">
        <v>5</v>
      </c>
      <c r="E1638" t="s">
        <v>133</v>
      </c>
      <c r="F1638">
        <v>2</v>
      </c>
      <c r="G1638" s="1">
        <v>44563</v>
      </c>
      <c r="H1638">
        <v>180</v>
      </c>
      <c r="I1638">
        <v>1460</v>
      </c>
      <c r="K1638">
        <f>IF(ISBLANK(J1638),VLOOKUP(A1638,LinearRegression!$B$2:$J$850,6,FALSE),J1638)</f>
        <v>25691.239649873402</v>
      </c>
      <c r="L1638" s="4">
        <f>IF(ISBLANK(J1638),VLOOKUP(A1638,GradientBoostingRegressor!$B$2:$J$850,6,FALSE),J1638)</f>
        <v>22902.601744499199</v>
      </c>
      <c r="P1638">
        <f t="shared" si="100"/>
        <v>0</v>
      </c>
      <c r="Q1638">
        <f>$H1638*Q$2402</f>
        <v>27726.35250445862</v>
      </c>
      <c r="R1638">
        <f t="shared" si="101"/>
        <v>0</v>
      </c>
      <c r="S1638">
        <f t="shared" si="102"/>
        <v>0</v>
      </c>
      <c r="T1638">
        <f>MROT/DAY(EOMONTH(MIN($G$2:$G$2401),MONTH(G1638)-1))/8*H1638*$T$2402</f>
        <v>0</v>
      </c>
      <c r="U1638">
        <f>I1638-PLAN</f>
        <v>-100</v>
      </c>
    </row>
    <row r="1639" spans="1:21" x14ac:dyDescent="0.35">
      <c r="A1639">
        <v>314</v>
      </c>
      <c r="B1639" t="s">
        <v>137</v>
      </c>
      <c r="C1639" t="s">
        <v>50</v>
      </c>
      <c r="D1639">
        <v>5</v>
      </c>
      <c r="E1639" t="s">
        <v>133</v>
      </c>
      <c r="F1639">
        <v>2</v>
      </c>
      <c r="G1639" s="1">
        <v>44563</v>
      </c>
      <c r="H1639">
        <v>192</v>
      </c>
      <c r="I1639">
        <v>1460</v>
      </c>
      <c r="K1639">
        <f>IF(ISBLANK(J1639),VLOOKUP(A1639,LinearRegression!$B$2:$J$850,6,FALSE),J1639)</f>
        <v>28458.673110792999</v>
      </c>
      <c r="L1639" s="4">
        <f>IF(ISBLANK(J1639),VLOOKUP(A1639,GradientBoostingRegressor!$B$2:$J$850,6,FALSE),J1639)</f>
        <v>25827.451653184198</v>
      </c>
      <c r="P1639">
        <f t="shared" si="100"/>
        <v>0</v>
      </c>
      <c r="Q1639">
        <f>$H1639*Q$2402</f>
        <v>29574.776004755862</v>
      </c>
      <c r="R1639">
        <f t="shared" si="101"/>
        <v>0</v>
      </c>
      <c r="S1639">
        <f t="shared" si="102"/>
        <v>0</v>
      </c>
      <c r="T1639">
        <f>MROT/DAY(EOMONTH(MIN($G$2:$G$2401),MONTH(G1639)-1))/8*H1639*$T$2402</f>
        <v>0</v>
      </c>
      <c r="U1639">
        <f>I1639-PLAN</f>
        <v>-100</v>
      </c>
    </row>
    <row r="1640" spans="1:21" x14ac:dyDescent="0.35">
      <c r="A1640">
        <v>316</v>
      </c>
      <c r="B1640" t="s">
        <v>139</v>
      </c>
      <c r="C1640" t="s">
        <v>65</v>
      </c>
      <c r="D1640">
        <v>5</v>
      </c>
      <c r="E1640" t="s">
        <v>66</v>
      </c>
      <c r="F1640">
        <v>3.4</v>
      </c>
      <c r="G1640" s="1">
        <v>44563</v>
      </c>
      <c r="H1640">
        <v>180</v>
      </c>
      <c r="I1640">
        <v>1460</v>
      </c>
      <c r="K1640">
        <f>IF(ISBLANK(J1640),VLOOKUP(A1640,LinearRegression!$B$2:$J$850,6,FALSE),J1640)</f>
        <v>29074.6315679199</v>
      </c>
      <c r="L1640" s="4">
        <f>IF(ISBLANK(J1640),VLOOKUP(A1640,GradientBoostingRegressor!$B$2:$J$850,6,FALSE),J1640)</f>
        <v>27554.715233934701</v>
      </c>
      <c r="P1640">
        <f t="shared" si="100"/>
        <v>0</v>
      </c>
      <c r="Q1640">
        <f>$H1640*Q$2402</f>
        <v>27726.35250445862</v>
      </c>
      <c r="R1640">
        <f t="shared" si="101"/>
        <v>0</v>
      </c>
      <c r="S1640">
        <f t="shared" si="102"/>
        <v>0</v>
      </c>
      <c r="T1640">
        <f>MROT/DAY(EOMONTH(MIN($G$2:$G$2401),MONTH(G1640)-1))/8*H1640*$T$2402</f>
        <v>0</v>
      </c>
      <c r="U1640">
        <f>I1640-PLAN</f>
        <v>-100</v>
      </c>
    </row>
    <row r="1641" spans="1:21" x14ac:dyDescent="0.35">
      <c r="A1641">
        <v>319</v>
      </c>
      <c r="B1641" t="s">
        <v>143</v>
      </c>
      <c r="C1641" t="s">
        <v>65</v>
      </c>
      <c r="D1641">
        <v>5</v>
      </c>
      <c r="E1641" t="s">
        <v>142</v>
      </c>
      <c r="F1641">
        <v>3.4</v>
      </c>
      <c r="G1641" s="1">
        <v>44563</v>
      </c>
      <c r="H1641">
        <v>156</v>
      </c>
      <c r="I1641">
        <v>1460</v>
      </c>
      <c r="K1641">
        <f>IF(ISBLANK(J1641),VLOOKUP(A1641,LinearRegression!$B$2:$J$850,6,FALSE),J1641)</f>
        <v>23539.764646080599</v>
      </c>
      <c r="L1641" s="4">
        <f>IF(ISBLANK(J1641),VLOOKUP(A1641,GradientBoostingRegressor!$B$2:$J$850,6,FALSE),J1641)</f>
        <v>22415.1805881849</v>
      </c>
      <c r="P1641">
        <f t="shared" si="100"/>
        <v>0</v>
      </c>
      <c r="Q1641">
        <f>$H1641*Q$2402</f>
        <v>24029.505503864137</v>
      </c>
      <c r="R1641">
        <f t="shared" si="101"/>
        <v>0</v>
      </c>
      <c r="S1641">
        <f t="shared" si="102"/>
        <v>0</v>
      </c>
      <c r="T1641">
        <f>MROT/DAY(EOMONTH(MIN($G$2:$G$2401),MONTH(G1641)-1))/8*H1641*$T$2402</f>
        <v>0</v>
      </c>
      <c r="U1641">
        <f>I1641-PLAN</f>
        <v>-100</v>
      </c>
    </row>
    <row r="1642" spans="1:21" x14ac:dyDescent="0.35">
      <c r="A1642">
        <v>331</v>
      </c>
      <c r="B1642" t="s">
        <v>156</v>
      </c>
      <c r="C1642" t="s">
        <v>65</v>
      </c>
      <c r="D1642">
        <v>5</v>
      </c>
      <c r="E1642" t="s">
        <v>151</v>
      </c>
      <c r="F1642">
        <v>3.4</v>
      </c>
      <c r="G1642" s="1">
        <v>44563</v>
      </c>
      <c r="H1642">
        <v>168</v>
      </c>
      <c r="I1642">
        <v>1460</v>
      </c>
      <c r="K1642">
        <f>IF(ISBLANK(J1642),VLOOKUP(A1642,LinearRegression!$B$2:$J$850,6,FALSE),J1642)</f>
        <v>26307.1981070002</v>
      </c>
      <c r="L1642" s="4">
        <f>IF(ISBLANK(J1642),VLOOKUP(A1642,GradientBoostingRegressor!$B$2:$J$850,6,FALSE),J1642)</f>
        <v>23779.750956985899</v>
      </c>
      <c r="P1642">
        <f t="shared" si="100"/>
        <v>0</v>
      </c>
      <c r="Q1642">
        <f>$H1642*Q$2402</f>
        <v>25877.929004161379</v>
      </c>
      <c r="R1642">
        <f t="shared" si="101"/>
        <v>0</v>
      </c>
      <c r="S1642">
        <f t="shared" si="102"/>
        <v>0</v>
      </c>
      <c r="T1642">
        <f>MROT/DAY(EOMONTH(MIN($G$2:$G$2401),MONTH(G1642)-1))/8*H1642*$T$2402</f>
        <v>0</v>
      </c>
      <c r="U1642">
        <f>I1642-PLAN</f>
        <v>-100</v>
      </c>
    </row>
    <row r="1643" spans="1:21" x14ac:dyDescent="0.35">
      <c r="A1643">
        <v>344</v>
      </c>
      <c r="B1643" t="s">
        <v>169</v>
      </c>
      <c r="C1643" t="s">
        <v>65</v>
      </c>
      <c r="D1643">
        <v>6</v>
      </c>
      <c r="E1643" t="s">
        <v>66</v>
      </c>
      <c r="F1643">
        <v>3.4</v>
      </c>
      <c r="G1643" s="1">
        <v>44563</v>
      </c>
      <c r="H1643">
        <v>156</v>
      </c>
      <c r="I1643">
        <v>1460</v>
      </c>
      <c r="K1643">
        <f>IF(ISBLANK(J1643),VLOOKUP(A1643,LinearRegression!$B$2:$J$850,6,FALSE),J1643)</f>
        <v>26331.551362073598</v>
      </c>
      <c r="L1643" s="4">
        <f>IF(ISBLANK(J1643),VLOOKUP(A1643,GradientBoostingRegressor!$B$2:$J$850,6,FALSE),J1643)</f>
        <v>24120.2800852078</v>
      </c>
      <c r="P1643">
        <f t="shared" si="100"/>
        <v>0</v>
      </c>
      <c r="Q1643">
        <f>$H1643*Q$2402</f>
        <v>24029.505503864137</v>
      </c>
      <c r="R1643">
        <f t="shared" si="101"/>
        <v>0</v>
      </c>
      <c r="S1643">
        <f t="shared" si="102"/>
        <v>0</v>
      </c>
      <c r="T1643">
        <f>MROT/DAY(EOMONTH(MIN($G$2:$G$2401),MONTH(G1643)-1))/8*H1643*$T$2402</f>
        <v>0</v>
      </c>
      <c r="U1643">
        <f>I1643-PLAN</f>
        <v>-100</v>
      </c>
    </row>
    <row r="1644" spans="1:21" x14ac:dyDescent="0.35">
      <c r="A1644">
        <v>345</v>
      </c>
      <c r="B1644" t="s">
        <v>170</v>
      </c>
      <c r="C1644" t="s">
        <v>65</v>
      </c>
      <c r="D1644">
        <v>6</v>
      </c>
      <c r="E1644" t="s">
        <v>66</v>
      </c>
      <c r="F1644">
        <v>3.4</v>
      </c>
      <c r="G1644" s="1">
        <v>44563</v>
      </c>
      <c r="H1644">
        <v>156</v>
      </c>
      <c r="I1644">
        <v>1460</v>
      </c>
      <c r="K1644">
        <f>IF(ISBLANK(J1644),VLOOKUP(A1644,LinearRegression!$B$2:$J$850,6,FALSE),J1644)</f>
        <v>26331.551362073598</v>
      </c>
      <c r="L1644" s="4">
        <f>IF(ISBLANK(J1644),VLOOKUP(A1644,GradientBoostingRegressor!$B$2:$J$850,6,FALSE),J1644)</f>
        <v>24120.2800852078</v>
      </c>
      <c r="P1644">
        <f t="shared" si="100"/>
        <v>0</v>
      </c>
      <c r="Q1644">
        <f>$H1644*Q$2402</f>
        <v>24029.505503864137</v>
      </c>
      <c r="R1644">
        <f t="shared" si="101"/>
        <v>0</v>
      </c>
      <c r="S1644">
        <f t="shared" si="102"/>
        <v>0</v>
      </c>
      <c r="T1644">
        <f>MROT/DAY(EOMONTH(MIN($G$2:$G$2401),MONTH(G1644)-1))/8*H1644*$T$2402</f>
        <v>0</v>
      </c>
      <c r="U1644">
        <f>I1644-PLAN</f>
        <v>-100</v>
      </c>
    </row>
    <row r="1645" spans="1:21" x14ac:dyDescent="0.35">
      <c r="A1645">
        <v>346</v>
      </c>
      <c r="B1645" t="s">
        <v>171</v>
      </c>
      <c r="C1645" t="s">
        <v>65</v>
      </c>
      <c r="D1645">
        <v>6</v>
      </c>
      <c r="E1645" t="s">
        <v>66</v>
      </c>
      <c r="F1645">
        <v>3.4</v>
      </c>
      <c r="G1645" s="1">
        <v>44563</v>
      </c>
      <c r="H1645">
        <v>180</v>
      </c>
      <c r="I1645">
        <v>1460</v>
      </c>
      <c r="K1645">
        <f>IF(ISBLANK(J1645),VLOOKUP(A1645,LinearRegression!$B$2:$J$850,6,FALSE),J1645)</f>
        <v>31866.418283912899</v>
      </c>
      <c r="L1645" s="4">
        <f>IF(ISBLANK(J1645),VLOOKUP(A1645,GradientBoostingRegressor!$B$2:$J$850,6,FALSE),J1645)</f>
        <v>29486.376862457299</v>
      </c>
      <c r="P1645">
        <f t="shared" si="100"/>
        <v>0</v>
      </c>
      <c r="Q1645">
        <f>$H1645*Q$2402</f>
        <v>27726.35250445862</v>
      </c>
      <c r="R1645">
        <f t="shared" si="101"/>
        <v>0</v>
      </c>
      <c r="S1645">
        <f t="shared" si="102"/>
        <v>0</v>
      </c>
      <c r="T1645">
        <f>MROT/DAY(EOMONTH(MIN($G$2:$G$2401),MONTH(G1645)-1))/8*H1645*$T$2402</f>
        <v>0</v>
      </c>
      <c r="U1645">
        <f>I1645-PLAN</f>
        <v>-100</v>
      </c>
    </row>
    <row r="1646" spans="1:21" x14ac:dyDescent="0.35">
      <c r="A1646">
        <v>349</v>
      </c>
      <c r="B1646" t="s">
        <v>174</v>
      </c>
      <c r="C1646" t="s">
        <v>114</v>
      </c>
      <c r="D1646">
        <v>6</v>
      </c>
      <c r="E1646" t="s">
        <v>16</v>
      </c>
      <c r="F1646">
        <v>3.3</v>
      </c>
      <c r="G1646" s="1">
        <v>44563</v>
      </c>
      <c r="H1646">
        <v>192</v>
      </c>
      <c r="I1646">
        <v>1460</v>
      </c>
      <c r="K1646">
        <f>IF(ISBLANK(J1646),VLOOKUP(A1646,LinearRegression!$B$2:$J$850,6,FALSE),J1646)</f>
        <v>34392.180893543496</v>
      </c>
      <c r="L1646" s="4">
        <f>IF(ISBLANK(J1646),VLOOKUP(A1646,GradientBoostingRegressor!$B$2:$J$850,6,FALSE),J1646)</f>
        <v>31980.563662116001</v>
      </c>
      <c r="P1646">
        <f t="shared" si="100"/>
        <v>0</v>
      </c>
      <c r="Q1646">
        <f>$H1646*Q$2402</f>
        <v>29574.776004755862</v>
      </c>
      <c r="R1646">
        <f t="shared" si="101"/>
        <v>0</v>
      </c>
      <c r="S1646">
        <f t="shared" si="102"/>
        <v>0</v>
      </c>
      <c r="T1646">
        <f>MROT/DAY(EOMONTH(MIN($G$2:$G$2401),MONTH(G1646)-1))/8*H1646*$T$2402</f>
        <v>0</v>
      </c>
      <c r="U1646">
        <f>I1646-PLAN</f>
        <v>-100</v>
      </c>
    </row>
    <row r="1647" spans="1:21" x14ac:dyDescent="0.35">
      <c r="A1647">
        <v>351</v>
      </c>
      <c r="B1647" t="s">
        <v>176</v>
      </c>
      <c r="C1647" t="s">
        <v>114</v>
      </c>
      <c r="D1647">
        <v>6</v>
      </c>
      <c r="E1647" t="s">
        <v>103</v>
      </c>
      <c r="F1647">
        <v>3.3</v>
      </c>
      <c r="G1647" s="1">
        <v>44563</v>
      </c>
      <c r="H1647">
        <v>168</v>
      </c>
      <c r="I1647">
        <v>1460</v>
      </c>
      <c r="K1647">
        <f>IF(ISBLANK(J1647),VLOOKUP(A1647,LinearRegression!$B$2:$J$850,6,FALSE),J1647)</f>
        <v>28857.3139717042</v>
      </c>
      <c r="L1647" s="4">
        <f>IF(ISBLANK(J1647),VLOOKUP(A1647,GradientBoostingRegressor!$B$2:$J$850,6,FALSE),J1647)</f>
        <v>25023.7460449686</v>
      </c>
      <c r="P1647">
        <f t="shared" si="100"/>
        <v>0</v>
      </c>
      <c r="Q1647">
        <f>$H1647*Q$2402</f>
        <v>25877.929004161379</v>
      </c>
      <c r="R1647">
        <f t="shared" si="101"/>
        <v>0</v>
      </c>
      <c r="S1647">
        <f t="shared" si="102"/>
        <v>0</v>
      </c>
      <c r="T1647">
        <f>MROT/DAY(EOMONTH(MIN($G$2:$G$2401),MONTH(G1647)-1))/8*H1647*$T$2402</f>
        <v>0</v>
      </c>
      <c r="U1647">
        <f>I1647-PLAN</f>
        <v>-100</v>
      </c>
    </row>
    <row r="1648" spans="1:21" x14ac:dyDescent="0.35">
      <c r="A1648">
        <v>360</v>
      </c>
      <c r="B1648" t="s">
        <v>187</v>
      </c>
      <c r="C1648" t="s">
        <v>180</v>
      </c>
      <c r="D1648">
        <v>7</v>
      </c>
      <c r="E1648" t="s">
        <v>181</v>
      </c>
      <c r="F1648">
        <v>1</v>
      </c>
      <c r="G1648" s="1">
        <v>44563</v>
      </c>
      <c r="H1648">
        <v>192</v>
      </c>
      <c r="I1648">
        <v>1460</v>
      </c>
      <c r="K1648">
        <f>IF(ISBLANK(J1648),VLOOKUP(A1648,LinearRegression!$B$2:$J$850,6,FALSE),J1648)</f>
        <v>31625.538029888601</v>
      </c>
      <c r="L1648" s="4">
        <f>IF(ISBLANK(J1648),VLOOKUP(A1648,GradientBoostingRegressor!$B$2:$J$850,6,FALSE),J1648)</f>
        <v>29594.323346231798</v>
      </c>
      <c r="P1648">
        <f t="shared" si="100"/>
        <v>0</v>
      </c>
      <c r="Q1648">
        <f>$H1648*Q$2402</f>
        <v>29574.776004755862</v>
      </c>
      <c r="R1648">
        <f t="shared" si="101"/>
        <v>0</v>
      </c>
      <c r="S1648">
        <f t="shared" si="102"/>
        <v>0</v>
      </c>
      <c r="T1648">
        <f>MROT/DAY(EOMONTH(MIN($G$2:$G$2401),MONTH(G1648)-1))/8*H1648*$T$2402</f>
        <v>0</v>
      </c>
      <c r="U1648">
        <f>I1648-PLAN</f>
        <v>-100</v>
      </c>
    </row>
    <row r="1649" spans="1:21" x14ac:dyDescent="0.35">
      <c r="A1649">
        <v>362</v>
      </c>
      <c r="B1649" t="s">
        <v>189</v>
      </c>
      <c r="C1649" t="s">
        <v>65</v>
      </c>
      <c r="D1649">
        <v>7</v>
      </c>
      <c r="E1649" t="s">
        <v>66</v>
      </c>
      <c r="F1649">
        <v>3.4</v>
      </c>
      <c r="G1649" s="1">
        <v>44563</v>
      </c>
      <c r="H1649">
        <v>156</v>
      </c>
      <c r="I1649">
        <v>1460</v>
      </c>
      <c r="K1649">
        <f>IF(ISBLANK(J1649),VLOOKUP(A1649,LinearRegression!$B$2:$J$850,6,FALSE),J1649)</f>
        <v>29123.338078066601</v>
      </c>
      <c r="L1649" s="4">
        <f>IF(ISBLANK(J1649),VLOOKUP(A1649,GradientBoostingRegressor!$B$2:$J$850,6,FALSE),J1649)</f>
        <v>26452.822286514001</v>
      </c>
      <c r="P1649">
        <f t="shared" si="100"/>
        <v>0</v>
      </c>
      <c r="Q1649">
        <f>$H1649*Q$2402</f>
        <v>24029.505503864137</v>
      </c>
      <c r="R1649">
        <f t="shared" si="101"/>
        <v>0</v>
      </c>
      <c r="S1649">
        <f t="shared" si="102"/>
        <v>0</v>
      </c>
      <c r="T1649">
        <f>MROT/DAY(EOMONTH(MIN($G$2:$G$2401),MONTH(G1649)-1))/8*H1649*$T$2402</f>
        <v>0</v>
      </c>
      <c r="U1649">
        <f>I1649-PLAN</f>
        <v>-100</v>
      </c>
    </row>
    <row r="1650" spans="1:21" x14ac:dyDescent="0.35">
      <c r="A1650">
        <v>372</v>
      </c>
      <c r="B1650" t="s">
        <v>199</v>
      </c>
      <c r="C1650" t="s">
        <v>114</v>
      </c>
      <c r="D1650">
        <v>7</v>
      </c>
      <c r="E1650" t="s">
        <v>16</v>
      </c>
      <c r="F1650">
        <v>3.3</v>
      </c>
      <c r="G1650" s="1">
        <v>44563</v>
      </c>
      <c r="H1650">
        <v>156</v>
      </c>
      <c r="I1650">
        <v>1460</v>
      </c>
      <c r="K1650">
        <f>IF(ISBLANK(J1650),VLOOKUP(A1650,LinearRegression!$B$2:$J$850,6,FALSE),J1650)</f>
        <v>28881.667226777601</v>
      </c>
      <c r="L1650" s="4">
        <f>IF(ISBLANK(J1650),VLOOKUP(A1650,GradientBoostingRegressor!$B$2:$J$850,6,FALSE),J1650)</f>
        <v>25577.042771218501</v>
      </c>
      <c r="P1650">
        <f t="shared" si="100"/>
        <v>0</v>
      </c>
      <c r="Q1650">
        <f>$H1650*Q$2402</f>
        <v>24029.505503864137</v>
      </c>
      <c r="R1650">
        <f t="shared" si="101"/>
        <v>0</v>
      </c>
      <c r="S1650">
        <f t="shared" si="102"/>
        <v>0</v>
      </c>
      <c r="T1650">
        <f>MROT/DAY(EOMONTH(MIN($G$2:$G$2401),MONTH(G1650)-1))/8*H1650*$T$2402</f>
        <v>0</v>
      </c>
      <c r="U1650">
        <f>I1650-PLAN</f>
        <v>-100</v>
      </c>
    </row>
    <row r="1651" spans="1:21" x14ac:dyDescent="0.35">
      <c r="A1651">
        <v>373</v>
      </c>
      <c r="B1651" t="s">
        <v>200</v>
      </c>
      <c r="C1651" t="s">
        <v>114</v>
      </c>
      <c r="D1651">
        <v>7</v>
      </c>
      <c r="E1651" t="s">
        <v>16</v>
      </c>
      <c r="F1651">
        <v>3.3</v>
      </c>
      <c r="G1651" s="1">
        <v>44563</v>
      </c>
      <c r="H1651">
        <v>180</v>
      </c>
      <c r="I1651">
        <v>1460</v>
      </c>
      <c r="K1651">
        <f>IF(ISBLANK(J1651),VLOOKUP(A1651,LinearRegression!$B$2:$J$850,6,FALSE),J1651)</f>
        <v>34416.534148616898</v>
      </c>
      <c r="L1651" s="4">
        <f>IF(ISBLANK(J1651),VLOOKUP(A1651,GradientBoostingRegressor!$B$2:$J$850,6,FALSE),J1651)</f>
        <v>30999.768254503801</v>
      </c>
      <c r="P1651">
        <f t="shared" si="100"/>
        <v>0</v>
      </c>
      <c r="Q1651">
        <f>$H1651*Q$2402</f>
        <v>27726.35250445862</v>
      </c>
      <c r="R1651">
        <f t="shared" si="101"/>
        <v>0</v>
      </c>
      <c r="S1651">
        <f t="shared" si="102"/>
        <v>0</v>
      </c>
      <c r="T1651">
        <f>MROT/DAY(EOMONTH(MIN($G$2:$G$2401),MONTH(G1651)-1))/8*H1651*$T$2402</f>
        <v>0</v>
      </c>
      <c r="U1651">
        <f>I1651-PLAN</f>
        <v>-100</v>
      </c>
    </row>
    <row r="1652" spans="1:21" x14ac:dyDescent="0.35">
      <c r="A1652">
        <v>380</v>
      </c>
      <c r="B1652" t="s">
        <v>207</v>
      </c>
      <c r="C1652" t="s">
        <v>114</v>
      </c>
      <c r="D1652">
        <v>7</v>
      </c>
      <c r="E1652" t="s">
        <v>103</v>
      </c>
      <c r="F1652">
        <v>3.3</v>
      </c>
      <c r="G1652" s="1">
        <v>44563</v>
      </c>
      <c r="H1652">
        <v>144</v>
      </c>
      <c r="I1652">
        <v>1460</v>
      </c>
      <c r="K1652">
        <f>IF(ISBLANK(J1652),VLOOKUP(A1652,LinearRegression!$B$2:$J$850,6,FALSE),J1652)</f>
        <v>26114.233765858</v>
      </c>
      <c r="L1652" s="4">
        <f>IF(ISBLANK(J1652),VLOOKUP(A1652,GradientBoostingRegressor!$B$2:$J$850,6,FALSE),J1652)</f>
        <v>23323.142024229001</v>
      </c>
      <c r="P1652">
        <f t="shared" si="100"/>
        <v>0</v>
      </c>
      <c r="Q1652">
        <f>$H1652*Q$2402</f>
        <v>22181.082003566895</v>
      </c>
      <c r="R1652">
        <f t="shared" si="101"/>
        <v>0</v>
      </c>
      <c r="S1652">
        <f t="shared" si="102"/>
        <v>0</v>
      </c>
      <c r="T1652">
        <f>MROT/DAY(EOMONTH(MIN($G$2:$G$2401),MONTH(G1652)-1))/8*H1652*$T$2402</f>
        <v>0</v>
      </c>
      <c r="U1652">
        <f>I1652-PLAN</f>
        <v>-100</v>
      </c>
    </row>
    <row r="1653" spans="1:21" x14ac:dyDescent="0.35">
      <c r="A1653">
        <v>383</v>
      </c>
      <c r="B1653" t="s">
        <v>210</v>
      </c>
      <c r="C1653" t="s">
        <v>180</v>
      </c>
      <c r="D1653">
        <v>8</v>
      </c>
      <c r="E1653" t="s">
        <v>181</v>
      </c>
      <c r="F1653">
        <v>1</v>
      </c>
      <c r="G1653" s="1">
        <v>44563</v>
      </c>
      <c r="H1653">
        <v>180</v>
      </c>
      <c r="I1653">
        <v>1460</v>
      </c>
      <c r="K1653">
        <f>IF(ISBLANK(J1653),VLOOKUP(A1653,LinearRegression!$B$2:$J$850,6,FALSE),J1653)</f>
        <v>31649.891284961999</v>
      </c>
      <c r="L1653" s="4">
        <f>IF(ISBLANK(J1653),VLOOKUP(A1653,GradientBoostingRegressor!$B$2:$J$850,6,FALSE),J1653)</f>
        <v>26366.5366846375</v>
      </c>
      <c r="P1653">
        <f t="shared" si="100"/>
        <v>0</v>
      </c>
      <c r="Q1653">
        <f>$H1653*Q$2402</f>
        <v>27726.35250445862</v>
      </c>
      <c r="R1653">
        <f t="shared" si="101"/>
        <v>0</v>
      </c>
      <c r="S1653">
        <f t="shared" si="102"/>
        <v>0</v>
      </c>
      <c r="T1653">
        <f>MROT/DAY(EOMONTH(MIN($G$2:$G$2401),MONTH(G1653)-1))/8*H1653*$T$2402</f>
        <v>0</v>
      </c>
      <c r="U1653">
        <f>I1653-PLAN</f>
        <v>-100</v>
      </c>
    </row>
    <row r="1654" spans="1:21" x14ac:dyDescent="0.35">
      <c r="A1654">
        <v>384</v>
      </c>
      <c r="B1654" t="s">
        <v>211</v>
      </c>
      <c r="C1654" t="s">
        <v>180</v>
      </c>
      <c r="D1654">
        <v>8</v>
      </c>
      <c r="E1654" t="s">
        <v>181</v>
      </c>
      <c r="F1654">
        <v>1</v>
      </c>
      <c r="G1654" s="1">
        <v>44563</v>
      </c>
      <c r="H1654">
        <v>144</v>
      </c>
      <c r="I1654">
        <v>1460</v>
      </c>
      <c r="K1654">
        <f>IF(ISBLANK(J1654),VLOOKUP(A1654,LinearRegression!$B$2:$J$850,6,FALSE),J1654)</f>
        <v>23347.590902203101</v>
      </c>
      <c r="L1654" s="4">
        <f>IF(ISBLANK(J1654),VLOOKUP(A1654,GradientBoostingRegressor!$B$2:$J$850,6,FALSE),J1654)</f>
        <v>18972.920223994701</v>
      </c>
      <c r="P1654">
        <f t="shared" si="100"/>
        <v>0</v>
      </c>
      <c r="Q1654">
        <f>$H1654*Q$2402</f>
        <v>22181.082003566895</v>
      </c>
      <c r="R1654">
        <f t="shared" si="101"/>
        <v>0</v>
      </c>
      <c r="S1654">
        <f t="shared" si="102"/>
        <v>0</v>
      </c>
      <c r="T1654">
        <f>MROT/DAY(EOMONTH(MIN($G$2:$G$2401),MONTH(G1654)-1))/8*H1654*$T$2402</f>
        <v>0</v>
      </c>
      <c r="U1654">
        <f>I1654-PLAN</f>
        <v>-100</v>
      </c>
    </row>
    <row r="1655" spans="1:21" x14ac:dyDescent="0.35">
      <c r="A1655">
        <v>385</v>
      </c>
      <c r="B1655" t="s">
        <v>212</v>
      </c>
      <c r="C1655" t="s">
        <v>65</v>
      </c>
      <c r="D1655">
        <v>8</v>
      </c>
      <c r="E1655" t="s">
        <v>66</v>
      </c>
      <c r="F1655">
        <v>3.4</v>
      </c>
      <c r="G1655" s="1">
        <v>44563</v>
      </c>
      <c r="H1655">
        <v>180</v>
      </c>
      <c r="I1655">
        <v>1460</v>
      </c>
      <c r="K1655">
        <f>IF(ISBLANK(J1655),VLOOKUP(A1655,LinearRegression!$B$2:$J$850,6,FALSE),J1655)</f>
        <v>37449.991715898897</v>
      </c>
      <c r="L1655" s="4">
        <f>IF(ISBLANK(J1655),VLOOKUP(A1655,GradientBoostingRegressor!$B$2:$J$850,6,FALSE),J1655)</f>
        <v>31784.473687355301</v>
      </c>
      <c r="P1655">
        <f t="shared" si="100"/>
        <v>0</v>
      </c>
      <c r="Q1655">
        <f>$H1655*Q$2402</f>
        <v>27726.35250445862</v>
      </c>
      <c r="R1655">
        <f t="shared" si="101"/>
        <v>0</v>
      </c>
      <c r="S1655">
        <f t="shared" si="102"/>
        <v>0</v>
      </c>
      <c r="T1655">
        <f>MROT/DAY(EOMONTH(MIN($G$2:$G$2401),MONTH(G1655)-1))/8*H1655*$T$2402</f>
        <v>0</v>
      </c>
      <c r="U1655">
        <f>I1655-PLAN</f>
        <v>-100</v>
      </c>
    </row>
    <row r="1656" spans="1:21" x14ac:dyDescent="0.35">
      <c r="A1656">
        <v>386</v>
      </c>
      <c r="B1656" t="s">
        <v>213</v>
      </c>
      <c r="C1656" t="s">
        <v>65</v>
      </c>
      <c r="D1656">
        <v>8</v>
      </c>
      <c r="E1656" t="s">
        <v>66</v>
      </c>
      <c r="F1656">
        <v>3.4</v>
      </c>
      <c r="G1656" s="1">
        <v>44563</v>
      </c>
      <c r="H1656">
        <v>144</v>
      </c>
      <c r="I1656">
        <v>1460</v>
      </c>
      <c r="K1656">
        <f>IF(ISBLANK(J1656),VLOOKUP(A1656,LinearRegression!$B$2:$J$850,6,FALSE),J1656)</f>
        <v>29147.691333139999</v>
      </c>
      <c r="L1656" s="4">
        <f>IF(ISBLANK(J1656),VLOOKUP(A1656,GradientBoostingRegressor!$B$2:$J$850,6,FALSE),J1656)</f>
        <v>24198.921539524501</v>
      </c>
      <c r="P1656">
        <f t="shared" si="100"/>
        <v>0</v>
      </c>
      <c r="Q1656">
        <f>$H1656*Q$2402</f>
        <v>22181.082003566895</v>
      </c>
      <c r="R1656">
        <f t="shared" si="101"/>
        <v>0</v>
      </c>
      <c r="S1656">
        <f t="shared" si="102"/>
        <v>0</v>
      </c>
      <c r="T1656">
        <f>MROT/DAY(EOMONTH(MIN($G$2:$G$2401),MONTH(G1656)-1))/8*H1656*$T$2402</f>
        <v>0</v>
      </c>
      <c r="U1656">
        <f>I1656-PLAN</f>
        <v>-100</v>
      </c>
    </row>
    <row r="1657" spans="1:21" x14ac:dyDescent="0.35">
      <c r="A1657">
        <v>387</v>
      </c>
      <c r="B1657" t="s">
        <v>214</v>
      </c>
      <c r="C1657" t="s">
        <v>65</v>
      </c>
      <c r="D1657">
        <v>8</v>
      </c>
      <c r="E1657" t="s">
        <v>66</v>
      </c>
      <c r="F1657">
        <v>3.4</v>
      </c>
      <c r="G1657" s="1">
        <v>44563</v>
      </c>
      <c r="H1657">
        <v>192</v>
      </c>
      <c r="I1657">
        <v>1460</v>
      </c>
      <c r="K1657">
        <f>IF(ISBLANK(J1657),VLOOKUP(A1657,LinearRegression!$B$2:$J$850,6,FALSE),J1657)</f>
        <v>40217.425176818499</v>
      </c>
      <c r="L1657" s="4">
        <f>IF(ISBLANK(J1657),VLOOKUP(A1657,GradientBoostingRegressor!$B$2:$J$850,6,FALSE),J1657)</f>
        <v>35281.6212477019</v>
      </c>
      <c r="P1657">
        <f t="shared" si="100"/>
        <v>0</v>
      </c>
      <c r="Q1657">
        <f>$H1657*Q$2402</f>
        <v>29574.776004755862</v>
      </c>
      <c r="R1657">
        <f t="shared" si="101"/>
        <v>0</v>
      </c>
      <c r="S1657">
        <f t="shared" si="102"/>
        <v>0</v>
      </c>
      <c r="T1657">
        <f>MROT/DAY(EOMONTH(MIN($G$2:$G$2401),MONTH(G1657)-1))/8*H1657*$T$2402</f>
        <v>0</v>
      </c>
      <c r="U1657">
        <f>I1657-PLAN</f>
        <v>-100</v>
      </c>
    </row>
    <row r="1658" spans="1:21" x14ac:dyDescent="0.35">
      <c r="A1658">
        <v>388</v>
      </c>
      <c r="B1658" t="s">
        <v>215</v>
      </c>
      <c r="C1658" t="s">
        <v>65</v>
      </c>
      <c r="D1658">
        <v>8</v>
      </c>
      <c r="E1658" t="s">
        <v>66</v>
      </c>
      <c r="F1658">
        <v>3.4</v>
      </c>
      <c r="G1658" s="1">
        <v>44563</v>
      </c>
      <c r="H1658">
        <v>216</v>
      </c>
      <c r="I1658">
        <v>1460</v>
      </c>
      <c r="K1658">
        <f>IF(ISBLANK(J1658),VLOOKUP(A1658,LinearRegression!$B$2:$J$850,6,FALSE),J1658)</f>
        <v>45752.292098657803</v>
      </c>
      <c r="L1658" s="4">
        <f>IF(ISBLANK(J1658),VLOOKUP(A1658,GradientBoostingRegressor!$B$2:$J$850,6,FALSE),J1658)</f>
        <v>42510.879086763998</v>
      </c>
      <c r="P1658">
        <f t="shared" si="100"/>
        <v>0</v>
      </c>
      <c r="Q1658">
        <f>$H1658*Q$2402</f>
        <v>33271.623005350346</v>
      </c>
      <c r="R1658">
        <f t="shared" si="101"/>
        <v>0</v>
      </c>
      <c r="S1658">
        <f t="shared" si="102"/>
        <v>0</v>
      </c>
      <c r="T1658">
        <f>MROT/DAY(EOMONTH(MIN($G$2:$G$2401),MONTH(G1658)-1))/8*H1658*$T$2402</f>
        <v>0</v>
      </c>
      <c r="U1658">
        <f>I1658-PLAN</f>
        <v>-100</v>
      </c>
    </row>
    <row r="1659" spans="1:21" x14ac:dyDescent="0.35">
      <c r="A1659">
        <v>389</v>
      </c>
      <c r="B1659" t="s">
        <v>216</v>
      </c>
      <c r="C1659" t="s">
        <v>65</v>
      </c>
      <c r="D1659">
        <v>8</v>
      </c>
      <c r="E1659" t="s">
        <v>66</v>
      </c>
      <c r="F1659">
        <v>3.4</v>
      </c>
      <c r="G1659" s="1">
        <v>44563</v>
      </c>
      <c r="H1659">
        <v>156</v>
      </c>
      <c r="I1659">
        <v>1460</v>
      </c>
      <c r="K1659">
        <f>IF(ISBLANK(J1659),VLOOKUP(A1659,LinearRegression!$B$2:$J$850,6,FALSE),J1659)</f>
        <v>31915.1247940596</v>
      </c>
      <c r="L1659" s="4">
        <f>IF(ISBLANK(J1659),VLOOKUP(A1659,GradientBoostingRegressor!$B$2:$J$850,6,FALSE),J1659)</f>
        <v>26452.822286514001</v>
      </c>
      <c r="P1659">
        <f t="shared" si="100"/>
        <v>0</v>
      </c>
      <c r="Q1659">
        <f>$H1659*Q$2402</f>
        <v>24029.505503864137</v>
      </c>
      <c r="R1659">
        <f t="shared" si="101"/>
        <v>0</v>
      </c>
      <c r="S1659">
        <f t="shared" si="102"/>
        <v>0</v>
      </c>
      <c r="T1659">
        <f>MROT/DAY(EOMONTH(MIN($G$2:$G$2401),MONTH(G1659)-1))/8*H1659*$T$2402</f>
        <v>0</v>
      </c>
      <c r="U1659">
        <f>I1659-PLAN</f>
        <v>-100</v>
      </c>
    </row>
    <row r="1660" spans="1:21" x14ac:dyDescent="0.35">
      <c r="A1660">
        <v>390</v>
      </c>
      <c r="B1660" t="s">
        <v>217</v>
      </c>
      <c r="C1660" t="s">
        <v>65</v>
      </c>
      <c r="D1660">
        <v>8</v>
      </c>
      <c r="E1660" t="s">
        <v>66</v>
      </c>
      <c r="F1660">
        <v>3.4</v>
      </c>
      <c r="G1660" s="1">
        <v>44563</v>
      </c>
      <c r="H1660">
        <v>192</v>
      </c>
      <c r="I1660">
        <v>1460</v>
      </c>
      <c r="K1660">
        <f>IF(ISBLANK(J1660),VLOOKUP(A1660,LinearRegression!$B$2:$J$850,6,FALSE),J1660)</f>
        <v>40217.425176818499</v>
      </c>
      <c r="L1660" s="4">
        <f>IF(ISBLANK(J1660),VLOOKUP(A1660,GradientBoostingRegressor!$B$2:$J$850,6,FALSE),J1660)</f>
        <v>35281.6212477019</v>
      </c>
      <c r="P1660">
        <f t="shared" si="100"/>
        <v>0</v>
      </c>
      <c r="Q1660">
        <f>$H1660*Q$2402</f>
        <v>29574.776004755862</v>
      </c>
      <c r="R1660">
        <f t="shared" si="101"/>
        <v>0</v>
      </c>
      <c r="S1660">
        <f t="shared" si="102"/>
        <v>0</v>
      </c>
      <c r="T1660">
        <f>MROT/DAY(EOMONTH(MIN($G$2:$G$2401),MONTH(G1660)-1))/8*H1660*$T$2402</f>
        <v>0</v>
      </c>
      <c r="U1660">
        <f>I1660-PLAN</f>
        <v>-100</v>
      </c>
    </row>
    <row r="1661" spans="1:21" x14ac:dyDescent="0.35">
      <c r="A1661">
        <v>391</v>
      </c>
      <c r="B1661" t="s">
        <v>218</v>
      </c>
      <c r="C1661" t="s">
        <v>114</v>
      </c>
      <c r="D1661">
        <v>8</v>
      </c>
      <c r="E1661" t="s">
        <v>16</v>
      </c>
      <c r="F1661">
        <v>3.3</v>
      </c>
      <c r="G1661" s="1">
        <v>44563</v>
      </c>
      <c r="H1661">
        <v>156</v>
      </c>
      <c r="I1661">
        <v>1460</v>
      </c>
      <c r="K1661">
        <f>IF(ISBLANK(J1661),VLOOKUP(A1661,LinearRegression!$B$2:$J$850,6,FALSE),J1661)</f>
        <v>31673.4539427706</v>
      </c>
      <c r="L1661" s="4">
        <f>IF(ISBLANK(J1661),VLOOKUP(A1661,GradientBoostingRegressor!$B$2:$J$850,6,FALSE),J1661)</f>
        <v>25577.042771218501</v>
      </c>
      <c r="P1661">
        <f t="shared" si="100"/>
        <v>0</v>
      </c>
      <c r="Q1661">
        <f>$H1661*Q$2402</f>
        <v>24029.505503864137</v>
      </c>
      <c r="R1661">
        <f t="shared" si="101"/>
        <v>0</v>
      </c>
      <c r="S1661">
        <f t="shared" si="102"/>
        <v>0</v>
      </c>
      <c r="T1661">
        <f>MROT/DAY(EOMONTH(MIN($G$2:$G$2401),MONTH(G1661)-1))/8*H1661*$T$2402</f>
        <v>0</v>
      </c>
      <c r="U1661">
        <f>I1661-PLAN</f>
        <v>-100</v>
      </c>
    </row>
    <row r="1662" spans="1:21" x14ac:dyDescent="0.35">
      <c r="A1662">
        <v>392</v>
      </c>
      <c r="B1662" t="s">
        <v>219</v>
      </c>
      <c r="C1662" t="s">
        <v>114</v>
      </c>
      <c r="D1662">
        <v>8</v>
      </c>
      <c r="E1662" t="s">
        <v>16</v>
      </c>
      <c r="F1662">
        <v>3.3</v>
      </c>
      <c r="G1662" s="1">
        <v>44563</v>
      </c>
      <c r="H1662">
        <v>180</v>
      </c>
      <c r="I1662">
        <v>1460</v>
      </c>
      <c r="K1662">
        <f>IF(ISBLANK(J1662),VLOOKUP(A1662,LinearRegression!$B$2:$J$850,6,FALSE),J1662)</f>
        <v>37208.320864609901</v>
      </c>
      <c r="L1662" s="4">
        <f>IF(ISBLANK(J1662),VLOOKUP(A1662,GradientBoostingRegressor!$B$2:$J$850,6,FALSE),J1662)</f>
        <v>30999.768254503801</v>
      </c>
      <c r="P1662">
        <f t="shared" si="100"/>
        <v>0</v>
      </c>
      <c r="Q1662">
        <f>$H1662*Q$2402</f>
        <v>27726.35250445862</v>
      </c>
      <c r="R1662">
        <f t="shared" si="101"/>
        <v>0</v>
      </c>
      <c r="S1662">
        <f t="shared" si="102"/>
        <v>0</v>
      </c>
      <c r="T1662">
        <f>MROT/DAY(EOMONTH(MIN($G$2:$G$2401),MONTH(G1662)-1))/8*H1662*$T$2402</f>
        <v>0</v>
      </c>
      <c r="U1662">
        <f>I1662-PLAN</f>
        <v>-100</v>
      </c>
    </row>
    <row r="1663" spans="1:21" x14ac:dyDescent="0.35">
      <c r="A1663">
        <v>393</v>
      </c>
      <c r="B1663" t="s">
        <v>220</v>
      </c>
      <c r="C1663" t="s">
        <v>114</v>
      </c>
      <c r="D1663">
        <v>8</v>
      </c>
      <c r="E1663" t="s">
        <v>16</v>
      </c>
      <c r="F1663">
        <v>3.3</v>
      </c>
      <c r="G1663" s="1">
        <v>44563</v>
      </c>
      <c r="H1663">
        <v>180</v>
      </c>
      <c r="I1663">
        <v>1460</v>
      </c>
      <c r="K1663">
        <f>IF(ISBLANK(J1663),VLOOKUP(A1663,LinearRegression!$B$2:$J$850,6,FALSE),J1663)</f>
        <v>37208.320864609901</v>
      </c>
      <c r="L1663" s="4">
        <f>IF(ISBLANK(J1663),VLOOKUP(A1663,GradientBoostingRegressor!$B$2:$J$850,6,FALSE),J1663)</f>
        <v>30999.768254503801</v>
      </c>
      <c r="P1663">
        <f t="shared" si="100"/>
        <v>0</v>
      </c>
      <c r="Q1663">
        <f>$H1663*Q$2402</f>
        <v>27726.35250445862</v>
      </c>
      <c r="R1663">
        <f t="shared" si="101"/>
        <v>0</v>
      </c>
      <c r="S1663">
        <f t="shared" si="102"/>
        <v>0</v>
      </c>
      <c r="T1663">
        <f>MROT/DAY(EOMONTH(MIN($G$2:$G$2401),MONTH(G1663)-1))/8*H1663*$T$2402</f>
        <v>0</v>
      </c>
      <c r="U1663">
        <f>I1663-PLAN</f>
        <v>-100</v>
      </c>
    </row>
    <row r="1664" spans="1:21" x14ac:dyDescent="0.35">
      <c r="A1664">
        <v>394</v>
      </c>
      <c r="B1664" t="s">
        <v>221</v>
      </c>
      <c r="C1664" t="s">
        <v>114</v>
      </c>
      <c r="D1664">
        <v>8</v>
      </c>
      <c r="E1664" t="s">
        <v>16</v>
      </c>
      <c r="F1664">
        <v>3.3</v>
      </c>
      <c r="G1664" s="1">
        <v>44563</v>
      </c>
      <c r="H1664">
        <v>180</v>
      </c>
      <c r="I1664">
        <v>1460</v>
      </c>
      <c r="K1664">
        <f>IF(ISBLANK(J1664),VLOOKUP(A1664,LinearRegression!$B$2:$J$850,6,FALSE),J1664)</f>
        <v>37208.320864609901</v>
      </c>
      <c r="L1664" s="4">
        <f>IF(ISBLANK(J1664),VLOOKUP(A1664,GradientBoostingRegressor!$B$2:$J$850,6,FALSE),J1664)</f>
        <v>30999.768254503801</v>
      </c>
      <c r="P1664">
        <f t="shared" si="100"/>
        <v>0</v>
      </c>
      <c r="Q1664">
        <f>$H1664*Q$2402</f>
        <v>27726.35250445862</v>
      </c>
      <c r="R1664">
        <f t="shared" si="101"/>
        <v>0</v>
      </c>
      <c r="S1664">
        <f t="shared" si="102"/>
        <v>0</v>
      </c>
      <c r="T1664">
        <f>MROT/DAY(EOMONTH(MIN($G$2:$G$2401),MONTH(G1664)-1))/8*H1664*$T$2402</f>
        <v>0</v>
      </c>
      <c r="U1664">
        <f>I1664-PLAN</f>
        <v>-100</v>
      </c>
    </row>
    <row r="1665" spans="1:21" x14ac:dyDescent="0.35">
      <c r="A1665">
        <v>395</v>
      </c>
      <c r="B1665" t="s">
        <v>222</v>
      </c>
      <c r="C1665" t="s">
        <v>114</v>
      </c>
      <c r="D1665">
        <v>8</v>
      </c>
      <c r="E1665" t="s">
        <v>16</v>
      </c>
      <c r="F1665">
        <v>3.3</v>
      </c>
      <c r="G1665" s="1">
        <v>44563</v>
      </c>
      <c r="H1665">
        <v>132</v>
      </c>
      <c r="I1665">
        <v>1460</v>
      </c>
      <c r="K1665">
        <f>IF(ISBLANK(J1665),VLOOKUP(A1665,LinearRegression!$B$2:$J$850,6,FALSE),J1665)</f>
        <v>26138.587020931402</v>
      </c>
      <c r="L1665" s="4">
        <f>IF(ISBLANK(J1665),VLOOKUP(A1665,GradientBoostingRegressor!$B$2:$J$850,6,FALSE),J1665)</f>
        <v>21478.440535704402</v>
      </c>
      <c r="P1665">
        <f t="shared" si="100"/>
        <v>0</v>
      </c>
      <c r="Q1665">
        <f>$H1665*Q$2402</f>
        <v>20332.658503269657</v>
      </c>
      <c r="R1665">
        <f t="shared" si="101"/>
        <v>0</v>
      </c>
      <c r="S1665">
        <f t="shared" si="102"/>
        <v>0</v>
      </c>
      <c r="T1665">
        <f>MROT/DAY(EOMONTH(MIN($G$2:$G$2401),MONTH(G1665)-1))/8*H1665*$T$2402</f>
        <v>0</v>
      </c>
      <c r="U1665">
        <f>I1665-PLAN</f>
        <v>-100</v>
      </c>
    </row>
    <row r="1666" spans="1:21" x14ac:dyDescent="0.35">
      <c r="A1666">
        <v>396</v>
      </c>
      <c r="B1666" t="s">
        <v>223</v>
      </c>
      <c r="C1666" t="s">
        <v>114</v>
      </c>
      <c r="D1666">
        <v>8</v>
      </c>
      <c r="E1666" t="s">
        <v>16</v>
      </c>
      <c r="F1666">
        <v>3.3</v>
      </c>
      <c r="G1666" s="1">
        <v>44563</v>
      </c>
      <c r="H1666">
        <v>192</v>
      </c>
      <c r="I1666">
        <v>1460</v>
      </c>
      <c r="K1666">
        <f>IF(ISBLANK(J1666),VLOOKUP(A1666,LinearRegression!$B$2:$J$850,6,FALSE),J1666)</f>
        <v>39975.754325529502</v>
      </c>
      <c r="L1666" s="4">
        <f>IF(ISBLANK(J1666),VLOOKUP(A1666,GradientBoostingRegressor!$B$2:$J$850,6,FALSE),J1666)</f>
        <v>34160.870163244603</v>
      </c>
      <c r="P1666">
        <f t="shared" si="100"/>
        <v>0</v>
      </c>
      <c r="Q1666">
        <f>$H1666*Q$2402</f>
        <v>29574.776004755862</v>
      </c>
      <c r="R1666">
        <f t="shared" si="101"/>
        <v>0</v>
      </c>
      <c r="S1666">
        <f t="shared" si="102"/>
        <v>0</v>
      </c>
      <c r="T1666">
        <f>MROT/DAY(EOMONTH(MIN($G$2:$G$2401),MONTH(G1666)-1))/8*H1666*$T$2402</f>
        <v>0</v>
      </c>
      <c r="U1666">
        <f>I1666-PLAN</f>
        <v>-100</v>
      </c>
    </row>
    <row r="1667" spans="1:21" x14ac:dyDescent="0.35">
      <c r="A1667">
        <v>397</v>
      </c>
      <c r="B1667" t="s">
        <v>224</v>
      </c>
      <c r="C1667" t="s">
        <v>114</v>
      </c>
      <c r="D1667">
        <v>8</v>
      </c>
      <c r="E1667" t="s">
        <v>103</v>
      </c>
      <c r="F1667">
        <v>3.3</v>
      </c>
      <c r="G1667" s="1">
        <v>44563</v>
      </c>
      <c r="H1667">
        <v>156</v>
      </c>
      <c r="I1667">
        <v>1460</v>
      </c>
      <c r="K1667">
        <f>IF(ISBLANK(J1667),VLOOKUP(A1667,LinearRegression!$B$2:$J$850,6,FALSE),J1667)</f>
        <v>31673.4539427706</v>
      </c>
      <c r="L1667" s="4">
        <f>IF(ISBLANK(J1667),VLOOKUP(A1667,GradientBoostingRegressor!$B$2:$J$850,6,FALSE),J1667)</f>
        <v>25577.042771218501</v>
      </c>
      <c r="P1667">
        <f t="shared" ref="P1667:P1730" si="103">$I1667*P$2402</f>
        <v>0</v>
      </c>
      <c r="Q1667">
        <f>$H1667*Q$2402</f>
        <v>24029.505503864137</v>
      </c>
      <c r="R1667">
        <f t="shared" ref="R1667:R1730" si="104">$D1667*R$2402</f>
        <v>0</v>
      </c>
      <c r="S1667">
        <f t="shared" ref="S1667:S1730" si="105">$F1667*S$2402</f>
        <v>0</v>
      </c>
      <c r="T1667">
        <f>MROT/DAY(EOMONTH(MIN($G$2:$G$2401),MONTH(G1667)-1))/8*H1667*$T$2402</f>
        <v>0</v>
      </c>
      <c r="U1667">
        <f>I1667-PLAN</f>
        <v>-100</v>
      </c>
    </row>
    <row r="1668" spans="1:21" x14ac:dyDescent="0.35">
      <c r="A1668">
        <v>398</v>
      </c>
      <c r="B1668" t="s">
        <v>225</v>
      </c>
      <c r="C1668" t="s">
        <v>114</v>
      </c>
      <c r="D1668">
        <v>8</v>
      </c>
      <c r="E1668" t="s">
        <v>103</v>
      </c>
      <c r="F1668">
        <v>3.3</v>
      </c>
      <c r="G1668" s="1">
        <v>44563</v>
      </c>
      <c r="H1668">
        <v>192</v>
      </c>
      <c r="I1668">
        <v>1460</v>
      </c>
      <c r="K1668">
        <f>IF(ISBLANK(J1668),VLOOKUP(A1668,LinearRegression!$B$2:$J$850,6,FALSE),J1668)</f>
        <v>39975.754325529502</v>
      </c>
      <c r="L1668" s="4">
        <f>IF(ISBLANK(J1668),VLOOKUP(A1668,GradientBoostingRegressor!$B$2:$J$850,6,FALSE),J1668)</f>
        <v>34160.870163244603</v>
      </c>
      <c r="P1668">
        <f t="shared" si="103"/>
        <v>0</v>
      </c>
      <c r="Q1668">
        <f>$H1668*Q$2402</f>
        <v>29574.776004755862</v>
      </c>
      <c r="R1668">
        <f t="shared" si="104"/>
        <v>0</v>
      </c>
      <c r="S1668">
        <f t="shared" si="105"/>
        <v>0</v>
      </c>
      <c r="T1668">
        <f>MROT/DAY(EOMONTH(MIN($G$2:$G$2401),MONTH(G1668)-1))/8*H1668*$T$2402</f>
        <v>0</v>
      </c>
      <c r="U1668">
        <f>I1668-PLAN</f>
        <v>-100</v>
      </c>
    </row>
    <row r="1669" spans="1:21" x14ac:dyDescent="0.35">
      <c r="A1669">
        <v>399</v>
      </c>
      <c r="B1669" t="s">
        <v>226</v>
      </c>
      <c r="C1669" t="s">
        <v>114</v>
      </c>
      <c r="D1669">
        <v>8</v>
      </c>
      <c r="E1669" t="s">
        <v>103</v>
      </c>
      <c r="F1669">
        <v>3.3</v>
      </c>
      <c r="G1669" s="1">
        <v>44563</v>
      </c>
      <c r="H1669">
        <v>204</v>
      </c>
      <c r="I1669">
        <v>1460</v>
      </c>
      <c r="K1669">
        <f>IF(ISBLANK(J1669),VLOOKUP(A1669,LinearRegression!$B$2:$J$850,6,FALSE),J1669)</f>
        <v>42743.187786449103</v>
      </c>
      <c r="L1669" s="4">
        <f>IF(ISBLANK(J1669),VLOOKUP(A1669,GradientBoostingRegressor!$B$2:$J$850,6,FALSE),J1669)</f>
        <v>37875.3919454809</v>
      </c>
      <c r="P1669">
        <f t="shared" si="103"/>
        <v>0</v>
      </c>
      <c r="Q1669">
        <f>$H1669*Q$2402</f>
        <v>31423.199505053104</v>
      </c>
      <c r="R1669">
        <f t="shared" si="104"/>
        <v>0</v>
      </c>
      <c r="S1669">
        <f t="shared" si="105"/>
        <v>0</v>
      </c>
      <c r="T1669">
        <f>MROT/DAY(EOMONTH(MIN($G$2:$G$2401),MONTH(G1669)-1))/8*H1669*$T$2402</f>
        <v>0</v>
      </c>
      <c r="U1669">
        <f>I1669-PLAN</f>
        <v>-100</v>
      </c>
    </row>
    <row r="1670" spans="1:21" x14ac:dyDescent="0.35">
      <c r="A1670">
        <v>400</v>
      </c>
      <c r="B1670" t="s">
        <v>227</v>
      </c>
      <c r="C1670" t="s">
        <v>114</v>
      </c>
      <c r="D1670">
        <v>8</v>
      </c>
      <c r="E1670" t="s">
        <v>103</v>
      </c>
      <c r="F1670">
        <v>3.3</v>
      </c>
      <c r="G1670" s="1">
        <v>44563</v>
      </c>
      <c r="H1670">
        <v>180</v>
      </c>
      <c r="I1670">
        <v>1460</v>
      </c>
      <c r="K1670">
        <f>IF(ISBLANK(J1670),VLOOKUP(A1670,LinearRegression!$B$2:$J$850,6,FALSE),J1670)</f>
        <v>37208.320864609901</v>
      </c>
      <c r="L1670" s="4">
        <f>IF(ISBLANK(J1670),VLOOKUP(A1670,GradientBoostingRegressor!$B$2:$J$850,6,FALSE),J1670)</f>
        <v>30999.768254503801</v>
      </c>
      <c r="P1670">
        <f t="shared" si="103"/>
        <v>0</v>
      </c>
      <c r="Q1670">
        <f>$H1670*Q$2402</f>
        <v>27726.35250445862</v>
      </c>
      <c r="R1670">
        <f t="shared" si="104"/>
        <v>0</v>
      </c>
      <c r="S1670">
        <f t="shared" si="105"/>
        <v>0</v>
      </c>
      <c r="T1670">
        <f>MROT/DAY(EOMONTH(MIN($G$2:$G$2401),MONTH(G1670)-1))/8*H1670*$T$2402</f>
        <v>0</v>
      </c>
      <c r="U1670">
        <f>I1670-PLAN</f>
        <v>-100</v>
      </c>
    </row>
    <row r="1671" spans="1:21" x14ac:dyDescent="0.35">
      <c r="A1671">
        <v>401</v>
      </c>
      <c r="B1671" t="s">
        <v>10</v>
      </c>
      <c r="C1671" t="s">
        <v>11</v>
      </c>
      <c r="D1671">
        <v>2</v>
      </c>
      <c r="E1671" t="s">
        <v>12</v>
      </c>
      <c r="F1671">
        <v>1</v>
      </c>
      <c r="G1671" s="1">
        <v>44564</v>
      </c>
      <c r="H1671">
        <v>192</v>
      </c>
      <c r="I1671">
        <v>1430</v>
      </c>
      <c r="K1671">
        <f>IF(ISBLANK(J1671),VLOOKUP(A1671,LinearRegression!$B$2:$J$850,6,FALSE),J1671)</f>
        <v>17600.350272695301</v>
      </c>
      <c r="L1671" s="4">
        <f>IF(ISBLANK(J1671),VLOOKUP(A1671,GradientBoostingRegressor!$B$2:$J$850,6,FALSE),J1671)</f>
        <v>18822.051454288201</v>
      </c>
      <c r="P1671">
        <f t="shared" si="103"/>
        <v>0</v>
      </c>
      <c r="Q1671">
        <f>$H1671*Q$2402</f>
        <v>29574.776004755862</v>
      </c>
      <c r="R1671">
        <f t="shared" si="104"/>
        <v>0</v>
      </c>
      <c r="S1671">
        <f t="shared" si="105"/>
        <v>0</v>
      </c>
      <c r="T1671">
        <f>MROT/DAY(EOMONTH(MIN($G$2:$G$2401),MONTH(G1671)-1))/8*H1671*$T$2402</f>
        <v>0</v>
      </c>
      <c r="U1671">
        <f>I1671-PLAN</f>
        <v>-130</v>
      </c>
    </row>
    <row r="1672" spans="1:21" x14ac:dyDescent="0.35">
      <c r="A1672">
        <v>402</v>
      </c>
      <c r="B1672" t="s">
        <v>13</v>
      </c>
      <c r="C1672" t="s">
        <v>11</v>
      </c>
      <c r="D1672">
        <v>2</v>
      </c>
      <c r="E1672" t="s">
        <v>12</v>
      </c>
      <c r="F1672">
        <v>1</v>
      </c>
      <c r="G1672" s="1">
        <v>44564</v>
      </c>
      <c r="H1672">
        <v>180</v>
      </c>
      <c r="I1672">
        <v>1430</v>
      </c>
      <c r="K1672">
        <f>IF(ISBLANK(J1672),VLOOKUP(A1672,LinearRegression!$B$2:$J$850,6,FALSE),J1672)</f>
        <v>14832.9168117757</v>
      </c>
      <c r="L1672" s="4">
        <f>IF(ISBLANK(J1672),VLOOKUP(A1672,GradientBoostingRegressor!$B$2:$J$850,6,FALSE),J1672)</f>
        <v>17743.1146848352</v>
      </c>
      <c r="P1672">
        <f t="shared" si="103"/>
        <v>0</v>
      </c>
      <c r="Q1672">
        <f>$H1672*Q$2402</f>
        <v>27726.35250445862</v>
      </c>
      <c r="R1672">
        <f t="shared" si="104"/>
        <v>0</v>
      </c>
      <c r="S1672">
        <f t="shared" si="105"/>
        <v>0</v>
      </c>
      <c r="T1672">
        <f>MROT/DAY(EOMONTH(MIN($G$2:$G$2401),MONTH(G1672)-1))/8*H1672*$T$2402</f>
        <v>0</v>
      </c>
      <c r="U1672">
        <f>I1672-PLAN</f>
        <v>-130</v>
      </c>
    </row>
    <row r="1673" spans="1:21" x14ac:dyDescent="0.35">
      <c r="A1673">
        <v>403</v>
      </c>
      <c r="B1673" t="s">
        <v>14</v>
      </c>
      <c r="C1673" t="s">
        <v>11</v>
      </c>
      <c r="D1673">
        <v>2</v>
      </c>
      <c r="E1673" t="s">
        <v>12</v>
      </c>
      <c r="F1673">
        <v>1</v>
      </c>
      <c r="G1673" s="1">
        <v>44564</v>
      </c>
      <c r="H1673">
        <v>192</v>
      </c>
      <c r="I1673">
        <v>1430</v>
      </c>
      <c r="K1673">
        <f>IF(ISBLANK(J1673),VLOOKUP(A1673,LinearRegression!$B$2:$J$850,6,FALSE),J1673)</f>
        <v>17600.350272695301</v>
      </c>
      <c r="L1673" s="4">
        <f>IF(ISBLANK(J1673),VLOOKUP(A1673,GradientBoostingRegressor!$B$2:$J$850,6,FALSE),J1673)</f>
        <v>18822.051454288201</v>
      </c>
      <c r="P1673">
        <f t="shared" si="103"/>
        <v>0</v>
      </c>
      <c r="Q1673">
        <f>$H1673*Q$2402</f>
        <v>29574.776004755862</v>
      </c>
      <c r="R1673">
        <f t="shared" si="104"/>
        <v>0</v>
      </c>
      <c r="S1673">
        <f t="shared" si="105"/>
        <v>0</v>
      </c>
      <c r="T1673">
        <f>MROT/DAY(EOMONTH(MIN($G$2:$G$2401),MONTH(G1673)-1))/8*H1673*$T$2402</f>
        <v>0</v>
      </c>
      <c r="U1673">
        <f>I1673-PLAN</f>
        <v>-130</v>
      </c>
    </row>
    <row r="1674" spans="1:21" x14ac:dyDescent="0.35">
      <c r="A1674">
        <v>404</v>
      </c>
      <c r="B1674" t="s">
        <v>15</v>
      </c>
      <c r="C1674" t="s">
        <v>11</v>
      </c>
      <c r="D1674">
        <v>2</v>
      </c>
      <c r="E1674" t="s">
        <v>16</v>
      </c>
      <c r="F1674">
        <v>3.3</v>
      </c>
      <c r="G1674" s="1">
        <v>44564</v>
      </c>
      <c r="H1674">
        <v>192</v>
      </c>
      <c r="I1674">
        <v>1430</v>
      </c>
      <c r="K1674">
        <f>IF(ISBLANK(J1674),VLOOKUP(A1674,LinearRegression!$B$2:$J$850,6,FALSE),J1674)</f>
        <v>23158.779852343101</v>
      </c>
      <c r="L1674" s="4">
        <f>IF(ISBLANK(J1674),VLOOKUP(A1674,GradientBoostingRegressor!$B$2:$J$850,6,FALSE),J1674)</f>
        <v>24397.411763144599</v>
      </c>
      <c r="P1674">
        <f t="shared" si="103"/>
        <v>0</v>
      </c>
      <c r="Q1674">
        <f>$H1674*Q$2402</f>
        <v>29574.776004755862</v>
      </c>
      <c r="R1674">
        <f t="shared" si="104"/>
        <v>0</v>
      </c>
      <c r="S1674">
        <f t="shared" si="105"/>
        <v>0</v>
      </c>
      <c r="T1674">
        <f>MROT/DAY(EOMONTH(MIN($G$2:$G$2401),MONTH(G1674)-1))/8*H1674*$T$2402</f>
        <v>0</v>
      </c>
      <c r="U1674">
        <f>I1674-PLAN</f>
        <v>-130</v>
      </c>
    </row>
    <row r="1675" spans="1:21" x14ac:dyDescent="0.35">
      <c r="A1675">
        <v>405</v>
      </c>
      <c r="B1675" t="s">
        <v>17</v>
      </c>
      <c r="C1675" t="s">
        <v>18</v>
      </c>
      <c r="D1675">
        <v>2</v>
      </c>
      <c r="E1675" t="s">
        <v>16</v>
      </c>
      <c r="F1675">
        <v>3.3</v>
      </c>
      <c r="G1675" s="1">
        <v>44564</v>
      </c>
      <c r="H1675">
        <v>180</v>
      </c>
      <c r="I1675">
        <v>1430</v>
      </c>
      <c r="K1675">
        <f>IF(ISBLANK(J1675),VLOOKUP(A1675,LinearRegression!$B$2:$J$850,6,FALSE),J1675)</f>
        <v>20391.3463914235</v>
      </c>
      <c r="L1675" s="4">
        <f>IF(ISBLANK(J1675),VLOOKUP(A1675,GradientBoostingRegressor!$B$2:$J$850,6,FALSE),J1675)</f>
        <v>21825.685866247099</v>
      </c>
      <c r="P1675">
        <f t="shared" si="103"/>
        <v>0</v>
      </c>
      <c r="Q1675">
        <f>$H1675*Q$2402</f>
        <v>27726.35250445862</v>
      </c>
      <c r="R1675">
        <f t="shared" si="104"/>
        <v>0</v>
      </c>
      <c r="S1675">
        <f t="shared" si="105"/>
        <v>0</v>
      </c>
      <c r="T1675">
        <f>MROT/DAY(EOMONTH(MIN($G$2:$G$2401),MONTH(G1675)-1))/8*H1675*$T$2402</f>
        <v>0</v>
      </c>
      <c r="U1675">
        <f>I1675-PLAN</f>
        <v>-130</v>
      </c>
    </row>
    <row r="1676" spans="1:21" x14ac:dyDescent="0.35">
      <c r="A1676">
        <v>406</v>
      </c>
      <c r="B1676" t="s">
        <v>19</v>
      </c>
      <c r="C1676" t="s">
        <v>11</v>
      </c>
      <c r="D1676">
        <v>2</v>
      </c>
      <c r="E1676" t="s">
        <v>16</v>
      </c>
      <c r="F1676">
        <v>3.3</v>
      </c>
      <c r="G1676" s="1">
        <v>44564</v>
      </c>
      <c r="H1676">
        <v>180</v>
      </c>
      <c r="I1676">
        <v>1430</v>
      </c>
      <c r="K1676">
        <f>IF(ISBLANK(J1676),VLOOKUP(A1676,LinearRegression!$B$2:$J$850,6,FALSE),J1676)</f>
        <v>20391.3463914235</v>
      </c>
      <c r="L1676" s="4">
        <f>IF(ISBLANK(J1676),VLOOKUP(A1676,GradientBoostingRegressor!$B$2:$J$850,6,FALSE),J1676)</f>
        <v>21791.502669416201</v>
      </c>
      <c r="P1676">
        <f t="shared" si="103"/>
        <v>0</v>
      </c>
      <c r="Q1676">
        <f>$H1676*Q$2402</f>
        <v>27726.35250445862</v>
      </c>
      <c r="R1676">
        <f t="shared" si="104"/>
        <v>0</v>
      </c>
      <c r="S1676">
        <f t="shared" si="105"/>
        <v>0</v>
      </c>
      <c r="T1676">
        <f>MROT/DAY(EOMONTH(MIN($G$2:$G$2401),MONTH(G1676)-1))/8*H1676*$T$2402</f>
        <v>0</v>
      </c>
      <c r="U1676">
        <f>I1676-PLAN</f>
        <v>-130</v>
      </c>
    </row>
    <row r="1677" spans="1:21" x14ac:dyDescent="0.35">
      <c r="A1677">
        <v>407</v>
      </c>
      <c r="B1677" t="s">
        <v>20</v>
      </c>
      <c r="C1677" t="s">
        <v>18</v>
      </c>
      <c r="D1677">
        <v>2</v>
      </c>
      <c r="E1677" t="s">
        <v>16</v>
      </c>
      <c r="F1677">
        <v>3.3</v>
      </c>
      <c r="G1677" s="1">
        <v>44564</v>
      </c>
      <c r="H1677">
        <v>156</v>
      </c>
      <c r="I1677">
        <v>1430</v>
      </c>
      <c r="K1677">
        <f>IF(ISBLANK(J1677),VLOOKUP(A1677,LinearRegression!$B$2:$J$850,6,FALSE),J1677)</f>
        <v>14856.479469584199</v>
      </c>
      <c r="L1677" s="4">
        <f>IF(ISBLANK(J1677),VLOOKUP(A1677,GradientBoostingRegressor!$B$2:$J$850,6,FALSE),J1677)</f>
        <v>18185.375248851102</v>
      </c>
      <c r="P1677">
        <f t="shared" si="103"/>
        <v>0</v>
      </c>
      <c r="Q1677">
        <f>$H1677*Q$2402</f>
        <v>24029.505503864137</v>
      </c>
      <c r="R1677">
        <f t="shared" si="104"/>
        <v>0</v>
      </c>
      <c r="S1677">
        <f t="shared" si="105"/>
        <v>0</v>
      </c>
      <c r="T1677">
        <f>MROT/DAY(EOMONTH(MIN($G$2:$G$2401),MONTH(G1677)-1))/8*H1677*$T$2402</f>
        <v>0</v>
      </c>
      <c r="U1677">
        <f>I1677-PLAN</f>
        <v>-130</v>
      </c>
    </row>
    <row r="1678" spans="1:21" x14ac:dyDescent="0.35">
      <c r="A1678">
        <v>408</v>
      </c>
      <c r="B1678" t="s">
        <v>21</v>
      </c>
      <c r="C1678" t="s">
        <v>11</v>
      </c>
      <c r="D1678">
        <v>2</v>
      </c>
      <c r="E1678" t="s">
        <v>16</v>
      </c>
      <c r="F1678">
        <v>3.3</v>
      </c>
      <c r="G1678" s="1">
        <v>44564</v>
      </c>
      <c r="H1678">
        <v>168</v>
      </c>
      <c r="I1678">
        <v>1430</v>
      </c>
      <c r="K1678">
        <f>IF(ISBLANK(J1678),VLOOKUP(A1678,LinearRegression!$B$2:$J$850,6,FALSE),J1678)</f>
        <v>17623.912930503899</v>
      </c>
      <c r="L1678" s="4">
        <f>IF(ISBLANK(J1678),VLOOKUP(A1678,GradientBoostingRegressor!$B$2:$J$850,6,FALSE),J1678)</f>
        <v>19560.047675290101</v>
      </c>
      <c r="P1678">
        <f t="shared" si="103"/>
        <v>0</v>
      </c>
      <c r="Q1678">
        <f>$H1678*Q$2402</f>
        <v>25877.929004161379</v>
      </c>
      <c r="R1678">
        <f t="shared" si="104"/>
        <v>0</v>
      </c>
      <c r="S1678">
        <f t="shared" si="105"/>
        <v>0</v>
      </c>
      <c r="T1678">
        <f>MROT/DAY(EOMONTH(MIN($G$2:$G$2401),MONTH(G1678)-1))/8*H1678*$T$2402</f>
        <v>0</v>
      </c>
      <c r="U1678">
        <f>I1678-PLAN</f>
        <v>-130</v>
      </c>
    </row>
    <row r="1679" spans="1:21" x14ac:dyDescent="0.35">
      <c r="A1679">
        <v>409</v>
      </c>
      <c r="B1679" t="s">
        <v>22</v>
      </c>
      <c r="C1679" t="s">
        <v>11</v>
      </c>
      <c r="D1679">
        <v>2</v>
      </c>
      <c r="E1679" t="s">
        <v>16</v>
      </c>
      <c r="F1679">
        <v>3.3</v>
      </c>
      <c r="G1679" s="1">
        <v>44564</v>
      </c>
      <c r="H1679">
        <v>180</v>
      </c>
      <c r="I1679">
        <v>1430</v>
      </c>
      <c r="K1679">
        <f>IF(ISBLANK(J1679),VLOOKUP(A1679,LinearRegression!$B$2:$J$850,6,FALSE),J1679)</f>
        <v>20391.3463914235</v>
      </c>
      <c r="L1679" s="4">
        <f>IF(ISBLANK(J1679),VLOOKUP(A1679,GradientBoostingRegressor!$B$2:$J$850,6,FALSE),J1679)</f>
        <v>21791.502669416201</v>
      </c>
      <c r="P1679">
        <f t="shared" si="103"/>
        <v>0</v>
      </c>
      <c r="Q1679">
        <f>$H1679*Q$2402</f>
        <v>27726.35250445862</v>
      </c>
      <c r="R1679">
        <f t="shared" si="104"/>
        <v>0</v>
      </c>
      <c r="S1679">
        <f t="shared" si="105"/>
        <v>0</v>
      </c>
      <c r="T1679">
        <f>MROT/DAY(EOMONTH(MIN($G$2:$G$2401),MONTH(G1679)-1))/8*H1679*$T$2402</f>
        <v>0</v>
      </c>
      <c r="U1679">
        <f>I1679-PLAN</f>
        <v>-130</v>
      </c>
    </row>
    <row r="1680" spans="1:21" x14ac:dyDescent="0.35">
      <c r="A1680">
        <v>410</v>
      </c>
      <c r="B1680" t="s">
        <v>23</v>
      </c>
      <c r="C1680" t="s">
        <v>18</v>
      </c>
      <c r="D1680">
        <v>2</v>
      </c>
      <c r="E1680" t="s">
        <v>16</v>
      </c>
      <c r="F1680">
        <v>3.3</v>
      </c>
      <c r="G1680" s="1">
        <v>44564</v>
      </c>
      <c r="H1680">
        <v>156</v>
      </c>
      <c r="I1680">
        <v>1430</v>
      </c>
      <c r="K1680">
        <f>IF(ISBLANK(J1680),VLOOKUP(A1680,LinearRegression!$B$2:$J$850,6,FALSE),J1680)</f>
        <v>14856.479469584199</v>
      </c>
      <c r="L1680" s="4">
        <f>IF(ISBLANK(J1680),VLOOKUP(A1680,GradientBoostingRegressor!$B$2:$J$850,6,FALSE),J1680)</f>
        <v>18185.375248851102</v>
      </c>
      <c r="P1680">
        <f t="shared" si="103"/>
        <v>0</v>
      </c>
      <c r="Q1680">
        <f>$H1680*Q$2402</f>
        <v>24029.505503864137</v>
      </c>
      <c r="R1680">
        <f t="shared" si="104"/>
        <v>0</v>
      </c>
      <c r="S1680">
        <f t="shared" si="105"/>
        <v>0</v>
      </c>
      <c r="T1680">
        <f>MROT/DAY(EOMONTH(MIN($G$2:$G$2401),MONTH(G1680)-1))/8*H1680*$T$2402</f>
        <v>0</v>
      </c>
      <c r="U1680">
        <f>I1680-PLAN</f>
        <v>-130</v>
      </c>
    </row>
    <row r="1681" spans="1:21" x14ac:dyDescent="0.35">
      <c r="A1681">
        <v>411</v>
      </c>
      <c r="B1681" t="s">
        <v>24</v>
      </c>
      <c r="C1681" t="s">
        <v>18</v>
      </c>
      <c r="D1681">
        <v>2</v>
      </c>
      <c r="E1681" t="s">
        <v>16</v>
      </c>
      <c r="F1681">
        <v>3.3</v>
      </c>
      <c r="G1681" s="1">
        <v>44564</v>
      </c>
      <c r="H1681">
        <v>168</v>
      </c>
      <c r="I1681">
        <v>1430</v>
      </c>
      <c r="K1681">
        <f>IF(ISBLANK(J1681),VLOOKUP(A1681,LinearRegression!$B$2:$J$850,6,FALSE),J1681)</f>
        <v>17623.912930503899</v>
      </c>
      <c r="L1681" s="4">
        <f>IF(ISBLANK(J1681),VLOOKUP(A1681,GradientBoostingRegressor!$B$2:$J$850,6,FALSE),J1681)</f>
        <v>19594.230872120901</v>
      </c>
      <c r="P1681">
        <f t="shared" si="103"/>
        <v>0</v>
      </c>
      <c r="Q1681">
        <f>$H1681*Q$2402</f>
        <v>25877.929004161379</v>
      </c>
      <c r="R1681">
        <f t="shared" si="104"/>
        <v>0</v>
      </c>
      <c r="S1681">
        <f t="shared" si="105"/>
        <v>0</v>
      </c>
      <c r="T1681">
        <f>MROT/DAY(EOMONTH(MIN($G$2:$G$2401),MONTH(G1681)-1))/8*H1681*$T$2402</f>
        <v>0</v>
      </c>
      <c r="U1681">
        <f>I1681-PLAN</f>
        <v>-130</v>
      </c>
    </row>
    <row r="1682" spans="1:21" x14ac:dyDescent="0.35">
      <c r="A1682">
        <v>412</v>
      </c>
      <c r="B1682" t="s">
        <v>25</v>
      </c>
      <c r="C1682" t="s">
        <v>11</v>
      </c>
      <c r="D1682">
        <v>2</v>
      </c>
      <c r="E1682" t="s">
        <v>16</v>
      </c>
      <c r="F1682">
        <v>3.3</v>
      </c>
      <c r="G1682" s="1">
        <v>44564</v>
      </c>
      <c r="H1682">
        <v>168</v>
      </c>
      <c r="I1682">
        <v>1430</v>
      </c>
      <c r="K1682">
        <f>IF(ISBLANK(J1682),VLOOKUP(A1682,LinearRegression!$B$2:$J$850,6,FALSE),J1682)</f>
        <v>17623.912930503899</v>
      </c>
      <c r="L1682" s="4">
        <f>IF(ISBLANK(J1682),VLOOKUP(A1682,GradientBoostingRegressor!$B$2:$J$850,6,FALSE),J1682)</f>
        <v>19560.047675290101</v>
      </c>
      <c r="P1682">
        <f t="shared" si="103"/>
        <v>0</v>
      </c>
      <c r="Q1682">
        <f>$H1682*Q$2402</f>
        <v>25877.929004161379</v>
      </c>
      <c r="R1682">
        <f t="shared" si="104"/>
        <v>0</v>
      </c>
      <c r="S1682">
        <f t="shared" si="105"/>
        <v>0</v>
      </c>
      <c r="T1682">
        <f>MROT/DAY(EOMONTH(MIN($G$2:$G$2401),MONTH(G1682)-1))/8*H1682*$T$2402</f>
        <v>0</v>
      </c>
      <c r="U1682">
        <f>I1682-PLAN</f>
        <v>-130</v>
      </c>
    </row>
    <row r="1683" spans="1:21" x14ac:dyDescent="0.35">
      <c r="A1683">
        <v>413</v>
      </c>
      <c r="B1683" t="s">
        <v>26</v>
      </c>
      <c r="C1683" t="s">
        <v>11</v>
      </c>
      <c r="D1683">
        <v>2</v>
      </c>
      <c r="E1683" t="s">
        <v>16</v>
      </c>
      <c r="F1683">
        <v>3.3</v>
      </c>
      <c r="G1683" s="1">
        <v>44564</v>
      </c>
      <c r="H1683">
        <v>168</v>
      </c>
      <c r="I1683">
        <v>1430</v>
      </c>
      <c r="K1683">
        <f>IF(ISBLANK(J1683),VLOOKUP(A1683,LinearRegression!$B$2:$J$850,6,FALSE),J1683)</f>
        <v>17623.912930503899</v>
      </c>
      <c r="L1683" s="4">
        <f>IF(ISBLANK(J1683),VLOOKUP(A1683,GradientBoostingRegressor!$B$2:$J$850,6,FALSE),J1683)</f>
        <v>19560.047675290101</v>
      </c>
      <c r="P1683">
        <f t="shared" si="103"/>
        <v>0</v>
      </c>
      <c r="Q1683">
        <f>$H1683*Q$2402</f>
        <v>25877.929004161379</v>
      </c>
      <c r="R1683">
        <f t="shared" si="104"/>
        <v>0</v>
      </c>
      <c r="S1683">
        <f t="shared" si="105"/>
        <v>0</v>
      </c>
      <c r="T1683">
        <f>MROT/DAY(EOMONTH(MIN($G$2:$G$2401),MONTH(G1683)-1))/8*H1683*$T$2402</f>
        <v>0</v>
      </c>
      <c r="U1683">
        <f>I1683-PLAN</f>
        <v>-130</v>
      </c>
    </row>
    <row r="1684" spans="1:21" x14ac:dyDescent="0.35">
      <c r="A1684">
        <v>414</v>
      </c>
      <c r="B1684" t="s">
        <v>27</v>
      </c>
      <c r="C1684" t="s">
        <v>18</v>
      </c>
      <c r="D1684">
        <v>2</v>
      </c>
      <c r="E1684" t="s">
        <v>16</v>
      </c>
      <c r="F1684">
        <v>3.3</v>
      </c>
      <c r="G1684" s="1">
        <v>44564</v>
      </c>
      <c r="H1684">
        <v>228</v>
      </c>
      <c r="I1684">
        <v>1430</v>
      </c>
      <c r="K1684">
        <f>IF(ISBLANK(J1684),VLOOKUP(A1684,LinearRegression!$B$2:$J$850,6,FALSE),J1684)</f>
        <v>31461.080235101999</v>
      </c>
      <c r="L1684" s="4">
        <f>IF(ISBLANK(J1684),VLOOKUP(A1684,GradientBoostingRegressor!$B$2:$J$850,6,FALSE),J1684)</f>
        <v>31679.5231100868</v>
      </c>
      <c r="P1684">
        <f t="shared" si="103"/>
        <v>0</v>
      </c>
      <c r="Q1684">
        <f>$H1684*Q$2402</f>
        <v>35120.046505647588</v>
      </c>
      <c r="R1684">
        <f t="shared" si="104"/>
        <v>0</v>
      </c>
      <c r="S1684">
        <f t="shared" si="105"/>
        <v>0</v>
      </c>
      <c r="T1684">
        <f>MROT/DAY(EOMONTH(MIN($G$2:$G$2401),MONTH(G1684)-1))/8*H1684*$T$2402</f>
        <v>0</v>
      </c>
      <c r="U1684">
        <f>I1684-PLAN</f>
        <v>-130</v>
      </c>
    </row>
    <row r="1685" spans="1:21" x14ac:dyDescent="0.35">
      <c r="A1685">
        <v>415</v>
      </c>
      <c r="B1685" t="s">
        <v>28</v>
      </c>
      <c r="C1685" t="s">
        <v>11</v>
      </c>
      <c r="D1685">
        <v>2</v>
      </c>
      <c r="E1685" t="s">
        <v>16</v>
      </c>
      <c r="F1685">
        <v>3.3</v>
      </c>
      <c r="G1685" s="1">
        <v>44564</v>
      </c>
      <c r="H1685">
        <v>168</v>
      </c>
      <c r="I1685">
        <v>1430</v>
      </c>
      <c r="K1685">
        <f>IF(ISBLANK(J1685),VLOOKUP(A1685,LinearRegression!$B$2:$J$850,6,FALSE),J1685)</f>
        <v>17623.912930503899</v>
      </c>
      <c r="L1685" s="4">
        <f>IF(ISBLANK(J1685),VLOOKUP(A1685,GradientBoostingRegressor!$B$2:$J$850,6,FALSE),J1685)</f>
        <v>19560.047675290101</v>
      </c>
      <c r="P1685">
        <f t="shared" si="103"/>
        <v>0</v>
      </c>
      <c r="Q1685">
        <f>$H1685*Q$2402</f>
        <v>25877.929004161379</v>
      </c>
      <c r="R1685">
        <f t="shared" si="104"/>
        <v>0</v>
      </c>
      <c r="S1685">
        <f t="shared" si="105"/>
        <v>0</v>
      </c>
      <c r="T1685">
        <f>MROT/DAY(EOMONTH(MIN($G$2:$G$2401),MONTH(G1685)-1))/8*H1685*$T$2402</f>
        <v>0</v>
      </c>
      <c r="U1685">
        <f>I1685-PLAN</f>
        <v>-130</v>
      </c>
    </row>
    <row r="1686" spans="1:21" x14ac:dyDescent="0.35">
      <c r="A1686">
        <v>416</v>
      </c>
      <c r="B1686" t="s">
        <v>29</v>
      </c>
      <c r="C1686" t="s">
        <v>18</v>
      </c>
      <c r="D1686">
        <v>2</v>
      </c>
      <c r="E1686" t="s">
        <v>16</v>
      </c>
      <c r="F1686">
        <v>3.3</v>
      </c>
      <c r="G1686" s="1">
        <v>44564</v>
      </c>
      <c r="H1686">
        <v>180</v>
      </c>
      <c r="I1686">
        <v>1430</v>
      </c>
      <c r="K1686">
        <f>IF(ISBLANK(J1686),VLOOKUP(A1686,LinearRegression!$B$2:$J$850,6,FALSE),J1686)</f>
        <v>20391.3463914235</v>
      </c>
      <c r="L1686" s="4">
        <f>IF(ISBLANK(J1686),VLOOKUP(A1686,GradientBoostingRegressor!$B$2:$J$850,6,FALSE),J1686)</f>
        <v>21825.685866247099</v>
      </c>
      <c r="P1686">
        <f t="shared" si="103"/>
        <v>0</v>
      </c>
      <c r="Q1686">
        <f>$H1686*Q$2402</f>
        <v>27726.35250445862</v>
      </c>
      <c r="R1686">
        <f t="shared" si="104"/>
        <v>0</v>
      </c>
      <c r="S1686">
        <f t="shared" si="105"/>
        <v>0</v>
      </c>
      <c r="T1686">
        <f>MROT/DAY(EOMONTH(MIN($G$2:$G$2401),MONTH(G1686)-1))/8*H1686*$T$2402</f>
        <v>0</v>
      </c>
      <c r="U1686">
        <f>I1686-PLAN</f>
        <v>-130</v>
      </c>
    </row>
    <row r="1687" spans="1:21" x14ac:dyDescent="0.35">
      <c r="A1687">
        <v>420</v>
      </c>
      <c r="B1687" t="s">
        <v>33</v>
      </c>
      <c r="C1687" t="s">
        <v>11</v>
      </c>
      <c r="D1687">
        <v>3</v>
      </c>
      <c r="E1687" t="s">
        <v>12</v>
      </c>
      <c r="F1687">
        <v>1</v>
      </c>
      <c r="G1687" s="1">
        <v>44564</v>
      </c>
      <c r="H1687">
        <v>168</v>
      </c>
      <c r="I1687">
        <v>1430</v>
      </c>
      <c r="K1687">
        <f>IF(ISBLANK(J1687),VLOOKUP(A1687,LinearRegression!$B$2:$J$850,6,FALSE),J1687)</f>
        <v>14857.270066849</v>
      </c>
      <c r="L1687" s="4">
        <f>IF(ISBLANK(J1687),VLOOKUP(A1687,GradientBoostingRegressor!$B$2:$J$850,6,FALSE),J1687)</f>
        <v>15585.2923946763</v>
      </c>
      <c r="P1687">
        <f t="shared" si="103"/>
        <v>0</v>
      </c>
      <c r="Q1687">
        <f>$H1687*Q$2402</f>
        <v>25877.929004161379</v>
      </c>
      <c r="R1687">
        <f t="shared" si="104"/>
        <v>0</v>
      </c>
      <c r="S1687">
        <f t="shared" si="105"/>
        <v>0</v>
      </c>
      <c r="T1687">
        <f>MROT/DAY(EOMONTH(MIN($G$2:$G$2401),MONTH(G1687)-1))/8*H1687*$T$2402</f>
        <v>0</v>
      </c>
      <c r="U1687">
        <f>I1687-PLAN</f>
        <v>-130</v>
      </c>
    </row>
    <row r="1688" spans="1:21" x14ac:dyDescent="0.35">
      <c r="A1688">
        <v>427</v>
      </c>
      <c r="B1688" t="s">
        <v>40</v>
      </c>
      <c r="C1688" t="s">
        <v>18</v>
      </c>
      <c r="D1688">
        <v>3</v>
      </c>
      <c r="E1688" t="s">
        <v>16</v>
      </c>
      <c r="F1688">
        <v>3.3</v>
      </c>
      <c r="G1688" s="1">
        <v>44564</v>
      </c>
      <c r="H1688">
        <v>168</v>
      </c>
      <c r="I1688">
        <v>1430</v>
      </c>
      <c r="K1688">
        <f>IF(ISBLANK(J1688),VLOOKUP(A1688,LinearRegression!$B$2:$J$850,6,FALSE),J1688)</f>
        <v>20415.699646496902</v>
      </c>
      <c r="L1688" s="4">
        <f>IF(ISBLANK(J1688),VLOOKUP(A1688,GradientBoostingRegressor!$B$2:$J$850,6,FALSE),J1688)</f>
        <v>19594.230872120901</v>
      </c>
      <c r="P1688">
        <f t="shared" si="103"/>
        <v>0</v>
      </c>
      <c r="Q1688">
        <f>$H1688*Q$2402</f>
        <v>25877.929004161379</v>
      </c>
      <c r="R1688">
        <f t="shared" si="104"/>
        <v>0</v>
      </c>
      <c r="S1688">
        <f t="shared" si="105"/>
        <v>0</v>
      </c>
      <c r="T1688">
        <f>MROT/DAY(EOMONTH(MIN($G$2:$G$2401),MONTH(G1688)-1))/8*H1688*$T$2402</f>
        <v>0</v>
      </c>
      <c r="U1688">
        <f>I1688-PLAN</f>
        <v>-130</v>
      </c>
    </row>
    <row r="1689" spans="1:21" x14ac:dyDescent="0.35">
      <c r="A1689">
        <v>449</v>
      </c>
      <c r="B1689" t="s">
        <v>64</v>
      </c>
      <c r="C1689" t="s">
        <v>65</v>
      </c>
      <c r="D1689">
        <v>4</v>
      </c>
      <c r="E1689" t="s">
        <v>66</v>
      </c>
      <c r="F1689">
        <v>3.4</v>
      </c>
      <c r="G1689" s="1">
        <v>44564</v>
      </c>
      <c r="H1689">
        <v>168</v>
      </c>
      <c r="I1689">
        <v>1430</v>
      </c>
      <c r="K1689">
        <f>IF(ISBLANK(J1689),VLOOKUP(A1689,LinearRegression!$B$2:$J$850,6,FALSE),J1689)</f>
        <v>23449.157213778901</v>
      </c>
      <c r="L1689" s="4">
        <f>IF(ISBLANK(J1689),VLOOKUP(A1689,GradientBoostingRegressor!$B$2:$J$850,6,FALSE),J1689)</f>
        <v>21764.311293978299</v>
      </c>
      <c r="P1689">
        <f t="shared" si="103"/>
        <v>0</v>
      </c>
      <c r="Q1689">
        <f>$H1689*Q$2402</f>
        <v>25877.929004161379</v>
      </c>
      <c r="R1689">
        <f t="shared" si="104"/>
        <v>0</v>
      </c>
      <c r="S1689">
        <f t="shared" si="105"/>
        <v>0</v>
      </c>
      <c r="T1689">
        <f>MROT/DAY(EOMONTH(MIN($G$2:$G$2401),MONTH(G1689)-1))/8*H1689*$T$2402</f>
        <v>0</v>
      </c>
      <c r="U1689">
        <f>I1689-PLAN</f>
        <v>-130</v>
      </c>
    </row>
    <row r="1690" spans="1:21" x14ac:dyDescent="0.35">
      <c r="A1690">
        <v>451</v>
      </c>
      <c r="B1690" t="s">
        <v>69</v>
      </c>
      <c r="C1690" t="s">
        <v>68</v>
      </c>
      <c r="D1690">
        <v>4</v>
      </c>
      <c r="E1690" t="s">
        <v>66</v>
      </c>
      <c r="F1690">
        <v>3.4</v>
      </c>
      <c r="G1690" s="1">
        <v>44564</v>
      </c>
      <c r="H1690">
        <v>192</v>
      </c>
      <c r="I1690">
        <v>1430</v>
      </c>
      <c r="K1690">
        <f>IF(ISBLANK(J1690),VLOOKUP(A1690,LinearRegression!$B$2:$J$850,6,FALSE),J1690)</f>
        <v>28984.024135618201</v>
      </c>
      <c r="L1690" s="4">
        <f>IF(ISBLANK(J1690),VLOOKUP(A1690,GradientBoostingRegressor!$B$2:$J$850,6,FALSE),J1690)</f>
        <v>27210.426150827501</v>
      </c>
      <c r="P1690">
        <f t="shared" si="103"/>
        <v>0</v>
      </c>
      <c r="Q1690">
        <f>$H1690*Q$2402</f>
        <v>29574.776004755862</v>
      </c>
      <c r="R1690">
        <f t="shared" si="104"/>
        <v>0</v>
      </c>
      <c r="S1690">
        <f t="shared" si="105"/>
        <v>0</v>
      </c>
      <c r="T1690">
        <f>MROT/DAY(EOMONTH(MIN($G$2:$G$2401),MONTH(G1690)-1))/8*H1690*$T$2402</f>
        <v>0</v>
      </c>
      <c r="U1690">
        <f>I1690-PLAN</f>
        <v>-130</v>
      </c>
    </row>
    <row r="1691" spans="1:21" x14ac:dyDescent="0.35">
      <c r="A1691">
        <v>457</v>
      </c>
      <c r="B1691" t="s">
        <v>76</v>
      </c>
      <c r="C1691" t="s">
        <v>71</v>
      </c>
      <c r="D1691">
        <v>4</v>
      </c>
      <c r="E1691" t="s">
        <v>66</v>
      </c>
      <c r="F1691">
        <v>3.1</v>
      </c>
      <c r="G1691" s="1">
        <v>44564</v>
      </c>
      <c r="H1691">
        <v>168</v>
      </c>
      <c r="I1691">
        <v>1430</v>
      </c>
      <c r="K1691">
        <f>IF(ISBLANK(J1691),VLOOKUP(A1691,LinearRegression!$B$2:$J$850,6,FALSE),J1691)</f>
        <v>22724.144659911799</v>
      </c>
      <c r="L1691" s="4">
        <f>IF(ISBLANK(J1691),VLOOKUP(A1691,GradientBoostingRegressor!$B$2:$J$850,6,FALSE),J1691)</f>
        <v>19430.689855468401</v>
      </c>
      <c r="P1691">
        <f t="shared" si="103"/>
        <v>0</v>
      </c>
      <c r="Q1691">
        <f>$H1691*Q$2402</f>
        <v>25877.929004161379</v>
      </c>
      <c r="R1691">
        <f t="shared" si="104"/>
        <v>0</v>
      </c>
      <c r="S1691">
        <f t="shared" si="105"/>
        <v>0</v>
      </c>
      <c r="T1691">
        <f>MROT/DAY(EOMONTH(MIN($G$2:$G$2401),MONTH(G1691)-1))/8*H1691*$T$2402</f>
        <v>0</v>
      </c>
      <c r="U1691">
        <f>I1691-PLAN</f>
        <v>-130</v>
      </c>
    </row>
    <row r="1692" spans="1:21" x14ac:dyDescent="0.35">
      <c r="A1692">
        <v>459</v>
      </c>
      <c r="B1692" t="s">
        <v>78</v>
      </c>
      <c r="C1692" t="s">
        <v>65</v>
      </c>
      <c r="D1692">
        <v>4</v>
      </c>
      <c r="E1692" t="s">
        <v>66</v>
      </c>
      <c r="F1692">
        <v>3.4</v>
      </c>
      <c r="G1692" s="1">
        <v>44564</v>
      </c>
      <c r="H1692">
        <v>180</v>
      </c>
      <c r="I1692">
        <v>1430</v>
      </c>
      <c r="K1692">
        <f>IF(ISBLANK(J1692),VLOOKUP(A1692,LinearRegression!$B$2:$J$850,6,FALSE),J1692)</f>
        <v>26216.5906746986</v>
      </c>
      <c r="L1692" s="4">
        <f>IF(ISBLANK(J1692),VLOOKUP(A1692,GradientBoostingRegressor!$B$2:$J$850,6,FALSE),J1692)</f>
        <v>25612.9082748943</v>
      </c>
      <c r="P1692">
        <f t="shared" si="103"/>
        <v>0</v>
      </c>
      <c r="Q1692">
        <f>$H1692*Q$2402</f>
        <v>27726.35250445862</v>
      </c>
      <c r="R1692">
        <f t="shared" si="104"/>
        <v>0</v>
      </c>
      <c r="S1692">
        <f t="shared" si="105"/>
        <v>0</v>
      </c>
      <c r="T1692">
        <f>MROT/DAY(EOMONTH(MIN($G$2:$G$2401),MONTH(G1692)-1))/8*H1692*$T$2402</f>
        <v>0</v>
      </c>
      <c r="U1692">
        <f>I1692-PLAN</f>
        <v>-130</v>
      </c>
    </row>
    <row r="1693" spans="1:21" x14ac:dyDescent="0.35">
      <c r="A1693">
        <v>477</v>
      </c>
      <c r="B1693" t="s">
        <v>97</v>
      </c>
      <c r="C1693" t="s">
        <v>89</v>
      </c>
      <c r="D1693">
        <v>4</v>
      </c>
      <c r="E1693" t="s">
        <v>16</v>
      </c>
      <c r="F1693">
        <v>3.2</v>
      </c>
      <c r="G1693" s="1">
        <v>44564</v>
      </c>
      <c r="H1693">
        <v>180</v>
      </c>
      <c r="I1693">
        <v>1430</v>
      </c>
      <c r="K1693">
        <f>IF(ISBLANK(J1693),VLOOKUP(A1693,LinearRegression!$B$2:$J$850,6,FALSE),J1693)</f>
        <v>25733.248972120498</v>
      </c>
      <c r="L1693" s="4">
        <f>IF(ISBLANK(J1693),VLOOKUP(A1693,GradientBoostingRegressor!$B$2:$J$850,6,FALSE),J1693)</f>
        <v>23049.331594241201</v>
      </c>
      <c r="P1693">
        <f t="shared" si="103"/>
        <v>0</v>
      </c>
      <c r="Q1693">
        <f>$H1693*Q$2402</f>
        <v>27726.35250445862</v>
      </c>
      <c r="R1693">
        <f t="shared" si="104"/>
        <v>0</v>
      </c>
      <c r="S1693">
        <f t="shared" si="105"/>
        <v>0</v>
      </c>
      <c r="T1693">
        <f>MROT/DAY(EOMONTH(MIN($G$2:$G$2401),MONTH(G1693)-1))/8*H1693*$T$2402</f>
        <v>0</v>
      </c>
      <c r="U1693">
        <f>I1693-PLAN</f>
        <v>-130</v>
      </c>
    </row>
    <row r="1694" spans="1:21" x14ac:dyDescent="0.35">
      <c r="A1694">
        <v>480</v>
      </c>
      <c r="B1694" t="s">
        <v>100</v>
      </c>
      <c r="C1694" t="s">
        <v>89</v>
      </c>
      <c r="D1694">
        <v>4</v>
      </c>
      <c r="E1694" t="s">
        <v>16</v>
      </c>
      <c r="F1694">
        <v>3.2</v>
      </c>
      <c r="G1694" s="1">
        <v>44564</v>
      </c>
      <c r="H1694">
        <v>192</v>
      </c>
      <c r="I1694">
        <v>1430</v>
      </c>
      <c r="K1694">
        <f>IF(ISBLANK(J1694),VLOOKUP(A1694,LinearRegression!$B$2:$J$850,6,FALSE),J1694)</f>
        <v>28500.6824330401</v>
      </c>
      <c r="L1694" s="4">
        <f>IF(ISBLANK(J1694),VLOOKUP(A1694,GradientBoostingRegressor!$B$2:$J$850,6,FALSE),J1694)</f>
        <v>25945.521489466199</v>
      </c>
      <c r="P1694">
        <f t="shared" si="103"/>
        <v>0</v>
      </c>
      <c r="Q1694">
        <f>$H1694*Q$2402</f>
        <v>29574.776004755862</v>
      </c>
      <c r="R1694">
        <f t="shared" si="104"/>
        <v>0</v>
      </c>
      <c r="S1694">
        <f t="shared" si="105"/>
        <v>0</v>
      </c>
      <c r="T1694">
        <f>MROT/DAY(EOMONTH(MIN($G$2:$G$2401),MONTH(G1694)-1))/8*H1694*$T$2402</f>
        <v>0</v>
      </c>
      <c r="U1694">
        <f>I1694-PLAN</f>
        <v>-130</v>
      </c>
    </row>
    <row r="1695" spans="1:21" x14ac:dyDescent="0.35">
      <c r="A1695">
        <v>491</v>
      </c>
      <c r="B1695" t="s">
        <v>112</v>
      </c>
      <c r="C1695" t="s">
        <v>18</v>
      </c>
      <c r="D1695">
        <v>4</v>
      </c>
      <c r="E1695" t="s">
        <v>103</v>
      </c>
      <c r="F1695">
        <v>3.3</v>
      </c>
      <c r="G1695" s="1">
        <v>44564</v>
      </c>
      <c r="H1695">
        <v>156</v>
      </c>
      <c r="I1695">
        <v>1430</v>
      </c>
      <c r="K1695">
        <f>IF(ISBLANK(J1695),VLOOKUP(A1695,LinearRegression!$B$2:$J$850,6,FALSE),J1695)</f>
        <v>20440.0529015703</v>
      </c>
      <c r="L1695" s="4">
        <f>IF(ISBLANK(J1695),VLOOKUP(A1695,GradientBoostingRegressor!$B$2:$J$850,6,FALSE),J1695)</f>
        <v>19825.8314321709</v>
      </c>
      <c r="P1695">
        <f t="shared" si="103"/>
        <v>0</v>
      </c>
      <c r="Q1695">
        <f>$H1695*Q$2402</f>
        <v>24029.505503864137</v>
      </c>
      <c r="R1695">
        <f t="shared" si="104"/>
        <v>0</v>
      </c>
      <c r="S1695">
        <f t="shared" si="105"/>
        <v>0</v>
      </c>
      <c r="T1695">
        <f>MROT/DAY(EOMONTH(MIN($G$2:$G$2401),MONTH(G1695)-1))/8*H1695*$T$2402</f>
        <v>0</v>
      </c>
      <c r="U1695">
        <f>I1695-PLAN</f>
        <v>-130</v>
      </c>
    </row>
    <row r="1696" spans="1:21" x14ac:dyDescent="0.35">
      <c r="A1696">
        <v>500</v>
      </c>
      <c r="B1696" t="s">
        <v>122</v>
      </c>
      <c r="C1696" t="s">
        <v>114</v>
      </c>
      <c r="D1696">
        <v>5</v>
      </c>
      <c r="E1696" t="s">
        <v>51</v>
      </c>
      <c r="F1696">
        <v>3.3</v>
      </c>
      <c r="G1696" s="1">
        <v>44564</v>
      </c>
      <c r="H1696">
        <v>168</v>
      </c>
      <c r="I1696">
        <v>1430</v>
      </c>
      <c r="K1696">
        <f>IF(ISBLANK(J1696),VLOOKUP(A1696,LinearRegression!$B$2:$J$850,6,FALSE),J1696)</f>
        <v>25999.2730784829</v>
      </c>
      <c r="L1696" s="4">
        <f>IF(ISBLANK(J1696),VLOOKUP(A1696,GradientBoostingRegressor!$B$2:$J$850,6,FALSE),J1696)</f>
        <v>22734.118592267299</v>
      </c>
      <c r="P1696">
        <f t="shared" si="103"/>
        <v>0</v>
      </c>
      <c r="Q1696">
        <f>$H1696*Q$2402</f>
        <v>25877.929004161379</v>
      </c>
      <c r="R1696">
        <f t="shared" si="104"/>
        <v>0</v>
      </c>
      <c r="S1696">
        <f t="shared" si="105"/>
        <v>0</v>
      </c>
      <c r="T1696">
        <f>MROT/DAY(EOMONTH(MIN($G$2:$G$2401),MONTH(G1696)-1))/8*H1696*$T$2402</f>
        <v>0</v>
      </c>
      <c r="U1696">
        <f>I1696-PLAN</f>
        <v>-130</v>
      </c>
    </row>
    <row r="1697" spans="1:21" x14ac:dyDescent="0.35">
      <c r="A1697">
        <v>513</v>
      </c>
      <c r="B1697" t="s">
        <v>136</v>
      </c>
      <c r="C1697" t="s">
        <v>50</v>
      </c>
      <c r="D1697">
        <v>5</v>
      </c>
      <c r="E1697" t="s">
        <v>133</v>
      </c>
      <c r="F1697">
        <v>2</v>
      </c>
      <c r="G1697" s="1">
        <v>44564</v>
      </c>
      <c r="H1697">
        <v>156</v>
      </c>
      <c r="I1697">
        <v>1430</v>
      </c>
      <c r="K1697">
        <f>IF(ISBLANK(J1697),VLOOKUP(A1697,LinearRegression!$B$2:$J$850,6,FALSE),J1697)</f>
        <v>20090.118550805801</v>
      </c>
      <c r="L1697" s="4">
        <f>IF(ISBLANK(J1697),VLOOKUP(A1697,GradientBoostingRegressor!$B$2:$J$850,6,FALSE),J1697)</f>
        <v>19573.844723341801</v>
      </c>
      <c r="P1697">
        <f t="shared" si="103"/>
        <v>0</v>
      </c>
      <c r="Q1697">
        <f>$H1697*Q$2402</f>
        <v>24029.505503864137</v>
      </c>
      <c r="R1697">
        <f t="shared" si="104"/>
        <v>0</v>
      </c>
      <c r="S1697">
        <f t="shared" si="105"/>
        <v>0</v>
      </c>
      <c r="T1697">
        <f>MROT/DAY(EOMONTH(MIN($G$2:$G$2401),MONTH(G1697)-1))/8*H1697*$T$2402</f>
        <v>0</v>
      </c>
      <c r="U1697">
        <f>I1697-PLAN</f>
        <v>-130</v>
      </c>
    </row>
    <row r="1698" spans="1:21" x14ac:dyDescent="0.35">
      <c r="A1698">
        <v>514</v>
      </c>
      <c r="B1698" t="s">
        <v>137</v>
      </c>
      <c r="C1698" t="s">
        <v>50</v>
      </c>
      <c r="D1698">
        <v>5</v>
      </c>
      <c r="E1698" t="s">
        <v>133</v>
      </c>
      <c r="F1698">
        <v>2</v>
      </c>
      <c r="G1698" s="1">
        <v>44564</v>
      </c>
      <c r="H1698">
        <v>168</v>
      </c>
      <c r="I1698">
        <v>1430</v>
      </c>
      <c r="K1698">
        <f>IF(ISBLANK(J1698),VLOOKUP(A1698,LinearRegression!$B$2:$J$850,6,FALSE),J1698)</f>
        <v>22857.552011725398</v>
      </c>
      <c r="L1698" s="4">
        <f>IF(ISBLANK(J1698),VLOOKUP(A1698,GradientBoostingRegressor!$B$2:$J$850,6,FALSE),J1698)</f>
        <v>20673.112507710899</v>
      </c>
      <c r="P1698">
        <f t="shared" si="103"/>
        <v>0</v>
      </c>
      <c r="Q1698">
        <f>$H1698*Q$2402</f>
        <v>25877.929004161379</v>
      </c>
      <c r="R1698">
        <f t="shared" si="104"/>
        <v>0</v>
      </c>
      <c r="S1698">
        <f t="shared" si="105"/>
        <v>0</v>
      </c>
      <c r="T1698">
        <f>MROT/DAY(EOMONTH(MIN($G$2:$G$2401),MONTH(G1698)-1))/8*H1698*$T$2402</f>
        <v>0</v>
      </c>
      <c r="U1698">
        <f>I1698-PLAN</f>
        <v>-130</v>
      </c>
    </row>
    <row r="1699" spans="1:21" x14ac:dyDescent="0.35">
      <c r="A1699">
        <v>516</v>
      </c>
      <c r="B1699" t="s">
        <v>139</v>
      </c>
      <c r="C1699" t="s">
        <v>65</v>
      </c>
      <c r="D1699">
        <v>5</v>
      </c>
      <c r="E1699" t="s">
        <v>66</v>
      </c>
      <c r="F1699">
        <v>3.4</v>
      </c>
      <c r="G1699" s="1">
        <v>44564</v>
      </c>
      <c r="H1699">
        <v>168</v>
      </c>
      <c r="I1699">
        <v>1430</v>
      </c>
      <c r="K1699">
        <f>IF(ISBLANK(J1699),VLOOKUP(A1699,LinearRegression!$B$2:$J$850,6,FALSE),J1699)</f>
        <v>26240.9439297719</v>
      </c>
      <c r="L1699" s="4">
        <f>IF(ISBLANK(J1699),VLOOKUP(A1699,GradientBoostingRegressor!$B$2:$J$850,6,FALSE),J1699)</f>
        <v>23708.084010356401</v>
      </c>
      <c r="P1699">
        <f t="shared" si="103"/>
        <v>0</v>
      </c>
      <c r="Q1699">
        <f>$H1699*Q$2402</f>
        <v>25877.929004161379</v>
      </c>
      <c r="R1699">
        <f t="shared" si="104"/>
        <v>0</v>
      </c>
      <c r="S1699">
        <f t="shared" si="105"/>
        <v>0</v>
      </c>
      <c r="T1699">
        <f>MROT/DAY(EOMONTH(MIN($G$2:$G$2401),MONTH(G1699)-1))/8*H1699*$T$2402</f>
        <v>0</v>
      </c>
      <c r="U1699">
        <f>I1699-PLAN</f>
        <v>-130</v>
      </c>
    </row>
    <row r="1700" spans="1:21" x14ac:dyDescent="0.35">
      <c r="A1700">
        <v>519</v>
      </c>
      <c r="B1700" t="s">
        <v>143</v>
      </c>
      <c r="C1700" t="s">
        <v>65</v>
      </c>
      <c r="D1700">
        <v>5</v>
      </c>
      <c r="E1700" t="s">
        <v>142</v>
      </c>
      <c r="F1700">
        <v>3.4</v>
      </c>
      <c r="G1700" s="1">
        <v>44564</v>
      </c>
      <c r="H1700">
        <v>192</v>
      </c>
      <c r="I1700">
        <v>1430</v>
      </c>
      <c r="K1700">
        <f>IF(ISBLANK(J1700),VLOOKUP(A1700,LinearRegression!$B$2:$J$850,6,FALSE),J1700)</f>
        <v>31775.810851611201</v>
      </c>
      <c r="L1700" s="4">
        <f>IF(ISBLANK(J1700),VLOOKUP(A1700,GradientBoostingRegressor!$B$2:$J$850,6,FALSE),J1700)</f>
        <v>30267.781937026899</v>
      </c>
      <c r="P1700">
        <f t="shared" si="103"/>
        <v>0</v>
      </c>
      <c r="Q1700">
        <f>$H1700*Q$2402</f>
        <v>29574.776004755862</v>
      </c>
      <c r="R1700">
        <f t="shared" si="104"/>
        <v>0</v>
      </c>
      <c r="S1700">
        <f t="shared" si="105"/>
        <v>0</v>
      </c>
      <c r="T1700">
        <f>MROT/DAY(EOMONTH(MIN($G$2:$G$2401),MONTH(G1700)-1))/8*H1700*$T$2402</f>
        <v>0</v>
      </c>
      <c r="U1700">
        <f>I1700-PLAN</f>
        <v>-130</v>
      </c>
    </row>
    <row r="1701" spans="1:21" x14ac:dyDescent="0.35">
      <c r="A1701">
        <v>531</v>
      </c>
      <c r="B1701" t="s">
        <v>156</v>
      </c>
      <c r="C1701" t="s">
        <v>65</v>
      </c>
      <c r="D1701">
        <v>5</v>
      </c>
      <c r="E1701" t="s">
        <v>151</v>
      </c>
      <c r="F1701">
        <v>3.4</v>
      </c>
      <c r="G1701" s="1">
        <v>44564</v>
      </c>
      <c r="H1701">
        <v>192</v>
      </c>
      <c r="I1701">
        <v>1430</v>
      </c>
      <c r="K1701">
        <f>IF(ISBLANK(J1701),VLOOKUP(A1701,LinearRegression!$B$2:$J$850,6,FALSE),J1701)</f>
        <v>31775.810851611201</v>
      </c>
      <c r="L1701" s="4">
        <f>IF(ISBLANK(J1701),VLOOKUP(A1701,GradientBoostingRegressor!$B$2:$J$850,6,FALSE),J1701)</f>
        <v>30267.781937026899</v>
      </c>
      <c r="P1701">
        <f t="shared" si="103"/>
        <v>0</v>
      </c>
      <c r="Q1701">
        <f>$H1701*Q$2402</f>
        <v>29574.776004755862</v>
      </c>
      <c r="R1701">
        <f t="shared" si="104"/>
        <v>0</v>
      </c>
      <c r="S1701">
        <f t="shared" si="105"/>
        <v>0</v>
      </c>
      <c r="T1701">
        <f>MROT/DAY(EOMONTH(MIN($G$2:$G$2401),MONTH(G1701)-1))/8*H1701*$T$2402</f>
        <v>0</v>
      </c>
      <c r="U1701">
        <f>I1701-PLAN</f>
        <v>-130</v>
      </c>
    </row>
    <row r="1702" spans="1:21" x14ac:dyDescent="0.35">
      <c r="A1702">
        <v>544</v>
      </c>
      <c r="B1702" t="s">
        <v>169</v>
      </c>
      <c r="C1702" t="s">
        <v>65</v>
      </c>
      <c r="D1702">
        <v>6</v>
      </c>
      <c r="E1702" t="s">
        <v>66</v>
      </c>
      <c r="F1702">
        <v>3.4</v>
      </c>
      <c r="G1702" s="1">
        <v>44564</v>
      </c>
      <c r="H1702">
        <v>180</v>
      </c>
      <c r="I1702">
        <v>1430</v>
      </c>
      <c r="K1702">
        <f>IF(ISBLANK(J1702),VLOOKUP(A1702,LinearRegression!$B$2:$J$850,6,FALSE),J1702)</f>
        <v>31800.164106684599</v>
      </c>
      <c r="L1702" s="4">
        <f>IF(ISBLANK(J1702),VLOOKUP(A1702,GradientBoostingRegressor!$B$2:$J$850,6,FALSE),J1702)</f>
        <v>29414.7099158278</v>
      </c>
      <c r="P1702">
        <f t="shared" si="103"/>
        <v>0</v>
      </c>
      <c r="Q1702">
        <f>$H1702*Q$2402</f>
        <v>27726.35250445862</v>
      </c>
      <c r="R1702">
        <f t="shared" si="104"/>
        <v>0</v>
      </c>
      <c r="S1702">
        <f t="shared" si="105"/>
        <v>0</v>
      </c>
      <c r="T1702">
        <f>MROT/DAY(EOMONTH(MIN($G$2:$G$2401),MONTH(G1702)-1))/8*H1702*$T$2402</f>
        <v>0</v>
      </c>
      <c r="U1702">
        <f>I1702-PLAN</f>
        <v>-130</v>
      </c>
    </row>
    <row r="1703" spans="1:21" x14ac:dyDescent="0.35">
      <c r="A1703">
        <v>545</v>
      </c>
      <c r="B1703" t="s">
        <v>170</v>
      </c>
      <c r="C1703" t="s">
        <v>65</v>
      </c>
      <c r="D1703">
        <v>6</v>
      </c>
      <c r="E1703" t="s">
        <v>66</v>
      </c>
      <c r="F1703">
        <v>3.4</v>
      </c>
      <c r="G1703" s="1">
        <v>44564</v>
      </c>
      <c r="H1703">
        <v>132</v>
      </c>
      <c r="I1703">
        <v>1430</v>
      </c>
      <c r="K1703">
        <f>IF(ISBLANK(J1703),VLOOKUP(A1703,LinearRegression!$B$2:$J$850,6,FALSE),J1703)</f>
        <v>20730.430263006099</v>
      </c>
      <c r="L1703" s="4">
        <f>IF(ISBLANK(J1703),VLOOKUP(A1703,GradientBoostingRegressor!$B$2:$J$850,6,FALSE),J1703)</f>
        <v>20215.568805622799</v>
      </c>
      <c r="P1703">
        <f t="shared" si="103"/>
        <v>0</v>
      </c>
      <c r="Q1703">
        <f>$H1703*Q$2402</f>
        <v>20332.658503269657</v>
      </c>
      <c r="R1703">
        <f t="shared" si="104"/>
        <v>0</v>
      </c>
      <c r="S1703">
        <f t="shared" si="105"/>
        <v>0</v>
      </c>
      <c r="T1703">
        <f>MROT/DAY(EOMONTH(MIN($G$2:$G$2401),MONTH(G1703)-1))/8*H1703*$T$2402</f>
        <v>0</v>
      </c>
      <c r="U1703">
        <f>I1703-PLAN</f>
        <v>-130</v>
      </c>
    </row>
    <row r="1704" spans="1:21" x14ac:dyDescent="0.35">
      <c r="A1704">
        <v>546</v>
      </c>
      <c r="B1704" t="s">
        <v>171</v>
      </c>
      <c r="C1704" t="s">
        <v>65</v>
      </c>
      <c r="D1704">
        <v>6</v>
      </c>
      <c r="E1704" t="s">
        <v>66</v>
      </c>
      <c r="F1704">
        <v>3.4</v>
      </c>
      <c r="G1704" s="1">
        <v>44564</v>
      </c>
      <c r="H1704">
        <v>156</v>
      </c>
      <c r="I1704">
        <v>1430</v>
      </c>
      <c r="K1704">
        <f>IF(ISBLANK(J1704),VLOOKUP(A1704,LinearRegression!$B$2:$J$850,6,FALSE),J1704)</f>
        <v>26265.297184845302</v>
      </c>
      <c r="L1704" s="4">
        <f>IF(ISBLANK(J1704),VLOOKUP(A1704,GradientBoostingRegressor!$B$2:$J$850,6,FALSE),J1704)</f>
        <v>24048.613138578301</v>
      </c>
      <c r="P1704">
        <f t="shared" si="103"/>
        <v>0</v>
      </c>
      <c r="Q1704">
        <f>$H1704*Q$2402</f>
        <v>24029.505503864137</v>
      </c>
      <c r="R1704">
        <f t="shared" si="104"/>
        <v>0</v>
      </c>
      <c r="S1704">
        <f t="shared" si="105"/>
        <v>0</v>
      </c>
      <c r="T1704">
        <f>MROT/DAY(EOMONTH(MIN($G$2:$G$2401),MONTH(G1704)-1))/8*H1704*$T$2402</f>
        <v>0</v>
      </c>
      <c r="U1704">
        <f>I1704-PLAN</f>
        <v>-130</v>
      </c>
    </row>
    <row r="1705" spans="1:21" x14ac:dyDescent="0.35">
      <c r="A1705">
        <v>549</v>
      </c>
      <c r="B1705" t="s">
        <v>174</v>
      </c>
      <c r="C1705" t="s">
        <v>114</v>
      </c>
      <c r="D1705">
        <v>6</v>
      </c>
      <c r="E1705" t="s">
        <v>16</v>
      </c>
      <c r="F1705">
        <v>3.3</v>
      </c>
      <c r="G1705" s="1">
        <v>44564</v>
      </c>
      <c r="H1705">
        <v>168</v>
      </c>
      <c r="I1705">
        <v>1430</v>
      </c>
      <c r="K1705">
        <f>IF(ISBLANK(J1705),VLOOKUP(A1705,LinearRegression!$B$2:$J$850,6,FALSE),J1705)</f>
        <v>28791.059794475899</v>
      </c>
      <c r="L1705" s="4">
        <f>IF(ISBLANK(J1705),VLOOKUP(A1705,GradientBoostingRegressor!$B$2:$J$850,6,FALSE),J1705)</f>
        <v>24952.0790983392</v>
      </c>
      <c r="P1705">
        <f t="shared" si="103"/>
        <v>0</v>
      </c>
      <c r="Q1705">
        <f>$H1705*Q$2402</f>
        <v>25877.929004161379</v>
      </c>
      <c r="R1705">
        <f t="shared" si="104"/>
        <v>0</v>
      </c>
      <c r="S1705">
        <f t="shared" si="105"/>
        <v>0</v>
      </c>
      <c r="T1705">
        <f>MROT/DAY(EOMONTH(MIN($G$2:$G$2401),MONTH(G1705)-1))/8*H1705*$T$2402</f>
        <v>0</v>
      </c>
      <c r="U1705">
        <f>I1705-PLAN</f>
        <v>-130</v>
      </c>
    </row>
    <row r="1706" spans="1:21" x14ac:dyDescent="0.35">
      <c r="A1706">
        <v>551</v>
      </c>
      <c r="B1706" t="s">
        <v>176</v>
      </c>
      <c r="C1706" t="s">
        <v>114</v>
      </c>
      <c r="D1706">
        <v>6</v>
      </c>
      <c r="E1706" t="s">
        <v>103</v>
      </c>
      <c r="F1706">
        <v>3.3</v>
      </c>
      <c r="G1706" s="1">
        <v>44564</v>
      </c>
      <c r="H1706">
        <v>168</v>
      </c>
      <c r="I1706">
        <v>1430</v>
      </c>
      <c r="K1706">
        <f>IF(ISBLANK(J1706),VLOOKUP(A1706,LinearRegression!$B$2:$J$850,6,FALSE),J1706)</f>
        <v>28791.059794475899</v>
      </c>
      <c r="L1706" s="4">
        <f>IF(ISBLANK(J1706),VLOOKUP(A1706,GradientBoostingRegressor!$B$2:$J$850,6,FALSE),J1706)</f>
        <v>24952.0790983392</v>
      </c>
      <c r="P1706">
        <f t="shared" si="103"/>
        <v>0</v>
      </c>
      <c r="Q1706">
        <f>$H1706*Q$2402</f>
        <v>25877.929004161379</v>
      </c>
      <c r="R1706">
        <f t="shared" si="104"/>
        <v>0</v>
      </c>
      <c r="S1706">
        <f t="shared" si="105"/>
        <v>0</v>
      </c>
      <c r="T1706">
        <f>MROT/DAY(EOMONTH(MIN($G$2:$G$2401),MONTH(G1706)-1))/8*H1706*$T$2402</f>
        <v>0</v>
      </c>
      <c r="U1706">
        <f>I1706-PLAN</f>
        <v>-130</v>
      </c>
    </row>
    <row r="1707" spans="1:21" x14ac:dyDescent="0.35">
      <c r="A1707">
        <v>560</v>
      </c>
      <c r="B1707" t="s">
        <v>187</v>
      </c>
      <c r="C1707" t="s">
        <v>180</v>
      </c>
      <c r="D1707">
        <v>7</v>
      </c>
      <c r="E1707" t="s">
        <v>181</v>
      </c>
      <c r="F1707">
        <v>1</v>
      </c>
      <c r="G1707" s="1">
        <v>44564</v>
      </c>
      <c r="H1707">
        <v>204</v>
      </c>
      <c r="I1707">
        <v>1430</v>
      </c>
      <c r="K1707">
        <f>IF(ISBLANK(J1707),VLOOKUP(A1707,LinearRegression!$B$2:$J$850,6,FALSE),J1707)</f>
        <v>34326.717313579902</v>
      </c>
      <c r="L1707" s="4">
        <f>IF(ISBLANK(J1707),VLOOKUP(A1707,GradientBoostingRegressor!$B$2:$J$850,6,FALSE),J1707)</f>
        <v>32501.836975152099</v>
      </c>
      <c r="P1707">
        <f t="shared" si="103"/>
        <v>0</v>
      </c>
      <c r="Q1707">
        <f>$H1707*Q$2402</f>
        <v>31423.199505053104</v>
      </c>
      <c r="R1707">
        <f t="shared" si="104"/>
        <v>0</v>
      </c>
      <c r="S1707">
        <f t="shared" si="105"/>
        <v>0</v>
      </c>
      <c r="T1707">
        <f>MROT/DAY(EOMONTH(MIN($G$2:$G$2401),MONTH(G1707)-1))/8*H1707*$T$2402</f>
        <v>0</v>
      </c>
      <c r="U1707">
        <f>I1707-PLAN</f>
        <v>-130</v>
      </c>
    </row>
    <row r="1708" spans="1:21" x14ac:dyDescent="0.35">
      <c r="A1708">
        <v>562</v>
      </c>
      <c r="B1708" t="s">
        <v>189</v>
      </c>
      <c r="C1708" t="s">
        <v>65</v>
      </c>
      <c r="D1708">
        <v>7</v>
      </c>
      <c r="E1708" t="s">
        <v>66</v>
      </c>
      <c r="F1708">
        <v>3.4</v>
      </c>
      <c r="G1708" s="1">
        <v>44564</v>
      </c>
      <c r="H1708">
        <v>144</v>
      </c>
      <c r="I1708">
        <v>1430</v>
      </c>
      <c r="K1708">
        <f>IF(ISBLANK(J1708),VLOOKUP(A1708,LinearRegression!$B$2:$J$850,6,FALSE),J1708)</f>
        <v>26289.6504399187</v>
      </c>
      <c r="L1708" s="4">
        <f>IF(ISBLANK(J1708),VLOOKUP(A1708,GradientBoostingRegressor!$B$2:$J$850,6,FALSE),J1708)</f>
        <v>24033.583157962101</v>
      </c>
      <c r="P1708">
        <f t="shared" si="103"/>
        <v>0</v>
      </c>
      <c r="Q1708">
        <f>$H1708*Q$2402</f>
        <v>22181.082003566895</v>
      </c>
      <c r="R1708">
        <f t="shared" si="104"/>
        <v>0</v>
      </c>
      <c r="S1708">
        <f t="shared" si="105"/>
        <v>0</v>
      </c>
      <c r="T1708">
        <f>MROT/DAY(EOMONTH(MIN($G$2:$G$2401),MONTH(G1708)-1))/8*H1708*$T$2402</f>
        <v>0</v>
      </c>
      <c r="U1708">
        <f>I1708-PLAN</f>
        <v>-130</v>
      </c>
    </row>
    <row r="1709" spans="1:21" x14ac:dyDescent="0.35">
      <c r="A1709">
        <v>572</v>
      </c>
      <c r="B1709" t="s">
        <v>199</v>
      </c>
      <c r="C1709" t="s">
        <v>114</v>
      </c>
      <c r="D1709">
        <v>7</v>
      </c>
      <c r="E1709" t="s">
        <v>16</v>
      </c>
      <c r="F1709">
        <v>3.3</v>
      </c>
      <c r="G1709" s="1">
        <v>44564</v>
      </c>
      <c r="H1709">
        <v>204</v>
      </c>
      <c r="I1709">
        <v>1430</v>
      </c>
      <c r="K1709">
        <f>IF(ISBLANK(J1709),VLOOKUP(A1709,LinearRegression!$B$2:$J$850,6,FALSE),J1709)</f>
        <v>39885.1468932278</v>
      </c>
      <c r="L1709" s="4">
        <f>IF(ISBLANK(J1709),VLOOKUP(A1709,GradientBoostingRegressor!$B$2:$J$850,6,FALSE),J1709)</f>
        <v>37750.621720978299</v>
      </c>
      <c r="P1709">
        <f t="shared" si="103"/>
        <v>0</v>
      </c>
      <c r="Q1709">
        <f>$H1709*Q$2402</f>
        <v>31423.199505053104</v>
      </c>
      <c r="R1709">
        <f t="shared" si="104"/>
        <v>0</v>
      </c>
      <c r="S1709">
        <f t="shared" si="105"/>
        <v>0</v>
      </c>
      <c r="T1709">
        <f>MROT/DAY(EOMONTH(MIN($G$2:$G$2401),MONTH(G1709)-1))/8*H1709*$T$2402</f>
        <v>0</v>
      </c>
      <c r="U1709">
        <f>I1709-PLAN</f>
        <v>-130</v>
      </c>
    </row>
    <row r="1710" spans="1:21" x14ac:dyDescent="0.35">
      <c r="A1710">
        <v>573</v>
      </c>
      <c r="B1710" t="s">
        <v>200</v>
      </c>
      <c r="C1710" t="s">
        <v>114</v>
      </c>
      <c r="D1710">
        <v>7</v>
      </c>
      <c r="E1710" t="s">
        <v>16</v>
      </c>
      <c r="F1710">
        <v>3.3</v>
      </c>
      <c r="G1710" s="1">
        <v>44564</v>
      </c>
      <c r="H1710">
        <v>156</v>
      </c>
      <c r="I1710">
        <v>1430</v>
      </c>
      <c r="K1710">
        <f>IF(ISBLANK(J1710),VLOOKUP(A1710,LinearRegression!$B$2:$J$850,6,FALSE),J1710)</f>
        <v>28815.413049549301</v>
      </c>
      <c r="L1710" s="4">
        <f>IF(ISBLANK(J1710),VLOOKUP(A1710,GradientBoostingRegressor!$B$2:$J$850,6,FALSE),J1710)</f>
        <v>25411.704389656101</v>
      </c>
      <c r="P1710">
        <f t="shared" si="103"/>
        <v>0</v>
      </c>
      <c r="Q1710">
        <f>$H1710*Q$2402</f>
        <v>24029.505503864137</v>
      </c>
      <c r="R1710">
        <f t="shared" si="104"/>
        <v>0</v>
      </c>
      <c r="S1710">
        <f t="shared" si="105"/>
        <v>0</v>
      </c>
      <c r="T1710">
        <f>MROT/DAY(EOMONTH(MIN($G$2:$G$2401),MONTH(G1710)-1))/8*H1710*$T$2402</f>
        <v>0</v>
      </c>
      <c r="U1710">
        <f>I1710-PLAN</f>
        <v>-130</v>
      </c>
    </row>
    <row r="1711" spans="1:21" x14ac:dyDescent="0.35">
      <c r="A1711">
        <v>580</v>
      </c>
      <c r="B1711" t="s">
        <v>207</v>
      </c>
      <c r="C1711" t="s">
        <v>114</v>
      </c>
      <c r="D1711">
        <v>7</v>
      </c>
      <c r="E1711" t="s">
        <v>103</v>
      </c>
      <c r="F1711">
        <v>3.3</v>
      </c>
      <c r="G1711" s="1">
        <v>44564</v>
      </c>
      <c r="H1711">
        <v>180</v>
      </c>
      <c r="I1711">
        <v>1430</v>
      </c>
      <c r="K1711">
        <f>IF(ISBLANK(J1711),VLOOKUP(A1711,LinearRegression!$B$2:$J$850,6,FALSE),J1711)</f>
        <v>34350.279971388503</v>
      </c>
      <c r="L1711" s="4">
        <f>IF(ISBLANK(J1711),VLOOKUP(A1711,GradientBoostingRegressor!$B$2:$J$850,6,FALSE),J1711)</f>
        <v>30834.429872941299</v>
      </c>
      <c r="P1711">
        <f t="shared" si="103"/>
        <v>0</v>
      </c>
      <c r="Q1711">
        <f>$H1711*Q$2402</f>
        <v>27726.35250445862</v>
      </c>
      <c r="R1711">
        <f t="shared" si="104"/>
        <v>0</v>
      </c>
      <c r="S1711">
        <f t="shared" si="105"/>
        <v>0</v>
      </c>
      <c r="T1711">
        <f>MROT/DAY(EOMONTH(MIN($G$2:$G$2401),MONTH(G1711)-1))/8*H1711*$T$2402</f>
        <v>0</v>
      </c>
      <c r="U1711">
        <f>I1711-PLAN</f>
        <v>-130</v>
      </c>
    </row>
    <row r="1712" spans="1:21" x14ac:dyDescent="0.35">
      <c r="A1712">
        <v>583</v>
      </c>
      <c r="B1712" t="s">
        <v>210</v>
      </c>
      <c r="C1712" t="s">
        <v>180</v>
      </c>
      <c r="D1712">
        <v>8</v>
      </c>
      <c r="E1712" t="s">
        <v>181</v>
      </c>
      <c r="F1712">
        <v>1</v>
      </c>
      <c r="G1712" s="1">
        <v>44564</v>
      </c>
      <c r="H1712">
        <v>156</v>
      </c>
      <c r="I1712">
        <v>1430</v>
      </c>
      <c r="K1712">
        <f>IF(ISBLANK(J1712),VLOOKUP(A1712,LinearRegression!$B$2:$J$850,6,FALSE),J1712)</f>
        <v>26048.7701858945</v>
      </c>
      <c r="L1712" s="4">
        <f>IF(ISBLANK(J1712),VLOOKUP(A1712,GradientBoostingRegressor!$B$2:$J$850,6,FALSE),J1712)</f>
        <v>21235.2215588375</v>
      </c>
      <c r="P1712">
        <f t="shared" si="103"/>
        <v>0</v>
      </c>
      <c r="Q1712">
        <f>$H1712*Q$2402</f>
        <v>24029.505503864137</v>
      </c>
      <c r="R1712">
        <f t="shared" si="104"/>
        <v>0</v>
      </c>
      <c r="S1712">
        <f t="shared" si="105"/>
        <v>0</v>
      </c>
      <c r="T1712">
        <f>MROT/DAY(EOMONTH(MIN($G$2:$G$2401),MONTH(G1712)-1))/8*H1712*$T$2402</f>
        <v>0</v>
      </c>
      <c r="U1712">
        <f>I1712-PLAN</f>
        <v>-130</v>
      </c>
    </row>
    <row r="1713" spans="1:21" x14ac:dyDescent="0.35">
      <c r="A1713">
        <v>584</v>
      </c>
      <c r="B1713" t="s">
        <v>211</v>
      </c>
      <c r="C1713" t="s">
        <v>180</v>
      </c>
      <c r="D1713">
        <v>8</v>
      </c>
      <c r="E1713" t="s">
        <v>181</v>
      </c>
      <c r="F1713">
        <v>1</v>
      </c>
      <c r="G1713" s="1">
        <v>44564</v>
      </c>
      <c r="H1713">
        <v>204</v>
      </c>
      <c r="I1713">
        <v>1430</v>
      </c>
      <c r="K1713">
        <f>IF(ISBLANK(J1713),VLOOKUP(A1713,LinearRegression!$B$2:$J$850,6,FALSE),J1713)</f>
        <v>37118.504029573</v>
      </c>
      <c r="L1713" s="4">
        <f>IF(ISBLANK(J1713),VLOOKUP(A1713,GradientBoostingRegressor!$B$2:$J$850,6,FALSE),J1713)</f>
        <v>32501.836975152099</v>
      </c>
      <c r="P1713">
        <f t="shared" si="103"/>
        <v>0</v>
      </c>
      <c r="Q1713">
        <f>$H1713*Q$2402</f>
        <v>31423.199505053104</v>
      </c>
      <c r="R1713">
        <f t="shared" si="104"/>
        <v>0</v>
      </c>
      <c r="S1713">
        <f t="shared" si="105"/>
        <v>0</v>
      </c>
      <c r="T1713">
        <f>MROT/DAY(EOMONTH(MIN($G$2:$G$2401),MONTH(G1713)-1))/8*H1713*$T$2402</f>
        <v>0</v>
      </c>
      <c r="U1713">
        <f>I1713-PLAN</f>
        <v>-130</v>
      </c>
    </row>
    <row r="1714" spans="1:21" x14ac:dyDescent="0.35">
      <c r="A1714">
        <v>585</v>
      </c>
      <c r="B1714" t="s">
        <v>212</v>
      </c>
      <c r="C1714" t="s">
        <v>65</v>
      </c>
      <c r="D1714">
        <v>8</v>
      </c>
      <c r="E1714" t="s">
        <v>66</v>
      </c>
      <c r="F1714">
        <v>3.4</v>
      </c>
      <c r="G1714" s="1">
        <v>44564</v>
      </c>
      <c r="H1714">
        <v>180</v>
      </c>
      <c r="I1714">
        <v>1430</v>
      </c>
      <c r="K1714">
        <f>IF(ISBLANK(J1714),VLOOKUP(A1714,LinearRegression!$B$2:$J$850,6,FALSE),J1714)</f>
        <v>37383.737538670597</v>
      </c>
      <c r="L1714" s="4">
        <f>IF(ISBLANK(J1714),VLOOKUP(A1714,GradientBoostingRegressor!$B$2:$J$850,6,FALSE),J1714)</f>
        <v>31619.135305792799</v>
      </c>
      <c r="P1714">
        <f t="shared" si="103"/>
        <v>0</v>
      </c>
      <c r="Q1714">
        <f>$H1714*Q$2402</f>
        <v>27726.35250445862</v>
      </c>
      <c r="R1714">
        <f t="shared" si="104"/>
        <v>0</v>
      </c>
      <c r="S1714">
        <f t="shared" si="105"/>
        <v>0</v>
      </c>
      <c r="T1714">
        <f>MROT/DAY(EOMONTH(MIN($G$2:$G$2401),MONTH(G1714)-1))/8*H1714*$T$2402</f>
        <v>0</v>
      </c>
      <c r="U1714">
        <f>I1714-PLAN</f>
        <v>-130</v>
      </c>
    </row>
    <row r="1715" spans="1:21" x14ac:dyDescent="0.35">
      <c r="A1715">
        <v>586</v>
      </c>
      <c r="B1715" t="s">
        <v>213</v>
      </c>
      <c r="C1715" t="s">
        <v>65</v>
      </c>
      <c r="D1715">
        <v>8</v>
      </c>
      <c r="E1715" t="s">
        <v>66</v>
      </c>
      <c r="F1715">
        <v>3.4</v>
      </c>
      <c r="G1715" s="1">
        <v>44564</v>
      </c>
      <c r="H1715">
        <v>192</v>
      </c>
      <c r="I1715">
        <v>1430</v>
      </c>
      <c r="K1715">
        <f>IF(ISBLANK(J1715),VLOOKUP(A1715,LinearRegression!$B$2:$J$850,6,FALSE),J1715)</f>
        <v>40151.170999590198</v>
      </c>
      <c r="L1715" s="4">
        <f>IF(ISBLANK(J1715),VLOOKUP(A1715,GradientBoostingRegressor!$B$2:$J$850,6,FALSE),J1715)</f>
        <v>35116.282866139503</v>
      </c>
      <c r="P1715">
        <f t="shared" si="103"/>
        <v>0</v>
      </c>
      <c r="Q1715">
        <f>$H1715*Q$2402</f>
        <v>29574.776004755862</v>
      </c>
      <c r="R1715">
        <f t="shared" si="104"/>
        <v>0</v>
      </c>
      <c r="S1715">
        <f t="shared" si="105"/>
        <v>0</v>
      </c>
      <c r="T1715">
        <f>MROT/DAY(EOMONTH(MIN($G$2:$G$2401),MONTH(G1715)-1))/8*H1715*$T$2402</f>
        <v>0</v>
      </c>
      <c r="U1715">
        <f>I1715-PLAN</f>
        <v>-130</v>
      </c>
    </row>
    <row r="1716" spans="1:21" x14ac:dyDescent="0.35">
      <c r="A1716">
        <v>587</v>
      </c>
      <c r="B1716" t="s">
        <v>214</v>
      </c>
      <c r="C1716" t="s">
        <v>65</v>
      </c>
      <c r="D1716">
        <v>8</v>
      </c>
      <c r="E1716" t="s">
        <v>66</v>
      </c>
      <c r="F1716">
        <v>3.4</v>
      </c>
      <c r="G1716" s="1">
        <v>44564</v>
      </c>
      <c r="H1716">
        <v>192</v>
      </c>
      <c r="I1716">
        <v>1430</v>
      </c>
      <c r="K1716">
        <f>IF(ISBLANK(J1716),VLOOKUP(A1716,LinearRegression!$B$2:$J$850,6,FALSE),J1716)</f>
        <v>40151.170999590198</v>
      </c>
      <c r="L1716" s="4">
        <f>IF(ISBLANK(J1716),VLOOKUP(A1716,GradientBoostingRegressor!$B$2:$J$850,6,FALSE),J1716)</f>
        <v>35116.282866139503</v>
      </c>
      <c r="P1716">
        <f t="shared" si="103"/>
        <v>0</v>
      </c>
      <c r="Q1716">
        <f>$H1716*Q$2402</f>
        <v>29574.776004755862</v>
      </c>
      <c r="R1716">
        <f t="shared" si="104"/>
        <v>0</v>
      </c>
      <c r="S1716">
        <f t="shared" si="105"/>
        <v>0</v>
      </c>
      <c r="T1716">
        <f>MROT/DAY(EOMONTH(MIN($G$2:$G$2401),MONTH(G1716)-1))/8*H1716*$T$2402</f>
        <v>0</v>
      </c>
      <c r="U1716">
        <f>I1716-PLAN</f>
        <v>-130</v>
      </c>
    </row>
    <row r="1717" spans="1:21" x14ac:dyDescent="0.35">
      <c r="A1717">
        <v>588</v>
      </c>
      <c r="B1717" t="s">
        <v>215</v>
      </c>
      <c r="C1717" t="s">
        <v>65</v>
      </c>
      <c r="D1717">
        <v>8</v>
      </c>
      <c r="E1717" t="s">
        <v>66</v>
      </c>
      <c r="F1717">
        <v>3.4</v>
      </c>
      <c r="G1717" s="1">
        <v>44564</v>
      </c>
      <c r="H1717">
        <v>168</v>
      </c>
      <c r="I1717">
        <v>1430</v>
      </c>
      <c r="K1717">
        <f>IF(ISBLANK(J1717),VLOOKUP(A1717,LinearRegression!$B$2:$J$850,6,FALSE),J1717)</f>
        <v>34616.304077750901</v>
      </c>
      <c r="L1717" s="4">
        <f>IF(ISBLANK(J1717),VLOOKUP(A1717,GradientBoostingRegressor!$B$2:$J$850,6,FALSE),J1717)</f>
        <v>27844.171028844099</v>
      </c>
      <c r="P1717">
        <f t="shared" si="103"/>
        <v>0</v>
      </c>
      <c r="Q1717">
        <f>$H1717*Q$2402</f>
        <v>25877.929004161379</v>
      </c>
      <c r="R1717">
        <f t="shared" si="104"/>
        <v>0</v>
      </c>
      <c r="S1717">
        <f t="shared" si="105"/>
        <v>0</v>
      </c>
      <c r="T1717">
        <f>MROT/DAY(EOMONTH(MIN($G$2:$G$2401),MONTH(G1717)-1))/8*H1717*$T$2402</f>
        <v>0</v>
      </c>
      <c r="U1717">
        <f>I1717-PLAN</f>
        <v>-130</v>
      </c>
    </row>
    <row r="1718" spans="1:21" x14ac:dyDescent="0.35">
      <c r="A1718">
        <v>589</v>
      </c>
      <c r="B1718" t="s">
        <v>216</v>
      </c>
      <c r="C1718" t="s">
        <v>65</v>
      </c>
      <c r="D1718">
        <v>8</v>
      </c>
      <c r="E1718" t="s">
        <v>66</v>
      </c>
      <c r="F1718">
        <v>3.4</v>
      </c>
      <c r="G1718" s="1">
        <v>44564</v>
      </c>
      <c r="H1718">
        <v>180</v>
      </c>
      <c r="I1718">
        <v>1430</v>
      </c>
      <c r="K1718">
        <f>IF(ISBLANK(J1718),VLOOKUP(A1718,LinearRegression!$B$2:$J$850,6,FALSE),J1718)</f>
        <v>37383.737538670597</v>
      </c>
      <c r="L1718" s="4">
        <f>IF(ISBLANK(J1718),VLOOKUP(A1718,GradientBoostingRegressor!$B$2:$J$850,6,FALSE),J1718)</f>
        <v>31619.135305792799</v>
      </c>
      <c r="P1718">
        <f t="shared" si="103"/>
        <v>0</v>
      </c>
      <c r="Q1718">
        <f>$H1718*Q$2402</f>
        <v>27726.35250445862</v>
      </c>
      <c r="R1718">
        <f t="shared" si="104"/>
        <v>0</v>
      </c>
      <c r="S1718">
        <f t="shared" si="105"/>
        <v>0</v>
      </c>
      <c r="T1718">
        <f>MROT/DAY(EOMONTH(MIN($G$2:$G$2401),MONTH(G1718)-1))/8*H1718*$T$2402</f>
        <v>0</v>
      </c>
      <c r="U1718">
        <f>I1718-PLAN</f>
        <v>-130</v>
      </c>
    </row>
    <row r="1719" spans="1:21" x14ac:dyDescent="0.35">
      <c r="A1719">
        <v>590</v>
      </c>
      <c r="B1719" t="s">
        <v>217</v>
      </c>
      <c r="C1719" t="s">
        <v>65</v>
      </c>
      <c r="D1719">
        <v>8</v>
      </c>
      <c r="E1719" t="s">
        <v>66</v>
      </c>
      <c r="F1719">
        <v>3.4</v>
      </c>
      <c r="G1719" s="1">
        <v>44564</v>
      </c>
      <c r="H1719">
        <v>192</v>
      </c>
      <c r="I1719">
        <v>1430</v>
      </c>
      <c r="K1719">
        <f>IF(ISBLANK(J1719),VLOOKUP(A1719,LinearRegression!$B$2:$J$850,6,FALSE),J1719)</f>
        <v>40151.170999590198</v>
      </c>
      <c r="L1719" s="4">
        <f>IF(ISBLANK(J1719),VLOOKUP(A1719,GradientBoostingRegressor!$B$2:$J$850,6,FALSE),J1719)</f>
        <v>35116.282866139503</v>
      </c>
      <c r="P1719">
        <f t="shared" si="103"/>
        <v>0</v>
      </c>
      <c r="Q1719">
        <f>$H1719*Q$2402</f>
        <v>29574.776004755862</v>
      </c>
      <c r="R1719">
        <f t="shared" si="104"/>
        <v>0</v>
      </c>
      <c r="S1719">
        <f t="shared" si="105"/>
        <v>0</v>
      </c>
      <c r="T1719">
        <f>MROT/DAY(EOMONTH(MIN($G$2:$G$2401),MONTH(G1719)-1))/8*H1719*$T$2402</f>
        <v>0</v>
      </c>
      <c r="U1719">
        <f>I1719-PLAN</f>
        <v>-130</v>
      </c>
    </row>
    <row r="1720" spans="1:21" x14ac:dyDescent="0.35">
      <c r="A1720">
        <v>591</v>
      </c>
      <c r="B1720" t="s">
        <v>218</v>
      </c>
      <c r="C1720" t="s">
        <v>114</v>
      </c>
      <c r="D1720">
        <v>8</v>
      </c>
      <c r="E1720" t="s">
        <v>16</v>
      </c>
      <c r="F1720">
        <v>3.3</v>
      </c>
      <c r="G1720" s="1">
        <v>44564</v>
      </c>
      <c r="H1720">
        <v>192</v>
      </c>
      <c r="I1720">
        <v>1430</v>
      </c>
      <c r="K1720">
        <f>IF(ISBLANK(J1720),VLOOKUP(A1720,LinearRegression!$B$2:$J$850,6,FALSE),J1720)</f>
        <v>39909.500148301202</v>
      </c>
      <c r="L1720" s="4">
        <f>IF(ISBLANK(J1720),VLOOKUP(A1720,GradientBoostingRegressor!$B$2:$J$850,6,FALSE),J1720)</f>
        <v>33995.531781682199</v>
      </c>
      <c r="P1720">
        <f t="shared" si="103"/>
        <v>0</v>
      </c>
      <c r="Q1720">
        <f>$H1720*Q$2402</f>
        <v>29574.776004755862</v>
      </c>
      <c r="R1720">
        <f t="shared" si="104"/>
        <v>0</v>
      </c>
      <c r="S1720">
        <f t="shared" si="105"/>
        <v>0</v>
      </c>
      <c r="T1720">
        <f>MROT/DAY(EOMONTH(MIN($G$2:$G$2401),MONTH(G1720)-1))/8*H1720*$T$2402</f>
        <v>0</v>
      </c>
      <c r="U1720">
        <f>I1720-PLAN</f>
        <v>-130</v>
      </c>
    </row>
    <row r="1721" spans="1:21" x14ac:dyDescent="0.35">
      <c r="A1721">
        <v>592</v>
      </c>
      <c r="B1721" t="s">
        <v>219</v>
      </c>
      <c r="C1721" t="s">
        <v>114</v>
      </c>
      <c r="D1721">
        <v>8</v>
      </c>
      <c r="E1721" t="s">
        <v>16</v>
      </c>
      <c r="F1721">
        <v>3.3</v>
      </c>
      <c r="G1721" s="1">
        <v>44564</v>
      </c>
      <c r="H1721">
        <v>156</v>
      </c>
      <c r="I1721">
        <v>1430</v>
      </c>
      <c r="K1721">
        <f>IF(ISBLANK(J1721),VLOOKUP(A1721,LinearRegression!$B$2:$J$850,6,FALSE),J1721)</f>
        <v>31607.1997655423</v>
      </c>
      <c r="L1721" s="4">
        <f>IF(ISBLANK(J1721),VLOOKUP(A1721,GradientBoostingRegressor!$B$2:$J$850,6,FALSE),J1721)</f>
        <v>25411.704389656101</v>
      </c>
      <c r="P1721">
        <f t="shared" si="103"/>
        <v>0</v>
      </c>
      <c r="Q1721">
        <f>$H1721*Q$2402</f>
        <v>24029.505503864137</v>
      </c>
      <c r="R1721">
        <f t="shared" si="104"/>
        <v>0</v>
      </c>
      <c r="S1721">
        <f t="shared" si="105"/>
        <v>0</v>
      </c>
      <c r="T1721">
        <f>MROT/DAY(EOMONTH(MIN($G$2:$G$2401),MONTH(G1721)-1))/8*H1721*$T$2402</f>
        <v>0</v>
      </c>
      <c r="U1721">
        <f>I1721-PLAN</f>
        <v>-130</v>
      </c>
    </row>
    <row r="1722" spans="1:21" x14ac:dyDescent="0.35">
      <c r="A1722">
        <v>593</v>
      </c>
      <c r="B1722" t="s">
        <v>220</v>
      </c>
      <c r="C1722" t="s">
        <v>114</v>
      </c>
      <c r="D1722">
        <v>8</v>
      </c>
      <c r="E1722" t="s">
        <v>16</v>
      </c>
      <c r="F1722">
        <v>3.3</v>
      </c>
      <c r="G1722" s="1">
        <v>44564</v>
      </c>
      <c r="H1722">
        <v>168</v>
      </c>
      <c r="I1722">
        <v>1430</v>
      </c>
      <c r="K1722">
        <f>IF(ISBLANK(J1722),VLOOKUP(A1722,LinearRegression!$B$2:$J$850,6,FALSE),J1722)</f>
        <v>34374.633226461898</v>
      </c>
      <c r="L1722" s="4">
        <f>IF(ISBLANK(J1722),VLOOKUP(A1722,GradientBoostingRegressor!$B$2:$J$850,6,FALSE),J1722)</f>
        <v>27059.465595992599</v>
      </c>
      <c r="P1722">
        <f t="shared" si="103"/>
        <v>0</v>
      </c>
      <c r="Q1722">
        <f>$H1722*Q$2402</f>
        <v>25877.929004161379</v>
      </c>
      <c r="R1722">
        <f t="shared" si="104"/>
        <v>0</v>
      </c>
      <c r="S1722">
        <f t="shared" si="105"/>
        <v>0</v>
      </c>
      <c r="T1722">
        <f>MROT/DAY(EOMONTH(MIN($G$2:$G$2401),MONTH(G1722)-1))/8*H1722*$T$2402</f>
        <v>0</v>
      </c>
      <c r="U1722">
        <f>I1722-PLAN</f>
        <v>-130</v>
      </c>
    </row>
    <row r="1723" spans="1:21" x14ac:dyDescent="0.35">
      <c r="A1723">
        <v>594</v>
      </c>
      <c r="B1723" t="s">
        <v>221</v>
      </c>
      <c r="C1723" t="s">
        <v>114</v>
      </c>
      <c r="D1723">
        <v>8</v>
      </c>
      <c r="E1723" t="s">
        <v>16</v>
      </c>
      <c r="F1723">
        <v>3.3</v>
      </c>
      <c r="G1723" s="1">
        <v>44564</v>
      </c>
      <c r="H1723">
        <v>144</v>
      </c>
      <c r="I1723">
        <v>1430</v>
      </c>
      <c r="K1723">
        <f>IF(ISBLANK(J1723),VLOOKUP(A1723,LinearRegression!$B$2:$J$850,6,FALSE),J1723)</f>
        <v>28839.766304622699</v>
      </c>
      <c r="L1723" s="4">
        <f>IF(ISBLANK(J1723),VLOOKUP(A1723,GradientBoostingRegressor!$B$2:$J$850,6,FALSE),J1723)</f>
        <v>23157.8036426666</v>
      </c>
      <c r="P1723">
        <f t="shared" si="103"/>
        <v>0</v>
      </c>
      <c r="Q1723">
        <f>$H1723*Q$2402</f>
        <v>22181.082003566895</v>
      </c>
      <c r="R1723">
        <f t="shared" si="104"/>
        <v>0</v>
      </c>
      <c r="S1723">
        <f t="shared" si="105"/>
        <v>0</v>
      </c>
      <c r="T1723">
        <f>MROT/DAY(EOMONTH(MIN($G$2:$G$2401),MONTH(G1723)-1))/8*H1723*$T$2402</f>
        <v>0</v>
      </c>
      <c r="U1723">
        <f>I1723-PLAN</f>
        <v>-130</v>
      </c>
    </row>
    <row r="1724" spans="1:21" x14ac:dyDescent="0.35">
      <c r="A1724">
        <v>595</v>
      </c>
      <c r="B1724" t="s">
        <v>222</v>
      </c>
      <c r="C1724" t="s">
        <v>114</v>
      </c>
      <c r="D1724">
        <v>8</v>
      </c>
      <c r="E1724" t="s">
        <v>16</v>
      </c>
      <c r="F1724">
        <v>3.3</v>
      </c>
      <c r="G1724" s="1">
        <v>44564</v>
      </c>
      <c r="H1724">
        <v>180</v>
      </c>
      <c r="I1724">
        <v>1430</v>
      </c>
      <c r="K1724">
        <f>IF(ISBLANK(J1724),VLOOKUP(A1724,LinearRegression!$B$2:$J$850,6,FALSE),J1724)</f>
        <v>37142.066687381499</v>
      </c>
      <c r="L1724" s="4">
        <f>IF(ISBLANK(J1724),VLOOKUP(A1724,GradientBoostingRegressor!$B$2:$J$850,6,FALSE),J1724)</f>
        <v>30834.429872941299</v>
      </c>
      <c r="P1724">
        <f t="shared" si="103"/>
        <v>0</v>
      </c>
      <c r="Q1724">
        <f>$H1724*Q$2402</f>
        <v>27726.35250445862</v>
      </c>
      <c r="R1724">
        <f t="shared" si="104"/>
        <v>0</v>
      </c>
      <c r="S1724">
        <f t="shared" si="105"/>
        <v>0</v>
      </c>
      <c r="T1724">
        <f>MROT/DAY(EOMONTH(MIN($G$2:$G$2401),MONTH(G1724)-1))/8*H1724*$T$2402</f>
        <v>0</v>
      </c>
      <c r="U1724">
        <f>I1724-PLAN</f>
        <v>-130</v>
      </c>
    </row>
    <row r="1725" spans="1:21" x14ac:dyDescent="0.35">
      <c r="A1725">
        <v>596</v>
      </c>
      <c r="B1725" t="s">
        <v>223</v>
      </c>
      <c r="C1725" t="s">
        <v>114</v>
      </c>
      <c r="D1725">
        <v>8</v>
      </c>
      <c r="E1725" t="s">
        <v>16</v>
      </c>
      <c r="F1725">
        <v>3.3</v>
      </c>
      <c r="G1725" s="1">
        <v>44564</v>
      </c>
      <c r="H1725">
        <v>180</v>
      </c>
      <c r="I1725">
        <v>1430</v>
      </c>
      <c r="K1725">
        <f>IF(ISBLANK(J1725),VLOOKUP(A1725,LinearRegression!$B$2:$J$850,6,FALSE),J1725)</f>
        <v>37142.066687381499</v>
      </c>
      <c r="L1725" s="4">
        <f>IF(ISBLANK(J1725),VLOOKUP(A1725,GradientBoostingRegressor!$B$2:$J$850,6,FALSE),J1725)</f>
        <v>30834.429872941299</v>
      </c>
      <c r="P1725">
        <f t="shared" si="103"/>
        <v>0</v>
      </c>
      <c r="Q1725">
        <f>$H1725*Q$2402</f>
        <v>27726.35250445862</v>
      </c>
      <c r="R1725">
        <f t="shared" si="104"/>
        <v>0</v>
      </c>
      <c r="S1725">
        <f t="shared" si="105"/>
        <v>0</v>
      </c>
      <c r="T1725">
        <f>MROT/DAY(EOMONTH(MIN($G$2:$G$2401),MONTH(G1725)-1))/8*H1725*$T$2402</f>
        <v>0</v>
      </c>
      <c r="U1725">
        <f>I1725-PLAN</f>
        <v>-130</v>
      </c>
    </row>
    <row r="1726" spans="1:21" x14ac:dyDescent="0.35">
      <c r="A1726">
        <v>597</v>
      </c>
      <c r="B1726" t="s">
        <v>224</v>
      </c>
      <c r="C1726" t="s">
        <v>114</v>
      </c>
      <c r="D1726">
        <v>8</v>
      </c>
      <c r="E1726" t="s">
        <v>103</v>
      </c>
      <c r="F1726">
        <v>3.3</v>
      </c>
      <c r="G1726" s="1">
        <v>44564</v>
      </c>
      <c r="H1726">
        <v>168</v>
      </c>
      <c r="I1726">
        <v>1430</v>
      </c>
      <c r="K1726">
        <f>IF(ISBLANK(J1726),VLOOKUP(A1726,LinearRegression!$B$2:$J$850,6,FALSE),J1726)</f>
        <v>34374.633226461898</v>
      </c>
      <c r="L1726" s="4">
        <f>IF(ISBLANK(J1726),VLOOKUP(A1726,GradientBoostingRegressor!$B$2:$J$850,6,FALSE),J1726)</f>
        <v>27059.465595992599</v>
      </c>
      <c r="P1726">
        <f t="shared" si="103"/>
        <v>0</v>
      </c>
      <c r="Q1726">
        <f>$H1726*Q$2402</f>
        <v>25877.929004161379</v>
      </c>
      <c r="R1726">
        <f t="shared" si="104"/>
        <v>0</v>
      </c>
      <c r="S1726">
        <f t="shared" si="105"/>
        <v>0</v>
      </c>
      <c r="T1726">
        <f>MROT/DAY(EOMONTH(MIN($G$2:$G$2401),MONTH(G1726)-1))/8*H1726*$T$2402</f>
        <v>0</v>
      </c>
      <c r="U1726">
        <f>I1726-PLAN</f>
        <v>-130</v>
      </c>
    </row>
    <row r="1727" spans="1:21" x14ac:dyDescent="0.35">
      <c r="A1727">
        <v>598</v>
      </c>
      <c r="B1727" t="s">
        <v>225</v>
      </c>
      <c r="C1727" t="s">
        <v>114</v>
      </c>
      <c r="D1727">
        <v>8</v>
      </c>
      <c r="E1727" t="s">
        <v>103</v>
      </c>
      <c r="F1727">
        <v>3.3</v>
      </c>
      <c r="G1727" s="1">
        <v>44564</v>
      </c>
      <c r="H1727">
        <v>156</v>
      </c>
      <c r="I1727">
        <v>1430</v>
      </c>
      <c r="K1727">
        <f>IF(ISBLANK(J1727),VLOOKUP(A1727,LinearRegression!$B$2:$J$850,6,FALSE),J1727)</f>
        <v>31607.1997655423</v>
      </c>
      <c r="L1727" s="4">
        <f>IF(ISBLANK(J1727),VLOOKUP(A1727,GradientBoostingRegressor!$B$2:$J$850,6,FALSE),J1727)</f>
        <v>25411.704389656101</v>
      </c>
      <c r="P1727">
        <f t="shared" si="103"/>
        <v>0</v>
      </c>
      <c r="Q1727">
        <f>$H1727*Q$2402</f>
        <v>24029.505503864137</v>
      </c>
      <c r="R1727">
        <f t="shared" si="104"/>
        <v>0</v>
      </c>
      <c r="S1727">
        <f t="shared" si="105"/>
        <v>0</v>
      </c>
      <c r="T1727">
        <f>MROT/DAY(EOMONTH(MIN($G$2:$G$2401),MONTH(G1727)-1))/8*H1727*$T$2402</f>
        <v>0</v>
      </c>
      <c r="U1727">
        <f>I1727-PLAN</f>
        <v>-130</v>
      </c>
    </row>
    <row r="1728" spans="1:21" x14ac:dyDescent="0.35">
      <c r="A1728">
        <v>599</v>
      </c>
      <c r="B1728" t="s">
        <v>226</v>
      </c>
      <c r="C1728" t="s">
        <v>114</v>
      </c>
      <c r="D1728">
        <v>8</v>
      </c>
      <c r="E1728" t="s">
        <v>103</v>
      </c>
      <c r="F1728">
        <v>3.3</v>
      </c>
      <c r="G1728" s="1">
        <v>44564</v>
      </c>
      <c r="H1728">
        <v>168</v>
      </c>
      <c r="I1728">
        <v>1430</v>
      </c>
      <c r="K1728">
        <f>IF(ISBLANK(J1728),VLOOKUP(A1728,LinearRegression!$B$2:$J$850,6,FALSE),J1728)</f>
        <v>34374.633226461898</v>
      </c>
      <c r="L1728" s="4">
        <f>IF(ISBLANK(J1728),VLOOKUP(A1728,GradientBoostingRegressor!$B$2:$J$850,6,FALSE),J1728)</f>
        <v>27059.465595992599</v>
      </c>
      <c r="P1728">
        <f t="shared" si="103"/>
        <v>0</v>
      </c>
      <c r="Q1728">
        <f>$H1728*Q$2402</f>
        <v>25877.929004161379</v>
      </c>
      <c r="R1728">
        <f t="shared" si="104"/>
        <v>0</v>
      </c>
      <c r="S1728">
        <f t="shared" si="105"/>
        <v>0</v>
      </c>
      <c r="T1728">
        <f>MROT/DAY(EOMONTH(MIN($G$2:$G$2401),MONTH(G1728)-1))/8*H1728*$T$2402</f>
        <v>0</v>
      </c>
      <c r="U1728">
        <f>I1728-PLAN</f>
        <v>-130</v>
      </c>
    </row>
    <row r="1729" spans="1:21" x14ac:dyDescent="0.35">
      <c r="A1729">
        <v>600</v>
      </c>
      <c r="B1729" t="s">
        <v>227</v>
      </c>
      <c r="C1729" t="s">
        <v>114</v>
      </c>
      <c r="D1729">
        <v>8</v>
      </c>
      <c r="E1729" t="s">
        <v>103</v>
      </c>
      <c r="F1729">
        <v>3.3</v>
      </c>
      <c r="G1729" s="1">
        <v>44564</v>
      </c>
      <c r="H1729">
        <v>156</v>
      </c>
      <c r="I1729">
        <v>1430</v>
      </c>
      <c r="K1729">
        <f>IF(ISBLANK(J1729),VLOOKUP(A1729,LinearRegression!$B$2:$J$850,6,FALSE),J1729)</f>
        <v>31607.1997655423</v>
      </c>
      <c r="L1729" s="4">
        <f>IF(ISBLANK(J1729),VLOOKUP(A1729,GradientBoostingRegressor!$B$2:$J$850,6,FALSE),J1729)</f>
        <v>25411.704389656101</v>
      </c>
      <c r="P1729">
        <f t="shared" si="103"/>
        <v>0</v>
      </c>
      <c r="Q1729">
        <f>$H1729*Q$2402</f>
        <v>24029.505503864137</v>
      </c>
      <c r="R1729">
        <f t="shared" si="104"/>
        <v>0</v>
      </c>
      <c r="S1729">
        <f t="shared" si="105"/>
        <v>0</v>
      </c>
      <c r="T1729">
        <f>MROT/DAY(EOMONTH(MIN($G$2:$G$2401),MONTH(G1729)-1))/8*H1729*$T$2402</f>
        <v>0</v>
      </c>
      <c r="U1729">
        <f>I1729-PLAN</f>
        <v>-130</v>
      </c>
    </row>
    <row r="1730" spans="1:21" x14ac:dyDescent="0.35">
      <c r="A1730">
        <v>601</v>
      </c>
      <c r="B1730" t="s">
        <v>10</v>
      </c>
      <c r="C1730" t="s">
        <v>11</v>
      </c>
      <c r="D1730">
        <v>2</v>
      </c>
      <c r="E1730" t="s">
        <v>12</v>
      </c>
      <c r="F1730">
        <v>1</v>
      </c>
      <c r="G1730" s="1">
        <v>44565</v>
      </c>
      <c r="H1730">
        <v>204</v>
      </c>
      <c r="I1730">
        <v>1790</v>
      </c>
      <c r="K1730">
        <f>IF(ISBLANK(J1730),VLOOKUP(A1730,LinearRegression!$B$2:$J$850,6,FALSE),J1730)</f>
        <v>21162.833860354702</v>
      </c>
      <c r="L1730" s="4">
        <f>IF(ISBLANK(J1730),VLOOKUP(A1730,GradientBoostingRegressor!$B$2:$J$850,6,FALSE),J1730)</f>
        <v>22251.190202594102</v>
      </c>
      <c r="P1730">
        <f t="shared" si="103"/>
        <v>0</v>
      </c>
      <c r="Q1730">
        <f>$H1730*Q$2402</f>
        <v>31423.199505053104</v>
      </c>
      <c r="R1730">
        <f t="shared" si="104"/>
        <v>0</v>
      </c>
      <c r="S1730">
        <f t="shared" si="105"/>
        <v>0</v>
      </c>
      <c r="T1730">
        <f>MROT/DAY(EOMONTH(MIN($G$2:$G$2401),MONTH(G1730)-1))/8*H1730*$T$2402</f>
        <v>0</v>
      </c>
      <c r="U1730">
        <f>I1730-PLAN</f>
        <v>230</v>
      </c>
    </row>
    <row r="1731" spans="1:21" x14ac:dyDescent="0.35">
      <c r="A1731">
        <v>602</v>
      </c>
      <c r="B1731" t="s">
        <v>13</v>
      </c>
      <c r="C1731" t="s">
        <v>11</v>
      </c>
      <c r="D1731">
        <v>2</v>
      </c>
      <c r="E1731" t="s">
        <v>12</v>
      </c>
      <c r="F1731">
        <v>1</v>
      </c>
      <c r="G1731" s="1">
        <v>44565</v>
      </c>
      <c r="H1731">
        <v>192</v>
      </c>
      <c r="I1731">
        <v>1790</v>
      </c>
      <c r="K1731">
        <f>IF(ISBLANK(J1731),VLOOKUP(A1731,LinearRegression!$B$2:$J$850,6,FALSE),J1731)</f>
        <v>18395.400399435101</v>
      </c>
      <c r="L1731" s="4">
        <f>IF(ISBLANK(J1731),VLOOKUP(A1731,GradientBoostingRegressor!$B$2:$J$850,6,FALSE),J1731)</f>
        <v>20330.593710970301</v>
      </c>
      <c r="P1731">
        <f t="shared" ref="P1731:P1794" si="106">$I1731*P$2402</f>
        <v>0</v>
      </c>
      <c r="Q1731">
        <f>$H1731*Q$2402</f>
        <v>29574.776004755862</v>
      </c>
      <c r="R1731">
        <f t="shared" ref="R1731:R1794" si="107">$D1731*R$2402</f>
        <v>0</v>
      </c>
      <c r="S1731">
        <f t="shared" ref="S1731:S1794" si="108">$F1731*S$2402</f>
        <v>0</v>
      </c>
      <c r="T1731">
        <f>MROT/DAY(EOMONTH(MIN($G$2:$G$2401),MONTH(G1731)-1))/8*H1731*$T$2402</f>
        <v>0</v>
      </c>
      <c r="U1731">
        <f>I1731-PLAN</f>
        <v>230</v>
      </c>
    </row>
    <row r="1732" spans="1:21" x14ac:dyDescent="0.35">
      <c r="A1732">
        <v>603</v>
      </c>
      <c r="B1732" t="s">
        <v>14</v>
      </c>
      <c r="C1732" t="s">
        <v>11</v>
      </c>
      <c r="D1732">
        <v>2</v>
      </c>
      <c r="E1732" t="s">
        <v>12</v>
      </c>
      <c r="F1732">
        <v>1</v>
      </c>
      <c r="G1732" s="1">
        <v>44565</v>
      </c>
      <c r="H1732">
        <v>216</v>
      </c>
      <c r="I1732">
        <v>1790</v>
      </c>
      <c r="K1732">
        <f>IF(ISBLANK(J1732),VLOOKUP(A1732,LinearRegression!$B$2:$J$850,6,FALSE),J1732)</f>
        <v>23930.267321274299</v>
      </c>
      <c r="L1732" s="4">
        <f>IF(ISBLANK(J1732),VLOOKUP(A1732,GradientBoostingRegressor!$B$2:$J$850,6,FALSE),J1732)</f>
        <v>25238.286332475102</v>
      </c>
      <c r="P1732">
        <f t="shared" si="106"/>
        <v>0</v>
      </c>
      <c r="Q1732">
        <f>$H1732*Q$2402</f>
        <v>33271.623005350346</v>
      </c>
      <c r="R1732">
        <f t="shared" si="107"/>
        <v>0</v>
      </c>
      <c r="S1732">
        <f t="shared" si="108"/>
        <v>0</v>
      </c>
      <c r="T1732">
        <f>MROT/DAY(EOMONTH(MIN($G$2:$G$2401),MONTH(G1732)-1))/8*H1732*$T$2402</f>
        <v>0</v>
      </c>
      <c r="U1732">
        <f>I1732-PLAN</f>
        <v>230</v>
      </c>
    </row>
    <row r="1733" spans="1:21" x14ac:dyDescent="0.35">
      <c r="A1733">
        <v>604</v>
      </c>
      <c r="B1733" t="s">
        <v>15</v>
      </c>
      <c r="C1733" t="s">
        <v>11</v>
      </c>
      <c r="D1733">
        <v>2</v>
      </c>
      <c r="E1733" t="s">
        <v>16</v>
      </c>
      <c r="F1733">
        <v>3.3</v>
      </c>
      <c r="G1733" s="1">
        <v>44565</v>
      </c>
      <c r="H1733">
        <v>204</v>
      </c>
      <c r="I1733">
        <v>1790</v>
      </c>
      <c r="K1733">
        <f>IF(ISBLANK(J1733),VLOOKUP(A1733,LinearRegression!$B$2:$J$850,6,FALSE),J1733)</f>
        <v>26721.263440002502</v>
      </c>
      <c r="L1733" s="4">
        <f>IF(ISBLANK(J1733),VLOOKUP(A1733,GradientBoostingRegressor!$B$2:$J$850,6,FALSE),J1733)</f>
        <v>28983.322681473899</v>
      </c>
      <c r="P1733">
        <f t="shared" si="106"/>
        <v>0</v>
      </c>
      <c r="Q1733">
        <f>$H1733*Q$2402</f>
        <v>31423.199505053104</v>
      </c>
      <c r="R1733">
        <f t="shared" si="107"/>
        <v>0</v>
      </c>
      <c r="S1733">
        <f t="shared" si="108"/>
        <v>0</v>
      </c>
      <c r="T1733">
        <f>MROT/DAY(EOMONTH(MIN($G$2:$G$2401),MONTH(G1733)-1))/8*H1733*$T$2402</f>
        <v>0</v>
      </c>
      <c r="U1733">
        <f>I1733-PLAN</f>
        <v>230</v>
      </c>
    </row>
    <row r="1734" spans="1:21" x14ac:dyDescent="0.35">
      <c r="A1734">
        <v>605</v>
      </c>
      <c r="B1734" t="s">
        <v>17</v>
      </c>
      <c r="C1734" t="s">
        <v>18</v>
      </c>
      <c r="D1734">
        <v>2</v>
      </c>
      <c r="E1734" t="s">
        <v>16</v>
      </c>
      <c r="F1734">
        <v>3.3</v>
      </c>
      <c r="G1734" s="1">
        <v>44565</v>
      </c>
      <c r="H1734">
        <v>216</v>
      </c>
      <c r="I1734">
        <v>1790</v>
      </c>
      <c r="K1734">
        <f>IF(ISBLANK(J1734),VLOOKUP(A1734,LinearRegression!$B$2:$J$850,6,FALSE),J1734)</f>
        <v>29488.696900922201</v>
      </c>
      <c r="L1734" s="4">
        <f>IF(ISBLANK(J1734),VLOOKUP(A1734,GradientBoostingRegressor!$B$2:$J$850,6,FALSE),J1734)</f>
        <v>31734.7292824135</v>
      </c>
      <c r="P1734">
        <f t="shared" si="106"/>
        <v>0</v>
      </c>
      <c r="Q1734">
        <f>$H1734*Q$2402</f>
        <v>33271.623005350346</v>
      </c>
      <c r="R1734">
        <f t="shared" si="107"/>
        <v>0</v>
      </c>
      <c r="S1734">
        <f t="shared" si="108"/>
        <v>0</v>
      </c>
      <c r="T1734">
        <f>MROT/DAY(EOMONTH(MIN($G$2:$G$2401),MONTH(G1734)-1))/8*H1734*$T$2402</f>
        <v>0</v>
      </c>
      <c r="U1734">
        <f>I1734-PLAN</f>
        <v>230</v>
      </c>
    </row>
    <row r="1735" spans="1:21" x14ac:dyDescent="0.35">
      <c r="A1735">
        <v>606</v>
      </c>
      <c r="B1735" t="s">
        <v>19</v>
      </c>
      <c r="C1735" t="s">
        <v>11</v>
      </c>
      <c r="D1735">
        <v>2</v>
      </c>
      <c r="E1735" t="s">
        <v>16</v>
      </c>
      <c r="F1735">
        <v>3.3</v>
      </c>
      <c r="G1735" s="1">
        <v>44565</v>
      </c>
      <c r="H1735">
        <v>240</v>
      </c>
      <c r="I1735">
        <v>1790</v>
      </c>
      <c r="K1735">
        <f>IF(ISBLANK(J1735),VLOOKUP(A1735,LinearRegression!$B$2:$J$850,6,FALSE),J1735)</f>
        <v>35023.563822761404</v>
      </c>
      <c r="L1735" s="4">
        <f>IF(ISBLANK(J1735),VLOOKUP(A1735,GradientBoostingRegressor!$B$2:$J$850,6,FALSE),J1735)</f>
        <v>36421.327296598902</v>
      </c>
      <c r="P1735">
        <f t="shared" si="106"/>
        <v>0</v>
      </c>
      <c r="Q1735">
        <f>$H1735*Q$2402</f>
        <v>36968.47000594483</v>
      </c>
      <c r="R1735">
        <f t="shared" si="107"/>
        <v>0</v>
      </c>
      <c r="S1735">
        <f t="shared" si="108"/>
        <v>0</v>
      </c>
      <c r="T1735">
        <f>MROT/DAY(EOMONTH(MIN($G$2:$G$2401),MONTH(G1735)-1))/8*H1735*$T$2402</f>
        <v>0</v>
      </c>
      <c r="U1735">
        <f>I1735-PLAN</f>
        <v>230</v>
      </c>
    </row>
    <row r="1736" spans="1:21" x14ac:dyDescent="0.35">
      <c r="A1736">
        <v>607</v>
      </c>
      <c r="B1736" t="s">
        <v>20</v>
      </c>
      <c r="C1736" t="s">
        <v>18</v>
      </c>
      <c r="D1736">
        <v>2</v>
      </c>
      <c r="E1736" t="s">
        <v>16</v>
      </c>
      <c r="F1736">
        <v>3.3</v>
      </c>
      <c r="G1736" s="1">
        <v>44565</v>
      </c>
      <c r="H1736">
        <v>228</v>
      </c>
      <c r="I1736">
        <v>1790</v>
      </c>
      <c r="K1736">
        <f>IF(ISBLANK(J1736),VLOOKUP(A1736,LinearRegression!$B$2:$J$850,6,FALSE),J1736)</f>
        <v>32256.130361841799</v>
      </c>
      <c r="L1736" s="4">
        <f>IF(ISBLANK(J1736),VLOOKUP(A1736,GradientBoostingRegressor!$B$2:$J$850,6,FALSE),J1736)</f>
        <v>33675.897406569697</v>
      </c>
      <c r="P1736">
        <f t="shared" si="106"/>
        <v>0</v>
      </c>
      <c r="Q1736">
        <f>$H1736*Q$2402</f>
        <v>35120.046505647588</v>
      </c>
      <c r="R1736">
        <f t="shared" si="107"/>
        <v>0</v>
      </c>
      <c r="S1736">
        <f t="shared" si="108"/>
        <v>0</v>
      </c>
      <c r="T1736">
        <f>MROT/DAY(EOMONTH(MIN($G$2:$G$2401),MONTH(G1736)-1))/8*H1736*$T$2402</f>
        <v>0</v>
      </c>
      <c r="U1736">
        <f>I1736-PLAN</f>
        <v>230</v>
      </c>
    </row>
    <row r="1737" spans="1:21" x14ac:dyDescent="0.35">
      <c r="A1737">
        <v>608</v>
      </c>
      <c r="B1737" t="s">
        <v>21</v>
      </c>
      <c r="C1737" t="s">
        <v>11</v>
      </c>
      <c r="D1737">
        <v>2</v>
      </c>
      <c r="E1737" t="s">
        <v>16</v>
      </c>
      <c r="F1737">
        <v>3.3</v>
      </c>
      <c r="G1737" s="1">
        <v>44565</v>
      </c>
      <c r="H1737">
        <v>204</v>
      </c>
      <c r="I1737">
        <v>1790</v>
      </c>
      <c r="K1737">
        <f>IF(ISBLANK(J1737),VLOOKUP(A1737,LinearRegression!$B$2:$J$850,6,FALSE),J1737)</f>
        <v>26721.263440002502</v>
      </c>
      <c r="L1737" s="4">
        <f>IF(ISBLANK(J1737),VLOOKUP(A1737,GradientBoostingRegressor!$B$2:$J$850,6,FALSE),J1737)</f>
        <v>28983.322681473899</v>
      </c>
      <c r="P1737">
        <f t="shared" si="106"/>
        <v>0</v>
      </c>
      <c r="Q1737">
        <f>$H1737*Q$2402</f>
        <v>31423.199505053104</v>
      </c>
      <c r="R1737">
        <f t="shared" si="107"/>
        <v>0</v>
      </c>
      <c r="S1737">
        <f t="shared" si="108"/>
        <v>0</v>
      </c>
      <c r="T1737">
        <f>MROT/DAY(EOMONTH(MIN($G$2:$G$2401),MONTH(G1737)-1))/8*H1737*$T$2402</f>
        <v>0</v>
      </c>
      <c r="U1737">
        <f>I1737-PLAN</f>
        <v>230</v>
      </c>
    </row>
    <row r="1738" spans="1:21" x14ac:dyDescent="0.35">
      <c r="A1738">
        <v>609</v>
      </c>
      <c r="B1738" t="s">
        <v>22</v>
      </c>
      <c r="C1738" t="s">
        <v>11</v>
      </c>
      <c r="D1738">
        <v>2</v>
      </c>
      <c r="E1738" t="s">
        <v>16</v>
      </c>
      <c r="F1738">
        <v>3.3</v>
      </c>
      <c r="G1738" s="1">
        <v>44565</v>
      </c>
      <c r="H1738">
        <v>216</v>
      </c>
      <c r="I1738">
        <v>1790</v>
      </c>
      <c r="K1738">
        <f>IF(ISBLANK(J1738),VLOOKUP(A1738,LinearRegression!$B$2:$J$850,6,FALSE),J1738)</f>
        <v>29488.696900922201</v>
      </c>
      <c r="L1738" s="4">
        <f>IF(ISBLANK(J1738),VLOOKUP(A1738,GradientBoostingRegressor!$B$2:$J$850,6,FALSE),J1738)</f>
        <v>31734.7292824135</v>
      </c>
      <c r="P1738">
        <f t="shared" si="106"/>
        <v>0</v>
      </c>
      <c r="Q1738">
        <f>$H1738*Q$2402</f>
        <v>33271.623005350346</v>
      </c>
      <c r="R1738">
        <f t="shared" si="107"/>
        <v>0</v>
      </c>
      <c r="S1738">
        <f t="shared" si="108"/>
        <v>0</v>
      </c>
      <c r="T1738">
        <f>MROT/DAY(EOMONTH(MIN($G$2:$G$2401),MONTH(G1738)-1))/8*H1738*$T$2402</f>
        <v>0</v>
      </c>
      <c r="U1738">
        <f>I1738-PLAN</f>
        <v>230</v>
      </c>
    </row>
    <row r="1739" spans="1:21" x14ac:dyDescent="0.35">
      <c r="A1739">
        <v>610</v>
      </c>
      <c r="B1739" t="s">
        <v>23</v>
      </c>
      <c r="C1739" t="s">
        <v>18</v>
      </c>
      <c r="D1739">
        <v>2</v>
      </c>
      <c r="E1739" t="s">
        <v>16</v>
      </c>
      <c r="F1739">
        <v>3.3</v>
      </c>
      <c r="G1739" s="1">
        <v>44565</v>
      </c>
      <c r="H1739">
        <v>192</v>
      </c>
      <c r="I1739">
        <v>1790</v>
      </c>
      <c r="K1739">
        <f>IF(ISBLANK(J1739),VLOOKUP(A1739,LinearRegression!$B$2:$J$850,6,FALSE),J1739)</f>
        <v>23953.829979082901</v>
      </c>
      <c r="L1739" s="4">
        <f>IF(ISBLANK(J1739),VLOOKUP(A1739,GradientBoostingRegressor!$B$2:$J$850,6,FALSE),J1739)</f>
        <v>26368.684927682702</v>
      </c>
      <c r="P1739">
        <f t="shared" si="106"/>
        <v>0</v>
      </c>
      <c r="Q1739">
        <f>$H1739*Q$2402</f>
        <v>29574.776004755862</v>
      </c>
      <c r="R1739">
        <f t="shared" si="107"/>
        <v>0</v>
      </c>
      <c r="S1739">
        <f t="shared" si="108"/>
        <v>0</v>
      </c>
      <c r="T1739">
        <f>MROT/DAY(EOMONTH(MIN($G$2:$G$2401),MONTH(G1739)-1))/8*H1739*$T$2402</f>
        <v>0</v>
      </c>
      <c r="U1739">
        <f>I1739-PLAN</f>
        <v>230</v>
      </c>
    </row>
    <row r="1740" spans="1:21" x14ac:dyDescent="0.35">
      <c r="A1740">
        <v>611</v>
      </c>
      <c r="B1740" t="s">
        <v>24</v>
      </c>
      <c r="C1740" t="s">
        <v>18</v>
      </c>
      <c r="D1740">
        <v>2</v>
      </c>
      <c r="E1740" t="s">
        <v>16</v>
      </c>
      <c r="F1740">
        <v>3.3</v>
      </c>
      <c r="G1740" s="1">
        <v>44565</v>
      </c>
      <c r="H1740">
        <v>264</v>
      </c>
      <c r="I1740">
        <v>1790</v>
      </c>
      <c r="K1740">
        <f>IF(ISBLANK(J1740),VLOOKUP(A1740,LinearRegression!$B$2:$J$850,6,FALSE),J1740)</f>
        <v>40558.430744600701</v>
      </c>
      <c r="L1740" s="4">
        <f>IF(ISBLANK(J1740),VLOOKUP(A1740,GradientBoostingRegressor!$B$2:$J$850,6,FALSE),J1740)</f>
        <v>41223.992012066199</v>
      </c>
      <c r="P1740">
        <f t="shared" si="106"/>
        <v>0</v>
      </c>
      <c r="Q1740">
        <f>$H1740*Q$2402</f>
        <v>40665.317006539313</v>
      </c>
      <c r="R1740">
        <f t="shared" si="107"/>
        <v>0</v>
      </c>
      <c r="S1740">
        <f t="shared" si="108"/>
        <v>0</v>
      </c>
      <c r="T1740">
        <f>MROT/DAY(EOMONTH(MIN($G$2:$G$2401),MONTH(G1740)-1))/8*H1740*$T$2402</f>
        <v>0</v>
      </c>
      <c r="U1740">
        <f>I1740-PLAN</f>
        <v>230</v>
      </c>
    </row>
    <row r="1741" spans="1:21" x14ac:dyDescent="0.35">
      <c r="A1741">
        <v>612</v>
      </c>
      <c r="B1741" t="s">
        <v>25</v>
      </c>
      <c r="C1741" t="s">
        <v>11</v>
      </c>
      <c r="D1741">
        <v>2</v>
      </c>
      <c r="E1741" t="s">
        <v>16</v>
      </c>
      <c r="F1741">
        <v>3.3</v>
      </c>
      <c r="G1741" s="1">
        <v>44565</v>
      </c>
      <c r="H1741">
        <v>192</v>
      </c>
      <c r="I1741">
        <v>1790</v>
      </c>
      <c r="K1741">
        <f>IF(ISBLANK(J1741),VLOOKUP(A1741,LinearRegression!$B$2:$J$850,6,FALSE),J1741)</f>
        <v>23953.829979082901</v>
      </c>
      <c r="L1741" s="4">
        <f>IF(ISBLANK(J1741),VLOOKUP(A1741,GradientBoostingRegressor!$B$2:$J$850,6,FALSE),J1741)</f>
        <v>26368.684927682702</v>
      </c>
      <c r="P1741">
        <f t="shared" si="106"/>
        <v>0</v>
      </c>
      <c r="Q1741">
        <f>$H1741*Q$2402</f>
        <v>29574.776004755862</v>
      </c>
      <c r="R1741">
        <f t="shared" si="107"/>
        <v>0</v>
      </c>
      <c r="S1741">
        <f t="shared" si="108"/>
        <v>0</v>
      </c>
      <c r="T1741">
        <f>MROT/DAY(EOMONTH(MIN($G$2:$G$2401),MONTH(G1741)-1))/8*H1741*$T$2402</f>
        <v>0</v>
      </c>
      <c r="U1741">
        <f>I1741-PLAN</f>
        <v>230</v>
      </c>
    </row>
    <row r="1742" spans="1:21" x14ac:dyDescent="0.35">
      <c r="A1742">
        <v>613</v>
      </c>
      <c r="B1742" t="s">
        <v>26</v>
      </c>
      <c r="C1742" t="s">
        <v>11</v>
      </c>
      <c r="D1742">
        <v>2</v>
      </c>
      <c r="E1742" t="s">
        <v>16</v>
      </c>
      <c r="F1742">
        <v>3.3</v>
      </c>
      <c r="G1742" s="1">
        <v>44565</v>
      </c>
      <c r="H1742">
        <v>252</v>
      </c>
      <c r="I1742">
        <v>1790</v>
      </c>
      <c r="K1742">
        <f>IF(ISBLANK(J1742),VLOOKUP(A1742,LinearRegression!$B$2:$J$850,6,FALSE),J1742)</f>
        <v>37790.997283681099</v>
      </c>
      <c r="L1742" s="4">
        <f>IF(ISBLANK(J1742),VLOOKUP(A1742,GradientBoostingRegressor!$B$2:$J$850,6,FALSE),J1742)</f>
        <v>39570.576030683202</v>
      </c>
      <c r="P1742">
        <f t="shared" si="106"/>
        <v>0</v>
      </c>
      <c r="Q1742">
        <f>$H1742*Q$2402</f>
        <v>38816.893506242071</v>
      </c>
      <c r="R1742">
        <f t="shared" si="107"/>
        <v>0</v>
      </c>
      <c r="S1742">
        <f t="shared" si="108"/>
        <v>0</v>
      </c>
      <c r="T1742">
        <f>MROT/DAY(EOMONTH(MIN($G$2:$G$2401),MONTH(G1742)-1))/8*H1742*$T$2402</f>
        <v>0</v>
      </c>
      <c r="U1742">
        <f>I1742-PLAN</f>
        <v>230</v>
      </c>
    </row>
    <row r="1743" spans="1:21" x14ac:dyDescent="0.35">
      <c r="A1743">
        <v>614</v>
      </c>
      <c r="B1743" t="s">
        <v>27</v>
      </c>
      <c r="C1743" t="s">
        <v>18</v>
      </c>
      <c r="D1743">
        <v>2</v>
      </c>
      <c r="E1743" t="s">
        <v>16</v>
      </c>
      <c r="F1743">
        <v>3.3</v>
      </c>
      <c r="G1743" s="1">
        <v>44565</v>
      </c>
      <c r="H1743">
        <v>216</v>
      </c>
      <c r="I1743">
        <v>1790</v>
      </c>
      <c r="K1743">
        <f>IF(ISBLANK(J1743),VLOOKUP(A1743,LinearRegression!$B$2:$J$850,6,FALSE),J1743)</f>
        <v>29488.696900922201</v>
      </c>
      <c r="L1743" s="4">
        <f>IF(ISBLANK(J1743),VLOOKUP(A1743,GradientBoostingRegressor!$B$2:$J$850,6,FALSE),J1743)</f>
        <v>31734.7292824135</v>
      </c>
      <c r="P1743">
        <f t="shared" si="106"/>
        <v>0</v>
      </c>
      <c r="Q1743">
        <f>$H1743*Q$2402</f>
        <v>33271.623005350346</v>
      </c>
      <c r="R1743">
        <f t="shared" si="107"/>
        <v>0</v>
      </c>
      <c r="S1743">
        <f t="shared" si="108"/>
        <v>0</v>
      </c>
      <c r="T1743">
        <f>MROT/DAY(EOMONTH(MIN($G$2:$G$2401),MONTH(G1743)-1))/8*H1743*$T$2402</f>
        <v>0</v>
      </c>
      <c r="U1743">
        <f>I1743-PLAN</f>
        <v>230</v>
      </c>
    </row>
    <row r="1744" spans="1:21" x14ac:dyDescent="0.35">
      <c r="A1744">
        <v>615</v>
      </c>
      <c r="B1744" t="s">
        <v>28</v>
      </c>
      <c r="C1744" t="s">
        <v>11</v>
      </c>
      <c r="D1744">
        <v>2</v>
      </c>
      <c r="E1744" t="s">
        <v>16</v>
      </c>
      <c r="F1744">
        <v>3.3</v>
      </c>
      <c r="G1744" s="1">
        <v>44565</v>
      </c>
      <c r="H1744">
        <v>192</v>
      </c>
      <c r="I1744">
        <v>1790</v>
      </c>
      <c r="K1744">
        <f>IF(ISBLANK(J1744),VLOOKUP(A1744,LinearRegression!$B$2:$J$850,6,FALSE),J1744)</f>
        <v>23953.829979082901</v>
      </c>
      <c r="L1744" s="4">
        <f>IF(ISBLANK(J1744),VLOOKUP(A1744,GradientBoostingRegressor!$B$2:$J$850,6,FALSE),J1744)</f>
        <v>26368.684927682702</v>
      </c>
      <c r="P1744">
        <f t="shared" si="106"/>
        <v>0</v>
      </c>
      <c r="Q1744">
        <f>$H1744*Q$2402</f>
        <v>29574.776004755862</v>
      </c>
      <c r="R1744">
        <f t="shared" si="107"/>
        <v>0</v>
      </c>
      <c r="S1744">
        <f t="shared" si="108"/>
        <v>0</v>
      </c>
      <c r="T1744">
        <f>MROT/DAY(EOMONTH(MIN($G$2:$G$2401),MONTH(G1744)-1))/8*H1744*$T$2402</f>
        <v>0</v>
      </c>
      <c r="U1744">
        <f>I1744-PLAN</f>
        <v>230</v>
      </c>
    </row>
    <row r="1745" spans="1:21" x14ac:dyDescent="0.35">
      <c r="A1745">
        <v>616</v>
      </c>
      <c r="B1745" t="s">
        <v>29</v>
      </c>
      <c r="C1745" t="s">
        <v>18</v>
      </c>
      <c r="D1745">
        <v>2</v>
      </c>
      <c r="E1745" t="s">
        <v>16</v>
      </c>
      <c r="F1745">
        <v>3.3</v>
      </c>
      <c r="G1745" s="1">
        <v>44565</v>
      </c>
      <c r="H1745">
        <v>192</v>
      </c>
      <c r="I1745">
        <v>1790</v>
      </c>
      <c r="K1745">
        <f>IF(ISBLANK(J1745),VLOOKUP(A1745,LinearRegression!$B$2:$J$850,6,FALSE),J1745)</f>
        <v>23953.829979082901</v>
      </c>
      <c r="L1745" s="4">
        <f>IF(ISBLANK(J1745),VLOOKUP(A1745,GradientBoostingRegressor!$B$2:$J$850,6,FALSE),J1745)</f>
        <v>26368.684927682702</v>
      </c>
      <c r="P1745">
        <f t="shared" si="106"/>
        <v>0</v>
      </c>
      <c r="Q1745">
        <f>$H1745*Q$2402</f>
        <v>29574.776004755862</v>
      </c>
      <c r="R1745">
        <f t="shared" si="107"/>
        <v>0</v>
      </c>
      <c r="S1745">
        <f t="shared" si="108"/>
        <v>0</v>
      </c>
      <c r="T1745">
        <f>MROT/DAY(EOMONTH(MIN($G$2:$G$2401),MONTH(G1745)-1))/8*H1745*$T$2402</f>
        <v>0</v>
      </c>
      <c r="U1745">
        <f>I1745-PLAN</f>
        <v>230</v>
      </c>
    </row>
    <row r="1746" spans="1:21" x14ac:dyDescent="0.35">
      <c r="A1746">
        <v>620</v>
      </c>
      <c r="B1746" t="s">
        <v>33</v>
      </c>
      <c r="C1746" t="s">
        <v>11</v>
      </c>
      <c r="D1746">
        <v>3</v>
      </c>
      <c r="E1746" t="s">
        <v>12</v>
      </c>
      <c r="F1746">
        <v>1</v>
      </c>
      <c r="G1746" s="1">
        <v>44565</v>
      </c>
      <c r="H1746">
        <v>216</v>
      </c>
      <c r="I1746">
        <v>1790</v>
      </c>
      <c r="K1746">
        <f>IF(ISBLANK(J1746),VLOOKUP(A1746,LinearRegression!$B$2:$J$850,6,FALSE),J1746)</f>
        <v>26722.0540372674</v>
      </c>
      <c r="L1746" s="4">
        <f>IF(ISBLANK(J1746),VLOOKUP(A1746,GradientBoostingRegressor!$B$2:$J$850,6,FALSE),J1746)</f>
        <v>25238.286332475102</v>
      </c>
      <c r="P1746">
        <f t="shared" si="106"/>
        <v>0</v>
      </c>
      <c r="Q1746">
        <f>$H1746*Q$2402</f>
        <v>33271.623005350346</v>
      </c>
      <c r="R1746">
        <f t="shared" si="107"/>
        <v>0</v>
      </c>
      <c r="S1746">
        <f t="shared" si="108"/>
        <v>0</v>
      </c>
      <c r="T1746">
        <f>MROT/DAY(EOMONTH(MIN($G$2:$G$2401),MONTH(G1746)-1))/8*H1746*$T$2402</f>
        <v>0</v>
      </c>
      <c r="U1746">
        <f>I1746-PLAN</f>
        <v>230</v>
      </c>
    </row>
    <row r="1747" spans="1:21" x14ac:dyDescent="0.35">
      <c r="A1747">
        <v>627</v>
      </c>
      <c r="B1747" t="s">
        <v>40</v>
      </c>
      <c r="C1747" t="s">
        <v>18</v>
      </c>
      <c r="D1747">
        <v>3</v>
      </c>
      <c r="E1747" t="s">
        <v>16</v>
      </c>
      <c r="F1747">
        <v>3.3</v>
      </c>
      <c r="G1747" s="1">
        <v>44565</v>
      </c>
      <c r="H1747">
        <v>216</v>
      </c>
      <c r="I1747">
        <v>1790</v>
      </c>
      <c r="K1747">
        <f>IF(ISBLANK(J1747),VLOOKUP(A1747,LinearRegression!$B$2:$J$850,6,FALSE),J1747)</f>
        <v>32280.4836169152</v>
      </c>
      <c r="L1747" s="4">
        <f>IF(ISBLANK(J1747),VLOOKUP(A1747,GradientBoostingRegressor!$B$2:$J$850,6,FALSE),J1747)</f>
        <v>31734.7292824135</v>
      </c>
      <c r="P1747">
        <f t="shared" si="106"/>
        <v>0</v>
      </c>
      <c r="Q1747">
        <f>$H1747*Q$2402</f>
        <v>33271.623005350346</v>
      </c>
      <c r="R1747">
        <f t="shared" si="107"/>
        <v>0</v>
      </c>
      <c r="S1747">
        <f t="shared" si="108"/>
        <v>0</v>
      </c>
      <c r="T1747">
        <f>MROT/DAY(EOMONTH(MIN($G$2:$G$2401),MONTH(G1747)-1))/8*H1747*$T$2402</f>
        <v>0</v>
      </c>
      <c r="U1747">
        <f>I1747-PLAN</f>
        <v>230</v>
      </c>
    </row>
    <row r="1748" spans="1:21" x14ac:dyDescent="0.35">
      <c r="A1748">
        <v>649</v>
      </c>
      <c r="B1748" t="s">
        <v>64</v>
      </c>
      <c r="C1748" t="s">
        <v>65</v>
      </c>
      <c r="D1748">
        <v>4</v>
      </c>
      <c r="E1748" t="s">
        <v>66</v>
      </c>
      <c r="F1748">
        <v>3.4</v>
      </c>
      <c r="G1748" s="1">
        <v>44565</v>
      </c>
      <c r="H1748">
        <v>216</v>
      </c>
      <c r="I1748">
        <v>1790</v>
      </c>
      <c r="K1748">
        <f>IF(ISBLANK(J1748),VLOOKUP(A1748,LinearRegression!$B$2:$J$850,6,FALSE),J1748)</f>
        <v>35313.941184197203</v>
      </c>
      <c r="L1748" s="4">
        <f>IF(ISBLANK(J1748),VLOOKUP(A1748,GradientBoostingRegressor!$B$2:$J$850,6,FALSE),J1748)</f>
        <v>35670.184643802102</v>
      </c>
      <c r="P1748">
        <f t="shared" si="106"/>
        <v>0</v>
      </c>
      <c r="Q1748">
        <f>$H1748*Q$2402</f>
        <v>33271.623005350346</v>
      </c>
      <c r="R1748">
        <f t="shared" si="107"/>
        <v>0</v>
      </c>
      <c r="S1748">
        <f t="shared" si="108"/>
        <v>0</v>
      </c>
      <c r="T1748">
        <f>MROT/DAY(EOMONTH(MIN($G$2:$G$2401),MONTH(G1748)-1))/8*H1748*$T$2402</f>
        <v>0</v>
      </c>
      <c r="U1748">
        <f>I1748-PLAN</f>
        <v>230</v>
      </c>
    </row>
    <row r="1749" spans="1:21" x14ac:dyDescent="0.35">
      <c r="A1749">
        <v>651</v>
      </c>
      <c r="B1749" t="s">
        <v>69</v>
      </c>
      <c r="C1749" t="s">
        <v>68</v>
      </c>
      <c r="D1749">
        <v>4</v>
      </c>
      <c r="E1749" t="s">
        <v>66</v>
      </c>
      <c r="F1749">
        <v>3.4</v>
      </c>
      <c r="G1749" s="1">
        <v>44565</v>
      </c>
      <c r="H1749">
        <v>204</v>
      </c>
      <c r="I1749">
        <v>1790</v>
      </c>
      <c r="K1749">
        <f>IF(ISBLANK(J1749),VLOOKUP(A1749,LinearRegression!$B$2:$J$850,6,FALSE),J1749)</f>
        <v>32546.507723277598</v>
      </c>
      <c r="L1749" s="4">
        <f>IF(ISBLANK(J1749),VLOOKUP(A1749,GradientBoostingRegressor!$B$2:$J$850,6,FALSE),J1749)</f>
        <v>32143.5419535236</v>
      </c>
      <c r="P1749">
        <f t="shared" si="106"/>
        <v>0</v>
      </c>
      <c r="Q1749">
        <f>$H1749*Q$2402</f>
        <v>31423.199505053104</v>
      </c>
      <c r="R1749">
        <f t="shared" si="107"/>
        <v>0</v>
      </c>
      <c r="S1749">
        <f t="shared" si="108"/>
        <v>0</v>
      </c>
      <c r="T1749">
        <f>MROT/DAY(EOMONTH(MIN($G$2:$G$2401),MONTH(G1749)-1))/8*H1749*$T$2402</f>
        <v>0</v>
      </c>
      <c r="U1749">
        <f>I1749-PLAN</f>
        <v>230</v>
      </c>
    </row>
    <row r="1750" spans="1:21" x14ac:dyDescent="0.35">
      <c r="A1750">
        <v>657</v>
      </c>
      <c r="B1750" t="s">
        <v>76</v>
      </c>
      <c r="C1750" t="s">
        <v>71</v>
      </c>
      <c r="D1750">
        <v>4</v>
      </c>
      <c r="E1750" t="s">
        <v>66</v>
      </c>
      <c r="F1750">
        <v>3.1</v>
      </c>
      <c r="G1750" s="1">
        <v>44565</v>
      </c>
      <c r="H1750">
        <v>240</v>
      </c>
      <c r="I1750">
        <v>1790</v>
      </c>
      <c r="K1750">
        <f>IF(ISBLANK(J1750),VLOOKUP(A1750,LinearRegression!$B$2:$J$850,6,FALSE),J1750)</f>
        <v>40123.795552169402</v>
      </c>
      <c r="L1750" s="4">
        <f>IF(ISBLANK(J1750),VLOOKUP(A1750,GradientBoostingRegressor!$B$2:$J$850,6,FALSE),J1750)</f>
        <v>36931.306227704401</v>
      </c>
      <c r="P1750">
        <f t="shared" si="106"/>
        <v>0</v>
      </c>
      <c r="Q1750">
        <f>$H1750*Q$2402</f>
        <v>36968.47000594483</v>
      </c>
      <c r="R1750">
        <f t="shared" si="107"/>
        <v>0</v>
      </c>
      <c r="S1750">
        <f t="shared" si="108"/>
        <v>0</v>
      </c>
      <c r="T1750">
        <f>MROT/DAY(EOMONTH(MIN($G$2:$G$2401),MONTH(G1750)-1))/8*H1750*$T$2402</f>
        <v>0</v>
      </c>
      <c r="U1750">
        <f>I1750-PLAN</f>
        <v>230</v>
      </c>
    </row>
    <row r="1751" spans="1:21" x14ac:dyDescent="0.35">
      <c r="A1751">
        <v>659</v>
      </c>
      <c r="B1751" t="s">
        <v>78</v>
      </c>
      <c r="C1751" t="s">
        <v>65</v>
      </c>
      <c r="D1751">
        <v>4</v>
      </c>
      <c r="E1751" t="s">
        <v>66</v>
      </c>
      <c r="F1751">
        <v>3.4</v>
      </c>
      <c r="G1751" s="1">
        <v>44565</v>
      </c>
      <c r="H1751">
        <v>204</v>
      </c>
      <c r="I1751">
        <v>1790</v>
      </c>
      <c r="K1751">
        <f>IF(ISBLANK(J1751),VLOOKUP(A1751,LinearRegression!$B$2:$J$850,6,FALSE),J1751)</f>
        <v>32546.507723277598</v>
      </c>
      <c r="L1751" s="4">
        <f>IF(ISBLANK(J1751),VLOOKUP(A1751,GradientBoostingRegressor!$B$2:$J$850,6,FALSE),J1751)</f>
        <v>32709.975798541302</v>
      </c>
      <c r="P1751">
        <f t="shared" si="106"/>
        <v>0</v>
      </c>
      <c r="Q1751">
        <f>$H1751*Q$2402</f>
        <v>31423.199505053104</v>
      </c>
      <c r="R1751">
        <f t="shared" si="107"/>
        <v>0</v>
      </c>
      <c r="S1751">
        <f t="shared" si="108"/>
        <v>0</v>
      </c>
      <c r="T1751">
        <f>MROT/DAY(EOMONTH(MIN($G$2:$G$2401),MONTH(G1751)-1))/8*H1751*$T$2402</f>
        <v>0</v>
      </c>
      <c r="U1751">
        <f>I1751-PLAN</f>
        <v>230</v>
      </c>
    </row>
    <row r="1752" spans="1:21" x14ac:dyDescent="0.35">
      <c r="A1752">
        <v>677</v>
      </c>
      <c r="B1752" t="s">
        <v>97</v>
      </c>
      <c r="C1752" t="s">
        <v>89</v>
      </c>
      <c r="D1752">
        <v>4</v>
      </c>
      <c r="E1752" t="s">
        <v>16</v>
      </c>
      <c r="F1752">
        <v>3.2</v>
      </c>
      <c r="G1752" s="1">
        <v>44565</v>
      </c>
      <c r="H1752">
        <v>192</v>
      </c>
      <c r="I1752">
        <v>1790</v>
      </c>
      <c r="K1752">
        <f>IF(ISBLANK(J1752),VLOOKUP(A1752,LinearRegression!$B$2:$J$850,6,FALSE),J1752)</f>
        <v>29295.732559779899</v>
      </c>
      <c r="L1752" s="4">
        <f>IF(ISBLANK(J1752),VLOOKUP(A1752,GradientBoostingRegressor!$B$2:$J$850,6,FALSE),J1752)</f>
        <v>28100.577032771998</v>
      </c>
      <c r="P1752">
        <f t="shared" si="106"/>
        <v>0</v>
      </c>
      <c r="Q1752">
        <f>$H1752*Q$2402</f>
        <v>29574.776004755862</v>
      </c>
      <c r="R1752">
        <f t="shared" si="107"/>
        <v>0</v>
      </c>
      <c r="S1752">
        <f t="shared" si="108"/>
        <v>0</v>
      </c>
      <c r="T1752">
        <f>MROT/DAY(EOMONTH(MIN($G$2:$G$2401),MONTH(G1752)-1))/8*H1752*$T$2402</f>
        <v>0</v>
      </c>
      <c r="U1752">
        <f>I1752-PLAN</f>
        <v>230</v>
      </c>
    </row>
    <row r="1753" spans="1:21" x14ac:dyDescent="0.35">
      <c r="A1753">
        <v>680</v>
      </c>
      <c r="B1753" t="s">
        <v>100</v>
      </c>
      <c r="C1753" t="s">
        <v>89</v>
      </c>
      <c r="D1753">
        <v>4</v>
      </c>
      <c r="E1753" t="s">
        <v>16</v>
      </c>
      <c r="F1753">
        <v>3.2</v>
      </c>
      <c r="G1753" s="1">
        <v>44565</v>
      </c>
      <c r="H1753">
        <v>216</v>
      </c>
      <c r="I1753">
        <v>1790</v>
      </c>
      <c r="K1753">
        <f>IF(ISBLANK(J1753),VLOOKUP(A1753,LinearRegression!$B$2:$J$850,6,FALSE),J1753)</f>
        <v>34830.599481619203</v>
      </c>
      <c r="L1753" s="4">
        <f>IF(ISBLANK(J1753),VLOOKUP(A1753,GradientBoostingRegressor!$B$2:$J$850,6,FALSE),J1753)</f>
        <v>33840.063431468901</v>
      </c>
      <c r="P1753">
        <f t="shared" si="106"/>
        <v>0</v>
      </c>
      <c r="Q1753">
        <f>$H1753*Q$2402</f>
        <v>33271.623005350346</v>
      </c>
      <c r="R1753">
        <f t="shared" si="107"/>
        <v>0</v>
      </c>
      <c r="S1753">
        <f t="shared" si="108"/>
        <v>0</v>
      </c>
      <c r="T1753">
        <f>MROT/DAY(EOMONTH(MIN($G$2:$G$2401),MONTH(G1753)-1))/8*H1753*$T$2402</f>
        <v>0</v>
      </c>
      <c r="U1753">
        <f>I1753-PLAN</f>
        <v>230</v>
      </c>
    </row>
    <row r="1754" spans="1:21" x14ac:dyDescent="0.35">
      <c r="A1754">
        <v>691</v>
      </c>
      <c r="B1754" t="s">
        <v>112</v>
      </c>
      <c r="C1754" t="s">
        <v>18</v>
      </c>
      <c r="D1754">
        <v>4</v>
      </c>
      <c r="E1754" t="s">
        <v>103</v>
      </c>
      <c r="F1754">
        <v>3.3</v>
      </c>
      <c r="G1754" s="1">
        <v>44565</v>
      </c>
      <c r="H1754">
        <v>216</v>
      </c>
      <c r="I1754">
        <v>1790</v>
      </c>
      <c r="K1754">
        <f>IF(ISBLANK(J1754),VLOOKUP(A1754,LinearRegression!$B$2:$J$850,6,FALSE),J1754)</f>
        <v>35072.2703329082</v>
      </c>
      <c r="L1754" s="4">
        <f>IF(ISBLANK(J1754),VLOOKUP(A1754,GradientBoostingRegressor!$B$2:$J$850,6,FALSE),J1754)</f>
        <v>34053.393041723801</v>
      </c>
      <c r="P1754">
        <f t="shared" si="106"/>
        <v>0</v>
      </c>
      <c r="Q1754">
        <f>$H1754*Q$2402</f>
        <v>33271.623005350346</v>
      </c>
      <c r="R1754">
        <f t="shared" si="107"/>
        <v>0</v>
      </c>
      <c r="S1754">
        <f t="shared" si="108"/>
        <v>0</v>
      </c>
      <c r="T1754">
        <f>MROT/DAY(EOMONTH(MIN($G$2:$G$2401),MONTH(G1754)-1))/8*H1754*$T$2402</f>
        <v>0</v>
      </c>
      <c r="U1754">
        <f>I1754-PLAN</f>
        <v>230</v>
      </c>
    </row>
    <row r="1755" spans="1:21" x14ac:dyDescent="0.35">
      <c r="A1755">
        <v>700</v>
      </c>
      <c r="B1755" t="s">
        <v>122</v>
      </c>
      <c r="C1755" t="s">
        <v>114</v>
      </c>
      <c r="D1755">
        <v>5</v>
      </c>
      <c r="E1755" t="s">
        <v>51</v>
      </c>
      <c r="F1755">
        <v>3.3</v>
      </c>
      <c r="G1755" s="1">
        <v>44565</v>
      </c>
      <c r="H1755">
        <v>216</v>
      </c>
      <c r="I1755">
        <v>1790</v>
      </c>
      <c r="K1755">
        <f>IF(ISBLANK(J1755),VLOOKUP(A1755,LinearRegression!$B$2:$J$850,6,FALSE),J1755)</f>
        <v>37864.057048901203</v>
      </c>
      <c r="L1755" s="4">
        <f>IF(ISBLANK(J1755),VLOOKUP(A1755,GradientBoostingRegressor!$B$2:$J$850,6,FALSE),J1755)</f>
        <v>36570.484664410302</v>
      </c>
      <c r="P1755">
        <f t="shared" si="106"/>
        <v>0</v>
      </c>
      <c r="Q1755">
        <f>$H1755*Q$2402</f>
        <v>33271.623005350346</v>
      </c>
      <c r="R1755">
        <f t="shared" si="107"/>
        <v>0</v>
      </c>
      <c r="S1755">
        <f t="shared" si="108"/>
        <v>0</v>
      </c>
      <c r="T1755">
        <f>MROT/DAY(EOMONTH(MIN($G$2:$G$2401),MONTH(G1755)-1))/8*H1755*$T$2402</f>
        <v>0</v>
      </c>
      <c r="U1755">
        <f>I1755-PLAN</f>
        <v>230</v>
      </c>
    </row>
    <row r="1756" spans="1:21" x14ac:dyDescent="0.35">
      <c r="A1756">
        <v>713</v>
      </c>
      <c r="B1756" t="s">
        <v>136</v>
      </c>
      <c r="C1756" t="s">
        <v>50</v>
      </c>
      <c r="D1756">
        <v>5</v>
      </c>
      <c r="E1756" t="s">
        <v>133</v>
      </c>
      <c r="F1756">
        <v>2</v>
      </c>
      <c r="G1756" s="1">
        <v>44565</v>
      </c>
      <c r="H1756">
        <v>240</v>
      </c>
      <c r="I1756">
        <v>1790</v>
      </c>
      <c r="K1756">
        <f>IF(ISBLANK(J1756),VLOOKUP(A1756,LinearRegression!$B$2:$J$850,6,FALSE),J1756)</f>
        <v>40257.202903983001</v>
      </c>
      <c r="L1756" s="4">
        <f>IF(ISBLANK(J1756),VLOOKUP(A1756,GradientBoostingRegressor!$B$2:$J$850,6,FALSE),J1756)</f>
        <v>38919.659666797597</v>
      </c>
      <c r="P1756">
        <f t="shared" si="106"/>
        <v>0</v>
      </c>
      <c r="Q1756">
        <f>$H1756*Q$2402</f>
        <v>36968.47000594483</v>
      </c>
      <c r="R1756">
        <f t="shared" si="107"/>
        <v>0</v>
      </c>
      <c r="S1756">
        <f t="shared" si="108"/>
        <v>0</v>
      </c>
      <c r="T1756">
        <f>MROT/DAY(EOMONTH(MIN($G$2:$G$2401),MONTH(G1756)-1))/8*H1756*$T$2402</f>
        <v>0</v>
      </c>
      <c r="U1756">
        <f>I1756-PLAN</f>
        <v>230</v>
      </c>
    </row>
    <row r="1757" spans="1:21" x14ac:dyDescent="0.35">
      <c r="A1757">
        <v>714</v>
      </c>
      <c r="B1757" t="s">
        <v>137</v>
      </c>
      <c r="C1757" t="s">
        <v>50</v>
      </c>
      <c r="D1757">
        <v>5</v>
      </c>
      <c r="E1757" t="s">
        <v>133</v>
      </c>
      <c r="F1757">
        <v>2</v>
      </c>
      <c r="G1757" s="1">
        <v>44565</v>
      </c>
      <c r="H1757">
        <v>264</v>
      </c>
      <c r="I1757">
        <v>1790</v>
      </c>
      <c r="K1757">
        <f>IF(ISBLANK(J1757),VLOOKUP(A1757,LinearRegression!$B$2:$J$850,6,FALSE),J1757)</f>
        <v>45792.069825822196</v>
      </c>
      <c r="L1757" s="4">
        <f>IF(ISBLANK(J1757),VLOOKUP(A1757,GradientBoostingRegressor!$B$2:$J$850,6,FALSE),J1757)</f>
        <v>44960.465471662799</v>
      </c>
      <c r="P1757">
        <f t="shared" si="106"/>
        <v>0</v>
      </c>
      <c r="Q1757">
        <f>$H1757*Q$2402</f>
        <v>40665.317006539313</v>
      </c>
      <c r="R1757">
        <f t="shared" si="107"/>
        <v>0</v>
      </c>
      <c r="S1757">
        <f t="shared" si="108"/>
        <v>0</v>
      </c>
      <c r="T1757">
        <f>MROT/DAY(EOMONTH(MIN($G$2:$G$2401),MONTH(G1757)-1))/8*H1757*$T$2402</f>
        <v>0</v>
      </c>
      <c r="U1757">
        <f>I1757-PLAN</f>
        <v>230</v>
      </c>
    </row>
    <row r="1758" spans="1:21" x14ac:dyDescent="0.35">
      <c r="A1758">
        <v>716</v>
      </c>
      <c r="B1758" t="s">
        <v>139</v>
      </c>
      <c r="C1758" t="s">
        <v>65</v>
      </c>
      <c r="D1758">
        <v>5</v>
      </c>
      <c r="E1758" t="s">
        <v>66</v>
      </c>
      <c r="F1758">
        <v>3.4</v>
      </c>
      <c r="G1758" s="1">
        <v>44565</v>
      </c>
      <c r="H1758">
        <v>240</v>
      </c>
      <c r="I1758">
        <v>1790</v>
      </c>
      <c r="K1758">
        <f>IF(ISBLANK(J1758),VLOOKUP(A1758,LinearRegression!$B$2:$J$850,6,FALSE),J1758)</f>
        <v>43640.594822029503</v>
      </c>
      <c r="L1758" s="4">
        <f>IF(ISBLANK(J1758),VLOOKUP(A1758,GradientBoostingRegressor!$B$2:$J$850,6,FALSE),J1758)</f>
        <v>44155.361780563297</v>
      </c>
      <c r="P1758">
        <f t="shared" si="106"/>
        <v>0</v>
      </c>
      <c r="Q1758">
        <f>$H1758*Q$2402</f>
        <v>36968.47000594483</v>
      </c>
      <c r="R1758">
        <f t="shared" si="107"/>
        <v>0</v>
      </c>
      <c r="S1758">
        <f t="shared" si="108"/>
        <v>0</v>
      </c>
      <c r="T1758">
        <f>MROT/DAY(EOMONTH(MIN($G$2:$G$2401),MONTH(G1758)-1))/8*H1758*$T$2402</f>
        <v>0</v>
      </c>
      <c r="U1758">
        <f>I1758-PLAN</f>
        <v>230</v>
      </c>
    </row>
    <row r="1759" spans="1:21" x14ac:dyDescent="0.35">
      <c r="A1759">
        <v>719</v>
      </c>
      <c r="B1759" t="s">
        <v>143</v>
      </c>
      <c r="C1759" t="s">
        <v>65</v>
      </c>
      <c r="D1759">
        <v>5</v>
      </c>
      <c r="E1759" t="s">
        <v>142</v>
      </c>
      <c r="F1759">
        <v>3.4</v>
      </c>
      <c r="G1759" s="1">
        <v>44565</v>
      </c>
      <c r="H1759">
        <v>216</v>
      </c>
      <c r="I1759">
        <v>1790</v>
      </c>
      <c r="K1759">
        <f>IF(ISBLANK(J1759),VLOOKUP(A1759,LinearRegression!$B$2:$J$850,6,FALSE),J1759)</f>
        <v>38105.727900190199</v>
      </c>
      <c r="L1759" s="4">
        <f>IF(ISBLANK(J1759),VLOOKUP(A1759,GradientBoostingRegressor!$B$2:$J$850,6,FALSE),J1759)</f>
        <v>37862.742171958998</v>
      </c>
      <c r="P1759">
        <f t="shared" si="106"/>
        <v>0</v>
      </c>
      <c r="Q1759">
        <f>$H1759*Q$2402</f>
        <v>33271.623005350346</v>
      </c>
      <c r="R1759">
        <f t="shared" si="107"/>
        <v>0</v>
      </c>
      <c r="S1759">
        <f t="shared" si="108"/>
        <v>0</v>
      </c>
      <c r="T1759">
        <f>MROT/DAY(EOMONTH(MIN($G$2:$G$2401),MONTH(G1759)-1))/8*H1759*$T$2402</f>
        <v>0</v>
      </c>
      <c r="U1759">
        <f>I1759-PLAN</f>
        <v>230</v>
      </c>
    </row>
    <row r="1760" spans="1:21" x14ac:dyDescent="0.35">
      <c r="A1760">
        <v>731</v>
      </c>
      <c r="B1760" t="s">
        <v>156</v>
      </c>
      <c r="C1760" t="s">
        <v>65</v>
      </c>
      <c r="D1760">
        <v>5</v>
      </c>
      <c r="E1760" t="s">
        <v>151</v>
      </c>
      <c r="F1760">
        <v>3.4</v>
      </c>
      <c r="G1760" s="1">
        <v>44565</v>
      </c>
      <c r="H1760">
        <v>240</v>
      </c>
      <c r="I1760">
        <v>1790</v>
      </c>
      <c r="K1760">
        <f>IF(ISBLANK(J1760),VLOOKUP(A1760,LinearRegression!$B$2:$J$850,6,FALSE),J1760)</f>
        <v>43640.594822029503</v>
      </c>
      <c r="L1760" s="4">
        <f>IF(ISBLANK(J1760),VLOOKUP(A1760,GradientBoostingRegressor!$B$2:$J$850,6,FALSE),J1760)</f>
        <v>44155.361780563297</v>
      </c>
      <c r="P1760">
        <f t="shared" si="106"/>
        <v>0</v>
      </c>
      <c r="Q1760">
        <f>$H1760*Q$2402</f>
        <v>36968.47000594483</v>
      </c>
      <c r="R1760">
        <f t="shared" si="107"/>
        <v>0</v>
      </c>
      <c r="S1760">
        <f t="shared" si="108"/>
        <v>0</v>
      </c>
      <c r="T1760">
        <f>MROT/DAY(EOMONTH(MIN($G$2:$G$2401),MONTH(G1760)-1))/8*H1760*$T$2402</f>
        <v>0</v>
      </c>
      <c r="U1760">
        <f>I1760-PLAN</f>
        <v>230</v>
      </c>
    </row>
    <row r="1761" spans="1:21" x14ac:dyDescent="0.35">
      <c r="A1761">
        <v>744</v>
      </c>
      <c r="B1761" t="s">
        <v>169</v>
      </c>
      <c r="C1761" t="s">
        <v>65</v>
      </c>
      <c r="D1761">
        <v>6</v>
      </c>
      <c r="E1761" t="s">
        <v>66</v>
      </c>
      <c r="F1761">
        <v>3.4</v>
      </c>
      <c r="G1761" s="1">
        <v>44565</v>
      </c>
      <c r="H1761">
        <v>156</v>
      </c>
      <c r="I1761">
        <v>1790</v>
      </c>
      <c r="K1761">
        <f>IF(ISBLANK(J1761),VLOOKUP(A1761,LinearRegression!$B$2:$J$850,6,FALSE),J1761)</f>
        <v>27060.347311585101</v>
      </c>
      <c r="L1761" s="4">
        <f>IF(ISBLANK(J1761),VLOOKUP(A1761,GradientBoostingRegressor!$B$2:$J$850,6,FALSE),J1761)</f>
        <v>26502.508276098601</v>
      </c>
      <c r="P1761">
        <f t="shared" si="106"/>
        <v>0</v>
      </c>
      <c r="Q1761">
        <f>$H1761*Q$2402</f>
        <v>24029.505503864137</v>
      </c>
      <c r="R1761">
        <f t="shared" si="107"/>
        <v>0</v>
      </c>
      <c r="S1761">
        <f t="shared" si="108"/>
        <v>0</v>
      </c>
      <c r="T1761">
        <f>MROT/DAY(EOMONTH(MIN($G$2:$G$2401),MONTH(G1761)-1))/8*H1761*$T$2402</f>
        <v>0</v>
      </c>
      <c r="U1761">
        <f>I1761-PLAN</f>
        <v>230</v>
      </c>
    </row>
    <row r="1762" spans="1:21" x14ac:dyDescent="0.35">
      <c r="A1762">
        <v>745</v>
      </c>
      <c r="B1762" t="s">
        <v>170</v>
      </c>
      <c r="C1762" t="s">
        <v>65</v>
      </c>
      <c r="D1762">
        <v>6</v>
      </c>
      <c r="E1762" t="s">
        <v>66</v>
      </c>
      <c r="F1762">
        <v>3.4</v>
      </c>
      <c r="G1762" s="1">
        <v>44565</v>
      </c>
      <c r="H1762">
        <v>240</v>
      </c>
      <c r="I1762">
        <v>1790</v>
      </c>
      <c r="K1762">
        <f>IF(ISBLANK(J1762),VLOOKUP(A1762,LinearRegression!$B$2:$J$850,6,FALSE),J1762)</f>
        <v>46432.381538022499</v>
      </c>
      <c r="L1762" s="4">
        <f>IF(ISBLANK(J1762),VLOOKUP(A1762,GradientBoostingRegressor!$B$2:$J$850,6,FALSE),J1762)</f>
        <v>47549.338097663996</v>
      </c>
      <c r="P1762">
        <f t="shared" si="106"/>
        <v>0</v>
      </c>
      <c r="Q1762">
        <f>$H1762*Q$2402</f>
        <v>36968.47000594483</v>
      </c>
      <c r="R1762">
        <f t="shared" si="107"/>
        <v>0</v>
      </c>
      <c r="S1762">
        <f t="shared" si="108"/>
        <v>0</v>
      </c>
      <c r="T1762">
        <f>MROT/DAY(EOMONTH(MIN($G$2:$G$2401),MONTH(G1762)-1))/8*H1762*$T$2402</f>
        <v>0</v>
      </c>
      <c r="U1762">
        <f>I1762-PLAN</f>
        <v>230</v>
      </c>
    </row>
    <row r="1763" spans="1:21" x14ac:dyDescent="0.35">
      <c r="A1763">
        <v>746</v>
      </c>
      <c r="B1763" t="s">
        <v>171</v>
      </c>
      <c r="C1763" t="s">
        <v>65</v>
      </c>
      <c r="D1763">
        <v>6</v>
      </c>
      <c r="E1763" t="s">
        <v>66</v>
      </c>
      <c r="F1763">
        <v>3.4</v>
      </c>
      <c r="G1763" s="1">
        <v>44565</v>
      </c>
      <c r="H1763">
        <v>228</v>
      </c>
      <c r="I1763">
        <v>1790</v>
      </c>
      <c r="K1763">
        <f>IF(ISBLANK(J1763),VLOOKUP(A1763,LinearRegression!$B$2:$J$850,6,FALSE),J1763)</f>
        <v>43664.948077102898</v>
      </c>
      <c r="L1763" s="4">
        <f>IF(ISBLANK(J1763),VLOOKUP(A1763,GradientBoostingRegressor!$B$2:$J$850,6,FALSE),J1763)</f>
        <v>44232.489147320797</v>
      </c>
      <c r="P1763">
        <f t="shared" si="106"/>
        <v>0</v>
      </c>
      <c r="Q1763">
        <f>$H1763*Q$2402</f>
        <v>35120.046505647588</v>
      </c>
      <c r="R1763">
        <f t="shared" si="107"/>
        <v>0</v>
      </c>
      <c r="S1763">
        <f t="shared" si="108"/>
        <v>0</v>
      </c>
      <c r="T1763">
        <f>MROT/DAY(EOMONTH(MIN($G$2:$G$2401),MONTH(G1763)-1))/8*H1763*$T$2402</f>
        <v>0</v>
      </c>
      <c r="U1763">
        <f>I1763-PLAN</f>
        <v>230</v>
      </c>
    </row>
    <row r="1764" spans="1:21" x14ac:dyDescent="0.35">
      <c r="A1764">
        <v>749</v>
      </c>
      <c r="B1764" t="s">
        <v>174</v>
      </c>
      <c r="C1764" t="s">
        <v>114</v>
      </c>
      <c r="D1764">
        <v>6</v>
      </c>
      <c r="E1764" t="s">
        <v>16</v>
      </c>
      <c r="F1764">
        <v>3.3</v>
      </c>
      <c r="G1764" s="1">
        <v>44565</v>
      </c>
      <c r="H1764">
        <v>228</v>
      </c>
      <c r="I1764">
        <v>1790</v>
      </c>
      <c r="K1764">
        <f>IF(ISBLANK(J1764),VLOOKUP(A1764,LinearRegression!$B$2:$J$850,6,FALSE),J1764)</f>
        <v>43423.277225813799</v>
      </c>
      <c r="L1764" s="4">
        <f>IF(ISBLANK(J1764),VLOOKUP(A1764,GradientBoostingRegressor!$B$2:$J$850,6,FALSE),J1764)</f>
        <v>43430.100774719198</v>
      </c>
      <c r="P1764">
        <f t="shared" si="106"/>
        <v>0</v>
      </c>
      <c r="Q1764">
        <f>$H1764*Q$2402</f>
        <v>35120.046505647588</v>
      </c>
      <c r="R1764">
        <f t="shared" si="107"/>
        <v>0</v>
      </c>
      <c r="S1764">
        <f t="shared" si="108"/>
        <v>0</v>
      </c>
      <c r="T1764">
        <f>MROT/DAY(EOMONTH(MIN($G$2:$G$2401),MONTH(G1764)-1))/8*H1764*$T$2402</f>
        <v>0</v>
      </c>
      <c r="U1764">
        <f>I1764-PLAN</f>
        <v>230</v>
      </c>
    </row>
    <row r="1765" spans="1:21" x14ac:dyDescent="0.35">
      <c r="A1765">
        <v>751</v>
      </c>
      <c r="B1765" t="s">
        <v>176</v>
      </c>
      <c r="C1765" t="s">
        <v>114</v>
      </c>
      <c r="D1765">
        <v>6</v>
      </c>
      <c r="E1765" t="s">
        <v>103</v>
      </c>
      <c r="F1765">
        <v>3.3</v>
      </c>
      <c r="G1765" s="1">
        <v>44565</v>
      </c>
      <c r="H1765">
        <v>228</v>
      </c>
      <c r="I1765">
        <v>1790</v>
      </c>
      <c r="K1765">
        <f>IF(ISBLANK(J1765),VLOOKUP(A1765,LinearRegression!$B$2:$J$850,6,FALSE),J1765)</f>
        <v>43423.277225813799</v>
      </c>
      <c r="L1765" s="4">
        <f>IF(ISBLANK(J1765),VLOOKUP(A1765,GradientBoostingRegressor!$B$2:$J$850,6,FALSE),J1765)</f>
        <v>43430.100774719198</v>
      </c>
      <c r="P1765">
        <f t="shared" si="106"/>
        <v>0</v>
      </c>
      <c r="Q1765">
        <f>$H1765*Q$2402</f>
        <v>35120.046505647588</v>
      </c>
      <c r="R1765">
        <f t="shared" si="107"/>
        <v>0</v>
      </c>
      <c r="S1765">
        <f t="shared" si="108"/>
        <v>0</v>
      </c>
      <c r="T1765">
        <f>MROT/DAY(EOMONTH(MIN($G$2:$G$2401),MONTH(G1765)-1))/8*H1765*$T$2402</f>
        <v>0</v>
      </c>
      <c r="U1765">
        <f>I1765-PLAN</f>
        <v>230</v>
      </c>
    </row>
    <row r="1766" spans="1:21" x14ac:dyDescent="0.35">
      <c r="A1766">
        <v>760</v>
      </c>
      <c r="B1766" t="s">
        <v>187</v>
      </c>
      <c r="C1766" t="s">
        <v>180</v>
      </c>
      <c r="D1766">
        <v>7</v>
      </c>
      <c r="E1766" t="s">
        <v>181</v>
      </c>
      <c r="F1766">
        <v>1</v>
      </c>
      <c r="G1766" s="1">
        <v>44565</v>
      </c>
      <c r="H1766">
        <v>216</v>
      </c>
      <c r="I1766">
        <v>1790</v>
      </c>
      <c r="K1766">
        <f>IF(ISBLANK(J1766),VLOOKUP(A1766,LinearRegression!$B$2:$J$850,6,FALSE),J1766)</f>
        <v>37889.200901239397</v>
      </c>
      <c r="L1766" s="4">
        <f>IF(ISBLANK(J1766),VLOOKUP(A1766,GradientBoostingRegressor!$B$2:$J$850,6,FALSE),J1766)</f>
        <v>38841.002832083701</v>
      </c>
      <c r="P1766">
        <f t="shared" si="106"/>
        <v>0</v>
      </c>
      <c r="Q1766">
        <f>$H1766*Q$2402</f>
        <v>33271.623005350346</v>
      </c>
      <c r="R1766">
        <f t="shared" si="107"/>
        <v>0</v>
      </c>
      <c r="S1766">
        <f t="shared" si="108"/>
        <v>0</v>
      </c>
      <c r="T1766">
        <f>MROT/DAY(EOMONTH(MIN($G$2:$G$2401),MONTH(G1766)-1))/8*H1766*$T$2402</f>
        <v>0</v>
      </c>
      <c r="U1766">
        <f>I1766-PLAN</f>
        <v>230</v>
      </c>
    </row>
    <row r="1767" spans="1:21" x14ac:dyDescent="0.35">
      <c r="A1767">
        <v>762</v>
      </c>
      <c r="B1767" t="s">
        <v>189</v>
      </c>
      <c r="C1767" t="s">
        <v>65</v>
      </c>
      <c r="D1767">
        <v>7</v>
      </c>
      <c r="E1767" t="s">
        <v>66</v>
      </c>
      <c r="F1767">
        <v>3.4</v>
      </c>
      <c r="G1767" s="1">
        <v>44565</v>
      </c>
      <c r="H1767">
        <v>228</v>
      </c>
      <c r="I1767">
        <v>1790</v>
      </c>
      <c r="K1767">
        <f>IF(ISBLANK(J1767),VLOOKUP(A1767,LinearRegression!$B$2:$J$850,6,FALSE),J1767)</f>
        <v>46456.7347930959</v>
      </c>
      <c r="L1767" s="4">
        <f>IF(ISBLANK(J1767),VLOOKUP(A1767,GradientBoostingRegressor!$B$2:$J$850,6,FALSE),J1767)</f>
        <v>49384.2374883788</v>
      </c>
      <c r="P1767">
        <f t="shared" si="106"/>
        <v>0</v>
      </c>
      <c r="Q1767">
        <f>$H1767*Q$2402</f>
        <v>35120.046505647588</v>
      </c>
      <c r="R1767">
        <f t="shared" si="107"/>
        <v>0</v>
      </c>
      <c r="S1767">
        <f t="shared" si="108"/>
        <v>0</v>
      </c>
      <c r="T1767">
        <f>MROT/DAY(EOMONTH(MIN($G$2:$G$2401),MONTH(G1767)-1))/8*H1767*$T$2402</f>
        <v>0</v>
      </c>
      <c r="U1767">
        <f>I1767-PLAN</f>
        <v>230</v>
      </c>
    </row>
    <row r="1768" spans="1:21" x14ac:dyDescent="0.35">
      <c r="A1768">
        <v>772</v>
      </c>
      <c r="B1768" t="s">
        <v>199</v>
      </c>
      <c r="C1768" t="s">
        <v>114</v>
      </c>
      <c r="D1768">
        <v>7</v>
      </c>
      <c r="E1768" t="s">
        <v>16</v>
      </c>
      <c r="F1768">
        <v>3.3</v>
      </c>
      <c r="G1768" s="1">
        <v>44565</v>
      </c>
      <c r="H1768">
        <v>228</v>
      </c>
      <c r="I1768">
        <v>1790</v>
      </c>
      <c r="K1768">
        <f>IF(ISBLANK(J1768),VLOOKUP(A1768,LinearRegression!$B$2:$J$850,6,FALSE),J1768)</f>
        <v>46215.063941806802</v>
      </c>
      <c r="L1768" s="4">
        <f>IF(ISBLANK(J1768),VLOOKUP(A1768,GradientBoostingRegressor!$B$2:$J$850,6,FALSE),J1768)</f>
        <v>47954.669083869398</v>
      </c>
      <c r="P1768">
        <f t="shared" si="106"/>
        <v>0</v>
      </c>
      <c r="Q1768">
        <f>$H1768*Q$2402</f>
        <v>35120.046505647588</v>
      </c>
      <c r="R1768">
        <f t="shared" si="107"/>
        <v>0</v>
      </c>
      <c r="S1768">
        <f t="shared" si="108"/>
        <v>0</v>
      </c>
      <c r="T1768">
        <f>MROT/DAY(EOMONTH(MIN($G$2:$G$2401),MONTH(G1768)-1))/8*H1768*$T$2402</f>
        <v>0</v>
      </c>
      <c r="U1768">
        <f>I1768-PLAN</f>
        <v>230</v>
      </c>
    </row>
    <row r="1769" spans="1:21" x14ac:dyDescent="0.35">
      <c r="A1769">
        <v>773</v>
      </c>
      <c r="B1769" t="s">
        <v>200</v>
      </c>
      <c r="C1769" t="s">
        <v>114</v>
      </c>
      <c r="D1769">
        <v>7</v>
      </c>
      <c r="E1769" t="s">
        <v>16</v>
      </c>
      <c r="F1769">
        <v>3.3</v>
      </c>
      <c r="G1769" s="1">
        <v>44565</v>
      </c>
      <c r="H1769">
        <v>216</v>
      </c>
      <c r="I1769">
        <v>1790</v>
      </c>
      <c r="K1769">
        <f>IF(ISBLANK(J1769),VLOOKUP(A1769,LinearRegression!$B$2:$J$850,6,FALSE),J1769)</f>
        <v>43447.630480887201</v>
      </c>
      <c r="L1769" s="4">
        <f>IF(ISBLANK(J1769),VLOOKUP(A1769,GradientBoostingRegressor!$B$2:$J$850,6,FALSE),J1769)</f>
        <v>44073.1275781285</v>
      </c>
      <c r="P1769">
        <f t="shared" si="106"/>
        <v>0</v>
      </c>
      <c r="Q1769">
        <f>$H1769*Q$2402</f>
        <v>33271.623005350346</v>
      </c>
      <c r="R1769">
        <f t="shared" si="107"/>
        <v>0</v>
      </c>
      <c r="S1769">
        <f t="shared" si="108"/>
        <v>0</v>
      </c>
      <c r="T1769">
        <f>MROT/DAY(EOMONTH(MIN($G$2:$G$2401),MONTH(G1769)-1))/8*H1769*$T$2402</f>
        <v>0</v>
      </c>
      <c r="U1769">
        <f>I1769-PLAN</f>
        <v>230</v>
      </c>
    </row>
    <row r="1770" spans="1:21" x14ac:dyDescent="0.35">
      <c r="A1770">
        <v>780</v>
      </c>
      <c r="B1770" t="s">
        <v>207</v>
      </c>
      <c r="C1770" t="s">
        <v>114</v>
      </c>
      <c r="D1770">
        <v>7</v>
      </c>
      <c r="E1770" t="s">
        <v>103</v>
      </c>
      <c r="F1770">
        <v>3.3</v>
      </c>
      <c r="G1770" s="1">
        <v>44565</v>
      </c>
      <c r="H1770">
        <v>216</v>
      </c>
      <c r="I1770">
        <v>1790</v>
      </c>
      <c r="K1770">
        <f>IF(ISBLANK(J1770),VLOOKUP(A1770,LinearRegression!$B$2:$J$850,6,FALSE),J1770)</f>
        <v>43447.630480887201</v>
      </c>
      <c r="L1770" s="4">
        <f>IF(ISBLANK(J1770),VLOOKUP(A1770,GradientBoostingRegressor!$B$2:$J$850,6,FALSE),J1770)</f>
        <v>44073.1275781285</v>
      </c>
      <c r="P1770">
        <f t="shared" si="106"/>
        <v>0</v>
      </c>
      <c r="Q1770">
        <f>$H1770*Q$2402</f>
        <v>33271.623005350346</v>
      </c>
      <c r="R1770">
        <f t="shared" si="107"/>
        <v>0</v>
      </c>
      <c r="S1770">
        <f t="shared" si="108"/>
        <v>0</v>
      </c>
      <c r="T1770">
        <f>MROT/DAY(EOMONTH(MIN($G$2:$G$2401),MONTH(G1770)-1))/8*H1770*$T$2402</f>
        <v>0</v>
      </c>
      <c r="U1770">
        <f>I1770-PLAN</f>
        <v>230</v>
      </c>
    </row>
    <row r="1771" spans="1:21" x14ac:dyDescent="0.35">
      <c r="A1771">
        <v>783</v>
      </c>
      <c r="B1771" t="s">
        <v>210</v>
      </c>
      <c r="C1771" t="s">
        <v>180</v>
      </c>
      <c r="D1771">
        <v>8</v>
      </c>
      <c r="E1771" t="s">
        <v>181</v>
      </c>
      <c r="F1771">
        <v>1</v>
      </c>
      <c r="G1771" s="1">
        <v>44565</v>
      </c>
      <c r="H1771">
        <v>228</v>
      </c>
      <c r="I1771">
        <v>1790</v>
      </c>
      <c r="K1771">
        <f>IF(ISBLANK(J1771),VLOOKUP(A1771,LinearRegression!$B$2:$J$850,6,FALSE),J1771)</f>
        <v>43448.421078152001</v>
      </c>
      <c r="L1771" s="4">
        <f>IF(ISBLANK(J1771),VLOOKUP(A1771,GradientBoostingRegressor!$B$2:$J$850,6,FALSE),J1771)</f>
        <v>42512.325194890203</v>
      </c>
      <c r="P1771">
        <f t="shared" si="106"/>
        <v>0</v>
      </c>
      <c r="Q1771">
        <f>$H1771*Q$2402</f>
        <v>35120.046505647588</v>
      </c>
      <c r="R1771">
        <f t="shared" si="107"/>
        <v>0</v>
      </c>
      <c r="S1771">
        <f t="shared" si="108"/>
        <v>0</v>
      </c>
      <c r="T1771">
        <f>MROT/DAY(EOMONTH(MIN($G$2:$G$2401),MONTH(G1771)-1))/8*H1771*$T$2402</f>
        <v>0</v>
      </c>
      <c r="U1771">
        <f>I1771-PLAN</f>
        <v>230</v>
      </c>
    </row>
    <row r="1772" spans="1:21" x14ac:dyDescent="0.35">
      <c r="A1772">
        <v>784</v>
      </c>
      <c r="B1772" t="s">
        <v>211</v>
      </c>
      <c r="C1772" t="s">
        <v>180</v>
      </c>
      <c r="D1772">
        <v>8</v>
      </c>
      <c r="E1772" t="s">
        <v>181</v>
      </c>
      <c r="F1772">
        <v>1</v>
      </c>
      <c r="G1772" s="1">
        <v>44565</v>
      </c>
      <c r="H1772">
        <v>228</v>
      </c>
      <c r="I1772">
        <v>1790</v>
      </c>
      <c r="K1772">
        <f>IF(ISBLANK(J1772),VLOOKUP(A1772,LinearRegression!$B$2:$J$850,6,FALSE),J1772)</f>
        <v>43448.421078152001</v>
      </c>
      <c r="L1772" s="4">
        <f>IF(ISBLANK(J1772),VLOOKUP(A1772,GradientBoostingRegressor!$B$2:$J$850,6,FALSE),J1772)</f>
        <v>42512.325194890203</v>
      </c>
      <c r="P1772">
        <f t="shared" si="106"/>
        <v>0</v>
      </c>
      <c r="Q1772">
        <f>$H1772*Q$2402</f>
        <v>35120.046505647588</v>
      </c>
      <c r="R1772">
        <f t="shared" si="107"/>
        <v>0</v>
      </c>
      <c r="S1772">
        <f t="shared" si="108"/>
        <v>0</v>
      </c>
      <c r="T1772">
        <f>MROT/DAY(EOMONTH(MIN($G$2:$G$2401),MONTH(G1772)-1))/8*H1772*$T$2402</f>
        <v>0</v>
      </c>
      <c r="U1772">
        <f>I1772-PLAN</f>
        <v>230</v>
      </c>
    </row>
    <row r="1773" spans="1:21" x14ac:dyDescent="0.35">
      <c r="A1773">
        <v>785</v>
      </c>
      <c r="B1773" t="s">
        <v>212</v>
      </c>
      <c r="C1773" t="s">
        <v>65</v>
      </c>
      <c r="D1773">
        <v>8</v>
      </c>
      <c r="E1773" t="s">
        <v>66</v>
      </c>
      <c r="F1773">
        <v>3.4</v>
      </c>
      <c r="G1773" s="1">
        <v>44565</v>
      </c>
      <c r="H1773">
        <v>204</v>
      </c>
      <c r="I1773">
        <v>1790</v>
      </c>
      <c r="K1773">
        <f>IF(ISBLANK(J1773),VLOOKUP(A1773,LinearRegression!$B$2:$J$850,6,FALSE),J1773)</f>
        <v>43713.654587249599</v>
      </c>
      <c r="L1773" s="4">
        <f>IF(ISBLANK(J1773),VLOOKUP(A1773,GradientBoostingRegressor!$B$2:$J$850,6,FALSE),J1773)</f>
        <v>42131.041313034199</v>
      </c>
      <c r="P1773">
        <f t="shared" si="106"/>
        <v>0</v>
      </c>
      <c r="Q1773">
        <f>$H1773*Q$2402</f>
        <v>31423.199505053104</v>
      </c>
      <c r="R1773">
        <f t="shared" si="107"/>
        <v>0</v>
      </c>
      <c r="S1773">
        <f t="shared" si="108"/>
        <v>0</v>
      </c>
      <c r="T1773">
        <f>MROT/DAY(EOMONTH(MIN($G$2:$G$2401),MONTH(G1773)-1))/8*H1773*$T$2402</f>
        <v>0</v>
      </c>
      <c r="U1773">
        <f>I1773-PLAN</f>
        <v>230</v>
      </c>
    </row>
    <row r="1774" spans="1:21" x14ac:dyDescent="0.35">
      <c r="A1774">
        <v>786</v>
      </c>
      <c r="B1774" t="s">
        <v>213</v>
      </c>
      <c r="C1774" t="s">
        <v>65</v>
      </c>
      <c r="D1774">
        <v>8</v>
      </c>
      <c r="E1774" t="s">
        <v>66</v>
      </c>
      <c r="F1774">
        <v>3.4</v>
      </c>
      <c r="G1774" s="1">
        <v>44565</v>
      </c>
      <c r="H1774">
        <v>192</v>
      </c>
      <c r="I1774">
        <v>1790</v>
      </c>
      <c r="K1774">
        <f>IF(ISBLANK(J1774),VLOOKUP(A1774,LinearRegression!$B$2:$J$850,6,FALSE),J1774)</f>
        <v>40946.221126329998</v>
      </c>
      <c r="L1774" s="4">
        <f>IF(ISBLANK(J1774),VLOOKUP(A1774,GradientBoostingRegressor!$B$2:$J$850,6,FALSE),J1774)</f>
        <v>38359.963016743102</v>
      </c>
      <c r="P1774">
        <f t="shared" si="106"/>
        <v>0</v>
      </c>
      <c r="Q1774">
        <f>$H1774*Q$2402</f>
        <v>29574.776004755862</v>
      </c>
      <c r="R1774">
        <f t="shared" si="107"/>
        <v>0</v>
      </c>
      <c r="S1774">
        <f t="shared" si="108"/>
        <v>0</v>
      </c>
      <c r="T1774">
        <f>MROT/DAY(EOMONTH(MIN($G$2:$G$2401),MONTH(G1774)-1))/8*H1774*$T$2402</f>
        <v>0</v>
      </c>
      <c r="U1774">
        <f>I1774-PLAN</f>
        <v>230</v>
      </c>
    </row>
    <row r="1775" spans="1:21" x14ac:dyDescent="0.35">
      <c r="A1775">
        <v>787</v>
      </c>
      <c r="B1775" t="s">
        <v>214</v>
      </c>
      <c r="C1775" t="s">
        <v>65</v>
      </c>
      <c r="D1775">
        <v>8</v>
      </c>
      <c r="E1775" t="s">
        <v>66</v>
      </c>
      <c r="F1775">
        <v>3.4</v>
      </c>
      <c r="G1775" s="1">
        <v>44565</v>
      </c>
      <c r="H1775">
        <v>204</v>
      </c>
      <c r="I1775">
        <v>1790</v>
      </c>
      <c r="K1775">
        <f>IF(ISBLANK(J1775),VLOOKUP(A1775,LinearRegression!$B$2:$J$850,6,FALSE),J1775)</f>
        <v>43713.654587249599</v>
      </c>
      <c r="L1775" s="4">
        <f>IF(ISBLANK(J1775),VLOOKUP(A1775,GradientBoostingRegressor!$B$2:$J$850,6,FALSE),J1775)</f>
        <v>42131.041313034199</v>
      </c>
      <c r="P1775">
        <f t="shared" si="106"/>
        <v>0</v>
      </c>
      <c r="Q1775">
        <f>$H1775*Q$2402</f>
        <v>31423.199505053104</v>
      </c>
      <c r="R1775">
        <f t="shared" si="107"/>
        <v>0</v>
      </c>
      <c r="S1775">
        <f t="shared" si="108"/>
        <v>0</v>
      </c>
      <c r="T1775">
        <f>MROT/DAY(EOMONTH(MIN($G$2:$G$2401),MONTH(G1775)-1))/8*H1775*$T$2402</f>
        <v>0</v>
      </c>
      <c r="U1775">
        <f>I1775-PLAN</f>
        <v>230</v>
      </c>
    </row>
    <row r="1776" spans="1:21" x14ac:dyDescent="0.35">
      <c r="A1776">
        <v>788</v>
      </c>
      <c r="B1776" t="s">
        <v>215</v>
      </c>
      <c r="C1776" t="s">
        <v>65</v>
      </c>
      <c r="D1776">
        <v>8</v>
      </c>
      <c r="E1776" t="s">
        <v>66</v>
      </c>
      <c r="F1776">
        <v>3.4</v>
      </c>
      <c r="G1776" s="1">
        <v>44565</v>
      </c>
      <c r="H1776">
        <v>204</v>
      </c>
      <c r="I1776">
        <v>1790</v>
      </c>
      <c r="K1776">
        <f>IF(ISBLANK(J1776),VLOOKUP(A1776,LinearRegression!$B$2:$J$850,6,FALSE),J1776)</f>
        <v>43713.654587249599</v>
      </c>
      <c r="L1776" s="4">
        <f>IF(ISBLANK(J1776),VLOOKUP(A1776,GradientBoostingRegressor!$B$2:$J$850,6,FALSE),J1776)</f>
        <v>42131.041313034199</v>
      </c>
      <c r="P1776">
        <f t="shared" si="106"/>
        <v>0</v>
      </c>
      <c r="Q1776">
        <f>$H1776*Q$2402</f>
        <v>31423.199505053104</v>
      </c>
      <c r="R1776">
        <f t="shared" si="107"/>
        <v>0</v>
      </c>
      <c r="S1776">
        <f t="shared" si="108"/>
        <v>0</v>
      </c>
      <c r="T1776">
        <f>MROT/DAY(EOMONTH(MIN($G$2:$G$2401),MONTH(G1776)-1))/8*H1776*$T$2402</f>
        <v>0</v>
      </c>
      <c r="U1776">
        <f>I1776-PLAN</f>
        <v>230</v>
      </c>
    </row>
    <row r="1777" spans="1:21" x14ac:dyDescent="0.35">
      <c r="A1777">
        <v>789</v>
      </c>
      <c r="B1777" t="s">
        <v>216</v>
      </c>
      <c r="C1777" t="s">
        <v>65</v>
      </c>
      <c r="D1777">
        <v>8</v>
      </c>
      <c r="E1777" t="s">
        <v>66</v>
      </c>
      <c r="F1777">
        <v>3.4</v>
      </c>
      <c r="G1777" s="1">
        <v>44565</v>
      </c>
      <c r="H1777">
        <v>216</v>
      </c>
      <c r="I1777">
        <v>1790</v>
      </c>
      <c r="K1777">
        <f>IF(ISBLANK(J1777),VLOOKUP(A1777,LinearRegression!$B$2:$J$850,6,FALSE),J1777)</f>
        <v>46481.088048169302</v>
      </c>
      <c r="L1777" s="4">
        <f>IF(ISBLANK(J1777),VLOOKUP(A1777,GradientBoostingRegressor!$B$2:$J$850,6,FALSE),J1777)</f>
        <v>45578.7412884558</v>
      </c>
      <c r="P1777">
        <f t="shared" si="106"/>
        <v>0</v>
      </c>
      <c r="Q1777">
        <f>$H1777*Q$2402</f>
        <v>33271.623005350346</v>
      </c>
      <c r="R1777">
        <f t="shared" si="107"/>
        <v>0</v>
      </c>
      <c r="S1777">
        <f t="shared" si="108"/>
        <v>0</v>
      </c>
      <c r="T1777">
        <f>MROT/DAY(EOMONTH(MIN($G$2:$G$2401),MONTH(G1777)-1))/8*H1777*$T$2402</f>
        <v>0</v>
      </c>
      <c r="U1777">
        <f>I1777-PLAN</f>
        <v>230</v>
      </c>
    </row>
    <row r="1778" spans="1:21" x14ac:dyDescent="0.35">
      <c r="A1778">
        <v>790</v>
      </c>
      <c r="B1778" t="s">
        <v>217</v>
      </c>
      <c r="C1778" t="s">
        <v>65</v>
      </c>
      <c r="D1778">
        <v>8</v>
      </c>
      <c r="E1778" t="s">
        <v>66</v>
      </c>
      <c r="F1778">
        <v>3.4</v>
      </c>
      <c r="G1778" s="1">
        <v>44565</v>
      </c>
      <c r="H1778">
        <v>180</v>
      </c>
      <c r="I1778">
        <v>1790</v>
      </c>
      <c r="K1778">
        <f>IF(ISBLANK(J1778),VLOOKUP(A1778,LinearRegression!$B$2:$J$850,6,FALSE),J1778)</f>
        <v>38178.787665410397</v>
      </c>
      <c r="L1778" s="4">
        <f>IF(ISBLANK(J1778),VLOOKUP(A1778,GradientBoostingRegressor!$B$2:$J$850,6,FALSE),J1778)</f>
        <v>34862.8154563965</v>
      </c>
      <c r="P1778">
        <f t="shared" si="106"/>
        <v>0</v>
      </c>
      <c r="Q1778">
        <f>$H1778*Q$2402</f>
        <v>27726.35250445862</v>
      </c>
      <c r="R1778">
        <f t="shared" si="107"/>
        <v>0</v>
      </c>
      <c r="S1778">
        <f t="shared" si="108"/>
        <v>0</v>
      </c>
      <c r="T1778">
        <f>MROT/DAY(EOMONTH(MIN($G$2:$G$2401),MONTH(G1778)-1))/8*H1778*$T$2402</f>
        <v>0</v>
      </c>
      <c r="U1778">
        <f>I1778-PLAN</f>
        <v>230</v>
      </c>
    </row>
    <row r="1779" spans="1:21" x14ac:dyDescent="0.35">
      <c r="A1779">
        <v>791</v>
      </c>
      <c r="B1779" t="s">
        <v>218</v>
      </c>
      <c r="C1779" t="s">
        <v>114</v>
      </c>
      <c r="D1779">
        <v>8</v>
      </c>
      <c r="E1779" t="s">
        <v>16</v>
      </c>
      <c r="F1779">
        <v>3.3</v>
      </c>
      <c r="G1779" s="1">
        <v>44565</v>
      </c>
      <c r="H1779">
        <v>168</v>
      </c>
      <c r="I1779">
        <v>1790</v>
      </c>
      <c r="K1779">
        <f>IF(ISBLANK(J1779),VLOOKUP(A1779,LinearRegression!$B$2:$J$850,6,FALSE),J1779)</f>
        <v>35169.683353201697</v>
      </c>
      <c r="L1779" s="4">
        <f>IF(ISBLANK(J1779),VLOOKUP(A1779,GradientBoostingRegressor!$B$2:$J$850,6,FALSE),J1779)</f>
        <v>29777.2562391375</v>
      </c>
      <c r="P1779">
        <f t="shared" si="106"/>
        <v>0</v>
      </c>
      <c r="Q1779">
        <f>$H1779*Q$2402</f>
        <v>25877.929004161379</v>
      </c>
      <c r="R1779">
        <f t="shared" si="107"/>
        <v>0</v>
      </c>
      <c r="S1779">
        <f t="shared" si="108"/>
        <v>0</v>
      </c>
      <c r="T1779">
        <f>MROT/DAY(EOMONTH(MIN($G$2:$G$2401),MONTH(G1779)-1))/8*H1779*$T$2402</f>
        <v>0</v>
      </c>
      <c r="U1779">
        <f>I1779-PLAN</f>
        <v>230</v>
      </c>
    </row>
    <row r="1780" spans="1:21" x14ac:dyDescent="0.35">
      <c r="A1780">
        <v>792</v>
      </c>
      <c r="B1780" t="s">
        <v>219</v>
      </c>
      <c r="C1780" t="s">
        <v>114</v>
      </c>
      <c r="D1780">
        <v>8</v>
      </c>
      <c r="E1780" t="s">
        <v>16</v>
      </c>
      <c r="F1780">
        <v>3.3</v>
      </c>
      <c r="G1780" s="1">
        <v>44565</v>
      </c>
      <c r="H1780">
        <v>228</v>
      </c>
      <c r="I1780">
        <v>1790</v>
      </c>
      <c r="K1780">
        <f>IF(ISBLANK(J1780),VLOOKUP(A1780,LinearRegression!$B$2:$J$850,6,FALSE),J1780)</f>
        <v>49006.850657799798</v>
      </c>
      <c r="L1780" s="4">
        <f>IF(ISBLANK(J1780),VLOOKUP(A1780,GradientBoostingRegressor!$B$2:$J$850,6,FALSE),J1780)</f>
        <v>47954.669083869398</v>
      </c>
      <c r="P1780">
        <f t="shared" si="106"/>
        <v>0</v>
      </c>
      <c r="Q1780">
        <f>$H1780*Q$2402</f>
        <v>35120.046505647588</v>
      </c>
      <c r="R1780">
        <f t="shared" si="107"/>
        <v>0</v>
      </c>
      <c r="S1780">
        <f t="shared" si="108"/>
        <v>0</v>
      </c>
      <c r="T1780">
        <f>MROT/DAY(EOMONTH(MIN($G$2:$G$2401),MONTH(G1780)-1))/8*H1780*$T$2402</f>
        <v>0</v>
      </c>
      <c r="U1780">
        <f>I1780-PLAN</f>
        <v>230</v>
      </c>
    </row>
    <row r="1781" spans="1:21" x14ac:dyDescent="0.35">
      <c r="A1781">
        <v>793</v>
      </c>
      <c r="B1781" t="s">
        <v>220</v>
      </c>
      <c r="C1781" t="s">
        <v>114</v>
      </c>
      <c r="D1781">
        <v>8</v>
      </c>
      <c r="E1781" t="s">
        <v>16</v>
      </c>
      <c r="F1781">
        <v>3.3</v>
      </c>
      <c r="G1781" s="1">
        <v>44565</v>
      </c>
      <c r="H1781">
        <v>204</v>
      </c>
      <c r="I1781">
        <v>1790</v>
      </c>
      <c r="K1781">
        <f>IF(ISBLANK(J1781),VLOOKUP(A1781,LinearRegression!$B$2:$J$850,6,FALSE),J1781)</f>
        <v>43471.983735960603</v>
      </c>
      <c r="L1781" s="4">
        <f>IF(ISBLANK(J1781),VLOOKUP(A1781,GradientBoostingRegressor!$B$2:$J$850,6,FALSE),J1781)</f>
        <v>40685.589050729599</v>
      </c>
      <c r="P1781">
        <f t="shared" si="106"/>
        <v>0</v>
      </c>
      <c r="Q1781">
        <f>$H1781*Q$2402</f>
        <v>31423.199505053104</v>
      </c>
      <c r="R1781">
        <f t="shared" si="107"/>
        <v>0</v>
      </c>
      <c r="S1781">
        <f t="shared" si="108"/>
        <v>0</v>
      </c>
      <c r="T1781">
        <f>MROT/DAY(EOMONTH(MIN($G$2:$G$2401),MONTH(G1781)-1))/8*H1781*$T$2402</f>
        <v>0</v>
      </c>
      <c r="U1781">
        <f>I1781-PLAN</f>
        <v>230</v>
      </c>
    </row>
    <row r="1782" spans="1:21" x14ac:dyDescent="0.35">
      <c r="A1782">
        <v>794</v>
      </c>
      <c r="B1782" t="s">
        <v>221</v>
      </c>
      <c r="C1782" t="s">
        <v>114</v>
      </c>
      <c r="D1782">
        <v>8</v>
      </c>
      <c r="E1782" t="s">
        <v>16</v>
      </c>
      <c r="F1782">
        <v>3.3</v>
      </c>
      <c r="G1782" s="1">
        <v>44565</v>
      </c>
      <c r="H1782">
        <v>240</v>
      </c>
      <c r="I1782">
        <v>1790</v>
      </c>
      <c r="K1782">
        <f>IF(ISBLANK(J1782),VLOOKUP(A1782,LinearRegression!$B$2:$J$850,6,FALSE),J1782)</f>
        <v>51774.284118719501</v>
      </c>
      <c r="L1782" s="4">
        <f>IF(ISBLANK(J1782),VLOOKUP(A1782,GradientBoostingRegressor!$B$2:$J$850,6,FALSE),J1782)</f>
        <v>51815.500843083901</v>
      </c>
      <c r="P1782">
        <f t="shared" si="106"/>
        <v>0</v>
      </c>
      <c r="Q1782">
        <f>$H1782*Q$2402</f>
        <v>36968.47000594483</v>
      </c>
      <c r="R1782">
        <f t="shared" si="107"/>
        <v>0</v>
      </c>
      <c r="S1782">
        <f t="shared" si="108"/>
        <v>0</v>
      </c>
      <c r="T1782">
        <f>MROT/DAY(EOMONTH(MIN($G$2:$G$2401),MONTH(G1782)-1))/8*H1782*$T$2402</f>
        <v>0</v>
      </c>
      <c r="U1782">
        <f>I1782-PLAN</f>
        <v>230</v>
      </c>
    </row>
    <row r="1783" spans="1:21" x14ac:dyDescent="0.35">
      <c r="A1783">
        <v>795</v>
      </c>
      <c r="B1783" t="s">
        <v>222</v>
      </c>
      <c r="C1783" t="s">
        <v>114</v>
      </c>
      <c r="D1783">
        <v>8</v>
      </c>
      <c r="E1783" t="s">
        <v>16</v>
      </c>
      <c r="F1783">
        <v>3.3</v>
      </c>
      <c r="G1783" s="1">
        <v>44565</v>
      </c>
      <c r="H1783">
        <v>192</v>
      </c>
      <c r="I1783">
        <v>1790</v>
      </c>
      <c r="K1783">
        <f>IF(ISBLANK(J1783),VLOOKUP(A1783,LinearRegression!$B$2:$J$850,6,FALSE),J1783)</f>
        <v>40704.550275041001</v>
      </c>
      <c r="L1783" s="4">
        <f>IF(ISBLANK(J1783),VLOOKUP(A1783,GradientBoostingRegressor!$B$2:$J$850,6,FALSE),J1783)</f>
        <v>36981.546835842702</v>
      </c>
      <c r="P1783">
        <f t="shared" si="106"/>
        <v>0</v>
      </c>
      <c r="Q1783">
        <f>$H1783*Q$2402</f>
        <v>29574.776004755862</v>
      </c>
      <c r="R1783">
        <f t="shared" si="107"/>
        <v>0</v>
      </c>
      <c r="S1783">
        <f t="shared" si="108"/>
        <v>0</v>
      </c>
      <c r="T1783">
        <f>MROT/DAY(EOMONTH(MIN($G$2:$G$2401),MONTH(G1783)-1))/8*H1783*$T$2402</f>
        <v>0</v>
      </c>
      <c r="U1783">
        <f>I1783-PLAN</f>
        <v>230</v>
      </c>
    </row>
    <row r="1784" spans="1:21" x14ac:dyDescent="0.35">
      <c r="A1784">
        <v>796</v>
      </c>
      <c r="B1784" t="s">
        <v>223</v>
      </c>
      <c r="C1784" t="s">
        <v>114</v>
      </c>
      <c r="D1784">
        <v>8</v>
      </c>
      <c r="E1784" t="s">
        <v>16</v>
      </c>
      <c r="F1784">
        <v>3.3</v>
      </c>
      <c r="G1784" s="1">
        <v>44565</v>
      </c>
      <c r="H1784">
        <v>204</v>
      </c>
      <c r="I1784">
        <v>1790</v>
      </c>
      <c r="K1784">
        <f>IF(ISBLANK(J1784),VLOOKUP(A1784,LinearRegression!$B$2:$J$850,6,FALSE),J1784)</f>
        <v>43471.983735960603</v>
      </c>
      <c r="L1784" s="4">
        <f>IF(ISBLANK(J1784),VLOOKUP(A1784,GradientBoostingRegressor!$B$2:$J$850,6,FALSE),J1784)</f>
        <v>40685.589050729599</v>
      </c>
      <c r="P1784">
        <f t="shared" si="106"/>
        <v>0</v>
      </c>
      <c r="Q1784">
        <f>$H1784*Q$2402</f>
        <v>31423.199505053104</v>
      </c>
      <c r="R1784">
        <f t="shared" si="107"/>
        <v>0</v>
      </c>
      <c r="S1784">
        <f t="shared" si="108"/>
        <v>0</v>
      </c>
      <c r="T1784">
        <f>MROT/DAY(EOMONTH(MIN($G$2:$G$2401),MONTH(G1784)-1))/8*H1784*$T$2402</f>
        <v>0</v>
      </c>
      <c r="U1784">
        <f>I1784-PLAN</f>
        <v>230</v>
      </c>
    </row>
    <row r="1785" spans="1:21" x14ac:dyDescent="0.35">
      <c r="A1785">
        <v>797</v>
      </c>
      <c r="B1785" t="s">
        <v>224</v>
      </c>
      <c r="C1785" t="s">
        <v>114</v>
      </c>
      <c r="D1785">
        <v>8</v>
      </c>
      <c r="E1785" t="s">
        <v>103</v>
      </c>
      <c r="F1785">
        <v>3.3</v>
      </c>
      <c r="G1785" s="1">
        <v>44565</v>
      </c>
      <c r="H1785">
        <v>168</v>
      </c>
      <c r="I1785">
        <v>1790</v>
      </c>
      <c r="K1785">
        <f>IF(ISBLANK(J1785),VLOOKUP(A1785,LinearRegression!$B$2:$J$850,6,FALSE),J1785)</f>
        <v>35169.683353201697</v>
      </c>
      <c r="L1785" s="4">
        <f>IF(ISBLANK(J1785),VLOOKUP(A1785,GradientBoostingRegressor!$B$2:$J$850,6,FALSE),J1785)</f>
        <v>29777.2562391375</v>
      </c>
      <c r="P1785">
        <f t="shared" si="106"/>
        <v>0</v>
      </c>
      <c r="Q1785">
        <f>$H1785*Q$2402</f>
        <v>25877.929004161379</v>
      </c>
      <c r="R1785">
        <f t="shared" si="107"/>
        <v>0</v>
      </c>
      <c r="S1785">
        <f t="shared" si="108"/>
        <v>0</v>
      </c>
      <c r="T1785">
        <f>MROT/DAY(EOMONTH(MIN($G$2:$G$2401),MONTH(G1785)-1))/8*H1785*$T$2402</f>
        <v>0</v>
      </c>
      <c r="U1785">
        <f>I1785-PLAN</f>
        <v>230</v>
      </c>
    </row>
    <row r="1786" spans="1:21" x14ac:dyDescent="0.35">
      <c r="A1786">
        <v>798</v>
      </c>
      <c r="B1786" t="s">
        <v>225</v>
      </c>
      <c r="C1786" t="s">
        <v>114</v>
      </c>
      <c r="D1786">
        <v>8</v>
      </c>
      <c r="E1786" t="s">
        <v>103</v>
      </c>
      <c r="F1786">
        <v>3.3</v>
      </c>
      <c r="G1786" s="1">
        <v>44565</v>
      </c>
      <c r="H1786">
        <v>216</v>
      </c>
      <c r="I1786">
        <v>1790</v>
      </c>
      <c r="K1786">
        <f>IF(ISBLANK(J1786),VLOOKUP(A1786,LinearRegression!$B$2:$J$850,6,FALSE),J1786)</f>
        <v>46239.417196880197</v>
      </c>
      <c r="L1786" s="4">
        <f>IF(ISBLANK(J1786),VLOOKUP(A1786,GradientBoostingRegressor!$B$2:$J$850,6,FALSE),J1786)</f>
        <v>44073.1275781285</v>
      </c>
      <c r="P1786">
        <f t="shared" si="106"/>
        <v>0</v>
      </c>
      <c r="Q1786">
        <f>$H1786*Q$2402</f>
        <v>33271.623005350346</v>
      </c>
      <c r="R1786">
        <f t="shared" si="107"/>
        <v>0</v>
      </c>
      <c r="S1786">
        <f t="shared" si="108"/>
        <v>0</v>
      </c>
      <c r="T1786">
        <f>MROT/DAY(EOMONTH(MIN($G$2:$G$2401),MONTH(G1786)-1))/8*H1786*$T$2402</f>
        <v>0</v>
      </c>
      <c r="U1786">
        <f>I1786-PLAN</f>
        <v>230</v>
      </c>
    </row>
    <row r="1787" spans="1:21" x14ac:dyDescent="0.35">
      <c r="A1787">
        <v>799</v>
      </c>
      <c r="B1787" t="s">
        <v>226</v>
      </c>
      <c r="C1787" t="s">
        <v>114</v>
      </c>
      <c r="D1787">
        <v>8</v>
      </c>
      <c r="E1787" t="s">
        <v>103</v>
      </c>
      <c r="F1787">
        <v>3.3</v>
      </c>
      <c r="G1787" s="1">
        <v>44565</v>
      </c>
      <c r="H1787">
        <v>192</v>
      </c>
      <c r="I1787">
        <v>1790</v>
      </c>
      <c r="K1787">
        <f>IF(ISBLANK(J1787),VLOOKUP(A1787,LinearRegression!$B$2:$J$850,6,FALSE),J1787)</f>
        <v>40704.550275041001</v>
      </c>
      <c r="L1787" s="4">
        <f>IF(ISBLANK(J1787),VLOOKUP(A1787,GradientBoostingRegressor!$B$2:$J$850,6,FALSE),J1787)</f>
        <v>36981.546835842702</v>
      </c>
      <c r="P1787">
        <f t="shared" si="106"/>
        <v>0</v>
      </c>
      <c r="Q1787">
        <f>$H1787*Q$2402</f>
        <v>29574.776004755862</v>
      </c>
      <c r="R1787">
        <f t="shared" si="107"/>
        <v>0</v>
      </c>
      <c r="S1787">
        <f t="shared" si="108"/>
        <v>0</v>
      </c>
      <c r="T1787">
        <f>MROT/DAY(EOMONTH(MIN($G$2:$G$2401),MONTH(G1787)-1))/8*H1787*$T$2402</f>
        <v>0</v>
      </c>
      <c r="U1787">
        <f>I1787-PLAN</f>
        <v>230</v>
      </c>
    </row>
    <row r="1788" spans="1:21" x14ac:dyDescent="0.35">
      <c r="A1788">
        <v>800</v>
      </c>
      <c r="B1788" t="s">
        <v>227</v>
      </c>
      <c r="C1788" t="s">
        <v>114</v>
      </c>
      <c r="D1788">
        <v>8</v>
      </c>
      <c r="E1788" t="s">
        <v>103</v>
      </c>
      <c r="F1788">
        <v>3.3</v>
      </c>
      <c r="G1788" s="1">
        <v>44565</v>
      </c>
      <c r="H1788">
        <v>216</v>
      </c>
      <c r="I1788">
        <v>1790</v>
      </c>
      <c r="K1788">
        <f>IF(ISBLANK(J1788),VLOOKUP(A1788,LinearRegression!$B$2:$J$850,6,FALSE),J1788)</f>
        <v>46239.417196880197</v>
      </c>
      <c r="L1788" s="4">
        <f>IF(ISBLANK(J1788),VLOOKUP(A1788,GradientBoostingRegressor!$B$2:$J$850,6,FALSE),J1788)</f>
        <v>44073.1275781285</v>
      </c>
      <c r="P1788">
        <f t="shared" si="106"/>
        <v>0</v>
      </c>
      <c r="Q1788">
        <f>$H1788*Q$2402</f>
        <v>33271.623005350346</v>
      </c>
      <c r="R1788">
        <f t="shared" si="107"/>
        <v>0</v>
      </c>
      <c r="S1788">
        <f t="shared" si="108"/>
        <v>0</v>
      </c>
      <c r="T1788">
        <f>MROT/DAY(EOMONTH(MIN($G$2:$G$2401),MONTH(G1788)-1))/8*H1788*$T$2402</f>
        <v>0</v>
      </c>
      <c r="U1788">
        <f>I1788-PLAN</f>
        <v>230</v>
      </c>
    </row>
    <row r="1789" spans="1:21" x14ac:dyDescent="0.35">
      <c r="A1789">
        <v>801</v>
      </c>
      <c r="B1789" t="s">
        <v>10</v>
      </c>
      <c r="C1789" t="s">
        <v>11</v>
      </c>
      <c r="D1789">
        <v>2</v>
      </c>
      <c r="E1789" t="s">
        <v>12</v>
      </c>
      <c r="F1789">
        <v>1</v>
      </c>
      <c r="G1789" s="1">
        <v>44566</v>
      </c>
      <c r="H1789">
        <v>156</v>
      </c>
      <c r="I1789">
        <v>1490</v>
      </c>
      <c r="K1789">
        <f>IF(ISBLANK(J1789),VLOOKUP(A1789,LinearRegression!$B$2:$J$850,6,FALSE),J1789)</f>
        <v>9430.5582443930798</v>
      </c>
      <c r="L1789" s="4">
        <f>IF(ISBLANK(J1789),VLOOKUP(A1789,GradientBoostingRegressor!$B$2:$J$850,6,FALSE),J1789)</f>
        <v>14441.0471984992</v>
      </c>
      <c r="P1789">
        <f t="shared" si="106"/>
        <v>0</v>
      </c>
      <c r="Q1789">
        <f>$H1789*Q$2402</f>
        <v>24029.505503864137</v>
      </c>
      <c r="R1789">
        <f t="shared" si="107"/>
        <v>0</v>
      </c>
      <c r="S1789">
        <f t="shared" si="108"/>
        <v>0</v>
      </c>
      <c r="T1789">
        <f>MROT/DAY(EOMONTH(MIN($G$2:$G$2401),MONTH(G1789)-1))/8*H1789*$T$2402</f>
        <v>0</v>
      </c>
      <c r="U1789">
        <f>I1789-PLAN</f>
        <v>-70</v>
      </c>
    </row>
    <row r="1790" spans="1:21" x14ac:dyDescent="0.35">
      <c r="A1790">
        <v>802</v>
      </c>
      <c r="B1790" t="s">
        <v>13</v>
      </c>
      <c r="C1790" t="s">
        <v>11</v>
      </c>
      <c r="D1790">
        <v>2</v>
      </c>
      <c r="E1790" t="s">
        <v>12</v>
      </c>
      <c r="F1790">
        <v>1</v>
      </c>
      <c r="G1790" s="1">
        <v>44566</v>
      </c>
      <c r="H1790">
        <v>168</v>
      </c>
      <c r="I1790">
        <v>1490</v>
      </c>
      <c r="K1790">
        <f>IF(ISBLANK(J1790),VLOOKUP(A1790,LinearRegression!$B$2:$J$850,6,FALSE),J1790)</f>
        <v>12197.991705312699</v>
      </c>
      <c r="L1790" s="4">
        <f>IF(ISBLANK(J1790),VLOOKUP(A1790,GradientBoostingRegressor!$B$2:$J$850,6,FALSE),J1790)</f>
        <v>15523.404040769499</v>
      </c>
      <c r="P1790">
        <f t="shared" si="106"/>
        <v>0</v>
      </c>
      <c r="Q1790">
        <f>$H1790*Q$2402</f>
        <v>25877.929004161379</v>
      </c>
      <c r="R1790">
        <f t="shared" si="107"/>
        <v>0</v>
      </c>
      <c r="S1790">
        <f t="shared" si="108"/>
        <v>0</v>
      </c>
      <c r="T1790">
        <f>MROT/DAY(EOMONTH(MIN($G$2:$G$2401),MONTH(G1790)-1))/8*H1790*$T$2402</f>
        <v>0</v>
      </c>
      <c r="U1790">
        <f>I1790-PLAN</f>
        <v>-70</v>
      </c>
    </row>
    <row r="1791" spans="1:21" x14ac:dyDescent="0.35">
      <c r="A1791">
        <v>803</v>
      </c>
      <c r="B1791" t="s">
        <v>14</v>
      </c>
      <c r="C1791" t="s">
        <v>11</v>
      </c>
      <c r="D1791">
        <v>2</v>
      </c>
      <c r="E1791" t="s">
        <v>12</v>
      </c>
      <c r="F1791">
        <v>1</v>
      </c>
      <c r="G1791" s="1">
        <v>44566</v>
      </c>
      <c r="H1791">
        <v>192</v>
      </c>
      <c r="I1791">
        <v>1490</v>
      </c>
      <c r="K1791">
        <f>IF(ISBLANK(J1791),VLOOKUP(A1791,LinearRegression!$B$2:$J$850,6,FALSE),J1791)</f>
        <v>17732.858627151902</v>
      </c>
      <c r="L1791" s="4">
        <f>IF(ISBLANK(J1791),VLOOKUP(A1791,GradientBoostingRegressor!$B$2:$J$850,6,FALSE),J1791)</f>
        <v>18803.652111748801</v>
      </c>
      <c r="P1791">
        <f t="shared" si="106"/>
        <v>0</v>
      </c>
      <c r="Q1791">
        <f>$H1791*Q$2402</f>
        <v>29574.776004755862</v>
      </c>
      <c r="R1791">
        <f t="shared" si="107"/>
        <v>0</v>
      </c>
      <c r="S1791">
        <f t="shared" si="108"/>
        <v>0</v>
      </c>
      <c r="T1791">
        <f>MROT/DAY(EOMONTH(MIN($G$2:$G$2401),MONTH(G1791)-1))/8*H1791*$T$2402</f>
        <v>0</v>
      </c>
      <c r="U1791">
        <f>I1791-PLAN</f>
        <v>-70</v>
      </c>
    </row>
    <row r="1792" spans="1:21" x14ac:dyDescent="0.35">
      <c r="A1792">
        <v>804</v>
      </c>
      <c r="B1792" t="s">
        <v>15</v>
      </c>
      <c r="C1792" t="s">
        <v>11</v>
      </c>
      <c r="D1792">
        <v>2</v>
      </c>
      <c r="E1792" t="s">
        <v>16</v>
      </c>
      <c r="F1792">
        <v>3.3</v>
      </c>
      <c r="G1792" s="1">
        <v>44566</v>
      </c>
      <c r="H1792">
        <v>168</v>
      </c>
      <c r="I1792">
        <v>1490</v>
      </c>
      <c r="K1792">
        <f>IF(ISBLANK(J1792),VLOOKUP(A1792,LinearRegression!$B$2:$J$850,6,FALSE),J1792)</f>
        <v>17756.421284960499</v>
      </c>
      <c r="L1792" s="4">
        <f>IF(ISBLANK(J1792),VLOOKUP(A1792,GradientBoostingRegressor!$B$2:$J$850,6,FALSE),J1792)</f>
        <v>19578.226855866</v>
      </c>
      <c r="P1792">
        <f t="shared" si="106"/>
        <v>0</v>
      </c>
      <c r="Q1792">
        <f>$H1792*Q$2402</f>
        <v>25877.929004161379</v>
      </c>
      <c r="R1792">
        <f t="shared" si="107"/>
        <v>0</v>
      </c>
      <c r="S1792">
        <f t="shared" si="108"/>
        <v>0</v>
      </c>
      <c r="T1792">
        <f>MROT/DAY(EOMONTH(MIN($G$2:$G$2401),MONTH(G1792)-1))/8*H1792*$T$2402</f>
        <v>0</v>
      </c>
      <c r="U1792">
        <f>I1792-PLAN</f>
        <v>-70</v>
      </c>
    </row>
    <row r="1793" spans="1:21" x14ac:dyDescent="0.35">
      <c r="A1793">
        <v>805</v>
      </c>
      <c r="B1793" t="s">
        <v>17</v>
      </c>
      <c r="C1793" t="s">
        <v>18</v>
      </c>
      <c r="D1793">
        <v>2</v>
      </c>
      <c r="E1793" t="s">
        <v>16</v>
      </c>
      <c r="F1793">
        <v>3.3</v>
      </c>
      <c r="G1793" s="1">
        <v>44566</v>
      </c>
      <c r="H1793">
        <v>192</v>
      </c>
      <c r="I1793">
        <v>1490</v>
      </c>
      <c r="K1793">
        <f>IF(ISBLANK(J1793),VLOOKUP(A1793,LinearRegression!$B$2:$J$850,6,FALSE),J1793)</f>
        <v>23291.288206799702</v>
      </c>
      <c r="L1793" s="4">
        <f>IF(ISBLANK(J1793),VLOOKUP(A1793,GradientBoostingRegressor!$B$2:$J$850,6,FALSE),J1793)</f>
        <v>24459.079955088</v>
      </c>
      <c r="P1793">
        <f t="shared" si="106"/>
        <v>0</v>
      </c>
      <c r="Q1793">
        <f>$H1793*Q$2402</f>
        <v>29574.776004755862</v>
      </c>
      <c r="R1793">
        <f t="shared" si="107"/>
        <v>0</v>
      </c>
      <c r="S1793">
        <f t="shared" si="108"/>
        <v>0</v>
      </c>
      <c r="T1793">
        <f>MROT/DAY(EOMONTH(MIN($G$2:$G$2401),MONTH(G1793)-1))/8*H1793*$T$2402</f>
        <v>0</v>
      </c>
      <c r="U1793">
        <f>I1793-PLAN</f>
        <v>-70</v>
      </c>
    </row>
    <row r="1794" spans="1:21" x14ac:dyDescent="0.35">
      <c r="A1794">
        <v>806</v>
      </c>
      <c r="B1794" t="s">
        <v>19</v>
      </c>
      <c r="C1794" t="s">
        <v>11</v>
      </c>
      <c r="D1794">
        <v>2</v>
      </c>
      <c r="E1794" t="s">
        <v>16</v>
      </c>
      <c r="F1794">
        <v>3.3</v>
      </c>
      <c r="G1794" s="1">
        <v>44566</v>
      </c>
      <c r="H1794">
        <v>228</v>
      </c>
      <c r="I1794">
        <v>1490</v>
      </c>
      <c r="K1794">
        <f>IF(ISBLANK(J1794),VLOOKUP(A1794,LinearRegression!$B$2:$J$850,6,FALSE),J1794)</f>
        <v>31593.5885895586</v>
      </c>
      <c r="L1794" s="4">
        <f>IF(ISBLANK(J1794),VLOOKUP(A1794,GradientBoostingRegressor!$B$2:$J$850,6,FALSE),J1794)</f>
        <v>31700.623144970399</v>
      </c>
      <c r="P1794">
        <f t="shared" si="106"/>
        <v>0</v>
      </c>
      <c r="Q1794">
        <f>$H1794*Q$2402</f>
        <v>35120.046505647588</v>
      </c>
      <c r="R1794">
        <f t="shared" si="107"/>
        <v>0</v>
      </c>
      <c r="S1794">
        <f t="shared" si="108"/>
        <v>0</v>
      </c>
      <c r="T1794">
        <f>MROT/DAY(EOMONTH(MIN($G$2:$G$2401),MONTH(G1794)-1))/8*H1794*$T$2402</f>
        <v>0</v>
      </c>
      <c r="U1794">
        <f>I1794-PLAN</f>
        <v>-70</v>
      </c>
    </row>
    <row r="1795" spans="1:21" x14ac:dyDescent="0.35">
      <c r="A1795">
        <v>807</v>
      </c>
      <c r="B1795" t="s">
        <v>20</v>
      </c>
      <c r="C1795" t="s">
        <v>18</v>
      </c>
      <c r="D1795">
        <v>2</v>
      </c>
      <c r="E1795" t="s">
        <v>16</v>
      </c>
      <c r="F1795">
        <v>3.3</v>
      </c>
      <c r="G1795" s="1">
        <v>44566</v>
      </c>
      <c r="H1795">
        <v>156</v>
      </c>
      <c r="I1795">
        <v>1490</v>
      </c>
      <c r="K1795">
        <f>IF(ISBLANK(J1795),VLOOKUP(A1795,LinearRegression!$B$2:$J$850,6,FALSE),J1795)</f>
        <v>14988.9878240409</v>
      </c>
      <c r="L1795" s="4">
        <f>IF(ISBLANK(J1795),VLOOKUP(A1795,GradientBoostingRegressor!$B$2:$J$850,6,FALSE),J1795)</f>
        <v>18247.043440794499</v>
      </c>
      <c r="P1795">
        <f t="shared" ref="P1795:P1858" si="109">$I1795*P$2402</f>
        <v>0</v>
      </c>
      <c r="Q1795">
        <f>$H1795*Q$2402</f>
        <v>24029.505503864137</v>
      </c>
      <c r="R1795">
        <f t="shared" ref="R1795:R1858" si="110">$D1795*R$2402</f>
        <v>0</v>
      </c>
      <c r="S1795">
        <f t="shared" ref="S1795:S1858" si="111">$F1795*S$2402</f>
        <v>0</v>
      </c>
      <c r="T1795">
        <f>MROT/DAY(EOMONTH(MIN($G$2:$G$2401),MONTH(G1795)-1))/8*H1795*$T$2402</f>
        <v>0</v>
      </c>
      <c r="U1795">
        <f>I1795-PLAN</f>
        <v>-70</v>
      </c>
    </row>
    <row r="1796" spans="1:21" x14ac:dyDescent="0.35">
      <c r="A1796">
        <v>808</v>
      </c>
      <c r="B1796" t="s">
        <v>21</v>
      </c>
      <c r="C1796" t="s">
        <v>11</v>
      </c>
      <c r="D1796">
        <v>2</v>
      </c>
      <c r="E1796" t="s">
        <v>16</v>
      </c>
      <c r="F1796">
        <v>3.3</v>
      </c>
      <c r="G1796" s="1">
        <v>44566</v>
      </c>
      <c r="H1796">
        <v>180</v>
      </c>
      <c r="I1796">
        <v>1490</v>
      </c>
      <c r="K1796">
        <f>IF(ISBLANK(J1796),VLOOKUP(A1796,LinearRegression!$B$2:$J$850,6,FALSE),J1796)</f>
        <v>20523.8547458801</v>
      </c>
      <c r="L1796" s="4">
        <f>IF(ISBLANK(J1796),VLOOKUP(A1796,GradientBoostingRegressor!$B$2:$J$850,6,FALSE),J1796)</f>
        <v>21853.170861359598</v>
      </c>
      <c r="P1796">
        <f t="shared" si="109"/>
        <v>0</v>
      </c>
      <c r="Q1796">
        <f>$H1796*Q$2402</f>
        <v>27726.35250445862</v>
      </c>
      <c r="R1796">
        <f t="shared" si="110"/>
        <v>0</v>
      </c>
      <c r="S1796">
        <f t="shared" si="111"/>
        <v>0</v>
      </c>
      <c r="T1796">
        <f>MROT/DAY(EOMONTH(MIN($G$2:$G$2401),MONTH(G1796)-1))/8*H1796*$T$2402</f>
        <v>0</v>
      </c>
      <c r="U1796">
        <f>I1796-PLAN</f>
        <v>-70</v>
      </c>
    </row>
    <row r="1797" spans="1:21" x14ac:dyDescent="0.35">
      <c r="A1797">
        <v>809</v>
      </c>
      <c r="B1797" t="s">
        <v>22</v>
      </c>
      <c r="C1797" t="s">
        <v>11</v>
      </c>
      <c r="D1797">
        <v>2</v>
      </c>
      <c r="E1797" t="s">
        <v>16</v>
      </c>
      <c r="F1797">
        <v>3.3</v>
      </c>
      <c r="G1797" s="1">
        <v>44566</v>
      </c>
      <c r="H1797">
        <v>228</v>
      </c>
      <c r="I1797">
        <v>1490</v>
      </c>
      <c r="K1797">
        <f>IF(ISBLANK(J1797),VLOOKUP(A1797,LinearRegression!$B$2:$J$850,6,FALSE),J1797)</f>
        <v>31593.5885895586</v>
      </c>
      <c r="L1797" s="4">
        <f>IF(ISBLANK(J1797),VLOOKUP(A1797,GradientBoostingRegressor!$B$2:$J$850,6,FALSE),J1797)</f>
        <v>31700.623144970399</v>
      </c>
      <c r="P1797">
        <f t="shared" si="109"/>
        <v>0</v>
      </c>
      <c r="Q1797">
        <f>$H1797*Q$2402</f>
        <v>35120.046505647588</v>
      </c>
      <c r="R1797">
        <f t="shared" si="110"/>
        <v>0</v>
      </c>
      <c r="S1797">
        <f t="shared" si="111"/>
        <v>0</v>
      </c>
      <c r="T1797">
        <f>MROT/DAY(EOMONTH(MIN($G$2:$G$2401),MONTH(G1797)-1))/8*H1797*$T$2402</f>
        <v>0</v>
      </c>
      <c r="U1797">
        <f>I1797-PLAN</f>
        <v>-70</v>
      </c>
    </row>
    <row r="1798" spans="1:21" x14ac:dyDescent="0.35">
      <c r="A1798">
        <v>810</v>
      </c>
      <c r="B1798" t="s">
        <v>23</v>
      </c>
      <c r="C1798" t="s">
        <v>18</v>
      </c>
      <c r="D1798">
        <v>2</v>
      </c>
      <c r="E1798" t="s">
        <v>16</v>
      </c>
      <c r="F1798">
        <v>3.3</v>
      </c>
      <c r="G1798" s="1">
        <v>44566</v>
      </c>
      <c r="H1798">
        <v>180</v>
      </c>
      <c r="I1798">
        <v>1490</v>
      </c>
      <c r="K1798">
        <f>IF(ISBLANK(J1798),VLOOKUP(A1798,LinearRegression!$B$2:$J$850,6,FALSE),J1798)</f>
        <v>20523.8547458801</v>
      </c>
      <c r="L1798" s="4">
        <f>IF(ISBLANK(J1798),VLOOKUP(A1798,GradientBoostingRegressor!$B$2:$J$850,6,FALSE),J1798)</f>
        <v>21887.3540581905</v>
      </c>
      <c r="P1798">
        <f t="shared" si="109"/>
        <v>0</v>
      </c>
      <c r="Q1798">
        <f>$H1798*Q$2402</f>
        <v>27726.35250445862</v>
      </c>
      <c r="R1798">
        <f t="shared" si="110"/>
        <v>0</v>
      </c>
      <c r="S1798">
        <f t="shared" si="111"/>
        <v>0</v>
      </c>
      <c r="T1798">
        <f>MROT/DAY(EOMONTH(MIN($G$2:$G$2401),MONTH(G1798)-1))/8*H1798*$T$2402</f>
        <v>0</v>
      </c>
      <c r="U1798">
        <f>I1798-PLAN</f>
        <v>-70</v>
      </c>
    </row>
    <row r="1799" spans="1:21" x14ac:dyDescent="0.35">
      <c r="A1799">
        <v>811</v>
      </c>
      <c r="B1799" t="s">
        <v>24</v>
      </c>
      <c r="C1799" t="s">
        <v>18</v>
      </c>
      <c r="D1799">
        <v>2</v>
      </c>
      <c r="E1799" t="s">
        <v>16</v>
      </c>
      <c r="F1799">
        <v>3.3</v>
      </c>
      <c r="G1799" s="1">
        <v>44566</v>
      </c>
      <c r="H1799">
        <v>156</v>
      </c>
      <c r="I1799">
        <v>1490</v>
      </c>
      <c r="K1799">
        <f>IF(ISBLANK(J1799),VLOOKUP(A1799,LinearRegression!$B$2:$J$850,6,FALSE),J1799)</f>
        <v>14988.9878240409</v>
      </c>
      <c r="L1799" s="4">
        <f>IF(ISBLANK(J1799),VLOOKUP(A1799,GradientBoostingRegressor!$B$2:$J$850,6,FALSE),J1799)</f>
        <v>18247.043440794499</v>
      </c>
      <c r="P1799">
        <f t="shared" si="109"/>
        <v>0</v>
      </c>
      <c r="Q1799">
        <f>$H1799*Q$2402</f>
        <v>24029.505503864137</v>
      </c>
      <c r="R1799">
        <f t="shared" si="110"/>
        <v>0</v>
      </c>
      <c r="S1799">
        <f t="shared" si="111"/>
        <v>0</v>
      </c>
      <c r="T1799">
        <f>MROT/DAY(EOMONTH(MIN($G$2:$G$2401),MONTH(G1799)-1))/8*H1799*$T$2402</f>
        <v>0</v>
      </c>
      <c r="U1799">
        <f>I1799-PLAN</f>
        <v>-70</v>
      </c>
    </row>
    <row r="1800" spans="1:21" x14ac:dyDescent="0.35">
      <c r="A1800">
        <v>812</v>
      </c>
      <c r="B1800" t="s">
        <v>25</v>
      </c>
      <c r="C1800" t="s">
        <v>11</v>
      </c>
      <c r="D1800">
        <v>2</v>
      </c>
      <c r="E1800" t="s">
        <v>16</v>
      </c>
      <c r="F1800">
        <v>3.3</v>
      </c>
      <c r="G1800" s="1">
        <v>44566</v>
      </c>
      <c r="H1800">
        <v>192</v>
      </c>
      <c r="I1800">
        <v>1490</v>
      </c>
      <c r="K1800">
        <f>IF(ISBLANK(J1800),VLOOKUP(A1800,LinearRegression!$B$2:$J$850,6,FALSE),J1800)</f>
        <v>23291.288206799702</v>
      </c>
      <c r="L1800" s="4">
        <f>IF(ISBLANK(J1800),VLOOKUP(A1800,GradientBoostingRegressor!$B$2:$J$850,6,FALSE),J1800)</f>
        <v>24459.079955088</v>
      </c>
      <c r="P1800">
        <f t="shared" si="109"/>
        <v>0</v>
      </c>
      <c r="Q1800">
        <f>$H1800*Q$2402</f>
        <v>29574.776004755862</v>
      </c>
      <c r="R1800">
        <f t="shared" si="110"/>
        <v>0</v>
      </c>
      <c r="S1800">
        <f t="shared" si="111"/>
        <v>0</v>
      </c>
      <c r="T1800">
        <f>MROT/DAY(EOMONTH(MIN($G$2:$G$2401),MONTH(G1800)-1))/8*H1800*$T$2402</f>
        <v>0</v>
      </c>
      <c r="U1800">
        <f>I1800-PLAN</f>
        <v>-70</v>
      </c>
    </row>
    <row r="1801" spans="1:21" x14ac:dyDescent="0.35">
      <c r="A1801">
        <v>813</v>
      </c>
      <c r="B1801" t="s">
        <v>26</v>
      </c>
      <c r="C1801" t="s">
        <v>11</v>
      </c>
      <c r="D1801">
        <v>2</v>
      </c>
      <c r="E1801" t="s">
        <v>16</v>
      </c>
      <c r="F1801">
        <v>3.3</v>
      </c>
      <c r="G1801" s="1">
        <v>44566</v>
      </c>
      <c r="H1801">
        <v>192</v>
      </c>
      <c r="I1801">
        <v>1490</v>
      </c>
      <c r="K1801">
        <f>IF(ISBLANK(J1801),VLOOKUP(A1801,LinearRegression!$B$2:$J$850,6,FALSE),J1801)</f>
        <v>23291.288206799702</v>
      </c>
      <c r="L1801" s="4">
        <f>IF(ISBLANK(J1801),VLOOKUP(A1801,GradientBoostingRegressor!$B$2:$J$850,6,FALSE),J1801)</f>
        <v>24459.079955088</v>
      </c>
      <c r="P1801">
        <f t="shared" si="109"/>
        <v>0</v>
      </c>
      <c r="Q1801">
        <f>$H1801*Q$2402</f>
        <v>29574.776004755862</v>
      </c>
      <c r="R1801">
        <f t="shared" si="110"/>
        <v>0</v>
      </c>
      <c r="S1801">
        <f t="shared" si="111"/>
        <v>0</v>
      </c>
      <c r="T1801">
        <f>MROT/DAY(EOMONTH(MIN($G$2:$G$2401),MONTH(G1801)-1))/8*H1801*$T$2402</f>
        <v>0</v>
      </c>
      <c r="U1801">
        <f>I1801-PLAN</f>
        <v>-70</v>
      </c>
    </row>
    <row r="1802" spans="1:21" x14ac:dyDescent="0.35">
      <c r="A1802">
        <v>814</v>
      </c>
      <c r="B1802" t="s">
        <v>27</v>
      </c>
      <c r="C1802" t="s">
        <v>18</v>
      </c>
      <c r="D1802">
        <v>2</v>
      </c>
      <c r="E1802" t="s">
        <v>16</v>
      </c>
      <c r="F1802">
        <v>3.3</v>
      </c>
      <c r="G1802" s="1">
        <v>44566</v>
      </c>
      <c r="H1802">
        <v>192</v>
      </c>
      <c r="I1802">
        <v>1490</v>
      </c>
      <c r="K1802">
        <f>IF(ISBLANK(J1802),VLOOKUP(A1802,LinearRegression!$B$2:$J$850,6,FALSE),J1802)</f>
        <v>23291.288206799702</v>
      </c>
      <c r="L1802" s="4">
        <f>IF(ISBLANK(J1802),VLOOKUP(A1802,GradientBoostingRegressor!$B$2:$J$850,6,FALSE),J1802)</f>
        <v>24459.079955088</v>
      </c>
      <c r="P1802">
        <f t="shared" si="109"/>
        <v>0</v>
      </c>
      <c r="Q1802">
        <f>$H1802*Q$2402</f>
        <v>29574.776004755862</v>
      </c>
      <c r="R1802">
        <f t="shared" si="110"/>
        <v>0</v>
      </c>
      <c r="S1802">
        <f t="shared" si="111"/>
        <v>0</v>
      </c>
      <c r="T1802">
        <f>MROT/DAY(EOMONTH(MIN($G$2:$G$2401),MONTH(G1802)-1))/8*H1802*$T$2402</f>
        <v>0</v>
      </c>
      <c r="U1802">
        <f>I1802-PLAN</f>
        <v>-70</v>
      </c>
    </row>
    <row r="1803" spans="1:21" x14ac:dyDescent="0.35">
      <c r="A1803">
        <v>815</v>
      </c>
      <c r="B1803" t="s">
        <v>28</v>
      </c>
      <c r="C1803" t="s">
        <v>11</v>
      </c>
      <c r="D1803">
        <v>2</v>
      </c>
      <c r="E1803" t="s">
        <v>16</v>
      </c>
      <c r="F1803">
        <v>3.3</v>
      </c>
      <c r="G1803" s="1">
        <v>44566</v>
      </c>
      <c r="H1803">
        <v>168</v>
      </c>
      <c r="I1803">
        <v>1490</v>
      </c>
      <c r="K1803">
        <f>IF(ISBLANK(J1803),VLOOKUP(A1803,LinearRegression!$B$2:$J$850,6,FALSE),J1803)</f>
        <v>17756.421284960499</v>
      </c>
      <c r="L1803" s="4">
        <f>IF(ISBLANK(J1803),VLOOKUP(A1803,GradientBoostingRegressor!$B$2:$J$850,6,FALSE),J1803)</f>
        <v>19578.226855866</v>
      </c>
      <c r="P1803">
        <f t="shared" si="109"/>
        <v>0</v>
      </c>
      <c r="Q1803">
        <f>$H1803*Q$2402</f>
        <v>25877.929004161379</v>
      </c>
      <c r="R1803">
        <f t="shared" si="110"/>
        <v>0</v>
      </c>
      <c r="S1803">
        <f t="shared" si="111"/>
        <v>0</v>
      </c>
      <c r="T1803">
        <f>MROT/DAY(EOMONTH(MIN($G$2:$G$2401),MONTH(G1803)-1))/8*H1803*$T$2402</f>
        <v>0</v>
      </c>
      <c r="U1803">
        <f>I1803-PLAN</f>
        <v>-70</v>
      </c>
    </row>
    <row r="1804" spans="1:21" x14ac:dyDescent="0.35">
      <c r="A1804">
        <v>816</v>
      </c>
      <c r="B1804" t="s">
        <v>29</v>
      </c>
      <c r="C1804" t="s">
        <v>18</v>
      </c>
      <c r="D1804">
        <v>2</v>
      </c>
      <c r="E1804" t="s">
        <v>16</v>
      </c>
      <c r="F1804">
        <v>3.3</v>
      </c>
      <c r="G1804" s="1">
        <v>44566</v>
      </c>
      <c r="H1804">
        <v>192</v>
      </c>
      <c r="I1804">
        <v>1490</v>
      </c>
      <c r="K1804">
        <f>IF(ISBLANK(J1804),VLOOKUP(A1804,LinearRegression!$B$2:$J$850,6,FALSE),J1804)</f>
        <v>23291.288206799702</v>
      </c>
      <c r="L1804" s="4">
        <f>IF(ISBLANK(J1804),VLOOKUP(A1804,GradientBoostingRegressor!$B$2:$J$850,6,FALSE),J1804)</f>
        <v>24459.079955088</v>
      </c>
      <c r="P1804">
        <f t="shared" si="109"/>
        <v>0</v>
      </c>
      <c r="Q1804">
        <f>$H1804*Q$2402</f>
        <v>29574.776004755862</v>
      </c>
      <c r="R1804">
        <f t="shared" si="110"/>
        <v>0</v>
      </c>
      <c r="S1804">
        <f t="shared" si="111"/>
        <v>0</v>
      </c>
      <c r="T1804">
        <f>MROT/DAY(EOMONTH(MIN($G$2:$G$2401),MONTH(G1804)-1))/8*H1804*$T$2402</f>
        <v>0</v>
      </c>
      <c r="U1804">
        <f>I1804-PLAN</f>
        <v>-70</v>
      </c>
    </row>
    <row r="1805" spans="1:21" x14ac:dyDescent="0.35">
      <c r="A1805">
        <v>820</v>
      </c>
      <c r="B1805" t="s">
        <v>33</v>
      </c>
      <c r="C1805" t="s">
        <v>11</v>
      </c>
      <c r="D1805">
        <v>3</v>
      </c>
      <c r="E1805" t="s">
        <v>12</v>
      </c>
      <c r="F1805">
        <v>1</v>
      </c>
      <c r="G1805" s="1">
        <v>44566</v>
      </c>
      <c r="H1805">
        <v>156</v>
      </c>
      <c r="I1805">
        <v>1490</v>
      </c>
      <c r="K1805">
        <f>IF(ISBLANK(J1805),VLOOKUP(A1805,LinearRegression!$B$2:$J$850,6,FALSE),J1805)</f>
        <v>12222.344960386001</v>
      </c>
      <c r="L1805" s="4">
        <f>IF(ISBLANK(J1805),VLOOKUP(A1805,GradientBoostingRegressor!$B$2:$J$850,6,FALSE),J1805)</f>
        <v>14441.0471984992</v>
      </c>
      <c r="P1805">
        <f t="shared" si="109"/>
        <v>0</v>
      </c>
      <c r="Q1805">
        <f>$H1805*Q$2402</f>
        <v>24029.505503864137</v>
      </c>
      <c r="R1805">
        <f t="shared" si="110"/>
        <v>0</v>
      </c>
      <c r="S1805">
        <f t="shared" si="111"/>
        <v>0</v>
      </c>
      <c r="T1805">
        <f>MROT/DAY(EOMONTH(MIN($G$2:$G$2401),MONTH(G1805)-1))/8*H1805*$T$2402</f>
        <v>0</v>
      </c>
      <c r="U1805">
        <f>I1805-PLAN</f>
        <v>-70</v>
      </c>
    </row>
    <row r="1806" spans="1:21" x14ac:dyDescent="0.35">
      <c r="A1806">
        <v>827</v>
      </c>
      <c r="B1806" t="s">
        <v>40</v>
      </c>
      <c r="C1806" t="s">
        <v>18</v>
      </c>
      <c r="D1806">
        <v>3</v>
      </c>
      <c r="E1806" t="s">
        <v>16</v>
      </c>
      <c r="F1806">
        <v>3.3</v>
      </c>
      <c r="G1806" s="1">
        <v>44566</v>
      </c>
      <c r="H1806">
        <v>156</v>
      </c>
      <c r="I1806">
        <v>1490</v>
      </c>
      <c r="K1806">
        <f>IF(ISBLANK(J1806),VLOOKUP(A1806,LinearRegression!$B$2:$J$850,6,FALSE),J1806)</f>
        <v>17780.774540033901</v>
      </c>
      <c r="L1806" s="4">
        <f>IF(ISBLANK(J1806),VLOOKUP(A1806,GradientBoostingRegressor!$B$2:$J$850,6,FALSE),J1806)</f>
        <v>18247.043440794499</v>
      </c>
      <c r="P1806">
        <f t="shared" si="109"/>
        <v>0</v>
      </c>
      <c r="Q1806">
        <f>$H1806*Q$2402</f>
        <v>24029.505503864137</v>
      </c>
      <c r="R1806">
        <f t="shared" si="110"/>
        <v>0</v>
      </c>
      <c r="S1806">
        <f t="shared" si="111"/>
        <v>0</v>
      </c>
      <c r="T1806">
        <f>MROT/DAY(EOMONTH(MIN($G$2:$G$2401),MONTH(G1806)-1))/8*H1806*$T$2402</f>
        <v>0</v>
      </c>
      <c r="U1806">
        <f>I1806-PLAN</f>
        <v>-70</v>
      </c>
    </row>
    <row r="1807" spans="1:21" x14ac:dyDescent="0.35">
      <c r="A1807">
        <v>849</v>
      </c>
      <c r="B1807" t="s">
        <v>64</v>
      </c>
      <c r="C1807" t="s">
        <v>65</v>
      </c>
      <c r="D1807">
        <v>4</v>
      </c>
      <c r="E1807" t="s">
        <v>66</v>
      </c>
      <c r="F1807">
        <v>3.4</v>
      </c>
      <c r="G1807" s="1">
        <v>44566</v>
      </c>
      <c r="H1807">
        <v>204</v>
      </c>
      <c r="I1807">
        <v>1490</v>
      </c>
      <c r="K1807">
        <f>IF(ISBLANK(J1807),VLOOKUP(A1807,LinearRegression!$B$2:$J$850,6,FALSE),J1807)</f>
        <v>31883.965950994399</v>
      </c>
      <c r="L1807" s="4">
        <f>IF(ISBLANK(J1807),VLOOKUP(A1807,GradientBoostingRegressor!$B$2:$J$850,6,FALSE),J1807)</f>
        <v>31114.026736106</v>
      </c>
      <c r="P1807">
        <f t="shared" si="109"/>
        <v>0</v>
      </c>
      <c r="Q1807">
        <f>$H1807*Q$2402</f>
        <v>31423.199505053104</v>
      </c>
      <c r="R1807">
        <f t="shared" si="110"/>
        <v>0</v>
      </c>
      <c r="S1807">
        <f t="shared" si="111"/>
        <v>0</v>
      </c>
      <c r="T1807">
        <f>MROT/DAY(EOMONTH(MIN($G$2:$G$2401),MONTH(G1807)-1))/8*H1807*$T$2402</f>
        <v>0</v>
      </c>
      <c r="U1807">
        <f>I1807-PLAN</f>
        <v>-70</v>
      </c>
    </row>
    <row r="1808" spans="1:21" x14ac:dyDescent="0.35">
      <c r="A1808">
        <v>851</v>
      </c>
      <c r="B1808" t="s">
        <v>69</v>
      </c>
      <c r="C1808" t="s">
        <v>68</v>
      </c>
      <c r="D1808">
        <v>4</v>
      </c>
      <c r="E1808" t="s">
        <v>66</v>
      </c>
      <c r="F1808">
        <v>3.4</v>
      </c>
      <c r="G1808" s="1">
        <v>44566</v>
      </c>
      <c r="H1808">
        <v>192</v>
      </c>
      <c r="I1808">
        <v>1490</v>
      </c>
      <c r="K1808">
        <f>IF(ISBLANK(J1808),VLOOKUP(A1808,LinearRegression!$B$2:$J$850,6,FALSE),J1808)</f>
        <v>29116.532490074798</v>
      </c>
      <c r="L1808" s="4">
        <f>IF(ISBLANK(J1808),VLOOKUP(A1808,GradientBoostingRegressor!$B$2:$J$850,6,FALSE),J1808)</f>
        <v>27272.094342770899</v>
      </c>
      <c r="P1808">
        <f t="shared" si="109"/>
        <v>0</v>
      </c>
      <c r="Q1808">
        <f>$H1808*Q$2402</f>
        <v>29574.776004755862</v>
      </c>
      <c r="R1808">
        <f t="shared" si="110"/>
        <v>0</v>
      </c>
      <c r="S1808">
        <f t="shared" si="111"/>
        <v>0</v>
      </c>
      <c r="T1808">
        <f>MROT/DAY(EOMONTH(MIN($G$2:$G$2401),MONTH(G1808)-1))/8*H1808*$T$2402</f>
        <v>0</v>
      </c>
      <c r="U1808">
        <f>I1808-PLAN</f>
        <v>-70</v>
      </c>
    </row>
    <row r="1809" spans="1:21" x14ac:dyDescent="0.35">
      <c r="A1809">
        <v>857</v>
      </c>
      <c r="B1809" t="s">
        <v>76</v>
      </c>
      <c r="C1809" t="s">
        <v>71</v>
      </c>
      <c r="D1809">
        <v>4</v>
      </c>
      <c r="E1809" t="s">
        <v>66</v>
      </c>
      <c r="F1809">
        <v>3.1</v>
      </c>
      <c r="G1809" s="1">
        <v>44566</v>
      </c>
      <c r="H1809">
        <v>132</v>
      </c>
      <c r="I1809">
        <v>1490</v>
      </c>
      <c r="K1809">
        <f>IF(ISBLANK(J1809),VLOOKUP(A1809,LinearRegression!$B$2:$J$850,6,FALSE),J1809)</f>
        <v>14554.352631609599</v>
      </c>
      <c r="L1809" s="4">
        <f>IF(ISBLANK(J1809),VLOOKUP(A1809,GradientBoostingRegressor!$B$2:$J$850,6,FALSE),J1809)</f>
        <v>15137.1600666954</v>
      </c>
      <c r="P1809">
        <f t="shared" si="109"/>
        <v>0</v>
      </c>
      <c r="Q1809">
        <f>$H1809*Q$2402</f>
        <v>20332.658503269657</v>
      </c>
      <c r="R1809">
        <f t="shared" si="110"/>
        <v>0</v>
      </c>
      <c r="S1809">
        <f t="shared" si="111"/>
        <v>0</v>
      </c>
      <c r="T1809">
        <f>MROT/DAY(EOMONTH(MIN($G$2:$G$2401),MONTH(G1809)-1))/8*H1809*$T$2402</f>
        <v>0</v>
      </c>
      <c r="U1809">
        <f>I1809-PLAN</f>
        <v>-70</v>
      </c>
    </row>
    <row r="1810" spans="1:21" x14ac:dyDescent="0.35">
      <c r="A1810">
        <v>859</v>
      </c>
      <c r="B1810" t="s">
        <v>78</v>
      </c>
      <c r="C1810" t="s">
        <v>65</v>
      </c>
      <c r="D1810">
        <v>4</v>
      </c>
      <c r="E1810" t="s">
        <v>66</v>
      </c>
      <c r="F1810">
        <v>3.4</v>
      </c>
      <c r="G1810" s="1">
        <v>44566</v>
      </c>
      <c r="H1810">
        <v>240</v>
      </c>
      <c r="I1810">
        <v>1490</v>
      </c>
      <c r="K1810">
        <f>IF(ISBLANK(J1810),VLOOKUP(A1810,LinearRegression!$B$2:$J$850,6,FALSE),J1810)</f>
        <v>40186.266333753301</v>
      </c>
      <c r="L1810" s="4">
        <f>IF(ISBLANK(J1810),VLOOKUP(A1810,GradientBoostingRegressor!$B$2:$J$850,6,FALSE),J1810)</f>
        <v>40071.719428321601</v>
      </c>
      <c r="P1810">
        <f t="shared" si="109"/>
        <v>0</v>
      </c>
      <c r="Q1810">
        <f>$H1810*Q$2402</f>
        <v>36968.47000594483</v>
      </c>
      <c r="R1810">
        <f t="shared" si="110"/>
        <v>0</v>
      </c>
      <c r="S1810">
        <f t="shared" si="111"/>
        <v>0</v>
      </c>
      <c r="T1810">
        <f>MROT/DAY(EOMONTH(MIN($G$2:$G$2401),MONTH(G1810)-1))/8*H1810*$T$2402</f>
        <v>0</v>
      </c>
      <c r="U1810">
        <f>I1810-PLAN</f>
        <v>-70</v>
      </c>
    </row>
    <row r="1811" spans="1:21" x14ac:dyDescent="0.35">
      <c r="A1811">
        <v>877</v>
      </c>
      <c r="B1811" t="s">
        <v>97</v>
      </c>
      <c r="C1811" t="s">
        <v>89</v>
      </c>
      <c r="D1811">
        <v>4</v>
      </c>
      <c r="E1811" t="s">
        <v>16</v>
      </c>
      <c r="F1811">
        <v>3.2</v>
      </c>
      <c r="G1811" s="1">
        <v>44566</v>
      </c>
      <c r="H1811">
        <v>192</v>
      </c>
      <c r="I1811">
        <v>1490</v>
      </c>
      <c r="K1811">
        <f>IF(ISBLANK(J1811),VLOOKUP(A1811,LinearRegression!$B$2:$J$850,6,FALSE),J1811)</f>
        <v>28633.1907874967</v>
      </c>
      <c r="L1811" s="4">
        <f>IF(ISBLANK(J1811),VLOOKUP(A1811,GradientBoostingRegressor!$B$2:$J$850,6,FALSE),J1811)</f>
        <v>26007.1896814096</v>
      </c>
      <c r="P1811">
        <f t="shared" si="109"/>
        <v>0</v>
      </c>
      <c r="Q1811">
        <f>$H1811*Q$2402</f>
        <v>29574.776004755862</v>
      </c>
      <c r="R1811">
        <f t="shared" si="110"/>
        <v>0</v>
      </c>
      <c r="S1811">
        <f t="shared" si="111"/>
        <v>0</v>
      </c>
      <c r="T1811">
        <f>MROT/DAY(EOMONTH(MIN($G$2:$G$2401),MONTH(G1811)-1))/8*H1811*$T$2402</f>
        <v>0</v>
      </c>
      <c r="U1811">
        <f>I1811-PLAN</f>
        <v>-70</v>
      </c>
    </row>
    <row r="1812" spans="1:21" x14ac:dyDescent="0.35">
      <c r="A1812">
        <v>880</v>
      </c>
      <c r="B1812" t="s">
        <v>100</v>
      </c>
      <c r="C1812" t="s">
        <v>89</v>
      </c>
      <c r="D1812">
        <v>4</v>
      </c>
      <c r="E1812" t="s">
        <v>16</v>
      </c>
      <c r="F1812">
        <v>3.2</v>
      </c>
      <c r="G1812" s="1">
        <v>44566</v>
      </c>
      <c r="H1812">
        <v>168</v>
      </c>
      <c r="I1812">
        <v>1490</v>
      </c>
      <c r="K1812">
        <f>IF(ISBLANK(J1812),VLOOKUP(A1812,LinearRegression!$B$2:$J$850,6,FALSE),J1812)</f>
        <v>23098.323865657501</v>
      </c>
      <c r="L1812" s="4">
        <f>IF(ISBLANK(J1812),VLOOKUP(A1812,GradientBoostingRegressor!$B$2:$J$850,6,FALSE),J1812)</f>
        <v>20754.312690480801</v>
      </c>
      <c r="P1812">
        <f t="shared" si="109"/>
        <v>0</v>
      </c>
      <c r="Q1812">
        <f>$H1812*Q$2402</f>
        <v>25877.929004161379</v>
      </c>
      <c r="R1812">
        <f t="shared" si="110"/>
        <v>0</v>
      </c>
      <c r="S1812">
        <f t="shared" si="111"/>
        <v>0</v>
      </c>
      <c r="T1812">
        <f>MROT/DAY(EOMONTH(MIN($G$2:$G$2401),MONTH(G1812)-1))/8*H1812*$T$2402</f>
        <v>0</v>
      </c>
      <c r="U1812">
        <f>I1812-PLAN</f>
        <v>-70</v>
      </c>
    </row>
    <row r="1813" spans="1:21" x14ac:dyDescent="0.35">
      <c r="A1813">
        <v>891</v>
      </c>
      <c r="B1813" t="s">
        <v>112</v>
      </c>
      <c r="C1813" t="s">
        <v>18</v>
      </c>
      <c r="D1813">
        <v>4</v>
      </c>
      <c r="E1813" t="s">
        <v>103</v>
      </c>
      <c r="F1813">
        <v>3.3</v>
      </c>
      <c r="G1813" s="1">
        <v>44566</v>
      </c>
      <c r="H1813">
        <v>156</v>
      </c>
      <c r="I1813">
        <v>1490</v>
      </c>
      <c r="K1813">
        <f>IF(ISBLANK(J1813),VLOOKUP(A1813,LinearRegression!$B$2:$J$850,6,FALSE),J1813)</f>
        <v>20572.5612560269</v>
      </c>
      <c r="L1813" s="4">
        <f>IF(ISBLANK(J1813),VLOOKUP(A1813,GradientBoostingRegressor!$B$2:$J$850,6,FALSE),J1813)</f>
        <v>19887.499624114302</v>
      </c>
      <c r="P1813">
        <f t="shared" si="109"/>
        <v>0</v>
      </c>
      <c r="Q1813">
        <f>$H1813*Q$2402</f>
        <v>24029.505503864137</v>
      </c>
      <c r="R1813">
        <f t="shared" si="110"/>
        <v>0</v>
      </c>
      <c r="S1813">
        <f t="shared" si="111"/>
        <v>0</v>
      </c>
      <c r="T1813">
        <f>MROT/DAY(EOMONTH(MIN($G$2:$G$2401),MONTH(G1813)-1))/8*H1813*$T$2402</f>
        <v>0</v>
      </c>
      <c r="U1813">
        <f>I1813-PLAN</f>
        <v>-70</v>
      </c>
    </row>
    <row r="1814" spans="1:21" x14ac:dyDescent="0.35">
      <c r="A1814">
        <v>900</v>
      </c>
      <c r="B1814" t="s">
        <v>122</v>
      </c>
      <c r="C1814" t="s">
        <v>114</v>
      </c>
      <c r="D1814">
        <v>5</v>
      </c>
      <c r="E1814" t="s">
        <v>51</v>
      </c>
      <c r="F1814">
        <v>3.3</v>
      </c>
      <c r="G1814" s="1">
        <v>44566</v>
      </c>
      <c r="H1814">
        <v>192</v>
      </c>
      <c r="I1814">
        <v>1490</v>
      </c>
      <c r="K1814">
        <f>IF(ISBLANK(J1814),VLOOKUP(A1814,LinearRegression!$B$2:$J$850,6,FALSE),J1814)</f>
        <v>31666.648354778801</v>
      </c>
      <c r="L1814" s="4">
        <f>IF(ISBLANK(J1814),VLOOKUP(A1814,GradientBoostingRegressor!$B$2:$J$850,6,FALSE),J1814)</f>
        <v>29195.303311269399</v>
      </c>
      <c r="P1814">
        <f t="shared" si="109"/>
        <v>0</v>
      </c>
      <c r="Q1814">
        <f>$H1814*Q$2402</f>
        <v>29574.776004755862</v>
      </c>
      <c r="R1814">
        <f t="shared" si="110"/>
        <v>0</v>
      </c>
      <c r="S1814">
        <f t="shared" si="111"/>
        <v>0</v>
      </c>
      <c r="T1814">
        <f>MROT/DAY(EOMONTH(MIN($G$2:$G$2401),MONTH(G1814)-1))/8*H1814*$T$2402</f>
        <v>0</v>
      </c>
      <c r="U1814">
        <f>I1814-PLAN</f>
        <v>-70</v>
      </c>
    </row>
    <row r="1815" spans="1:21" x14ac:dyDescent="0.35">
      <c r="A1815">
        <v>913</v>
      </c>
      <c r="B1815" t="s">
        <v>136</v>
      </c>
      <c r="C1815" t="s">
        <v>50</v>
      </c>
      <c r="D1815">
        <v>5</v>
      </c>
      <c r="E1815" t="s">
        <v>133</v>
      </c>
      <c r="F1815">
        <v>2</v>
      </c>
      <c r="G1815" s="1">
        <v>44566</v>
      </c>
      <c r="H1815">
        <v>168</v>
      </c>
      <c r="I1815">
        <v>1490</v>
      </c>
      <c r="K1815">
        <f>IF(ISBLANK(J1815),VLOOKUP(A1815,LinearRegression!$B$2:$J$850,6,FALSE),J1815)</f>
        <v>22990.060366181999</v>
      </c>
      <c r="L1815" s="4">
        <f>IF(ISBLANK(J1815),VLOOKUP(A1815,GradientBoostingRegressor!$B$2:$J$850,6,FALSE),J1815)</f>
        <v>20676.7941190745</v>
      </c>
      <c r="P1815">
        <f t="shared" si="109"/>
        <v>0</v>
      </c>
      <c r="Q1815">
        <f>$H1815*Q$2402</f>
        <v>25877.929004161379</v>
      </c>
      <c r="R1815">
        <f t="shared" si="110"/>
        <v>0</v>
      </c>
      <c r="S1815">
        <f t="shared" si="111"/>
        <v>0</v>
      </c>
      <c r="T1815">
        <f>MROT/DAY(EOMONTH(MIN($G$2:$G$2401),MONTH(G1815)-1))/8*H1815*$T$2402</f>
        <v>0</v>
      </c>
      <c r="U1815">
        <f>I1815-PLAN</f>
        <v>-70</v>
      </c>
    </row>
    <row r="1816" spans="1:21" x14ac:dyDescent="0.35">
      <c r="A1816">
        <v>914</v>
      </c>
      <c r="B1816" t="s">
        <v>137</v>
      </c>
      <c r="C1816" t="s">
        <v>50</v>
      </c>
      <c r="D1816">
        <v>5</v>
      </c>
      <c r="E1816" t="s">
        <v>133</v>
      </c>
      <c r="F1816">
        <v>2</v>
      </c>
      <c r="G1816" s="1">
        <v>44566</v>
      </c>
      <c r="H1816">
        <v>192</v>
      </c>
      <c r="I1816">
        <v>1490</v>
      </c>
      <c r="K1816">
        <f>IF(ISBLANK(J1816),VLOOKUP(A1816,LinearRegression!$B$2:$J$850,6,FALSE),J1816)</f>
        <v>28524.927288021299</v>
      </c>
      <c r="L1816" s="4">
        <f>IF(ISBLANK(J1816),VLOOKUP(A1816,GradientBoostingRegressor!$B$2:$J$850,6,FALSE),J1816)</f>
        <v>25776.377260017201</v>
      </c>
      <c r="P1816">
        <f t="shared" si="109"/>
        <v>0</v>
      </c>
      <c r="Q1816">
        <f>$H1816*Q$2402</f>
        <v>29574.776004755862</v>
      </c>
      <c r="R1816">
        <f t="shared" si="110"/>
        <v>0</v>
      </c>
      <c r="S1816">
        <f t="shared" si="111"/>
        <v>0</v>
      </c>
      <c r="T1816">
        <f>MROT/DAY(EOMONTH(MIN($G$2:$G$2401),MONTH(G1816)-1))/8*H1816*$T$2402</f>
        <v>0</v>
      </c>
      <c r="U1816">
        <f>I1816-PLAN</f>
        <v>-70</v>
      </c>
    </row>
    <row r="1817" spans="1:21" x14ac:dyDescent="0.35">
      <c r="A1817">
        <v>916</v>
      </c>
      <c r="B1817" t="s">
        <v>139</v>
      </c>
      <c r="C1817" t="s">
        <v>65</v>
      </c>
      <c r="D1817">
        <v>5</v>
      </c>
      <c r="E1817" t="s">
        <v>66</v>
      </c>
      <c r="F1817">
        <v>3.4</v>
      </c>
      <c r="G1817" s="1">
        <v>44566</v>
      </c>
      <c r="H1817">
        <v>192</v>
      </c>
      <c r="I1817">
        <v>1490</v>
      </c>
      <c r="K1817">
        <f>IF(ISBLANK(J1817),VLOOKUP(A1817,LinearRegression!$B$2:$J$850,6,FALSE),J1817)</f>
        <v>31908.319206067801</v>
      </c>
      <c r="L1817" s="4">
        <f>IF(ISBLANK(J1817),VLOOKUP(A1817,GradientBoostingRegressor!$B$2:$J$850,6,FALSE),J1817)</f>
        <v>30288.374490489299</v>
      </c>
      <c r="P1817">
        <f t="shared" si="109"/>
        <v>0</v>
      </c>
      <c r="Q1817">
        <f>$H1817*Q$2402</f>
        <v>29574.776004755862</v>
      </c>
      <c r="R1817">
        <f t="shared" si="110"/>
        <v>0</v>
      </c>
      <c r="S1817">
        <f t="shared" si="111"/>
        <v>0</v>
      </c>
      <c r="T1817">
        <f>MROT/DAY(EOMONTH(MIN($G$2:$G$2401),MONTH(G1817)-1))/8*H1817*$T$2402</f>
        <v>0</v>
      </c>
      <c r="U1817">
        <f>I1817-PLAN</f>
        <v>-70</v>
      </c>
    </row>
    <row r="1818" spans="1:21" x14ac:dyDescent="0.35">
      <c r="A1818">
        <v>919</v>
      </c>
      <c r="B1818" t="s">
        <v>143</v>
      </c>
      <c r="C1818" t="s">
        <v>65</v>
      </c>
      <c r="D1818">
        <v>5</v>
      </c>
      <c r="E1818" t="s">
        <v>142</v>
      </c>
      <c r="F1818">
        <v>3.4</v>
      </c>
      <c r="G1818" s="1">
        <v>44566</v>
      </c>
      <c r="H1818">
        <v>144</v>
      </c>
      <c r="I1818">
        <v>1490</v>
      </c>
      <c r="K1818">
        <f>IF(ISBLANK(J1818),VLOOKUP(A1818,LinearRegression!$B$2:$J$850,6,FALSE),J1818)</f>
        <v>20838.585362389302</v>
      </c>
      <c r="L1818" s="4">
        <f>IF(ISBLANK(J1818),VLOOKUP(A1818,GradientBoostingRegressor!$B$2:$J$850,6,FALSE),J1818)</f>
        <v>20299.2957822797</v>
      </c>
      <c r="P1818">
        <f t="shared" si="109"/>
        <v>0</v>
      </c>
      <c r="Q1818">
        <f>$H1818*Q$2402</f>
        <v>22181.082003566895</v>
      </c>
      <c r="R1818">
        <f t="shared" si="110"/>
        <v>0</v>
      </c>
      <c r="S1818">
        <f t="shared" si="111"/>
        <v>0</v>
      </c>
      <c r="T1818">
        <f>MROT/DAY(EOMONTH(MIN($G$2:$G$2401),MONTH(G1818)-1))/8*H1818*$T$2402</f>
        <v>0</v>
      </c>
      <c r="U1818">
        <f>I1818-PLAN</f>
        <v>-70</v>
      </c>
    </row>
    <row r="1819" spans="1:21" x14ac:dyDescent="0.35">
      <c r="A1819">
        <v>931</v>
      </c>
      <c r="B1819" t="s">
        <v>156</v>
      </c>
      <c r="C1819" t="s">
        <v>65</v>
      </c>
      <c r="D1819">
        <v>5</v>
      </c>
      <c r="E1819" t="s">
        <v>151</v>
      </c>
      <c r="F1819">
        <v>3.4</v>
      </c>
      <c r="G1819" s="1">
        <v>44566</v>
      </c>
      <c r="H1819">
        <v>180</v>
      </c>
      <c r="I1819">
        <v>1490</v>
      </c>
      <c r="K1819">
        <f>IF(ISBLANK(J1819),VLOOKUP(A1819,LinearRegression!$B$2:$J$850,6,FALSE),J1819)</f>
        <v>29140.8857451482</v>
      </c>
      <c r="L1819" s="4">
        <f>IF(ISBLANK(J1819),VLOOKUP(A1819,GradientBoostingRegressor!$B$2:$J$850,6,FALSE),J1819)</f>
        <v>27503.640840767599</v>
      </c>
      <c r="P1819">
        <f t="shared" si="109"/>
        <v>0</v>
      </c>
      <c r="Q1819">
        <f>$H1819*Q$2402</f>
        <v>27726.35250445862</v>
      </c>
      <c r="R1819">
        <f t="shared" si="110"/>
        <v>0</v>
      </c>
      <c r="S1819">
        <f t="shared" si="111"/>
        <v>0</v>
      </c>
      <c r="T1819">
        <f>MROT/DAY(EOMONTH(MIN($G$2:$G$2401),MONTH(G1819)-1))/8*H1819*$T$2402</f>
        <v>0</v>
      </c>
      <c r="U1819">
        <f>I1819-PLAN</f>
        <v>-70</v>
      </c>
    </row>
    <row r="1820" spans="1:21" x14ac:dyDescent="0.35">
      <c r="A1820">
        <v>944</v>
      </c>
      <c r="B1820" t="s">
        <v>169</v>
      </c>
      <c r="C1820" t="s">
        <v>65</v>
      </c>
      <c r="D1820">
        <v>6</v>
      </c>
      <c r="E1820" t="s">
        <v>66</v>
      </c>
      <c r="F1820">
        <v>3.4</v>
      </c>
      <c r="G1820" s="1">
        <v>44566</v>
      </c>
      <c r="H1820">
        <v>180</v>
      </c>
      <c r="I1820">
        <v>1490</v>
      </c>
      <c r="K1820">
        <f>IF(ISBLANK(J1820),VLOOKUP(A1820,LinearRegression!$B$2:$J$850,6,FALSE),J1820)</f>
        <v>31932.672461141199</v>
      </c>
      <c r="L1820" s="4">
        <f>IF(ISBLANK(J1820),VLOOKUP(A1820,GradientBoostingRegressor!$B$2:$J$850,6,FALSE),J1820)</f>
        <v>29435.3024692902</v>
      </c>
      <c r="P1820">
        <f t="shared" si="109"/>
        <v>0</v>
      </c>
      <c r="Q1820">
        <f>$H1820*Q$2402</f>
        <v>27726.35250445862</v>
      </c>
      <c r="R1820">
        <f t="shared" si="110"/>
        <v>0</v>
      </c>
      <c r="S1820">
        <f t="shared" si="111"/>
        <v>0</v>
      </c>
      <c r="T1820">
        <f>MROT/DAY(EOMONTH(MIN($G$2:$G$2401),MONTH(G1820)-1))/8*H1820*$T$2402</f>
        <v>0</v>
      </c>
      <c r="U1820">
        <f>I1820-PLAN</f>
        <v>-70</v>
      </c>
    </row>
    <row r="1821" spans="1:21" x14ac:dyDescent="0.35">
      <c r="A1821">
        <v>945</v>
      </c>
      <c r="B1821" t="s">
        <v>170</v>
      </c>
      <c r="C1821" t="s">
        <v>65</v>
      </c>
      <c r="D1821">
        <v>6</v>
      </c>
      <c r="E1821" t="s">
        <v>66</v>
      </c>
      <c r="F1821">
        <v>3.4</v>
      </c>
      <c r="G1821" s="1">
        <v>44566</v>
      </c>
      <c r="H1821">
        <v>156</v>
      </c>
      <c r="I1821">
        <v>1490</v>
      </c>
      <c r="K1821">
        <f>IF(ISBLANK(J1821),VLOOKUP(A1821,LinearRegression!$B$2:$J$850,6,FALSE),J1821)</f>
        <v>26397.805539301899</v>
      </c>
      <c r="L1821" s="4">
        <f>IF(ISBLANK(J1821),VLOOKUP(A1821,GradientBoostingRegressor!$B$2:$J$850,6,FALSE),J1821)</f>
        <v>24069.205692040701</v>
      </c>
      <c r="P1821">
        <f t="shared" si="109"/>
        <v>0</v>
      </c>
      <c r="Q1821">
        <f>$H1821*Q$2402</f>
        <v>24029.505503864137</v>
      </c>
      <c r="R1821">
        <f t="shared" si="110"/>
        <v>0</v>
      </c>
      <c r="S1821">
        <f t="shared" si="111"/>
        <v>0</v>
      </c>
      <c r="T1821">
        <f>MROT/DAY(EOMONTH(MIN($G$2:$G$2401),MONTH(G1821)-1))/8*H1821*$T$2402</f>
        <v>0</v>
      </c>
      <c r="U1821">
        <f>I1821-PLAN</f>
        <v>-70</v>
      </c>
    </row>
    <row r="1822" spans="1:21" x14ac:dyDescent="0.35">
      <c r="A1822">
        <v>946</v>
      </c>
      <c r="B1822" t="s">
        <v>171</v>
      </c>
      <c r="C1822" t="s">
        <v>65</v>
      </c>
      <c r="D1822">
        <v>6</v>
      </c>
      <c r="E1822" t="s">
        <v>66</v>
      </c>
      <c r="F1822">
        <v>3.4</v>
      </c>
      <c r="G1822" s="1">
        <v>44566</v>
      </c>
      <c r="H1822">
        <v>168</v>
      </c>
      <c r="I1822">
        <v>1490</v>
      </c>
      <c r="K1822">
        <f>IF(ISBLANK(J1822),VLOOKUP(A1822,LinearRegression!$B$2:$J$850,6,FALSE),J1822)</f>
        <v>29165.239000221602</v>
      </c>
      <c r="L1822" s="4">
        <f>IF(ISBLANK(J1822),VLOOKUP(A1822,GradientBoostingRegressor!$B$2:$J$850,6,FALSE),J1822)</f>
        <v>25670.817759690901</v>
      </c>
      <c r="P1822">
        <f t="shared" si="109"/>
        <v>0</v>
      </c>
      <c r="Q1822">
        <f>$H1822*Q$2402</f>
        <v>25877.929004161379</v>
      </c>
      <c r="R1822">
        <f t="shared" si="110"/>
        <v>0</v>
      </c>
      <c r="S1822">
        <f t="shared" si="111"/>
        <v>0</v>
      </c>
      <c r="T1822">
        <f>MROT/DAY(EOMONTH(MIN($G$2:$G$2401),MONTH(G1822)-1))/8*H1822*$T$2402</f>
        <v>0</v>
      </c>
      <c r="U1822">
        <f>I1822-PLAN</f>
        <v>-70</v>
      </c>
    </row>
    <row r="1823" spans="1:21" x14ac:dyDescent="0.35">
      <c r="A1823">
        <v>949</v>
      </c>
      <c r="B1823" t="s">
        <v>174</v>
      </c>
      <c r="C1823" t="s">
        <v>114</v>
      </c>
      <c r="D1823">
        <v>6</v>
      </c>
      <c r="E1823" t="s">
        <v>16</v>
      </c>
      <c r="F1823">
        <v>3.3</v>
      </c>
      <c r="G1823" s="1">
        <v>44566</v>
      </c>
      <c r="H1823">
        <v>204</v>
      </c>
      <c r="I1823">
        <v>1490</v>
      </c>
      <c r="K1823">
        <f>IF(ISBLANK(J1823),VLOOKUP(A1823,LinearRegression!$B$2:$J$850,6,FALSE),J1823)</f>
        <v>37225.868531691398</v>
      </c>
      <c r="L1823" s="4">
        <f>IF(ISBLANK(J1823),VLOOKUP(A1823,GradientBoostingRegressor!$B$2:$J$850,6,FALSE),J1823)</f>
        <v>34379.041290245899</v>
      </c>
      <c r="P1823">
        <f t="shared" si="109"/>
        <v>0</v>
      </c>
      <c r="Q1823">
        <f>$H1823*Q$2402</f>
        <v>31423.199505053104</v>
      </c>
      <c r="R1823">
        <f t="shared" si="110"/>
        <v>0</v>
      </c>
      <c r="S1823">
        <f t="shared" si="111"/>
        <v>0</v>
      </c>
      <c r="T1823">
        <f>MROT/DAY(EOMONTH(MIN($G$2:$G$2401),MONTH(G1823)-1))/8*H1823*$T$2402</f>
        <v>0</v>
      </c>
      <c r="U1823">
        <f>I1823-PLAN</f>
        <v>-70</v>
      </c>
    </row>
    <row r="1824" spans="1:21" x14ac:dyDescent="0.35">
      <c r="A1824">
        <v>951</v>
      </c>
      <c r="B1824" t="s">
        <v>176</v>
      </c>
      <c r="C1824" t="s">
        <v>114</v>
      </c>
      <c r="D1824">
        <v>6</v>
      </c>
      <c r="E1824" t="s">
        <v>103</v>
      </c>
      <c r="F1824">
        <v>3.3</v>
      </c>
      <c r="G1824" s="1">
        <v>44566</v>
      </c>
      <c r="H1824">
        <v>192</v>
      </c>
      <c r="I1824">
        <v>1490</v>
      </c>
      <c r="K1824">
        <f>IF(ISBLANK(J1824),VLOOKUP(A1824,LinearRegression!$B$2:$J$850,6,FALSE),J1824)</f>
        <v>34458.435070771797</v>
      </c>
      <c r="L1824" s="4">
        <f>IF(ISBLANK(J1824),VLOOKUP(A1824,GradientBoostingRegressor!$B$2:$J$850,6,FALSE),J1824)</f>
        <v>31929.489268949001</v>
      </c>
      <c r="P1824">
        <f t="shared" si="109"/>
        <v>0</v>
      </c>
      <c r="Q1824">
        <f>$H1824*Q$2402</f>
        <v>29574.776004755862</v>
      </c>
      <c r="R1824">
        <f t="shared" si="110"/>
        <v>0</v>
      </c>
      <c r="S1824">
        <f t="shared" si="111"/>
        <v>0</v>
      </c>
      <c r="T1824">
        <f>MROT/DAY(EOMONTH(MIN($G$2:$G$2401),MONTH(G1824)-1))/8*H1824*$T$2402</f>
        <v>0</v>
      </c>
      <c r="U1824">
        <f>I1824-PLAN</f>
        <v>-70</v>
      </c>
    </row>
    <row r="1825" spans="1:21" x14ac:dyDescent="0.35">
      <c r="A1825">
        <v>960</v>
      </c>
      <c r="B1825" t="s">
        <v>187</v>
      </c>
      <c r="C1825" t="s">
        <v>180</v>
      </c>
      <c r="D1825">
        <v>7</v>
      </c>
      <c r="E1825" t="s">
        <v>181</v>
      </c>
      <c r="F1825">
        <v>1</v>
      </c>
      <c r="G1825" s="1">
        <v>44566</v>
      </c>
      <c r="H1825">
        <v>180</v>
      </c>
      <c r="I1825">
        <v>1490</v>
      </c>
      <c r="K1825">
        <f>IF(ISBLANK(J1825),VLOOKUP(A1825,LinearRegression!$B$2:$J$850,6,FALSE),J1825)</f>
        <v>28924.3587461973</v>
      </c>
      <c r="L1825" s="4">
        <f>IF(ISBLANK(J1825),VLOOKUP(A1825,GradientBoostingRegressor!$B$2:$J$850,6,FALSE),J1825)</f>
        <v>26315.462291470401</v>
      </c>
      <c r="P1825">
        <f t="shared" si="109"/>
        <v>0</v>
      </c>
      <c r="Q1825">
        <f>$H1825*Q$2402</f>
        <v>27726.35250445862</v>
      </c>
      <c r="R1825">
        <f t="shared" si="110"/>
        <v>0</v>
      </c>
      <c r="S1825">
        <f t="shared" si="111"/>
        <v>0</v>
      </c>
      <c r="T1825">
        <f>MROT/DAY(EOMONTH(MIN($G$2:$G$2401),MONTH(G1825)-1))/8*H1825*$T$2402</f>
        <v>0</v>
      </c>
      <c r="U1825">
        <f>I1825-PLAN</f>
        <v>-70</v>
      </c>
    </row>
    <row r="1826" spans="1:21" x14ac:dyDescent="0.35">
      <c r="A1826">
        <v>962</v>
      </c>
      <c r="B1826" t="s">
        <v>189</v>
      </c>
      <c r="C1826" t="s">
        <v>65</v>
      </c>
      <c r="D1826">
        <v>7</v>
      </c>
      <c r="E1826" t="s">
        <v>66</v>
      </c>
      <c r="F1826">
        <v>3.4</v>
      </c>
      <c r="G1826" s="1">
        <v>44566</v>
      </c>
      <c r="H1826">
        <v>180</v>
      </c>
      <c r="I1826">
        <v>1490</v>
      </c>
      <c r="K1826">
        <f>IF(ISBLANK(J1826),VLOOKUP(A1826,LinearRegression!$B$2:$J$850,6,FALSE),J1826)</f>
        <v>34724.459177134202</v>
      </c>
      <c r="L1826" s="4">
        <f>IF(ISBLANK(J1826),VLOOKUP(A1826,GradientBoostingRegressor!$B$2:$J$850,6,FALSE),J1826)</f>
        <v>31733.399294188199</v>
      </c>
      <c r="P1826">
        <f t="shared" si="109"/>
        <v>0</v>
      </c>
      <c r="Q1826">
        <f>$H1826*Q$2402</f>
        <v>27726.35250445862</v>
      </c>
      <c r="R1826">
        <f t="shared" si="110"/>
        <v>0</v>
      </c>
      <c r="S1826">
        <f t="shared" si="111"/>
        <v>0</v>
      </c>
      <c r="T1826">
        <f>MROT/DAY(EOMONTH(MIN($G$2:$G$2401),MONTH(G1826)-1))/8*H1826*$T$2402</f>
        <v>0</v>
      </c>
      <c r="U1826">
        <f>I1826-PLAN</f>
        <v>-70</v>
      </c>
    </row>
    <row r="1827" spans="1:21" x14ac:dyDescent="0.35">
      <c r="A1827">
        <v>972</v>
      </c>
      <c r="B1827" t="s">
        <v>199</v>
      </c>
      <c r="C1827" t="s">
        <v>114</v>
      </c>
      <c r="D1827">
        <v>7</v>
      </c>
      <c r="E1827" t="s">
        <v>16</v>
      </c>
      <c r="F1827">
        <v>3.3</v>
      </c>
      <c r="G1827" s="1">
        <v>44566</v>
      </c>
      <c r="H1827">
        <v>180</v>
      </c>
      <c r="I1827">
        <v>1490</v>
      </c>
      <c r="K1827">
        <f>IF(ISBLANK(J1827),VLOOKUP(A1827,LinearRegression!$B$2:$J$850,6,FALSE),J1827)</f>
        <v>34482.788325845198</v>
      </c>
      <c r="L1827" s="4">
        <f>IF(ISBLANK(J1827),VLOOKUP(A1827,GradientBoostingRegressor!$B$2:$J$850,6,FALSE),J1827)</f>
        <v>30948.693861336698</v>
      </c>
      <c r="P1827">
        <f t="shared" si="109"/>
        <v>0</v>
      </c>
      <c r="Q1827">
        <f>$H1827*Q$2402</f>
        <v>27726.35250445862</v>
      </c>
      <c r="R1827">
        <f t="shared" si="110"/>
        <v>0</v>
      </c>
      <c r="S1827">
        <f t="shared" si="111"/>
        <v>0</v>
      </c>
      <c r="T1827">
        <f>MROT/DAY(EOMONTH(MIN($G$2:$G$2401),MONTH(G1827)-1))/8*H1827*$T$2402</f>
        <v>0</v>
      </c>
      <c r="U1827">
        <f>I1827-PLAN</f>
        <v>-70</v>
      </c>
    </row>
    <row r="1828" spans="1:21" x14ac:dyDescent="0.35">
      <c r="A1828">
        <v>973</v>
      </c>
      <c r="B1828" t="s">
        <v>200</v>
      </c>
      <c r="C1828" t="s">
        <v>114</v>
      </c>
      <c r="D1828">
        <v>7</v>
      </c>
      <c r="E1828" t="s">
        <v>16</v>
      </c>
      <c r="F1828">
        <v>3.3</v>
      </c>
      <c r="G1828" s="1">
        <v>44566</v>
      </c>
      <c r="H1828">
        <v>192</v>
      </c>
      <c r="I1828">
        <v>1490</v>
      </c>
      <c r="K1828">
        <f>IF(ISBLANK(J1828),VLOOKUP(A1828,LinearRegression!$B$2:$J$850,6,FALSE),J1828)</f>
        <v>37250.2217867648</v>
      </c>
      <c r="L1828" s="4">
        <f>IF(ISBLANK(J1828),VLOOKUP(A1828,GradientBoostingRegressor!$B$2:$J$850,6,FALSE),J1828)</f>
        <v>34109.795770077602</v>
      </c>
      <c r="P1828">
        <f t="shared" si="109"/>
        <v>0</v>
      </c>
      <c r="Q1828">
        <f>$H1828*Q$2402</f>
        <v>29574.776004755862</v>
      </c>
      <c r="R1828">
        <f t="shared" si="110"/>
        <v>0</v>
      </c>
      <c r="S1828">
        <f t="shared" si="111"/>
        <v>0</v>
      </c>
      <c r="T1828">
        <f>MROT/DAY(EOMONTH(MIN($G$2:$G$2401),MONTH(G1828)-1))/8*H1828*$T$2402</f>
        <v>0</v>
      </c>
      <c r="U1828">
        <f>I1828-PLAN</f>
        <v>-70</v>
      </c>
    </row>
    <row r="1829" spans="1:21" x14ac:dyDescent="0.35">
      <c r="A1829">
        <v>980</v>
      </c>
      <c r="B1829" t="s">
        <v>207</v>
      </c>
      <c r="C1829" t="s">
        <v>114</v>
      </c>
      <c r="D1829">
        <v>7</v>
      </c>
      <c r="E1829" t="s">
        <v>103</v>
      </c>
      <c r="F1829">
        <v>3.3</v>
      </c>
      <c r="G1829" s="1">
        <v>44566</v>
      </c>
      <c r="H1829">
        <v>144</v>
      </c>
      <c r="I1829">
        <v>1490</v>
      </c>
      <c r="K1829">
        <f>IF(ISBLANK(J1829),VLOOKUP(A1829,LinearRegression!$B$2:$J$850,6,FALSE),J1829)</f>
        <v>26180.4879430863</v>
      </c>
      <c r="L1829" s="4">
        <f>IF(ISBLANK(J1829),VLOOKUP(A1829,GradientBoostingRegressor!$B$2:$J$850,6,FALSE),J1829)</f>
        <v>23272.067631061898</v>
      </c>
      <c r="P1829">
        <f t="shared" si="109"/>
        <v>0</v>
      </c>
      <c r="Q1829">
        <f>$H1829*Q$2402</f>
        <v>22181.082003566895</v>
      </c>
      <c r="R1829">
        <f t="shared" si="110"/>
        <v>0</v>
      </c>
      <c r="S1829">
        <f t="shared" si="111"/>
        <v>0</v>
      </c>
      <c r="T1829">
        <f>MROT/DAY(EOMONTH(MIN($G$2:$G$2401),MONTH(G1829)-1))/8*H1829*$T$2402</f>
        <v>0</v>
      </c>
      <c r="U1829">
        <f>I1829-PLAN</f>
        <v>-70</v>
      </c>
    </row>
    <row r="1830" spans="1:21" x14ac:dyDescent="0.35">
      <c r="A1830">
        <v>983</v>
      </c>
      <c r="B1830" t="s">
        <v>210</v>
      </c>
      <c r="C1830" t="s">
        <v>180</v>
      </c>
      <c r="D1830">
        <v>8</v>
      </c>
      <c r="E1830" t="s">
        <v>181</v>
      </c>
      <c r="F1830">
        <v>1</v>
      </c>
      <c r="G1830" s="1">
        <v>44566</v>
      </c>
      <c r="H1830">
        <v>144</v>
      </c>
      <c r="I1830">
        <v>1490</v>
      </c>
      <c r="K1830">
        <f>IF(ISBLANK(J1830),VLOOKUP(A1830,LinearRegression!$B$2:$J$850,6,FALSE),J1830)</f>
        <v>23413.845079431499</v>
      </c>
      <c r="L1830" s="4">
        <f>IF(ISBLANK(J1830),VLOOKUP(A1830,GradientBoostingRegressor!$B$2:$J$850,6,FALSE),J1830)</f>
        <v>18921.8458308277</v>
      </c>
      <c r="P1830">
        <f t="shared" si="109"/>
        <v>0</v>
      </c>
      <c r="Q1830">
        <f>$H1830*Q$2402</f>
        <v>22181.082003566895</v>
      </c>
      <c r="R1830">
        <f t="shared" si="110"/>
        <v>0</v>
      </c>
      <c r="S1830">
        <f t="shared" si="111"/>
        <v>0</v>
      </c>
      <c r="T1830">
        <f>MROT/DAY(EOMONTH(MIN($G$2:$G$2401),MONTH(G1830)-1))/8*H1830*$T$2402</f>
        <v>0</v>
      </c>
      <c r="U1830">
        <f>I1830-PLAN</f>
        <v>-70</v>
      </c>
    </row>
    <row r="1831" spans="1:21" x14ac:dyDescent="0.35">
      <c r="A1831">
        <v>984</v>
      </c>
      <c r="B1831" t="s">
        <v>211</v>
      </c>
      <c r="C1831" t="s">
        <v>180</v>
      </c>
      <c r="D1831">
        <v>8</v>
      </c>
      <c r="E1831" t="s">
        <v>181</v>
      </c>
      <c r="F1831">
        <v>1</v>
      </c>
      <c r="G1831" s="1">
        <v>44566</v>
      </c>
      <c r="H1831">
        <v>204</v>
      </c>
      <c r="I1831">
        <v>1490</v>
      </c>
      <c r="K1831">
        <f>IF(ISBLANK(J1831),VLOOKUP(A1831,LinearRegression!$B$2:$J$850,6,FALSE),J1831)</f>
        <v>37251.0123840296</v>
      </c>
      <c r="L1831" s="4">
        <f>IF(ISBLANK(J1831),VLOOKUP(A1831,GradientBoostingRegressor!$B$2:$J$850,6,FALSE),J1831)</f>
        <v>32401.793837072</v>
      </c>
      <c r="P1831">
        <f t="shared" si="109"/>
        <v>0</v>
      </c>
      <c r="Q1831">
        <f>$H1831*Q$2402</f>
        <v>31423.199505053104</v>
      </c>
      <c r="R1831">
        <f t="shared" si="110"/>
        <v>0</v>
      </c>
      <c r="S1831">
        <f t="shared" si="111"/>
        <v>0</v>
      </c>
      <c r="T1831">
        <f>MROT/DAY(EOMONTH(MIN($G$2:$G$2401),MONTH(G1831)-1))/8*H1831*$T$2402</f>
        <v>0</v>
      </c>
      <c r="U1831">
        <f>I1831-PLAN</f>
        <v>-70</v>
      </c>
    </row>
    <row r="1832" spans="1:21" x14ac:dyDescent="0.35">
      <c r="A1832">
        <v>985</v>
      </c>
      <c r="B1832" t="s">
        <v>212</v>
      </c>
      <c r="C1832" t="s">
        <v>65</v>
      </c>
      <c r="D1832">
        <v>8</v>
      </c>
      <c r="E1832" t="s">
        <v>66</v>
      </c>
      <c r="F1832">
        <v>3.4</v>
      </c>
      <c r="G1832" s="1">
        <v>44566</v>
      </c>
      <c r="H1832">
        <v>168</v>
      </c>
      <c r="I1832">
        <v>1490</v>
      </c>
      <c r="K1832">
        <f>IF(ISBLANK(J1832),VLOOKUP(A1832,LinearRegression!$B$2:$J$850,6,FALSE),J1832)</f>
        <v>34748.812432207596</v>
      </c>
      <c r="L1832" s="4">
        <f>IF(ISBLANK(J1832),VLOOKUP(A1832,GradientBoostingRegressor!$B$2:$J$850,6,FALSE),J1832)</f>
        <v>27968.9145845889</v>
      </c>
      <c r="P1832">
        <f t="shared" si="109"/>
        <v>0</v>
      </c>
      <c r="Q1832">
        <f>$H1832*Q$2402</f>
        <v>25877.929004161379</v>
      </c>
      <c r="R1832">
        <f t="shared" si="110"/>
        <v>0</v>
      </c>
      <c r="S1832">
        <f t="shared" si="111"/>
        <v>0</v>
      </c>
      <c r="T1832">
        <f>MROT/DAY(EOMONTH(MIN($G$2:$G$2401),MONTH(G1832)-1))/8*H1832*$T$2402</f>
        <v>0</v>
      </c>
      <c r="U1832">
        <f>I1832-PLAN</f>
        <v>-70</v>
      </c>
    </row>
    <row r="1833" spans="1:21" x14ac:dyDescent="0.35">
      <c r="A1833">
        <v>986</v>
      </c>
      <c r="B1833" t="s">
        <v>213</v>
      </c>
      <c r="C1833" t="s">
        <v>65</v>
      </c>
      <c r="D1833">
        <v>8</v>
      </c>
      <c r="E1833" t="s">
        <v>66</v>
      </c>
      <c r="F1833">
        <v>3.4</v>
      </c>
      <c r="G1833" s="1">
        <v>44566</v>
      </c>
      <c r="H1833">
        <v>216</v>
      </c>
      <c r="I1833">
        <v>1490</v>
      </c>
      <c r="K1833">
        <f>IF(ISBLANK(J1833),VLOOKUP(A1833,LinearRegression!$B$2:$J$850,6,FALSE),J1833)</f>
        <v>45818.546275886103</v>
      </c>
      <c r="L1833" s="4">
        <f>IF(ISBLANK(J1833),VLOOKUP(A1833,GradientBoostingRegressor!$B$2:$J$850,6,FALSE),J1833)</f>
        <v>42459.804693596998</v>
      </c>
      <c r="P1833">
        <f t="shared" si="109"/>
        <v>0</v>
      </c>
      <c r="Q1833">
        <f>$H1833*Q$2402</f>
        <v>33271.623005350346</v>
      </c>
      <c r="R1833">
        <f t="shared" si="110"/>
        <v>0</v>
      </c>
      <c r="S1833">
        <f t="shared" si="111"/>
        <v>0</v>
      </c>
      <c r="T1833">
        <f>MROT/DAY(EOMONTH(MIN($G$2:$G$2401),MONTH(G1833)-1))/8*H1833*$T$2402</f>
        <v>0</v>
      </c>
      <c r="U1833">
        <f>I1833-PLAN</f>
        <v>-70</v>
      </c>
    </row>
    <row r="1834" spans="1:21" x14ac:dyDescent="0.35">
      <c r="A1834">
        <v>987</v>
      </c>
      <c r="B1834" t="s">
        <v>214</v>
      </c>
      <c r="C1834" t="s">
        <v>65</v>
      </c>
      <c r="D1834">
        <v>8</v>
      </c>
      <c r="E1834" t="s">
        <v>66</v>
      </c>
      <c r="F1834">
        <v>3.4</v>
      </c>
      <c r="G1834" s="1">
        <v>44566</v>
      </c>
      <c r="H1834">
        <v>168</v>
      </c>
      <c r="I1834">
        <v>1490</v>
      </c>
      <c r="K1834">
        <f>IF(ISBLANK(J1834),VLOOKUP(A1834,LinearRegression!$B$2:$J$850,6,FALSE),J1834)</f>
        <v>34748.812432207596</v>
      </c>
      <c r="L1834" s="4">
        <f>IF(ISBLANK(J1834),VLOOKUP(A1834,GradientBoostingRegressor!$B$2:$J$850,6,FALSE),J1834)</f>
        <v>27968.9145845889</v>
      </c>
      <c r="P1834">
        <f t="shared" si="109"/>
        <v>0</v>
      </c>
      <c r="Q1834">
        <f>$H1834*Q$2402</f>
        <v>25877.929004161379</v>
      </c>
      <c r="R1834">
        <f t="shared" si="110"/>
        <v>0</v>
      </c>
      <c r="S1834">
        <f t="shared" si="111"/>
        <v>0</v>
      </c>
      <c r="T1834">
        <f>MROT/DAY(EOMONTH(MIN($G$2:$G$2401),MONTH(G1834)-1))/8*H1834*$T$2402</f>
        <v>0</v>
      </c>
      <c r="U1834">
        <f>I1834-PLAN</f>
        <v>-70</v>
      </c>
    </row>
    <row r="1835" spans="1:21" x14ac:dyDescent="0.35">
      <c r="A1835">
        <v>988</v>
      </c>
      <c r="B1835" t="s">
        <v>215</v>
      </c>
      <c r="C1835" t="s">
        <v>65</v>
      </c>
      <c r="D1835">
        <v>8</v>
      </c>
      <c r="E1835" t="s">
        <v>66</v>
      </c>
      <c r="F1835">
        <v>3.4</v>
      </c>
      <c r="G1835" s="1">
        <v>44566</v>
      </c>
      <c r="H1835">
        <v>228</v>
      </c>
      <c r="I1835">
        <v>1490</v>
      </c>
      <c r="K1835">
        <f>IF(ISBLANK(J1835),VLOOKUP(A1835,LinearRegression!$B$2:$J$850,6,FALSE),J1835)</f>
        <v>48585.979736805697</v>
      </c>
      <c r="L1835" s="4">
        <f>IF(ISBLANK(J1835),VLOOKUP(A1835,GradientBoostingRegressor!$B$2:$J$850,6,FALSE),J1835)</f>
        <v>46265.300893519998</v>
      </c>
      <c r="P1835">
        <f t="shared" si="109"/>
        <v>0</v>
      </c>
      <c r="Q1835">
        <f>$H1835*Q$2402</f>
        <v>35120.046505647588</v>
      </c>
      <c r="R1835">
        <f t="shared" si="110"/>
        <v>0</v>
      </c>
      <c r="S1835">
        <f t="shared" si="111"/>
        <v>0</v>
      </c>
      <c r="T1835">
        <f>MROT/DAY(EOMONTH(MIN($G$2:$G$2401),MONTH(G1835)-1))/8*H1835*$T$2402</f>
        <v>0</v>
      </c>
      <c r="U1835">
        <f>I1835-PLAN</f>
        <v>-70</v>
      </c>
    </row>
    <row r="1836" spans="1:21" x14ac:dyDescent="0.35">
      <c r="A1836">
        <v>989</v>
      </c>
      <c r="B1836" t="s">
        <v>216</v>
      </c>
      <c r="C1836" t="s">
        <v>65</v>
      </c>
      <c r="D1836">
        <v>8</v>
      </c>
      <c r="E1836" t="s">
        <v>66</v>
      </c>
      <c r="F1836">
        <v>3.4</v>
      </c>
      <c r="G1836" s="1">
        <v>44566</v>
      </c>
      <c r="H1836">
        <v>204</v>
      </c>
      <c r="I1836">
        <v>1490</v>
      </c>
      <c r="K1836">
        <f>IF(ISBLANK(J1836),VLOOKUP(A1836,LinearRegression!$B$2:$J$850,6,FALSE),J1836)</f>
        <v>43051.112814966502</v>
      </c>
      <c r="L1836" s="4">
        <f>IF(ISBLANK(J1836),VLOOKUP(A1836,GradientBoostingRegressor!$B$2:$J$850,6,FALSE),J1836)</f>
        <v>39012.104718175397</v>
      </c>
      <c r="P1836">
        <f t="shared" si="109"/>
        <v>0</v>
      </c>
      <c r="Q1836">
        <f>$H1836*Q$2402</f>
        <v>31423.199505053104</v>
      </c>
      <c r="R1836">
        <f t="shared" si="110"/>
        <v>0</v>
      </c>
      <c r="S1836">
        <f t="shared" si="111"/>
        <v>0</v>
      </c>
      <c r="T1836">
        <f>MROT/DAY(EOMONTH(MIN($G$2:$G$2401),MONTH(G1836)-1))/8*H1836*$T$2402</f>
        <v>0</v>
      </c>
      <c r="U1836">
        <f>I1836-PLAN</f>
        <v>-70</v>
      </c>
    </row>
    <row r="1837" spans="1:21" x14ac:dyDescent="0.35">
      <c r="A1837">
        <v>990</v>
      </c>
      <c r="B1837" t="s">
        <v>217</v>
      </c>
      <c r="C1837" t="s">
        <v>65</v>
      </c>
      <c r="D1837">
        <v>8</v>
      </c>
      <c r="E1837" t="s">
        <v>66</v>
      </c>
      <c r="F1837">
        <v>3.4</v>
      </c>
      <c r="G1837" s="1">
        <v>44566</v>
      </c>
      <c r="H1837">
        <v>180</v>
      </c>
      <c r="I1837">
        <v>1490</v>
      </c>
      <c r="K1837">
        <f>IF(ISBLANK(J1837),VLOOKUP(A1837,LinearRegression!$B$2:$J$850,6,FALSE),J1837)</f>
        <v>37516.245893127198</v>
      </c>
      <c r="L1837" s="4">
        <f>IF(ISBLANK(J1837),VLOOKUP(A1837,GradientBoostingRegressor!$B$2:$J$850,6,FALSE),J1837)</f>
        <v>31733.399294188199</v>
      </c>
      <c r="P1837">
        <f t="shared" si="109"/>
        <v>0</v>
      </c>
      <c r="Q1837">
        <f>$H1837*Q$2402</f>
        <v>27726.35250445862</v>
      </c>
      <c r="R1837">
        <f t="shared" si="110"/>
        <v>0</v>
      </c>
      <c r="S1837">
        <f t="shared" si="111"/>
        <v>0</v>
      </c>
      <c r="T1837">
        <f>MROT/DAY(EOMONTH(MIN($G$2:$G$2401),MONTH(G1837)-1))/8*H1837*$T$2402</f>
        <v>0</v>
      </c>
      <c r="U1837">
        <f>I1837-PLAN</f>
        <v>-70</v>
      </c>
    </row>
    <row r="1838" spans="1:21" x14ac:dyDescent="0.35">
      <c r="A1838">
        <v>991</v>
      </c>
      <c r="B1838" t="s">
        <v>218</v>
      </c>
      <c r="C1838" t="s">
        <v>114</v>
      </c>
      <c r="D1838">
        <v>8</v>
      </c>
      <c r="E1838" t="s">
        <v>16</v>
      </c>
      <c r="F1838">
        <v>3.3</v>
      </c>
      <c r="G1838" s="1">
        <v>44566</v>
      </c>
      <c r="H1838">
        <v>180</v>
      </c>
      <c r="I1838">
        <v>1490</v>
      </c>
      <c r="K1838">
        <f>IF(ISBLANK(J1838),VLOOKUP(A1838,LinearRegression!$B$2:$J$850,6,FALSE),J1838)</f>
        <v>37274.575041838201</v>
      </c>
      <c r="L1838" s="4">
        <f>IF(ISBLANK(J1838),VLOOKUP(A1838,GradientBoostingRegressor!$B$2:$J$850,6,FALSE),J1838)</f>
        <v>30948.693861336698</v>
      </c>
      <c r="P1838">
        <f t="shared" si="109"/>
        <v>0</v>
      </c>
      <c r="Q1838">
        <f>$H1838*Q$2402</f>
        <v>27726.35250445862</v>
      </c>
      <c r="R1838">
        <f t="shared" si="110"/>
        <v>0</v>
      </c>
      <c r="S1838">
        <f t="shared" si="111"/>
        <v>0</v>
      </c>
      <c r="T1838">
        <f>MROT/DAY(EOMONTH(MIN($G$2:$G$2401),MONTH(G1838)-1))/8*H1838*$T$2402</f>
        <v>0</v>
      </c>
      <c r="U1838">
        <f>I1838-PLAN</f>
        <v>-70</v>
      </c>
    </row>
    <row r="1839" spans="1:21" x14ac:dyDescent="0.35">
      <c r="A1839">
        <v>992</v>
      </c>
      <c r="B1839" t="s">
        <v>219</v>
      </c>
      <c r="C1839" t="s">
        <v>114</v>
      </c>
      <c r="D1839">
        <v>8</v>
      </c>
      <c r="E1839" t="s">
        <v>16</v>
      </c>
      <c r="F1839">
        <v>3.3</v>
      </c>
      <c r="G1839" s="1">
        <v>44566</v>
      </c>
      <c r="H1839">
        <v>180</v>
      </c>
      <c r="I1839">
        <v>1490</v>
      </c>
      <c r="K1839">
        <f>IF(ISBLANK(J1839),VLOOKUP(A1839,LinearRegression!$B$2:$J$850,6,FALSE),J1839)</f>
        <v>37274.575041838201</v>
      </c>
      <c r="L1839" s="4">
        <f>IF(ISBLANK(J1839),VLOOKUP(A1839,GradientBoostingRegressor!$B$2:$J$850,6,FALSE),J1839)</f>
        <v>30948.693861336698</v>
      </c>
      <c r="P1839">
        <f t="shared" si="109"/>
        <v>0</v>
      </c>
      <c r="Q1839">
        <f>$H1839*Q$2402</f>
        <v>27726.35250445862</v>
      </c>
      <c r="R1839">
        <f t="shared" si="110"/>
        <v>0</v>
      </c>
      <c r="S1839">
        <f t="shared" si="111"/>
        <v>0</v>
      </c>
      <c r="T1839">
        <f>MROT/DAY(EOMONTH(MIN($G$2:$G$2401),MONTH(G1839)-1))/8*H1839*$T$2402</f>
        <v>0</v>
      </c>
      <c r="U1839">
        <f>I1839-PLAN</f>
        <v>-70</v>
      </c>
    </row>
    <row r="1840" spans="1:21" x14ac:dyDescent="0.35">
      <c r="A1840">
        <v>993</v>
      </c>
      <c r="B1840" t="s">
        <v>220</v>
      </c>
      <c r="C1840" t="s">
        <v>114</v>
      </c>
      <c r="D1840">
        <v>8</v>
      </c>
      <c r="E1840" t="s">
        <v>16</v>
      </c>
      <c r="F1840">
        <v>3.3</v>
      </c>
      <c r="G1840" s="1">
        <v>44566</v>
      </c>
      <c r="H1840">
        <v>180</v>
      </c>
      <c r="I1840">
        <v>1490</v>
      </c>
      <c r="K1840">
        <f>IF(ISBLANK(J1840),VLOOKUP(A1840,LinearRegression!$B$2:$J$850,6,FALSE),J1840)</f>
        <v>37274.575041838201</v>
      </c>
      <c r="L1840" s="4">
        <f>IF(ISBLANK(J1840),VLOOKUP(A1840,GradientBoostingRegressor!$B$2:$J$850,6,FALSE),J1840)</f>
        <v>30948.693861336698</v>
      </c>
      <c r="P1840">
        <f t="shared" si="109"/>
        <v>0</v>
      </c>
      <c r="Q1840">
        <f>$H1840*Q$2402</f>
        <v>27726.35250445862</v>
      </c>
      <c r="R1840">
        <f t="shared" si="110"/>
        <v>0</v>
      </c>
      <c r="S1840">
        <f t="shared" si="111"/>
        <v>0</v>
      </c>
      <c r="T1840">
        <f>MROT/DAY(EOMONTH(MIN($G$2:$G$2401),MONTH(G1840)-1))/8*H1840*$T$2402</f>
        <v>0</v>
      </c>
      <c r="U1840">
        <f>I1840-PLAN</f>
        <v>-70</v>
      </c>
    </row>
    <row r="1841" spans="1:21" x14ac:dyDescent="0.35">
      <c r="A1841">
        <v>994</v>
      </c>
      <c r="B1841" t="s">
        <v>221</v>
      </c>
      <c r="C1841" t="s">
        <v>114</v>
      </c>
      <c r="D1841">
        <v>8</v>
      </c>
      <c r="E1841" t="s">
        <v>16</v>
      </c>
      <c r="F1841">
        <v>3.3</v>
      </c>
      <c r="G1841" s="1">
        <v>44566</v>
      </c>
      <c r="H1841">
        <v>168</v>
      </c>
      <c r="I1841">
        <v>1490</v>
      </c>
      <c r="K1841">
        <f>IF(ISBLANK(J1841),VLOOKUP(A1841,LinearRegression!$B$2:$J$850,6,FALSE),J1841)</f>
        <v>34507.141580918498</v>
      </c>
      <c r="L1841" s="4">
        <f>IF(ISBLANK(J1841),VLOOKUP(A1841,GradientBoostingRegressor!$B$2:$J$850,6,FALSE),J1841)</f>
        <v>27184.209151737301</v>
      </c>
      <c r="P1841">
        <f t="shared" si="109"/>
        <v>0</v>
      </c>
      <c r="Q1841">
        <f>$H1841*Q$2402</f>
        <v>25877.929004161379</v>
      </c>
      <c r="R1841">
        <f t="shared" si="110"/>
        <v>0</v>
      </c>
      <c r="S1841">
        <f t="shared" si="111"/>
        <v>0</v>
      </c>
      <c r="T1841">
        <f>MROT/DAY(EOMONTH(MIN($G$2:$G$2401),MONTH(G1841)-1))/8*H1841*$T$2402</f>
        <v>0</v>
      </c>
      <c r="U1841">
        <f>I1841-PLAN</f>
        <v>-70</v>
      </c>
    </row>
    <row r="1842" spans="1:21" x14ac:dyDescent="0.35">
      <c r="A1842">
        <v>995</v>
      </c>
      <c r="B1842" t="s">
        <v>222</v>
      </c>
      <c r="C1842" t="s">
        <v>114</v>
      </c>
      <c r="D1842">
        <v>8</v>
      </c>
      <c r="E1842" t="s">
        <v>16</v>
      </c>
      <c r="F1842">
        <v>3.3</v>
      </c>
      <c r="G1842" s="1">
        <v>44566</v>
      </c>
      <c r="H1842">
        <v>192</v>
      </c>
      <c r="I1842">
        <v>1490</v>
      </c>
      <c r="K1842">
        <f>IF(ISBLANK(J1842),VLOOKUP(A1842,LinearRegression!$B$2:$J$850,6,FALSE),J1842)</f>
        <v>40042.008502757802</v>
      </c>
      <c r="L1842" s="4">
        <f>IF(ISBLANK(J1842),VLOOKUP(A1842,GradientBoostingRegressor!$B$2:$J$850,6,FALSE),J1842)</f>
        <v>34109.795770077602</v>
      </c>
      <c r="P1842">
        <f t="shared" si="109"/>
        <v>0</v>
      </c>
      <c r="Q1842">
        <f>$H1842*Q$2402</f>
        <v>29574.776004755862</v>
      </c>
      <c r="R1842">
        <f t="shared" si="110"/>
        <v>0</v>
      </c>
      <c r="S1842">
        <f t="shared" si="111"/>
        <v>0</v>
      </c>
      <c r="T1842">
        <f>MROT/DAY(EOMONTH(MIN($G$2:$G$2401),MONTH(G1842)-1))/8*H1842*$T$2402</f>
        <v>0</v>
      </c>
      <c r="U1842">
        <f>I1842-PLAN</f>
        <v>-70</v>
      </c>
    </row>
    <row r="1843" spans="1:21" x14ac:dyDescent="0.35">
      <c r="A1843">
        <v>996</v>
      </c>
      <c r="B1843" t="s">
        <v>223</v>
      </c>
      <c r="C1843" t="s">
        <v>114</v>
      </c>
      <c r="D1843">
        <v>8</v>
      </c>
      <c r="E1843" t="s">
        <v>16</v>
      </c>
      <c r="F1843">
        <v>3.3</v>
      </c>
      <c r="G1843" s="1">
        <v>44566</v>
      </c>
      <c r="H1843">
        <v>168</v>
      </c>
      <c r="I1843">
        <v>1490</v>
      </c>
      <c r="K1843">
        <f>IF(ISBLANK(J1843),VLOOKUP(A1843,LinearRegression!$B$2:$J$850,6,FALSE),J1843)</f>
        <v>34507.141580918498</v>
      </c>
      <c r="L1843" s="4">
        <f>IF(ISBLANK(J1843),VLOOKUP(A1843,GradientBoostingRegressor!$B$2:$J$850,6,FALSE),J1843)</f>
        <v>27184.209151737301</v>
      </c>
      <c r="P1843">
        <f t="shared" si="109"/>
        <v>0</v>
      </c>
      <c r="Q1843">
        <f>$H1843*Q$2402</f>
        <v>25877.929004161379</v>
      </c>
      <c r="R1843">
        <f t="shared" si="110"/>
        <v>0</v>
      </c>
      <c r="S1843">
        <f t="shared" si="111"/>
        <v>0</v>
      </c>
      <c r="T1843">
        <f>MROT/DAY(EOMONTH(MIN($G$2:$G$2401),MONTH(G1843)-1))/8*H1843*$T$2402</f>
        <v>0</v>
      </c>
      <c r="U1843">
        <f>I1843-PLAN</f>
        <v>-70</v>
      </c>
    </row>
    <row r="1844" spans="1:21" x14ac:dyDescent="0.35">
      <c r="A1844">
        <v>997</v>
      </c>
      <c r="B1844" t="s">
        <v>224</v>
      </c>
      <c r="C1844" t="s">
        <v>114</v>
      </c>
      <c r="D1844">
        <v>8</v>
      </c>
      <c r="E1844" t="s">
        <v>103</v>
      </c>
      <c r="F1844">
        <v>3.3</v>
      </c>
      <c r="G1844" s="1">
        <v>44566</v>
      </c>
      <c r="H1844">
        <v>168</v>
      </c>
      <c r="I1844">
        <v>1490</v>
      </c>
      <c r="K1844">
        <f>IF(ISBLANK(J1844),VLOOKUP(A1844,LinearRegression!$B$2:$J$850,6,FALSE),J1844)</f>
        <v>34507.141580918498</v>
      </c>
      <c r="L1844" s="4">
        <f>IF(ISBLANK(J1844),VLOOKUP(A1844,GradientBoostingRegressor!$B$2:$J$850,6,FALSE),J1844)</f>
        <v>27184.209151737301</v>
      </c>
      <c r="P1844">
        <f t="shared" si="109"/>
        <v>0</v>
      </c>
      <c r="Q1844">
        <f>$H1844*Q$2402</f>
        <v>25877.929004161379</v>
      </c>
      <c r="R1844">
        <f t="shared" si="110"/>
        <v>0</v>
      </c>
      <c r="S1844">
        <f t="shared" si="111"/>
        <v>0</v>
      </c>
      <c r="T1844">
        <f>MROT/DAY(EOMONTH(MIN($G$2:$G$2401),MONTH(G1844)-1))/8*H1844*$T$2402</f>
        <v>0</v>
      </c>
      <c r="U1844">
        <f>I1844-PLAN</f>
        <v>-70</v>
      </c>
    </row>
    <row r="1845" spans="1:21" x14ac:dyDescent="0.35">
      <c r="A1845">
        <v>998</v>
      </c>
      <c r="B1845" t="s">
        <v>225</v>
      </c>
      <c r="C1845" t="s">
        <v>114</v>
      </c>
      <c r="D1845">
        <v>8</v>
      </c>
      <c r="E1845" t="s">
        <v>103</v>
      </c>
      <c r="F1845">
        <v>3.3</v>
      </c>
      <c r="G1845" s="1">
        <v>44566</v>
      </c>
      <c r="H1845">
        <v>180</v>
      </c>
      <c r="I1845">
        <v>1490</v>
      </c>
      <c r="K1845">
        <f>IF(ISBLANK(J1845),VLOOKUP(A1845,LinearRegression!$B$2:$J$850,6,FALSE),J1845)</f>
        <v>37274.575041838201</v>
      </c>
      <c r="L1845" s="4">
        <f>IF(ISBLANK(J1845),VLOOKUP(A1845,GradientBoostingRegressor!$B$2:$J$850,6,FALSE),J1845)</f>
        <v>30948.693861336698</v>
      </c>
      <c r="P1845">
        <f t="shared" si="109"/>
        <v>0</v>
      </c>
      <c r="Q1845">
        <f>$H1845*Q$2402</f>
        <v>27726.35250445862</v>
      </c>
      <c r="R1845">
        <f t="shared" si="110"/>
        <v>0</v>
      </c>
      <c r="S1845">
        <f t="shared" si="111"/>
        <v>0</v>
      </c>
      <c r="T1845">
        <f>MROT/DAY(EOMONTH(MIN($G$2:$G$2401),MONTH(G1845)-1))/8*H1845*$T$2402</f>
        <v>0</v>
      </c>
      <c r="U1845">
        <f>I1845-PLAN</f>
        <v>-70</v>
      </c>
    </row>
    <row r="1846" spans="1:21" x14ac:dyDescent="0.35">
      <c r="A1846">
        <v>999</v>
      </c>
      <c r="B1846" t="s">
        <v>226</v>
      </c>
      <c r="C1846" t="s">
        <v>114</v>
      </c>
      <c r="D1846">
        <v>8</v>
      </c>
      <c r="E1846" t="s">
        <v>103</v>
      </c>
      <c r="F1846">
        <v>3.3</v>
      </c>
      <c r="G1846" s="1">
        <v>44566</v>
      </c>
      <c r="H1846">
        <v>204</v>
      </c>
      <c r="I1846">
        <v>1490</v>
      </c>
      <c r="K1846">
        <f>IF(ISBLANK(J1846),VLOOKUP(A1846,LinearRegression!$B$2:$J$850,6,FALSE),J1846)</f>
        <v>42809.441963677396</v>
      </c>
      <c r="L1846" s="4">
        <f>IF(ISBLANK(J1846),VLOOKUP(A1846,GradientBoostingRegressor!$B$2:$J$850,6,FALSE),J1846)</f>
        <v>37824.3175523139</v>
      </c>
      <c r="P1846">
        <f t="shared" si="109"/>
        <v>0</v>
      </c>
      <c r="Q1846">
        <f>$H1846*Q$2402</f>
        <v>31423.199505053104</v>
      </c>
      <c r="R1846">
        <f t="shared" si="110"/>
        <v>0</v>
      </c>
      <c r="S1846">
        <f t="shared" si="111"/>
        <v>0</v>
      </c>
      <c r="T1846">
        <f>MROT/DAY(EOMONTH(MIN($G$2:$G$2401),MONTH(G1846)-1))/8*H1846*$T$2402</f>
        <v>0</v>
      </c>
      <c r="U1846">
        <f>I1846-PLAN</f>
        <v>-70</v>
      </c>
    </row>
    <row r="1847" spans="1:21" x14ac:dyDescent="0.35">
      <c r="A1847">
        <v>1000</v>
      </c>
      <c r="B1847" t="s">
        <v>227</v>
      </c>
      <c r="C1847" t="s">
        <v>114</v>
      </c>
      <c r="D1847">
        <v>8</v>
      </c>
      <c r="E1847" t="s">
        <v>103</v>
      </c>
      <c r="F1847">
        <v>3.3</v>
      </c>
      <c r="G1847" s="1">
        <v>44566</v>
      </c>
      <c r="H1847">
        <v>168</v>
      </c>
      <c r="I1847">
        <v>1490</v>
      </c>
      <c r="K1847">
        <f>IF(ISBLANK(J1847),VLOOKUP(A1847,LinearRegression!$B$2:$J$850,6,FALSE),J1847)</f>
        <v>34507.141580918498</v>
      </c>
      <c r="L1847" s="4">
        <f>IF(ISBLANK(J1847),VLOOKUP(A1847,GradientBoostingRegressor!$B$2:$J$850,6,FALSE),J1847)</f>
        <v>27184.209151737301</v>
      </c>
      <c r="P1847">
        <f t="shared" si="109"/>
        <v>0</v>
      </c>
      <c r="Q1847">
        <f>$H1847*Q$2402</f>
        <v>25877.929004161379</v>
      </c>
      <c r="R1847">
        <f t="shared" si="110"/>
        <v>0</v>
      </c>
      <c r="S1847">
        <f t="shared" si="111"/>
        <v>0</v>
      </c>
      <c r="T1847">
        <f>MROT/DAY(EOMONTH(MIN($G$2:$G$2401),MONTH(G1847)-1))/8*H1847*$T$2402</f>
        <v>0</v>
      </c>
      <c r="U1847">
        <f>I1847-PLAN</f>
        <v>-70</v>
      </c>
    </row>
    <row r="1848" spans="1:21" x14ac:dyDescent="0.35">
      <c r="A1848">
        <v>1001</v>
      </c>
      <c r="B1848" t="s">
        <v>10</v>
      </c>
      <c r="C1848" t="s">
        <v>11</v>
      </c>
      <c r="D1848">
        <v>2</v>
      </c>
      <c r="E1848" t="s">
        <v>12</v>
      </c>
      <c r="F1848">
        <v>1</v>
      </c>
      <c r="G1848" s="1">
        <v>44567</v>
      </c>
      <c r="H1848">
        <v>228</v>
      </c>
      <c r="I1848">
        <v>2250</v>
      </c>
      <c r="K1848">
        <f>IF(ISBLANK(J1848),VLOOKUP(A1848,LinearRegression!$B$2:$J$850,6,FALSE),J1848)</f>
        <v>27713.598166361498</v>
      </c>
      <c r="L1848" s="4">
        <f>IF(ISBLANK(J1848),VLOOKUP(A1848,GradientBoostingRegressor!$B$2:$J$850,6,FALSE),J1848)</f>
        <v>30397.604668728301</v>
      </c>
      <c r="P1848">
        <f t="shared" si="109"/>
        <v>0</v>
      </c>
      <c r="Q1848">
        <f>$H1848*Q$2402</f>
        <v>35120.046505647588</v>
      </c>
      <c r="R1848">
        <f t="shared" si="110"/>
        <v>0</v>
      </c>
      <c r="S1848">
        <f t="shared" si="111"/>
        <v>0</v>
      </c>
      <c r="T1848">
        <f>MROT/DAY(EOMONTH(MIN($G$2:$G$2401),MONTH(G1848)-1))/8*H1848*$T$2402</f>
        <v>0</v>
      </c>
      <c r="U1848">
        <f>I1848-PLAN</f>
        <v>690</v>
      </c>
    </row>
    <row r="1849" spans="1:21" x14ac:dyDescent="0.35">
      <c r="A1849">
        <v>1002</v>
      </c>
      <c r="B1849" t="s">
        <v>13</v>
      </c>
      <c r="C1849" t="s">
        <v>11</v>
      </c>
      <c r="D1849">
        <v>2</v>
      </c>
      <c r="E1849" t="s">
        <v>12</v>
      </c>
      <c r="F1849">
        <v>1</v>
      </c>
      <c r="G1849" s="1">
        <v>44567</v>
      </c>
      <c r="H1849">
        <v>240</v>
      </c>
      <c r="I1849">
        <v>2250</v>
      </c>
      <c r="K1849">
        <f>IF(ISBLANK(J1849),VLOOKUP(A1849,LinearRegression!$B$2:$J$850,6,FALSE),J1849)</f>
        <v>30481.0316272811</v>
      </c>
      <c r="L1849" s="4">
        <f>IF(ISBLANK(J1849),VLOOKUP(A1849,GradientBoostingRegressor!$B$2:$J$850,6,FALSE),J1849)</f>
        <v>32977.972948527997</v>
      </c>
      <c r="P1849">
        <f t="shared" si="109"/>
        <v>0</v>
      </c>
      <c r="Q1849">
        <f>$H1849*Q$2402</f>
        <v>36968.47000594483</v>
      </c>
      <c r="R1849">
        <f t="shared" si="110"/>
        <v>0</v>
      </c>
      <c r="S1849">
        <f t="shared" si="111"/>
        <v>0</v>
      </c>
      <c r="T1849">
        <f>MROT/DAY(EOMONTH(MIN($G$2:$G$2401),MONTH(G1849)-1))/8*H1849*$T$2402</f>
        <v>0</v>
      </c>
      <c r="U1849">
        <f>I1849-PLAN</f>
        <v>690</v>
      </c>
    </row>
    <row r="1850" spans="1:21" x14ac:dyDescent="0.35">
      <c r="A1850">
        <v>1003</v>
      </c>
      <c r="B1850" t="s">
        <v>14</v>
      </c>
      <c r="C1850" t="s">
        <v>11</v>
      </c>
      <c r="D1850">
        <v>2</v>
      </c>
      <c r="E1850" t="s">
        <v>12</v>
      </c>
      <c r="F1850">
        <v>1</v>
      </c>
      <c r="G1850" s="1">
        <v>44567</v>
      </c>
      <c r="H1850">
        <v>288</v>
      </c>
      <c r="I1850">
        <v>2250</v>
      </c>
      <c r="K1850">
        <f>IF(ISBLANK(J1850),VLOOKUP(A1850,LinearRegression!$B$2:$J$850,6,FALSE),J1850)</f>
        <v>41550.765470959603</v>
      </c>
      <c r="L1850" s="4">
        <f>IF(ISBLANK(J1850),VLOOKUP(A1850,GradientBoostingRegressor!$B$2:$J$850,6,FALSE),J1850)</f>
        <v>45273.3952500503</v>
      </c>
      <c r="P1850">
        <f t="shared" si="109"/>
        <v>0</v>
      </c>
      <c r="Q1850">
        <f>$H1850*Q$2402</f>
        <v>44362.16400713379</v>
      </c>
      <c r="R1850">
        <f t="shared" si="110"/>
        <v>0</v>
      </c>
      <c r="S1850">
        <f t="shared" si="111"/>
        <v>0</v>
      </c>
      <c r="T1850">
        <f>MROT/DAY(EOMONTH(MIN($G$2:$G$2401),MONTH(G1850)-1))/8*H1850*$T$2402</f>
        <v>0</v>
      </c>
      <c r="U1850">
        <f>I1850-PLAN</f>
        <v>690</v>
      </c>
    </row>
    <row r="1851" spans="1:21" x14ac:dyDescent="0.35">
      <c r="A1851">
        <v>1004</v>
      </c>
      <c r="B1851" t="s">
        <v>15</v>
      </c>
      <c r="C1851" t="s">
        <v>11</v>
      </c>
      <c r="D1851">
        <v>2</v>
      </c>
      <c r="E1851" t="s">
        <v>16</v>
      </c>
      <c r="F1851">
        <v>3.3</v>
      </c>
      <c r="G1851" s="1">
        <v>44567</v>
      </c>
      <c r="H1851">
        <v>228</v>
      </c>
      <c r="I1851">
        <v>2250</v>
      </c>
      <c r="K1851">
        <f>IF(ISBLANK(J1851),VLOOKUP(A1851,LinearRegression!$B$2:$J$850,6,FALSE),J1851)</f>
        <v>33272.027746009298</v>
      </c>
      <c r="L1851" s="4">
        <f>IF(ISBLANK(J1851),VLOOKUP(A1851,GradientBoostingRegressor!$B$2:$J$850,6,FALSE),J1851)</f>
        <v>36716.991823533397</v>
      </c>
      <c r="P1851">
        <f t="shared" si="109"/>
        <v>0</v>
      </c>
      <c r="Q1851">
        <f>$H1851*Q$2402</f>
        <v>35120.046505647588</v>
      </c>
      <c r="R1851">
        <f t="shared" si="110"/>
        <v>0</v>
      </c>
      <c r="S1851">
        <f t="shared" si="111"/>
        <v>0</v>
      </c>
      <c r="T1851">
        <f>MROT/DAY(EOMONTH(MIN($G$2:$G$2401),MONTH(G1851)-1))/8*H1851*$T$2402</f>
        <v>0</v>
      </c>
      <c r="U1851">
        <f>I1851-PLAN</f>
        <v>690</v>
      </c>
    </row>
    <row r="1852" spans="1:21" x14ac:dyDescent="0.35">
      <c r="A1852">
        <v>1005</v>
      </c>
      <c r="B1852" t="s">
        <v>17</v>
      </c>
      <c r="C1852" t="s">
        <v>18</v>
      </c>
      <c r="D1852">
        <v>2</v>
      </c>
      <c r="E1852" t="s">
        <v>16</v>
      </c>
      <c r="F1852">
        <v>3.3</v>
      </c>
      <c r="G1852" s="1">
        <v>44567</v>
      </c>
      <c r="H1852">
        <v>252</v>
      </c>
      <c r="I1852">
        <v>2250</v>
      </c>
      <c r="K1852">
        <f>IF(ISBLANK(J1852),VLOOKUP(A1852,LinearRegression!$B$2:$J$850,6,FALSE),J1852)</f>
        <v>38806.894667848603</v>
      </c>
      <c r="L1852" s="4">
        <f>IF(ISBLANK(J1852),VLOOKUP(A1852,GradientBoostingRegressor!$B$2:$J$850,6,FALSE),J1852)</f>
        <v>43290.277798662399</v>
      </c>
      <c r="P1852">
        <f t="shared" si="109"/>
        <v>0</v>
      </c>
      <c r="Q1852">
        <f>$H1852*Q$2402</f>
        <v>38816.893506242071</v>
      </c>
      <c r="R1852">
        <f t="shared" si="110"/>
        <v>0</v>
      </c>
      <c r="S1852">
        <f t="shared" si="111"/>
        <v>0</v>
      </c>
      <c r="T1852">
        <f>MROT/DAY(EOMONTH(MIN($G$2:$G$2401),MONTH(G1852)-1))/8*H1852*$T$2402</f>
        <v>0</v>
      </c>
      <c r="U1852">
        <f>I1852-PLAN</f>
        <v>690</v>
      </c>
    </row>
    <row r="1853" spans="1:21" x14ac:dyDescent="0.35">
      <c r="A1853">
        <v>1006</v>
      </c>
      <c r="B1853" t="s">
        <v>19</v>
      </c>
      <c r="C1853" t="s">
        <v>11</v>
      </c>
      <c r="D1853">
        <v>2</v>
      </c>
      <c r="E1853" t="s">
        <v>16</v>
      </c>
      <c r="F1853">
        <v>3.3</v>
      </c>
      <c r="G1853" s="1">
        <v>44567</v>
      </c>
      <c r="H1853">
        <v>276</v>
      </c>
      <c r="I1853">
        <v>2250</v>
      </c>
      <c r="K1853">
        <f>IF(ISBLANK(J1853),VLOOKUP(A1853,LinearRegression!$B$2:$J$850,6,FALSE),J1853)</f>
        <v>44341.7615896879</v>
      </c>
      <c r="L1853" s="4">
        <f>IF(ISBLANK(J1853),VLOOKUP(A1853,GradientBoostingRegressor!$B$2:$J$850,6,FALSE),J1853)</f>
        <v>47821.879337388003</v>
      </c>
      <c r="P1853">
        <f t="shared" si="109"/>
        <v>0</v>
      </c>
      <c r="Q1853">
        <f>$H1853*Q$2402</f>
        <v>42513.740506836555</v>
      </c>
      <c r="R1853">
        <f t="shared" si="110"/>
        <v>0</v>
      </c>
      <c r="S1853">
        <f t="shared" si="111"/>
        <v>0</v>
      </c>
      <c r="T1853">
        <f>MROT/DAY(EOMONTH(MIN($G$2:$G$2401),MONTH(G1853)-1))/8*H1853*$T$2402</f>
        <v>0</v>
      </c>
      <c r="U1853">
        <f>I1853-PLAN</f>
        <v>690</v>
      </c>
    </row>
    <row r="1854" spans="1:21" x14ac:dyDescent="0.35">
      <c r="A1854">
        <v>1007</v>
      </c>
      <c r="B1854" t="s">
        <v>20</v>
      </c>
      <c r="C1854" t="s">
        <v>18</v>
      </c>
      <c r="D1854">
        <v>2</v>
      </c>
      <c r="E1854" t="s">
        <v>16</v>
      </c>
      <c r="F1854">
        <v>3.3</v>
      </c>
      <c r="G1854" s="1">
        <v>44567</v>
      </c>
      <c r="H1854">
        <v>288</v>
      </c>
      <c r="I1854">
        <v>2250</v>
      </c>
      <c r="K1854">
        <f>IF(ISBLANK(J1854),VLOOKUP(A1854,LinearRegression!$B$2:$J$850,6,FALSE),J1854)</f>
        <v>47109.195050607501</v>
      </c>
      <c r="L1854" s="4">
        <f>IF(ISBLANK(J1854),VLOOKUP(A1854,GradientBoostingRegressor!$B$2:$J$850,6,FALSE),J1854)</f>
        <v>52538.977521477398</v>
      </c>
      <c r="P1854">
        <f t="shared" si="109"/>
        <v>0</v>
      </c>
      <c r="Q1854">
        <f>$H1854*Q$2402</f>
        <v>44362.16400713379</v>
      </c>
      <c r="R1854">
        <f t="shared" si="110"/>
        <v>0</v>
      </c>
      <c r="S1854">
        <f t="shared" si="111"/>
        <v>0</v>
      </c>
      <c r="T1854">
        <f>MROT/DAY(EOMONTH(MIN($G$2:$G$2401),MONTH(G1854)-1))/8*H1854*$T$2402</f>
        <v>0</v>
      </c>
      <c r="U1854">
        <f>I1854-PLAN</f>
        <v>690</v>
      </c>
    </row>
    <row r="1855" spans="1:21" x14ac:dyDescent="0.35">
      <c r="A1855">
        <v>1008</v>
      </c>
      <c r="B1855" t="s">
        <v>21</v>
      </c>
      <c r="C1855" t="s">
        <v>11</v>
      </c>
      <c r="D1855">
        <v>2</v>
      </c>
      <c r="E1855" t="s">
        <v>16</v>
      </c>
      <c r="F1855">
        <v>3.3</v>
      </c>
      <c r="G1855" s="1">
        <v>44567</v>
      </c>
      <c r="H1855">
        <v>300</v>
      </c>
      <c r="I1855">
        <v>2250</v>
      </c>
      <c r="K1855">
        <f>IF(ISBLANK(J1855),VLOOKUP(A1855,LinearRegression!$B$2:$J$850,6,FALSE),J1855)</f>
        <v>49876.628511527102</v>
      </c>
      <c r="L1855" s="4">
        <f>IF(ISBLANK(J1855),VLOOKUP(A1855,GradientBoostingRegressor!$B$2:$J$850,6,FALSE),J1855)</f>
        <v>53530.929348153899</v>
      </c>
      <c r="P1855">
        <f t="shared" si="109"/>
        <v>0</v>
      </c>
      <c r="Q1855">
        <f>$H1855*Q$2402</f>
        <v>46210.587507431032</v>
      </c>
      <c r="R1855">
        <f t="shared" si="110"/>
        <v>0</v>
      </c>
      <c r="S1855">
        <f t="shared" si="111"/>
        <v>0</v>
      </c>
      <c r="T1855">
        <f>MROT/DAY(EOMONTH(MIN($G$2:$G$2401),MONTH(G1855)-1))/8*H1855*$T$2402</f>
        <v>0</v>
      </c>
      <c r="U1855">
        <f>I1855-PLAN</f>
        <v>690</v>
      </c>
    </row>
    <row r="1856" spans="1:21" x14ac:dyDescent="0.35">
      <c r="A1856">
        <v>1009</v>
      </c>
      <c r="B1856" t="s">
        <v>22</v>
      </c>
      <c r="C1856" t="s">
        <v>11</v>
      </c>
      <c r="D1856">
        <v>2</v>
      </c>
      <c r="E1856" t="s">
        <v>16</v>
      </c>
      <c r="F1856">
        <v>3.3</v>
      </c>
      <c r="G1856" s="1">
        <v>44567</v>
      </c>
      <c r="H1856">
        <v>264</v>
      </c>
      <c r="I1856">
        <v>2250</v>
      </c>
      <c r="K1856">
        <f>IF(ISBLANK(J1856),VLOOKUP(A1856,LinearRegression!$B$2:$J$850,6,FALSE),J1856)</f>
        <v>41574.328128768197</v>
      </c>
      <c r="L1856" s="4">
        <f>IF(ISBLANK(J1856),VLOOKUP(A1856,GradientBoostingRegressor!$B$2:$J$850,6,FALSE),J1856)</f>
        <v>44332.917434000199</v>
      </c>
      <c r="P1856">
        <f t="shared" si="109"/>
        <v>0</v>
      </c>
      <c r="Q1856">
        <f>$H1856*Q$2402</f>
        <v>40665.317006539313</v>
      </c>
      <c r="R1856">
        <f t="shared" si="110"/>
        <v>0</v>
      </c>
      <c r="S1856">
        <f t="shared" si="111"/>
        <v>0</v>
      </c>
      <c r="T1856">
        <f>MROT/DAY(EOMONTH(MIN($G$2:$G$2401),MONTH(G1856)-1))/8*H1856*$T$2402</f>
        <v>0</v>
      </c>
      <c r="U1856">
        <f>I1856-PLAN</f>
        <v>690</v>
      </c>
    </row>
    <row r="1857" spans="1:21" x14ac:dyDescent="0.35">
      <c r="A1857">
        <v>1010</v>
      </c>
      <c r="B1857" t="s">
        <v>23</v>
      </c>
      <c r="C1857" t="s">
        <v>18</v>
      </c>
      <c r="D1857">
        <v>2</v>
      </c>
      <c r="E1857" t="s">
        <v>16</v>
      </c>
      <c r="F1857">
        <v>3.3</v>
      </c>
      <c r="G1857" s="1">
        <v>44567</v>
      </c>
      <c r="H1857">
        <v>300</v>
      </c>
      <c r="I1857">
        <v>2250</v>
      </c>
      <c r="K1857">
        <f>IF(ISBLANK(J1857),VLOOKUP(A1857,LinearRegression!$B$2:$J$850,6,FALSE),J1857)</f>
        <v>49876.628511527102</v>
      </c>
      <c r="L1857" s="4">
        <f>IF(ISBLANK(J1857),VLOOKUP(A1857,GradientBoostingRegressor!$B$2:$J$850,6,FALSE),J1857)</f>
        <v>54481.037460192703</v>
      </c>
      <c r="P1857">
        <f t="shared" si="109"/>
        <v>0</v>
      </c>
      <c r="Q1857">
        <f>$H1857*Q$2402</f>
        <v>46210.587507431032</v>
      </c>
      <c r="R1857">
        <f t="shared" si="110"/>
        <v>0</v>
      </c>
      <c r="S1857">
        <f t="shared" si="111"/>
        <v>0</v>
      </c>
      <c r="T1857">
        <f>MROT/DAY(EOMONTH(MIN($G$2:$G$2401),MONTH(G1857)-1))/8*H1857*$T$2402</f>
        <v>0</v>
      </c>
      <c r="U1857">
        <f>I1857-PLAN</f>
        <v>690</v>
      </c>
    </row>
    <row r="1858" spans="1:21" x14ac:dyDescent="0.35">
      <c r="A1858">
        <v>1011</v>
      </c>
      <c r="B1858" t="s">
        <v>24</v>
      </c>
      <c r="C1858" t="s">
        <v>18</v>
      </c>
      <c r="D1858">
        <v>2</v>
      </c>
      <c r="E1858" t="s">
        <v>16</v>
      </c>
      <c r="F1858">
        <v>3.3</v>
      </c>
      <c r="G1858" s="1">
        <v>44567</v>
      </c>
      <c r="H1858">
        <v>312</v>
      </c>
      <c r="I1858">
        <v>2250</v>
      </c>
      <c r="K1858">
        <f>IF(ISBLANK(J1858),VLOOKUP(A1858,LinearRegression!$B$2:$J$850,6,FALSE),J1858)</f>
        <v>52644.061972446703</v>
      </c>
      <c r="L1858" s="4">
        <f>IF(ISBLANK(J1858),VLOOKUP(A1858,GradientBoostingRegressor!$B$2:$J$850,6,FALSE),J1858)</f>
        <v>56928.040347882998</v>
      </c>
      <c r="P1858">
        <f t="shared" si="109"/>
        <v>0</v>
      </c>
      <c r="Q1858">
        <f>$H1858*Q$2402</f>
        <v>48059.011007728273</v>
      </c>
      <c r="R1858">
        <f t="shared" si="110"/>
        <v>0</v>
      </c>
      <c r="S1858">
        <f t="shared" si="111"/>
        <v>0</v>
      </c>
      <c r="T1858">
        <f>MROT/DAY(EOMONTH(MIN($G$2:$G$2401),MONTH(G1858)-1))/8*H1858*$T$2402</f>
        <v>0</v>
      </c>
      <c r="U1858">
        <f>I1858-PLAN</f>
        <v>690</v>
      </c>
    </row>
    <row r="1859" spans="1:21" x14ac:dyDescent="0.35">
      <c r="A1859">
        <v>1012</v>
      </c>
      <c r="B1859" t="s">
        <v>25</v>
      </c>
      <c r="C1859" t="s">
        <v>11</v>
      </c>
      <c r="D1859">
        <v>2</v>
      </c>
      <c r="E1859" t="s">
        <v>16</v>
      </c>
      <c r="F1859">
        <v>3.3</v>
      </c>
      <c r="G1859" s="1">
        <v>44567</v>
      </c>
      <c r="H1859">
        <v>264</v>
      </c>
      <c r="I1859">
        <v>2250</v>
      </c>
      <c r="K1859">
        <f>IF(ISBLANK(J1859),VLOOKUP(A1859,LinearRegression!$B$2:$J$850,6,FALSE),J1859)</f>
        <v>41574.328128768197</v>
      </c>
      <c r="L1859" s="4">
        <f>IF(ISBLANK(J1859),VLOOKUP(A1859,GradientBoostingRegressor!$B$2:$J$850,6,FALSE),J1859)</f>
        <v>44332.917434000199</v>
      </c>
      <c r="P1859">
        <f t="shared" ref="P1859:P1922" si="112">$I1859*P$2402</f>
        <v>0</v>
      </c>
      <c r="Q1859">
        <f>$H1859*Q$2402</f>
        <v>40665.317006539313</v>
      </c>
      <c r="R1859">
        <f t="shared" ref="R1859:R1922" si="113">$D1859*R$2402</f>
        <v>0</v>
      </c>
      <c r="S1859">
        <f t="shared" ref="S1859:S1922" si="114">$F1859*S$2402</f>
        <v>0</v>
      </c>
      <c r="T1859">
        <f>MROT/DAY(EOMONTH(MIN($G$2:$G$2401),MONTH(G1859)-1))/8*H1859*$T$2402</f>
        <v>0</v>
      </c>
      <c r="U1859">
        <f>I1859-PLAN</f>
        <v>690</v>
      </c>
    </row>
    <row r="1860" spans="1:21" x14ac:dyDescent="0.35">
      <c r="A1860">
        <v>1013</v>
      </c>
      <c r="B1860" t="s">
        <v>26</v>
      </c>
      <c r="C1860" t="s">
        <v>11</v>
      </c>
      <c r="D1860">
        <v>2</v>
      </c>
      <c r="E1860" t="s">
        <v>16</v>
      </c>
      <c r="F1860">
        <v>3.3</v>
      </c>
      <c r="G1860" s="1">
        <v>44567</v>
      </c>
      <c r="H1860">
        <v>288</v>
      </c>
      <c r="I1860">
        <v>2250</v>
      </c>
      <c r="K1860">
        <f>IF(ISBLANK(J1860),VLOOKUP(A1860,LinearRegression!$B$2:$J$850,6,FALSE),J1860)</f>
        <v>47109.195050607501</v>
      </c>
      <c r="L1860" s="4">
        <f>IF(ISBLANK(J1860),VLOOKUP(A1860,GradientBoostingRegressor!$B$2:$J$850,6,FALSE),J1860)</f>
        <v>51860.370170461902</v>
      </c>
      <c r="P1860">
        <f t="shared" si="112"/>
        <v>0</v>
      </c>
      <c r="Q1860">
        <f>$H1860*Q$2402</f>
        <v>44362.16400713379</v>
      </c>
      <c r="R1860">
        <f t="shared" si="113"/>
        <v>0</v>
      </c>
      <c r="S1860">
        <f t="shared" si="114"/>
        <v>0</v>
      </c>
      <c r="T1860">
        <f>MROT/DAY(EOMONTH(MIN($G$2:$G$2401),MONTH(G1860)-1))/8*H1860*$T$2402</f>
        <v>0</v>
      </c>
      <c r="U1860">
        <f>I1860-PLAN</f>
        <v>690</v>
      </c>
    </row>
    <row r="1861" spans="1:21" x14ac:dyDescent="0.35">
      <c r="A1861">
        <v>1014</v>
      </c>
      <c r="B1861" t="s">
        <v>27</v>
      </c>
      <c r="C1861" t="s">
        <v>18</v>
      </c>
      <c r="D1861">
        <v>2</v>
      </c>
      <c r="E1861" t="s">
        <v>16</v>
      </c>
      <c r="F1861">
        <v>3.3</v>
      </c>
      <c r="G1861" s="1">
        <v>44567</v>
      </c>
      <c r="H1861">
        <v>240</v>
      </c>
      <c r="I1861">
        <v>2250</v>
      </c>
      <c r="K1861">
        <f>IF(ISBLANK(J1861),VLOOKUP(A1861,LinearRegression!$B$2:$J$850,6,FALSE),J1861)</f>
        <v>36039.461206929001</v>
      </c>
      <c r="L1861" s="4">
        <f>IF(ISBLANK(J1861),VLOOKUP(A1861,GradientBoostingRegressor!$B$2:$J$850,6,FALSE),J1861)</f>
        <v>40141.029064578099</v>
      </c>
      <c r="P1861">
        <f t="shared" si="112"/>
        <v>0</v>
      </c>
      <c r="Q1861">
        <f>$H1861*Q$2402</f>
        <v>36968.47000594483</v>
      </c>
      <c r="R1861">
        <f t="shared" si="113"/>
        <v>0</v>
      </c>
      <c r="S1861">
        <f t="shared" si="114"/>
        <v>0</v>
      </c>
      <c r="T1861">
        <f>MROT/DAY(EOMONTH(MIN($G$2:$G$2401),MONTH(G1861)-1))/8*H1861*$T$2402</f>
        <v>0</v>
      </c>
      <c r="U1861">
        <f>I1861-PLAN</f>
        <v>690</v>
      </c>
    </row>
    <row r="1862" spans="1:21" x14ac:dyDescent="0.35">
      <c r="A1862">
        <v>1015</v>
      </c>
      <c r="B1862" t="s">
        <v>28</v>
      </c>
      <c r="C1862" t="s">
        <v>11</v>
      </c>
      <c r="D1862">
        <v>2</v>
      </c>
      <c r="E1862" t="s">
        <v>16</v>
      </c>
      <c r="F1862">
        <v>3.3</v>
      </c>
      <c r="G1862" s="1">
        <v>44567</v>
      </c>
      <c r="H1862">
        <v>276</v>
      </c>
      <c r="I1862">
        <v>2250</v>
      </c>
      <c r="K1862">
        <f>IF(ISBLANK(J1862),VLOOKUP(A1862,LinearRegression!$B$2:$J$850,6,FALSE),J1862)</f>
        <v>44341.7615896879</v>
      </c>
      <c r="L1862" s="4">
        <f>IF(ISBLANK(J1862),VLOOKUP(A1862,GradientBoostingRegressor!$B$2:$J$850,6,FALSE),J1862)</f>
        <v>47821.879337388003</v>
      </c>
      <c r="P1862">
        <f t="shared" si="112"/>
        <v>0</v>
      </c>
      <c r="Q1862">
        <f>$H1862*Q$2402</f>
        <v>42513.740506836555</v>
      </c>
      <c r="R1862">
        <f t="shared" si="113"/>
        <v>0</v>
      </c>
      <c r="S1862">
        <f t="shared" si="114"/>
        <v>0</v>
      </c>
      <c r="T1862">
        <f>MROT/DAY(EOMONTH(MIN($G$2:$G$2401),MONTH(G1862)-1))/8*H1862*$T$2402</f>
        <v>0</v>
      </c>
      <c r="U1862">
        <f>I1862-PLAN</f>
        <v>690</v>
      </c>
    </row>
    <row r="1863" spans="1:21" x14ac:dyDescent="0.35">
      <c r="A1863">
        <v>1016</v>
      </c>
      <c r="B1863" t="s">
        <v>29</v>
      </c>
      <c r="C1863" t="s">
        <v>18</v>
      </c>
      <c r="D1863">
        <v>2</v>
      </c>
      <c r="E1863" t="s">
        <v>16</v>
      </c>
      <c r="F1863">
        <v>3.3</v>
      </c>
      <c r="G1863" s="1">
        <v>44567</v>
      </c>
      <c r="H1863">
        <v>240</v>
      </c>
      <c r="I1863">
        <v>2250</v>
      </c>
      <c r="K1863">
        <f>IF(ISBLANK(J1863),VLOOKUP(A1863,LinearRegression!$B$2:$J$850,6,FALSE),J1863)</f>
        <v>36039.461206929001</v>
      </c>
      <c r="L1863" s="4">
        <f>IF(ISBLANK(J1863),VLOOKUP(A1863,GradientBoostingRegressor!$B$2:$J$850,6,FALSE),J1863)</f>
        <v>40141.029064578099</v>
      </c>
      <c r="P1863">
        <f t="shared" si="112"/>
        <v>0</v>
      </c>
      <c r="Q1863">
        <f>$H1863*Q$2402</f>
        <v>36968.47000594483</v>
      </c>
      <c r="R1863">
        <f t="shared" si="113"/>
        <v>0</v>
      </c>
      <c r="S1863">
        <f t="shared" si="114"/>
        <v>0</v>
      </c>
      <c r="T1863">
        <f>MROT/DAY(EOMONTH(MIN($G$2:$G$2401),MONTH(G1863)-1))/8*H1863*$T$2402</f>
        <v>0</v>
      </c>
      <c r="U1863">
        <f>I1863-PLAN</f>
        <v>690</v>
      </c>
    </row>
    <row r="1864" spans="1:21" x14ac:dyDescent="0.35">
      <c r="A1864">
        <v>1020</v>
      </c>
      <c r="B1864" t="s">
        <v>33</v>
      </c>
      <c r="C1864" t="s">
        <v>11</v>
      </c>
      <c r="D1864">
        <v>3</v>
      </c>
      <c r="E1864" t="s">
        <v>12</v>
      </c>
      <c r="F1864">
        <v>1</v>
      </c>
      <c r="G1864" s="1">
        <v>44567</v>
      </c>
      <c r="H1864">
        <v>228</v>
      </c>
      <c r="I1864">
        <v>2250</v>
      </c>
      <c r="K1864">
        <f>IF(ISBLANK(J1864),VLOOKUP(A1864,LinearRegression!$B$2:$J$850,6,FALSE),J1864)</f>
        <v>30505.384882354501</v>
      </c>
      <c r="L1864" s="4">
        <f>IF(ISBLANK(J1864),VLOOKUP(A1864,GradientBoostingRegressor!$B$2:$J$850,6,FALSE),J1864)</f>
        <v>30397.604668728301</v>
      </c>
      <c r="P1864">
        <f t="shared" si="112"/>
        <v>0</v>
      </c>
      <c r="Q1864">
        <f>$H1864*Q$2402</f>
        <v>35120.046505647588</v>
      </c>
      <c r="R1864">
        <f t="shared" si="113"/>
        <v>0</v>
      </c>
      <c r="S1864">
        <f t="shared" si="114"/>
        <v>0</v>
      </c>
      <c r="T1864">
        <f>MROT/DAY(EOMONTH(MIN($G$2:$G$2401),MONTH(G1864)-1))/8*H1864*$T$2402</f>
        <v>0</v>
      </c>
      <c r="U1864">
        <f>I1864-PLAN</f>
        <v>690</v>
      </c>
    </row>
    <row r="1865" spans="1:21" x14ac:dyDescent="0.35">
      <c r="A1865">
        <v>1027</v>
      </c>
      <c r="B1865" t="s">
        <v>40</v>
      </c>
      <c r="C1865" t="s">
        <v>18</v>
      </c>
      <c r="D1865">
        <v>3</v>
      </c>
      <c r="E1865" t="s">
        <v>16</v>
      </c>
      <c r="F1865">
        <v>3.3</v>
      </c>
      <c r="G1865" s="1">
        <v>44567</v>
      </c>
      <c r="H1865">
        <v>348</v>
      </c>
      <c r="I1865">
        <v>2250</v>
      </c>
      <c r="K1865">
        <f>IF(ISBLANK(J1865),VLOOKUP(A1865,LinearRegression!$B$2:$J$850,6,FALSE),J1865)</f>
        <v>63738.149071198597</v>
      </c>
      <c r="L1865" s="4">
        <f>IF(ISBLANK(J1865),VLOOKUP(A1865,GradientBoostingRegressor!$B$2:$J$850,6,FALSE),J1865)</f>
        <v>61066.235062791297</v>
      </c>
      <c r="P1865">
        <f t="shared" si="112"/>
        <v>0</v>
      </c>
      <c r="Q1865">
        <f>$H1865*Q$2402</f>
        <v>53604.281508619999</v>
      </c>
      <c r="R1865">
        <f t="shared" si="113"/>
        <v>0</v>
      </c>
      <c r="S1865">
        <f t="shared" si="114"/>
        <v>0</v>
      </c>
      <c r="T1865">
        <f>MROT/DAY(EOMONTH(MIN($G$2:$G$2401),MONTH(G1865)-1))/8*H1865*$T$2402</f>
        <v>0</v>
      </c>
      <c r="U1865">
        <f>I1865-PLAN</f>
        <v>690</v>
      </c>
    </row>
    <row r="1866" spans="1:21" x14ac:dyDescent="0.35">
      <c r="A1866">
        <v>1049</v>
      </c>
      <c r="B1866" t="s">
        <v>64</v>
      </c>
      <c r="C1866" t="s">
        <v>65</v>
      </c>
      <c r="D1866">
        <v>4</v>
      </c>
      <c r="E1866" t="s">
        <v>66</v>
      </c>
      <c r="F1866">
        <v>3.4</v>
      </c>
      <c r="G1866" s="1">
        <v>44567</v>
      </c>
      <c r="H1866">
        <v>324</v>
      </c>
      <c r="I1866">
        <v>2250</v>
      </c>
      <c r="K1866">
        <f>IF(ISBLANK(J1866),VLOOKUP(A1866,LinearRegression!$B$2:$J$850,6,FALSE),J1866)</f>
        <v>61236.739716641401</v>
      </c>
      <c r="L1866" s="4">
        <f>IF(ISBLANK(J1866),VLOOKUP(A1866,GradientBoostingRegressor!$B$2:$J$850,6,FALSE),J1866)</f>
        <v>65470.798638857399</v>
      </c>
      <c r="P1866">
        <f t="shared" si="112"/>
        <v>0</v>
      </c>
      <c r="Q1866">
        <f>$H1866*Q$2402</f>
        <v>49907.434508025515</v>
      </c>
      <c r="R1866">
        <f t="shared" si="113"/>
        <v>0</v>
      </c>
      <c r="S1866">
        <f t="shared" si="114"/>
        <v>0</v>
      </c>
      <c r="T1866">
        <f>MROT/DAY(EOMONTH(MIN($G$2:$G$2401),MONTH(G1866)-1))/8*H1866*$T$2402</f>
        <v>0</v>
      </c>
      <c r="U1866">
        <f>I1866-PLAN</f>
        <v>690</v>
      </c>
    </row>
    <row r="1867" spans="1:21" x14ac:dyDescent="0.35">
      <c r="A1867">
        <v>1051</v>
      </c>
      <c r="B1867" t="s">
        <v>69</v>
      </c>
      <c r="C1867" t="s">
        <v>68</v>
      </c>
      <c r="D1867">
        <v>4</v>
      </c>
      <c r="E1867" t="s">
        <v>66</v>
      </c>
      <c r="F1867">
        <v>3.4</v>
      </c>
      <c r="G1867" s="1">
        <v>44567</v>
      </c>
      <c r="H1867">
        <v>276</v>
      </c>
      <c r="I1867">
        <v>2250</v>
      </c>
      <c r="K1867">
        <f>IF(ISBLANK(J1867),VLOOKUP(A1867,LinearRegression!$B$2:$J$850,6,FALSE),J1867)</f>
        <v>50167.005872962902</v>
      </c>
      <c r="L1867" s="4">
        <f>IF(ISBLANK(J1867),VLOOKUP(A1867,GradientBoostingRegressor!$B$2:$J$850,6,FALSE),J1867)</f>
        <v>53232.486755574901</v>
      </c>
      <c r="P1867">
        <f t="shared" si="112"/>
        <v>0</v>
      </c>
      <c r="Q1867">
        <f>$H1867*Q$2402</f>
        <v>42513.740506836555</v>
      </c>
      <c r="R1867">
        <f t="shared" si="113"/>
        <v>0</v>
      </c>
      <c r="S1867">
        <f t="shared" si="114"/>
        <v>0</v>
      </c>
      <c r="T1867">
        <f>MROT/DAY(EOMONTH(MIN($G$2:$G$2401),MONTH(G1867)-1))/8*H1867*$T$2402</f>
        <v>0</v>
      </c>
      <c r="U1867">
        <f>I1867-PLAN</f>
        <v>690</v>
      </c>
    </row>
    <row r="1868" spans="1:21" x14ac:dyDescent="0.35">
      <c r="A1868">
        <v>1057</v>
      </c>
      <c r="B1868" t="s">
        <v>76</v>
      </c>
      <c r="C1868" t="s">
        <v>71</v>
      </c>
      <c r="D1868">
        <v>4</v>
      </c>
      <c r="E1868" t="s">
        <v>66</v>
      </c>
      <c r="F1868">
        <v>3.1</v>
      </c>
      <c r="G1868" s="1">
        <v>44567</v>
      </c>
      <c r="H1868">
        <v>300</v>
      </c>
      <c r="I1868">
        <v>2250</v>
      </c>
      <c r="K1868">
        <f>IF(ISBLANK(J1868),VLOOKUP(A1868,LinearRegression!$B$2:$J$850,6,FALSE),J1868)</f>
        <v>54976.860240934999</v>
      </c>
      <c r="L1868" s="4">
        <f>IF(ISBLANK(J1868),VLOOKUP(A1868,GradientBoostingRegressor!$B$2:$J$850,6,FALSE),J1868)</f>
        <v>54782.280967622697</v>
      </c>
      <c r="P1868">
        <f t="shared" si="112"/>
        <v>0</v>
      </c>
      <c r="Q1868">
        <f>$H1868*Q$2402</f>
        <v>46210.587507431032</v>
      </c>
      <c r="R1868">
        <f t="shared" si="113"/>
        <v>0</v>
      </c>
      <c r="S1868">
        <f t="shared" si="114"/>
        <v>0</v>
      </c>
      <c r="T1868">
        <f>MROT/DAY(EOMONTH(MIN($G$2:$G$2401),MONTH(G1868)-1))/8*H1868*$T$2402</f>
        <v>0</v>
      </c>
      <c r="U1868">
        <f>I1868-PLAN</f>
        <v>690</v>
      </c>
    </row>
    <row r="1869" spans="1:21" x14ac:dyDescent="0.35">
      <c r="A1869">
        <v>1059</v>
      </c>
      <c r="B1869" t="s">
        <v>78</v>
      </c>
      <c r="C1869" t="s">
        <v>65</v>
      </c>
      <c r="D1869">
        <v>4</v>
      </c>
      <c r="E1869" t="s">
        <v>66</v>
      </c>
      <c r="F1869">
        <v>3.4</v>
      </c>
      <c r="G1869" s="1">
        <v>44567</v>
      </c>
      <c r="H1869">
        <v>204</v>
      </c>
      <c r="I1869">
        <v>2250</v>
      </c>
      <c r="K1869">
        <f>IF(ISBLANK(J1869),VLOOKUP(A1869,LinearRegression!$B$2:$J$850,6,FALSE),J1869)</f>
        <v>33562.405107445098</v>
      </c>
      <c r="L1869" s="4">
        <f>IF(ISBLANK(J1869),VLOOKUP(A1869,GradientBoostingRegressor!$B$2:$J$850,6,FALSE),J1869)</f>
        <v>35557.069886338999</v>
      </c>
      <c r="P1869">
        <f t="shared" si="112"/>
        <v>0</v>
      </c>
      <c r="Q1869">
        <f>$H1869*Q$2402</f>
        <v>31423.199505053104</v>
      </c>
      <c r="R1869">
        <f t="shared" si="113"/>
        <v>0</v>
      </c>
      <c r="S1869">
        <f t="shared" si="114"/>
        <v>0</v>
      </c>
      <c r="T1869">
        <f>MROT/DAY(EOMONTH(MIN($G$2:$G$2401),MONTH(G1869)-1))/8*H1869*$T$2402</f>
        <v>0</v>
      </c>
      <c r="U1869">
        <f>I1869-PLAN</f>
        <v>690</v>
      </c>
    </row>
    <row r="1870" spans="1:21" x14ac:dyDescent="0.35">
      <c r="A1870">
        <v>1077</v>
      </c>
      <c r="B1870" t="s">
        <v>97</v>
      </c>
      <c r="C1870" t="s">
        <v>89</v>
      </c>
      <c r="D1870">
        <v>4</v>
      </c>
      <c r="E1870" t="s">
        <v>16</v>
      </c>
      <c r="F1870">
        <v>3.2</v>
      </c>
      <c r="G1870" s="1">
        <v>44567</v>
      </c>
      <c r="H1870">
        <v>276</v>
      </c>
      <c r="I1870">
        <v>2250</v>
      </c>
      <c r="K1870">
        <f>IF(ISBLANK(J1870),VLOOKUP(A1870,LinearRegression!$B$2:$J$850,6,FALSE),J1870)</f>
        <v>49683.6641703848</v>
      </c>
      <c r="L1870" s="4">
        <f>IF(ISBLANK(J1870),VLOOKUP(A1870,GradientBoostingRegressor!$B$2:$J$850,6,FALSE),J1870)</f>
        <v>51949.824607697999</v>
      </c>
      <c r="P1870">
        <f t="shared" si="112"/>
        <v>0</v>
      </c>
      <c r="Q1870">
        <f>$H1870*Q$2402</f>
        <v>42513.740506836555</v>
      </c>
      <c r="R1870">
        <f t="shared" si="113"/>
        <v>0</v>
      </c>
      <c r="S1870">
        <f t="shared" si="114"/>
        <v>0</v>
      </c>
      <c r="T1870">
        <f>MROT/DAY(EOMONTH(MIN($G$2:$G$2401),MONTH(G1870)-1))/8*H1870*$T$2402</f>
        <v>0</v>
      </c>
      <c r="U1870">
        <f>I1870-PLAN</f>
        <v>690</v>
      </c>
    </row>
    <row r="1871" spans="1:21" x14ac:dyDescent="0.35">
      <c r="A1871">
        <v>1080</v>
      </c>
      <c r="B1871" t="s">
        <v>100</v>
      </c>
      <c r="C1871" t="s">
        <v>89</v>
      </c>
      <c r="D1871">
        <v>4</v>
      </c>
      <c r="E1871" t="s">
        <v>16</v>
      </c>
      <c r="F1871">
        <v>3.2</v>
      </c>
      <c r="G1871" s="1">
        <v>44567</v>
      </c>
      <c r="H1871">
        <v>276</v>
      </c>
      <c r="I1871">
        <v>2250</v>
      </c>
      <c r="K1871">
        <f>IF(ISBLANK(J1871),VLOOKUP(A1871,LinearRegression!$B$2:$J$850,6,FALSE),J1871)</f>
        <v>49683.6641703848</v>
      </c>
      <c r="L1871" s="4">
        <f>IF(ISBLANK(J1871),VLOOKUP(A1871,GradientBoostingRegressor!$B$2:$J$850,6,FALSE),J1871)</f>
        <v>51949.824607697999</v>
      </c>
      <c r="P1871">
        <f t="shared" si="112"/>
        <v>0</v>
      </c>
      <c r="Q1871">
        <f>$H1871*Q$2402</f>
        <v>42513.740506836555</v>
      </c>
      <c r="R1871">
        <f t="shared" si="113"/>
        <v>0</v>
      </c>
      <c r="S1871">
        <f t="shared" si="114"/>
        <v>0</v>
      </c>
      <c r="T1871">
        <f>MROT/DAY(EOMONTH(MIN($G$2:$G$2401),MONTH(G1871)-1))/8*H1871*$T$2402</f>
        <v>0</v>
      </c>
      <c r="U1871">
        <f>I1871-PLAN</f>
        <v>690</v>
      </c>
    </row>
    <row r="1872" spans="1:21" x14ac:dyDescent="0.35">
      <c r="A1872">
        <v>1091</v>
      </c>
      <c r="B1872" t="s">
        <v>112</v>
      </c>
      <c r="C1872" t="s">
        <v>18</v>
      </c>
      <c r="D1872">
        <v>4</v>
      </c>
      <c r="E1872" t="s">
        <v>103</v>
      </c>
      <c r="F1872">
        <v>3.3</v>
      </c>
      <c r="G1872" s="1">
        <v>44567</v>
      </c>
      <c r="H1872">
        <v>228</v>
      </c>
      <c r="I1872">
        <v>2250</v>
      </c>
      <c r="K1872">
        <f>IF(ISBLANK(J1872),VLOOKUP(A1872,LinearRegression!$B$2:$J$850,6,FALSE),J1872)</f>
        <v>38855.601177995399</v>
      </c>
      <c r="L1872" s="4">
        <f>IF(ISBLANK(J1872),VLOOKUP(A1872,GradientBoostingRegressor!$B$2:$J$850,6,FALSE),J1872)</f>
        <v>39936.735559407804</v>
      </c>
      <c r="P1872">
        <f t="shared" si="112"/>
        <v>0</v>
      </c>
      <c r="Q1872">
        <f>$H1872*Q$2402</f>
        <v>35120.046505647588</v>
      </c>
      <c r="R1872">
        <f t="shared" si="113"/>
        <v>0</v>
      </c>
      <c r="S1872">
        <f t="shared" si="114"/>
        <v>0</v>
      </c>
      <c r="T1872">
        <f>MROT/DAY(EOMONTH(MIN($G$2:$G$2401),MONTH(G1872)-1))/8*H1872*$T$2402</f>
        <v>0</v>
      </c>
      <c r="U1872">
        <f>I1872-PLAN</f>
        <v>690</v>
      </c>
    </row>
    <row r="1873" spans="1:21" x14ac:dyDescent="0.35">
      <c r="A1873">
        <v>1100</v>
      </c>
      <c r="B1873" t="s">
        <v>122</v>
      </c>
      <c r="C1873" t="s">
        <v>114</v>
      </c>
      <c r="D1873">
        <v>5</v>
      </c>
      <c r="E1873" t="s">
        <v>51</v>
      </c>
      <c r="F1873">
        <v>3.3</v>
      </c>
      <c r="G1873" s="1">
        <v>44567</v>
      </c>
      <c r="H1873">
        <v>288</v>
      </c>
      <c r="I1873">
        <v>2250</v>
      </c>
      <c r="K1873">
        <f>IF(ISBLANK(J1873),VLOOKUP(A1873,LinearRegression!$B$2:$J$850,6,FALSE),J1873)</f>
        <v>55484.555198586502</v>
      </c>
      <c r="L1873" s="4">
        <f>IF(ISBLANK(J1873),VLOOKUP(A1873,GradientBoostingRegressor!$B$2:$J$850,6,FALSE),J1873)</f>
        <v>60683.918570683498</v>
      </c>
      <c r="P1873">
        <f t="shared" si="112"/>
        <v>0</v>
      </c>
      <c r="Q1873">
        <f>$H1873*Q$2402</f>
        <v>44362.16400713379</v>
      </c>
      <c r="R1873">
        <f t="shared" si="113"/>
        <v>0</v>
      </c>
      <c r="S1873">
        <f t="shared" si="114"/>
        <v>0</v>
      </c>
      <c r="T1873">
        <f>MROT/DAY(EOMONTH(MIN($G$2:$G$2401),MONTH(G1873)-1))/8*H1873*$T$2402</f>
        <v>0</v>
      </c>
      <c r="U1873">
        <f>I1873-PLAN</f>
        <v>690</v>
      </c>
    </row>
    <row r="1874" spans="1:21" x14ac:dyDescent="0.35">
      <c r="A1874">
        <v>1113</v>
      </c>
      <c r="B1874" t="s">
        <v>136</v>
      </c>
      <c r="C1874" t="s">
        <v>50</v>
      </c>
      <c r="D1874">
        <v>5</v>
      </c>
      <c r="E1874" t="s">
        <v>133</v>
      </c>
      <c r="F1874">
        <v>2</v>
      </c>
      <c r="G1874" s="1">
        <v>44567</v>
      </c>
      <c r="H1874">
        <v>264</v>
      </c>
      <c r="I1874">
        <v>2250</v>
      </c>
      <c r="K1874">
        <f>IF(ISBLANK(J1874),VLOOKUP(A1874,LinearRegression!$B$2:$J$850,6,FALSE),J1874)</f>
        <v>46807.967209989802</v>
      </c>
      <c r="L1874" s="4">
        <f>IF(ISBLANK(J1874),VLOOKUP(A1874,GradientBoostingRegressor!$B$2:$J$850,6,FALSE),J1874)</f>
        <v>49343.903281626299</v>
      </c>
      <c r="P1874">
        <f t="shared" si="112"/>
        <v>0</v>
      </c>
      <c r="Q1874">
        <f>$H1874*Q$2402</f>
        <v>40665.317006539313</v>
      </c>
      <c r="R1874">
        <f t="shared" si="113"/>
        <v>0</v>
      </c>
      <c r="S1874">
        <f t="shared" si="114"/>
        <v>0</v>
      </c>
      <c r="T1874">
        <f>MROT/DAY(EOMONTH(MIN($G$2:$G$2401),MONTH(G1874)-1))/8*H1874*$T$2402</f>
        <v>0</v>
      </c>
      <c r="U1874">
        <f>I1874-PLAN</f>
        <v>690</v>
      </c>
    </row>
    <row r="1875" spans="1:21" x14ac:dyDescent="0.35">
      <c r="A1875">
        <v>1114</v>
      </c>
      <c r="B1875" t="s">
        <v>137</v>
      </c>
      <c r="C1875" t="s">
        <v>50</v>
      </c>
      <c r="D1875">
        <v>5</v>
      </c>
      <c r="E1875" t="s">
        <v>133</v>
      </c>
      <c r="F1875">
        <v>2</v>
      </c>
      <c r="G1875" s="1">
        <v>44567</v>
      </c>
      <c r="H1875">
        <v>324</v>
      </c>
      <c r="I1875">
        <v>2250</v>
      </c>
      <c r="K1875">
        <f>IF(ISBLANK(J1875),VLOOKUP(A1875,LinearRegression!$B$2:$J$850,6,FALSE),J1875)</f>
        <v>60645.134514587902</v>
      </c>
      <c r="L1875" s="4">
        <f>IF(ISBLANK(J1875),VLOOKUP(A1875,GradientBoostingRegressor!$B$2:$J$850,6,FALSE),J1875)</f>
        <v>64593.922378777199</v>
      </c>
      <c r="P1875">
        <f t="shared" si="112"/>
        <v>0</v>
      </c>
      <c r="Q1875">
        <f>$H1875*Q$2402</f>
        <v>49907.434508025515</v>
      </c>
      <c r="R1875">
        <f t="shared" si="113"/>
        <v>0</v>
      </c>
      <c r="S1875">
        <f t="shared" si="114"/>
        <v>0</v>
      </c>
      <c r="T1875">
        <f>MROT/DAY(EOMONTH(MIN($G$2:$G$2401),MONTH(G1875)-1))/8*H1875*$T$2402</f>
        <v>0</v>
      </c>
      <c r="U1875">
        <f>I1875-PLAN</f>
        <v>690</v>
      </c>
    </row>
    <row r="1876" spans="1:21" x14ac:dyDescent="0.35">
      <c r="A1876">
        <v>1116</v>
      </c>
      <c r="B1876" t="s">
        <v>139</v>
      </c>
      <c r="C1876" t="s">
        <v>65</v>
      </c>
      <c r="D1876">
        <v>5</v>
      </c>
      <c r="E1876" t="s">
        <v>66</v>
      </c>
      <c r="F1876">
        <v>3.4</v>
      </c>
      <c r="G1876" s="1">
        <v>44567</v>
      </c>
      <c r="H1876">
        <v>300</v>
      </c>
      <c r="I1876">
        <v>2250</v>
      </c>
      <c r="K1876">
        <f>IF(ISBLANK(J1876),VLOOKUP(A1876,LinearRegression!$B$2:$J$850,6,FALSE),J1876)</f>
        <v>58493.659510795202</v>
      </c>
      <c r="L1876" s="4">
        <f>IF(ISBLANK(J1876),VLOOKUP(A1876,GradientBoostingRegressor!$B$2:$J$850,6,FALSE),J1876)</f>
        <v>64783.132204119</v>
      </c>
      <c r="P1876">
        <f t="shared" si="112"/>
        <v>0</v>
      </c>
      <c r="Q1876">
        <f>$H1876*Q$2402</f>
        <v>46210.587507431032</v>
      </c>
      <c r="R1876">
        <f t="shared" si="113"/>
        <v>0</v>
      </c>
      <c r="S1876">
        <f t="shared" si="114"/>
        <v>0</v>
      </c>
      <c r="T1876">
        <f>MROT/DAY(EOMONTH(MIN($G$2:$G$2401),MONTH(G1876)-1))/8*H1876*$T$2402</f>
        <v>0</v>
      </c>
      <c r="U1876">
        <f>I1876-PLAN</f>
        <v>690</v>
      </c>
    </row>
    <row r="1877" spans="1:21" x14ac:dyDescent="0.35">
      <c r="A1877">
        <v>1119</v>
      </c>
      <c r="B1877" t="s">
        <v>143</v>
      </c>
      <c r="C1877" t="s">
        <v>65</v>
      </c>
      <c r="D1877">
        <v>5</v>
      </c>
      <c r="E1877" t="s">
        <v>142</v>
      </c>
      <c r="F1877">
        <v>3.4</v>
      </c>
      <c r="G1877" s="1">
        <v>44567</v>
      </c>
      <c r="H1877">
        <v>252</v>
      </c>
      <c r="I1877">
        <v>2250</v>
      </c>
      <c r="K1877">
        <f>IF(ISBLANK(J1877),VLOOKUP(A1877,LinearRegression!$B$2:$J$850,6,FALSE),J1877)</f>
        <v>47423.9256671166</v>
      </c>
      <c r="L1877" s="4">
        <f>IF(ISBLANK(J1877),VLOOKUP(A1877,GradientBoostingRegressor!$B$2:$J$850,6,FALSE),J1877)</f>
        <v>51109.953964125001</v>
      </c>
      <c r="P1877">
        <f t="shared" si="112"/>
        <v>0</v>
      </c>
      <c r="Q1877">
        <f>$H1877*Q$2402</f>
        <v>38816.893506242071</v>
      </c>
      <c r="R1877">
        <f t="shared" si="113"/>
        <v>0</v>
      </c>
      <c r="S1877">
        <f t="shared" si="114"/>
        <v>0</v>
      </c>
      <c r="T1877">
        <f>MROT/DAY(EOMONTH(MIN($G$2:$G$2401),MONTH(G1877)-1))/8*H1877*$T$2402</f>
        <v>0</v>
      </c>
      <c r="U1877">
        <f>I1877-PLAN</f>
        <v>690</v>
      </c>
    </row>
    <row r="1878" spans="1:21" x14ac:dyDescent="0.35">
      <c r="A1878">
        <v>1131</v>
      </c>
      <c r="B1878" t="s">
        <v>156</v>
      </c>
      <c r="C1878" t="s">
        <v>65</v>
      </c>
      <c r="D1878">
        <v>5</v>
      </c>
      <c r="E1878" t="s">
        <v>151</v>
      </c>
      <c r="F1878">
        <v>3.4</v>
      </c>
      <c r="G1878" s="1">
        <v>44567</v>
      </c>
      <c r="H1878">
        <v>240</v>
      </c>
      <c r="I1878">
        <v>2250</v>
      </c>
      <c r="K1878">
        <f>IF(ISBLANK(J1878),VLOOKUP(A1878,LinearRegression!$B$2:$J$850,6,FALSE),J1878)</f>
        <v>44656.492206196999</v>
      </c>
      <c r="L1878" s="4">
        <f>IF(ISBLANK(J1878),VLOOKUP(A1878,GradientBoostingRegressor!$B$2:$J$850,6,FALSE),J1878)</f>
        <v>47976.078072788201</v>
      </c>
      <c r="P1878">
        <f t="shared" si="112"/>
        <v>0</v>
      </c>
      <c r="Q1878">
        <f>$H1878*Q$2402</f>
        <v>36968.47000594483</v>
      </c>
      <c r="R1878">
        <f t="shared" si="113"/>
        <v>0</v>
      </c>
      <c r="S1878">
        <f t="shared" si="114"/>
        <v>0</v>
      </c>
      <c r="T1878">
        <f>MROT/DAY(EOMONTH(MIN($G$2:$G$2401),MONTH(G1878)-1))/8*H1878*$T$2402</f>
        <v>0</v>
      </c>
      <c r="U1878">
        <f>I1878-PLAN</f>
        <v>690</v>
      </c>
    </row>
    <row r="1879" spans="1:21" x14ac:dyDescent="0.35">
      <c r="A1879">
        <v>1144</v>
      </c>
      <c r="B1879" t="s">
        <v>169</v>
      </c>
      <c r="C1879" t="s">
        <v>65</v>
      </c>
      <c r="D1879">
        <v>6</v>
      </c>
      <c r="E1879" t="s">
        <v>66</v>
      </c>
      <c r="F1879">
        <v>3.4</v>
      </c>
      <c r="G1879" s="1">
        <v>44567</v>
      </c>
      <c r="H1879">
        <v>288</v>
      </c>
      <c r="I1879">
        <v>2250</v>
      </c>
      <c r="K1879">
        <f>IF(ISBLANK(J1879),VLOOKUP(A1879,LinearRegression!$B$2:$J$850,6,FALSE),J1879)</f>
        <v>58518.012765868501</v>
      </c>
      <c r="L1879" s="4">
        <f>IF(ISBLANK(J1879),VLOOKUP(A1879,GradientBoostingRegressor!$B$2:$J$850,6,FALSE),J1879)</f>
        <v>67281.325921024603</v>
      </c>
      <c r="P1879">
        <f t="shared" si="112"/>
        <v>0</v>
      </c>
      <c r="Q1879">
        <f>$H1879*Q$2402</f>
        <v>44362.16400713379</v>
      </c>
      <c r="R1879">
        <f t="shared" si="113"/>
        <v>0</v>
      </c>
      <c r="S1879">
        <f t="shared" si="114"/>
        <v>0</v>
      </c>
      <c r="T1879">
        <f>MROT/DAY(EOMONTH(MIN($G$2:$G$2401),MONTH(G1879)-1))/8*H1879*$T$2402</f>
        <v>0</v>
      </c>
      <c r="U1879">
        <f>I1879-PLAN</f>
        <v>690</v>
      </c>
    </row>
    <row r="1880" spans="1:21" x14ac:dyDescent="0.35">
      <c r="A1880">
        <v>1145</v>
      </c>
      <c r="B1880" t="s">
        <v>170</v>
      </c>
      <c r="C1880" t="s">
        <v>65</v>
      </c>
      <c r="D1880">
        <v>6</v>
      </c>
      <c r="E1880" t="s">
        <v>66</v>
      </c>
      <c r="F1880">
        <v>3.4</v>
      </c>
      <c r="G1880" s="1">
        <v>44567</v>
      </c>
      <c r="H1880">
        <v>228</v>
      </c>
      <c r="I1880">
        <v>2250</v>
      </c>
      <c r="K1880">
        <f>IF(ISBLANK(J1880),VLOOKUP(A1880,LinearRegression!$B$2:$J$850,6,FALSE),J1880)</f>
        <v>44680.845461270401</v>
      </c>
      <c r="L1880" s="4">
        <f>IF(ISBLANK(J1880),VLOOKUP(A1880,GradientBoostingRegressor!$B$2:$J$850,6,FALSE),J1880)</f>
        <v>48272.818324449298</v>
      </c>
      <c r="P1880">
        <f t="shared" si="112"/>
        <v>0</v>
      </c>
      <c r="Q1880">
        <f>$H1880*Q$2402</f>
        <v>35120.046505647588</v>
      </c>
      <c r="R1880">
        <f t="shared" si="113"/>
        <v>0</v>
      </c>
      <c r="S1880">
        <f t="shared" si="114"/>
        <v>0</v>
      </c>
      <c r="T1880">
        <f>MROT/DAY(EOMONTH(MIN($G$2:$G$2401),MONTH(G1880)-1))/8*H1880*$T$2402</f>
        <v>0</v>
      </c>
      <c r="U1880">
        <f>I1880-PLAN</f>
        <v>690</v>
      </c>
    </row>
    <row r="1881" spans="1:21" x14ac:dyDescent="0.35">
      <c r="A1881">
        <v>1146</v>
      </c>
      <c r="B1881" t="s">
        <v>171</v>
      </c>
      <c r="C1881" t="s">
        <v>65</v>
      </c>
      <c r="D1881">
        <v>6</v>
      </c>
      <c r="E1881" t="s">
        <v>66</v>
      </c>
      <c r="F1881">
        <v>3.4</v>
      </c>
      <c r="G1881" s="1">
        <v>44567</v>
      </c>
      <c r="H1881">
        <v>264</v>
      </c>
      <c r="I1881">
        <v>2250</v>
      </c>
      <c r="K1881">
        <f>IF(ISBLANK(J1881),VLOOKUP(A1881,LinearRegression!$B$2:$J$850,6,FALSE),J1881)</f>
        <v>52983.145844029299</v>
      </c>
      <c r="L1881" s="4">
        <f>IF(ISBLANK(J1881),VLOOKUP(A1881,GradientBoostingRegressor!$B$2:$J$850,6,FALSE),J1881)</f>
        <v>60152.792398652702</v>
      </c>
      <c r="P1881">
        <f t="shared" si="112"/>
        <v>0</v>
      </c>
      <c r="Q1881">
        <f>$H1881*Q$2402</f>
        <v>40665.317006539313</v>
      </c>
      <c r="R1881">
        <f t="shared" si="113"/>
        <v>0</v>
      </c>
      <c r="S1881">
        <f t="shared" si="114"/>
        <v>0</v>
      </c>
      <c r="T1881">
        <f>MROT/DAY(EOMONTH(MIN($G$2:$G$2401),MONTH(G1881)-1))/8*H1881*$T$2402</f>
        <v>0</v>
      </c>
      <c r="U1881">
        <f>I1881-PLAN</f>
        <v>690</v>
      </c>
    </row>
    <row r="1882" spans="1:21" x14ac:dyDescent="0.35">
      <c r="A1882">
        <v>1149</v>
      </c>
      <c r="B1882" t="s">
        <v>174</v>
      </c>
      <c r="C1882" t="s">
        <v>114</v>
      </c>
      <c r="D1882">
        <v>6</v>
      </c>
      <c r="E1882" t="s">
        <v>16</v>
      </c>
      <c r="F1882">
        <v>3.3</v>
      </c>
      <c r="G1882" s="1">
        <v>44567</v>
      </c>
      <c r="H1882">
        <v>276</v>
      </c>
      <c r="I1882">
        <v>2250</v>
      </c>
      <c r="K1882">
        <f>IF(ISBLANK(J1882),VLOOKUP(A1882,LinearRegression!$B$2:$J$850,6,FALSE),J1882)</f>
        <v>55508.908453659897</v>
      </c>
      <c r="L1882" s="4">
        <f>IF(ISBLANK(J1882),VLOOKUP(A1882,GradientBoostingRegressor!$B$2:$J$850,6,FALSE),J1882)</f>
        <v>62055.145670972903</v>
      </c>
      <c r="P1882">
        <f t="shared" si="112"/>
        <v>0</v>
      </c>
      <c r="Q1882">
        <f>$H1882*Q$2402</f>
        <v>42513.740506836555</v>
      </c>
      <c r="R1882">
        <f t="shared" si="113"/>
        <v>0</v>
      </c>
      <c r="S1882">
        <f t="shared" si="114"/>
        <v>0</v>
      </c>
      <c r="T1882">
        <f>MROT/DAY(EOMONTH(MIN($G$2:$G$2401),MONTH(G1882)-1))/8*H1882*$T$2402</f>
        <v>0</v>
      </c>
      <c r="U1882">
        <f>I1882-PLAN</f>
        <v>690</v>
      </c>
    </row>
    <row r="1883" spans="1:21" x14ac:dyDescent="0.35">
      <c r="A1883">
        <v>1151</v>
      </c>
      <c r="B1883" t="s">
        <v>176</v>
      </c>
      <c r="C1883" t="s">
        <v>114</v>
      </c>
      <c r="D1883">
        <v>6</v>
      </c>
      <c r="E1883" t="s">
        <v>103</v>
      </c>
      <c r="F1883">
        <v>3.3</v>
      </c>
      <c r="G1883" s="1">
        <v>44567</v>
      </c>
      <c r="H1883">
        <v>252</v>
      </c>
      <c r="I1883">
        <v>2250</v>
      </c>
      <c r="K1883">
        <f>IF(ISBLANK(J1883),VLOOKUP(A1883,LinearRegression!$B$2:$J$850,6,FALSE),J1883)</f>
        <v>49974.0415318206</v>
      </c>
      <c r="L1883" s="4">
        <f>IF(ISBLANK(J1883),VLOOKUP(A1883,GradientBoostingRegressor!$B$2:$J$850,6,FALSE),J1883)</f>
        <v>55914.897448345197</v>
      </c>
      <c r="P1883">
        <f t="shared" si="112"/>
        <v>0</v>
      </c>
      <c r="Q1883">
        <f>$H1883*Q$2402</f>
        <v>38816.893506242071</v>
      </c>
      <c r="R1883">
        <f t="shared" si="113"/>
        <v>0</v>
      </c>
      <c r="S1883">
        <f t="shared" si="114"/>
        <v>0</v>
      </c>
      <c r="T1883">
        <f>MROT/DAY(EOMONTH(MIN($G$2:$G$2401),MONTH(G1883)-1))/8*H1883*$T$2402</f>
        <v>0</v>
      </c>
      <c r="U1883">
        <f>I1883-PLAN</f>
        <v>690</v>
      </c>
    </row>
    <row r="1884" spans="1:21" x14ac:dyDescent="0.35">
      <c r="A1884">
        <v>1160</v>
      </c>
      <c r="B1884" t="s">
        <v>187</v>
      </c>
      <c r="C1884" t="s">
        <v>180</v>
      </c>
      <c r="D1884">
        <v>7</v>
      </c>
      <c r="E1884" t="s">
        <v>181</v>
      </c>
      <c r="F1884">
        <v>1</v>
      </c>
      <c r="G1884" s="1">
        <v>44567</v>
      </c>
      <c r="H1884">
        <v>300</v>
      </c>
      <c r="I1884">
        <v>2250</v>
      </c>
      <c r="K1884">
        <f>IF(ISBLANK(J1884),VLOOKUP(A1884,LinearRegression!$B$2:$J$850,6,FALSE),J1884)</f>
        <v>58277.132511844298</v>
      </c>
      <c r="L1884" s="4">
        <f>IF(ISBLANK(J1884),VLOOKUP(A1884,GradientBoostingRegressor!$B$2:$J$850,6,FALSE),J1884)</f>
        <v>68476.470649879804</v>
      </c>
      <c r="P1884">
        <f t="shared" si="112"/>
        <v>0</v>
      </c>
      <c r="Q1884">
        <f>$H1884*Q$2402</f>
        <v>46210.587507431032</v>
      </c>
      <c r="R1884">
        <f t="shared" si="113"/>
        <v>0</v>
      </c>
      <c r="S1884">
        <f t="shared" si="114"/>
        <v>0</v>
      </c>
      <c r="T1884">
        <f>MROT/DAY(EOMONTH(MIN($G$2:$G$2401),MONTH(G1884)-1))/8*H1884*$T$2402</f>
        <v>0</v>
      </c>
      <c r="U1884">
        <f>I1884-PLAN</f>
        <v>690</v>
      </c>
    </row>
    <row r="1885" spans="1:21" x14ac:dyDescent="0.35">
      <c r="A1885">
        <v>1162</v>
      </c>
      <c r="B1885" t="s">
        <v>189</v>
      </c>
      <c r="C1885" t="s">
        <v>65</v>
      </c>
      <c r="D1885">
        <v>7</v>
      </c>
      <c r="E1885" t="s">
        <v>66</v>
      </c>
      <c r="F1885">
        <v>3.4</v>
      </c>
      <c r="G1885" s="1">
        <v>44567</v>
      </c>
      <c r="H1885">
        <v>288</v>
      </c>
      <c r="I1885">
        <v>2250</v>
      </c>
      <c r="K1885">
        <f>IF(ISBLANK(J1885),VLOOKUP(A1885,LinearRegression!$B$2:$J$850,6,FALSE),J1885)</f>
        <v>61309.799481861497</v>
      </c>
      <c r="L1885" s="4">
        <f>IF(ISBLANK(J1885),VLOOKUP(A1885,GradientBoostingRegressor!$B$2:$J$850,6,FALSE),J1885)</f>
        <v>74182.352288048802</v>
      </c>
      <c r="P1885">
        <f t="shared" si="112"/>
        <v>0</v>
      </c>
      <c r="Q1885">
        <f>$H1885*Q$2402</f>
        <v>44362.16400713379</v>
      </c>
      <c r="R1885">
        <f t="shared" si="113"/>
        <v>0</v>
      </c>
      <c r="S1885">
        <f t="shared" si="114"/>
        <v>0</v>
      </c>
      <c r="T1885">
        <f>MROT/DAY(EOMONTH(MIN($G$2:$G$2401),MONTH(G1885)-1))/8*H1885*$T$2402</f>
        <v>0</v>
      </c>
      <c r="U1885">
        <f>I1885-PLAN</f>
        <v>690</v>
      </c>
    </row>
    <row r="1886" spans="1:21" x14ac:dyDescent="0.35">
      <c r="A1886">
        <v>1172</v>
      </c>
      <c r="B1886" t="s">
        <v>199</v>
      </c>
      <c r="C1886" t="s">
        <v>114</v>
      </c>
      <c r="D1886">
        <v>7</v>
      </c>
      <c r="E1886" t="s">
        <v>16</v>
      </c>
      <c r="F1886">
        <v>3.3</v>
      </c>
      <c r="G1886" s="1">
        <v>44567</v>
      </c>
      <c r="H1886">
        <v>312</v>
      </c>
      <c r="I1886">
        <v>2250</v>
      </c>
      <c r="K1886">
        <f>IF(ISBLANK(J1886),VLOOKUP(A1886,LinearRegression!$B$2:$J$850,6,FALSE),J1886)</f>
        <v>66602.995552411798</v>
      </c>
      <c r="L1886" s="4">
        <f>IF(ISBLANK(J1886),VLOOKUP(A1886,GradientBoostingRegressor!$B$2:$J$850,6,FALSE),J1886)</f>
        <v>76893.121446035904</v>
      </c>
      <c r="P1886">
        <f t="shared" si="112"/>
        <v>0</v>
      </c>
      <c r="Q1886">
        <f>$H1886*Q$2402</f>
        <v>48059.011007728273</v>
      </c>
      <c r="R1886">
        <f t="shared" si="113"/>
        <v>0</v>
      </c>
      <c r="S1886">
        <f t="shared" si="114"/>
        <v>0</v>
      </c>
      <c r="T1886">
        <f>MROT/DAY(EOMONTH(MIN($G$2:$G$2401),MONTH(G1886)-1))/8*H1886*$T$2402</f>
        <v>0</v>
      </c>
      <c r="U1886">
        <f>I1886-PLAN</f>
        <v>690</v>
      </c>
    </row>
    <row r="1887" spans="1:21" x14ac:dyDescent="0.35">
      <c r="A1887">
        <v>1173</v>
      </c>
      <c r="B1887" t="s">
        <v>200</v>
      </c>
      <c r="C1887" t="s">
        <v>114</v>
      </c>
      <c r="D1887">
        <v>7</v>
      </c>
      <c r="E1887" t="s">
        <v>16</v>
      </c>
      <c r="F1887">
        <v>3.3</v>
      </c>
      <c r="G1887" s="1">
        <v>44567</v>
      </c>
      <c r="H1887">
        <v>228</v>
      </c>
      <c r="I1887">
        <v>2250</v>
      </c>
      <c r="K1887">
        <f>IF(ISBLANK(J1887),VLOOKUP(A1887,LinearRegression!$B$2:$J$850,6,FALSE),J1887)</f>
        <v>47230.9613259744</v>
      </c>
      <c r="L1887" s="4">
        <f>IF(ISBLANK(J1887),VLOOKUP(A1887,GradientBoostingRegressor!$B$2:$J$850,6,FALSE),J1887)</f>
        <v>52261.613112628802</v>
      </c>
      <c r="P1887">
        <f t="shared" si="112"/>
        <v>0</v>
      </c>
      <c r="Q1887">
        <f>$H1887*Q$2402</f>
        <v>35120.046505647588</v>
      </c>
      <c r="R1887">
        <f t="shared" si="113"/>
        <v>0</v>
      </c>
      <c r="S1887">
        <f t="shared" si="114"/>
        <v>0</v>
      </c>
      <c r="T1887">
        <f>MROT/DAY(EOMONTH(MIN($G$2:$G$2401),MONTH(G1887)-1))/8*H1887*$T$2402</f>
        <v>0</v>
      </c>
      <c r="U1887">
        <f>I1887-PLAN</f>
        <v>690</v>
      </c>
    </row>
    <row r="1888" spans="1:21" x14ac:dyDescent="0.35">
      <c r="A1888">
        <v>1180</v>
      </c>
      <c r="B1888" t="s">
        <v>207</v>
      </c>
      <c r="C1888" t="s">
        <v>114</v>
      </c>
      <c r="D1888">
        <v>7</v>
      </c>
      <c r="E1888" t="s">
        <v>103</v>
      </c>
      <c r="F1888">
        <v>3.3</v>
      </c>
      <c r="G1888" s="1">
        <v>44567</v>
      </c>
      <c r="H1888">
        <v>264</v>
      </c>
      <c r="I1888">
        <v>2250</v>
      </c>
      <c r="K1888">
        <f>IF(ISBLANK(J1888),VLOOKUP(A1888,LinearRegression!$B$2:$J$850,6,FALSE),J1888)</f>
        <v>55533.261708733298</v>
      </c>
      <c r="L1888" s="4">
        <f>IF(ISBLANK(J1888),VLOOKUP(A1888,GradientBoostingRegressor!$B$2:$J$850,6,FALSE),J1888)</f>
        <v>63321.699612489298</v>
      </c>
      <c r="P1888">
        <f t="shared" si="112"/>
        <v>0</v>
      </c>
      <c r="Q1888">
        <f>$H1888*Q$2402</f>
        <v>40665.317006539313</v>
      </c>
      <c r="R1888">
        <f t="shared" si="113"/>
        <v>0</v>
      </c>
      <c r="S1888">
        <f t="shared" si="114"/>
        <v>0</v>
      </c>
      <c r="T1888">
        <f>MROT/DAY(EOMONTH(MIN($G$2:$G$2401),MONTH(G1888)-1))/8*H1888*$T$2402</f>
        <v>0</v>
      </c>
      <c r="U1888">
        <f>I1888-PLAN</f>
        <v>690</v>
      </c>
    </row>
    <row r="1889" spans="1:21" x14ac:dyDescent="0.35">
      <c r="A1889">
        <v>1183</v>
      </c>
      <c r="B1889" t="s">
        <v>210</v>
      </c>
      <c r="C1889" t="s">
        <v>180</v>
      </c>
      <c r="D1889">
        <v>8</v>
      </c>
      <c r="E1889" t="s">
        <v>181</v>
      </c>
      <c r="F1889">
        <v>1</v>
      </c>
      <c r="G1889" s="1">
        <v>44567</v>
      </c>
      <c r="H1889">
        <v>276</v>
      </c>
      <c r="I1889">
        <v>2250</v>
      </c>
      <c r="K1889">
        <f>IF(ISBLANK(J1889),VLOOKUP(A1889,LinearRegression!$B$2:$J$850,6,FALSE),J1889)</f>
        <v>55534.052305998099</v>
      </c>
      <c r="L1889" s="4">
        <f>IF(ISBLANK(J1889),VLOOKUP(A1889,GradientBoostingRegressor!$B$2:$J$850,6,FALSE),J1889)</f>
        <v>61501.295597934397</v>
      </c>
      <c r="P1889">
        <f t="shared" si="112"/>
        <v>0</v>
      </c>
      <c r="Q1889">
        <f>$H1889*Q$2402</f>
        <v>42513.740506836555</v>
      </c>
      <c r="R1889">
        <f t="shared" si="113"/>
        <v>0</v>
      </c>
      <c r="S1889">
        <f t="shared" si="114"/>
        <v>0</v>
      </c>
      <c r="T1889">
        <f>MROT/DAY(EOMONTH(MIN($G$2:$G$2401),MONTH(G1889)-1))/8*H1889*$T$2402</f>
        <v>0</v>
      </c>
      <c r="U1889">
        <f>I1889-PLAN</f>
        <v>690</v>
      </c>
    </row>
    <row r="1890" spans="1:21" x14ac:dyDescent="0.35">
      <c r="A1890">
        <v>1184</v>
      </c>
      <c r="B1890" t="s">
        <v>211</v>
      </c>
      <c r="C1890" t="s">
        <v>180</v>
      </c>
      <c r="D1890">
        <v>8</v>
      </c>
      <c r="E1890" t="s">
        <v>181</v>
      </c>
      <c r="F1890">
        <v>1</v>
      </c>
      <c r="G1890" s="1">
        <v>44567</v>
      </c>
      <c r="H1890">
        <v>264</v>
      </c>
      <c r="I1890">
        <v>2250</v>
      </c>
      <c r="K1890">
        <f>IF(ISBLANK(J1890),VLOOKUP(A1890,LinearRegression!$B$2:$J$850,6,FALSE),J1890)</f>
        <v>52766.618845078403</v>
      </c>
      <c r="L1890" s="4">
        <f>IF(ISBLANK(J1890),VLOOKUP(A1890,GradientBoostingRegressor!$B$2:$J$850,6,FALSE),J1890)</f>
        <v>56456.477631855101</v>
      </c>
      <c r="P1890">
        <f t="shared" si="112"/>
        <v>0</v>
      </c>
      <c r="Q1890">
        <f>$H1890*Q$2402</f>
        <v>40665.317006539313</v>
      </c>
      <c r="R1890">
        <f t="shared" si="113"/>
        <v>0</v>
      </c>
      <c r="S1890">
        <f t="shared" si="114"/>
        <v>0</v>
      </c>
      <c r="T1890">
        <f>MROT/DAY(EOMONTH(MIN($G$2:$G$2401),MONTH(G1890)-1))/8*H1890*$T$2402</f>
        <v>0</v>
      </c>
      <c r="U1890">
        <f>I1890-PLAN</f>
        <v>690</v>
      </c>
    </row>
    <row r="1891" spans="1:21" x14ac:dyDescent="0.35">
      <c r="A1891">
        <v>1185</v>
      </c>
      <c r="B1891" t="s">
        <v>212</v>
      </c>
      <c r="C1891" t="s">
        <v>65</v>
      </c>
      <c r="D1891">
        <v>8</v>
      </c>
      <c r="E1891" t="s">
        <v>66</v>
      </c>
      <c r="F1891">
        <v>3.4</v>
      </c>
      <c r="G1891" s="1">
        <v>44567</v>
      </c>
      <c r="H1891">
        <v>312</v>
      </c>
      <c r="I1891">
        <v>2250</v>
      </c>
      <c r="K1891">
        <f>IF(ISBLANK(J1891),VLOOKUP(A1891,LinearRegression!$B$2:$J$850,6,FALSE),J1891)</f>
        <v>69636.453119693804</v>
      </c>
      <c r="L1891" s="4">
        <f>IF(ISBLANK(J1891),VLOOKUP(A1891,GradientBoostingRegressor!$B$2:$J$850,6,FALSE),J1891)</f>
        <v>78023.761398129398</v>
      </c>
      <c r="P1891">
        <f t="shared" si="112"/>
        <v>0</v>
      </c>
      <c r="Q1891">
        <f>$H1891*Q$2402</f>
        <v>48059.011007728273</v>
      </c>
      <c r="R1891">
        <f t="shared" si="113"/>
        <v>0</v>
      </c>
      <c r="S1891">
        <f t="shared" si="114"/>
        <v>0</v>
      </c>
      <c r="T1891">
        <f>MROT/DAY(EOMONTH(MIN($G$2:$G$2401),MONTH(G1891)-1))/8*H1891*$T$2402</f>
        <v>0</v>
      </c>
      <c r="U1891">
        <f>I1891-PLAN</f>
        <v>690</v>
      </c>
    </row>
    <row r="1892" spans="1:21" x14ac:dyDescent="0.35">
      <c r="A1892">
        <v>1186</v>
      </c>
      <c r="B1892" t="s">
        <v>213</v>
      </c>
      <c r="C1892" t="s">
        <v>65</v>
      </c>
      <c r="D1892">
        <v>8</v>
      </c>
      <c r="E1892" t="s">
        <v>66</v>
      </c>
      <c r="F1892">
        <v>3.4</v>
      </c>
      <c r="G1892" s="1">
        <v>44567</v>
      </c>
      <c r="H1892">
        <v>264</v>
      </c>
      <c r="I1892">
        <v>2250</v>
      </c>
      <c r="K1892">
        <f>IF(ISBLANK(J1892),VLOOKUP(A1892,LinearRegression!$B$2:$J$850,6,FALSE),J1892)</f>
        <v>58566.719276015298</v>
      </c>
      <c r="L1892" s="4">
        <f>IF(ISBLANK(J1892),VLOOKUP(A1892,GradientBoostingRegressor!$B$2:$J$850,6,FALSE),J1892)</f>
        <v>65149.772600115502</v>
      </c>
      <c r="P1892">
        <f t="shared" si="112"/>
        <v>0</v>
      </c>
      <c r="Q1892">
        <f>$H1892*Q$2402</f>
        <v>40665.317006539313</v>
      </c>
      <c r="R1892">
        <f t="shared" si="113"/>
        <v>0</v>
      </c>
      <c r="S1892">
        <f t="shared" si="114"/>
        <v>0</v>
      </c>
      <c r="T1892">
        <f>MROT/DAY(EOMONTH(MIN($G$2:$G$2401),MONTH(G1892)-1))/8*H1892*$T$2402</f>
        <v>0</v>
      </c>
      <c r="U1892">
        <f>I1892-PLAN</f>
        <v>690</v>
      </c>
    </row>
    <row r="1893" spans="1:21" x14ac:dyDescent="0.35">
      <c r="A1893">
        <v>1187</v>
      </c>
      <c r="B1893" t="s">
        <v>214</v>
      </c>
      <c r="C1893" t="s">
        <v>65</v>
      </c>
      <c r="D1893">
        <v>8</v>
      </c>
      <c r="E1893" t="s">
        <v>66</v>
      </c>
      <c r="F1893">
        <v>3.4</v>
      </c>
      <c r="G1893" s="1">
        <v>44567</v>
      </c>
      <c r="H1893">
        <v>264</v>
      </c>
      <c r="I1893">
        <v>2250</v>
      </c>
      <c r="K1893">
        <f>IF(ISBLANK(J1893),VLOOKUP(A1893,LinearRegression!$B$2:$J$850,6,FALSE),J1893)</f>
        <v>58566.719276015298</v>
      </c>
      <c r="L1893" s="4">
        <f>IF(ISBLANK(J1893),VLOOKUP(A1893,GradientBoostingRegressor!$B$2:$J$850,6,FALSE),J1893)</f>
        <v>65149.772600115502</v>
      </c>
      <c r="P1893">
        <f t="shared" si="112"/>
        <v>0</v>
      </c>
      <c r="Q1893">
        <f>$H1893*Q$2402</f>
        <v>40665.317006539313</v>
      </c>
      <c r="R1893">
        <f t="shared" si="113"/>
        <v>0</v>
      </c>
      <c r="S1893">
        <f t="shared" si="114"/>
        <v>0</v>
      </c>
      <c r="T1893">
        <f>MROT/DAY(EOMONTH(MIN($G$2:$G$2401),MONTH(G1893)-1))/8*H1893*$T$2402</f>
        <v>0</v>
      </c>
      <c r="U1893">
        <f>I1893-PLAN</f>
        <v>690</v>
      </c>
    </row>
    <row r="1894" spans="1:21" x14ac:dyDescent="0.35">
      <c r="A1894">
        <v>1188</v>
      </c>
      <c r="B1894" t="s">
        <v>215</v>
      </c>
      <c r="C1894" t="s">
        <v>65</v>
      </c>
      <c r="D1894">
        <v>8</v>
      </c>
      <c r="E1894" t="s">
        <v>66</v>
      </c>
      <c r="F1894">
        <v>3.4</v>
      </c>
      <c r="G1894" s="1">
        <v>44567</v>
      </c>
      <c r="H1894">
        <v>276</v>
      </c>
      <c r="I1894">
        <v>2250</v>
      </c>
      <c r="K1894">
        <f>IF(ISBLANK(J1894),VLOOKUP(A1894,LinearRegression!$B$2:$J$850,6,FALSE),J1894)</f>
        <v>61334.152736934899</v>
      </c>
      <c r="L1894" s="4">
        <f>IF(ISBLANK(J1894),VLOOKUP(A1894,GradientBoostingRegressor!$B$2:$J$850,6,FALSE),J1894)</f>
        <v>70158.8887893918</v>
      </c>
      <c r="P1894">
        <f t="shared" si="112"/>
        <v>0</v>
      </c>
      <c r="Q1894">
        <f>$H1894*Q$2402</f>
        <v>42513.740506836555</v>
      </c>
      <c r="R1894">
        <f t="shared" si="113"/>
        <v>0</v>
      </c>
      <c r="S1894">
        <f t="shared" si="114"/>
        <v>0</v>
      </c>
      <c r="T1894">
        <f>MROT/DAY(EOMONTH(MIN($G$2:$G$2401),MONTH(G1894)-1))/8*H1894*$T$2402</f>
        <v>0</v>
      </c>
      <c r="U1894">
        <f>I1894-PLAN</f>
        <v>690</v>
      </c>
    </row>
    <row r="1895" spans="1:21" x14ac:dyDescent="0.35">
      <c r="A1895">
        <v>1189</v>
      </c>
      <c r="B1895" t="s">
        <v>216</v>
      </c>
      <c r="C1895" t="s">
        <v>65</v>
      </c>
      <c r="D1895">
        <v>8</v>
      </c>
      <c r="E1895" t="s">
        <v>66</v>
      </c>
      <c r="F1895">
        <v>3.4</v>
      </c>
      <c r="G1895" s="1">
        <v>44567</v>
      </c>
      <c r="H1895">
        <v>264</v>
      </c>
      <c r="I1895">
        <v>2250</v>
      </c>
      <c r="K1895">
        <f>IF(ISBLANK(J1895),VLOOKUP(A1895,LinearRegression!$B$2:$J$850,6,FALSE),J1895)</f>
        <v>58566.719276015298</v>
      </c>
      <c r="L1895" s="4">
        <f>IF(ISBLANK(J1895),VLOOKUP(A1895,GradientBoostingRegressor!$B$2:$J$850,6,FALSE),J1895)</f>
        <v>65149.772600115502</v>
      </c>
      <c r="P1895">
        <f t="shared" si="112"/>
        <v>0</v>
      </c>
      <c r="Q1895">
        <f>$H1895*Q$2402</f>
        <v>40665.317006539313</v>
      </c>
      <c r="R1895">
        <f t="shared" si="113"/>
        <v>0</v>
      </c>
      <c r="S1895">
        <f t="shared" si="114"/>
        <v>0</v>
      </c>
      <c r="T1895">
        <f>MROT/DAY(EOMONTH(MIN($G$2:$G$2401),MONTH(G1895)-1))/8*H1895*$T$2402</f>
        <v>0</v>
      </c>
      <c r="U1895">
        <f>I1895-PLAN</f>
        <v>690</v>
      </c>
    </row>
    <row r="1896" spans="1:21" x14ac:dyDescent="0.35">
      <c r="A1896">
        <v>1190</v>
      </c>
      <c r="B1896" t="s">
        <v>217</v>
      </c>
      <c r="C1896" t="s">
        <v>65</v>
      </c>
      <c r="D1896">
        <v>8</v>
      </c>
      <c r="E1896" t="s">
        <v>66</v>
      </c>
      <c r="F1896">
        <v>3.4</v>
      </c>
      <c r="G1896" s="1">
        <v>44567</v>
      </c>
      <c r="H1896">
        <v>264</v>
      </c>
      <c r="I1896">
        <v>2250</v>
      </c>
      <c r="K1896">
        <f>IF(ISBLANK(J1896),VLOOKUP(A1896,LinearRegression!$B$2:$J$850,6,FALSE),J1896)</f>
        <v>58566.719276015298</v>
      </c>
      <c r="L1896" s="4">
        <f>IF(ISBLANK(J1896),VLOOKUP(A1896,GradientBoostingRegressor!$B$2:$J$850,6,FALSE),J1896)</f>
        <v>65149.772600115502</v>
      </c>
      <c r="P1896">
        <f t="shared" si="112"/>
        <v>0</v>
      </c>
      <c r="Q1896">
        <f>$H1896*Q$2402</f>
        <v>40665.317006539313</v>
      </c>
      <c r="R1896">
        <f t="shared" si="113"/>
        <v>0</v>
      </c>
      <c r="S1896">
        <f t="shared" si="114"/>
        <v>0</v>
      </c>
      <c r="T1896">
        <f>MROT/DAY(EOMONTH(MIN($G$2:$G$2401),MONTH(G1896)-1))/8*H1896*$T$2402</f>
        <v>0</v>
      </c>
      <c r="U1896">
        <f>I1896-PLAN</f>
        <v>690</v>
      </c>
    </row>
    <row r="1897" spans="1:21" x14ac:dyDescent="0.35">
      <c r="A1897">
        <v>1191</v>
      </c>
      <c r="B1897" t="s">
        <v>218</v>
      </c>
      <c r="C1897" t="s">
        <v>114</v>
      </c>
      <c r="D1897">
        <v>8</v>
      </c>
      <c r="E1897" t="s">
        <v>16</v>
      </c>
      <c r="F1897">
        <v>3.3</v>
      </c>
      <c r="G1897" s="1">
        <v>44567</v>
      </c>
      <c r="H1897">
        <v>264</v>
      </c>
      <c r="I1897">
        <v>2250</v>
      </c>
      <c r="K1897">
        <f>IF(ISBLANK(J1897),VLOOKUP(A1897,LinearRegression!$B$2:$J$850,6,FALSE),J1897)</f>
        <v>58325.048424726301</v>
      </c>
      <c r="L1897" s="4">
        <f>IF(ISBLANK(J1897),VLOOKUP(A1897,GradientBoostingRegressor!$B$2:$J$850,6,FALSE),J1897)</f>
        <v>63321.699612489298</v>
      </c>
      <c r="P1897">
        <f t="shared" si="112"/>
        <v>0</v>
      </c>
      <c r="Q1897">
        <f>$H1897*Q$2402</f>
        <v>40665.317006539313</v>
      </c>
      <c r="R1897">
        <f t="shared" si="113"/>
        <v>0</v>
      </c>
      <c r="S1897">
        <f t="shared" si="114"/>
        <v>0</v>
      </c>
      <c r="T1897">
        <f>MROT/DAY(EOMONTH(MIN($G$2:$G$2401),MONTH(G1897)-1))/8*H1897*$T$2402</f>
        <v>0</v>
      </c>
      <c r="U1897">
        <f>I1897-PLAN</f>
        <v>690</v>
      </c>
    </row>
    <row r="1898" spans="1:21" x14ac:dyDescent="0.35">
      <c r="A1898">
        <v>1192</v>
      </c>
      <c r="B1898" t="s">
        <v>219</v>
      </c>
      <c r="C1898" t="s">
        <v>114</v>
      </c>
      <c r="D1898">
        <v>8</v>
      </c>
      <c r="E1898" t="s">
        <v>16</v>
      </c>
      <c r="F1898">
        <v>3.3</v>
      </c>
      <c r="G1898" s="1">
        <v>44567</v>
      </c>
      <c r="H1898">
        <v>300</v>
      </c>
      <c r="I1898">
        <v>2250</v>
      </c>
      <c r="K1898">
        <f>IF(ISBLANK(J1898),VLOOKUP(A1898,LinearRegression!$B$2:$J$850,6,FALSE),J1898)</f>
        <v>66627.348807485105</v>
      </c>
      <c r="L1898" s="4">
        <f>IF(ISBLANK(J1898),VLOOKUP(A1898,GradientBoostingRegressor!$B$2:$J$850,6,FALSE),J1898)</f>
        <v>75650.277505126098</v>
      </c>
      <c r="P1898">
        <f t="shared" si="112"/>
        <v>0</v>
      </c>
      <c r="Q1898">
        <f>$H1898*Q$2402</f>
        <v>46210.587507431032</v>
      </c>
      <c r="R1898">
        <f t="shared" si="113"/>
        <v>0</v>
      </c>
      <c r="S1898">
        <f t="shared" si="114"/>
        <v>0</v>
      </c>
      <c r="T1898">
        <f>MROT/DAY(EOMONTH(MIN($G$2:$G$2401),MONTH(G1898)-1))/8*H1898*$T$2402</f>
        <v>0</v>
      </c>
      <c r="U1898">
        <f>I1898-PLAN</f>
        <v>690</v>
      </c>
    </row>
    <row r="1899" spans="1:21" x14ac:dyDescent="0.35">
      <c r="A1899">
        <v>1193</v>
      </c>
      <c r="B1899" t="s">
        <v>220</v>
      </c>
      <c r="C1899" t="s">
        <v>114</v>
      </c>
      <c r="D1899">
        <v>8</v>
      </c>
      <c r="E1899" t="s">
        <v>16</v>
      </c>
      <c r="F1899">
        <v>3.3</v>
      </c>
      <c r="G1899" s="1">
        <v>44567</v>
      </c>
      <c r="H1899">
        <v>240</v>
      </c>
      <c r="I1899">
        <v>2250</v>
      </c>
      <c r="K1899">
        <f>IF(ISBLANK(J1899),VLOOKUP(A1899,LinearRegression!$B$2:$J$850,6,FALSE),J1899)</f>
        <v>52790.181502886997</v>
      </c>
      <c r="L1899" s="4">
        <f>IF(ISBLANK(J1899),VLOOKUP(A1899,GradientBoostingRegressor!$B$2:$J$850,6,FALSE),J1899)</f>
        <v>56698.170192601501</v>
      </c>
      <c r="P1899">
        <f t="shared" si="112"/>
        <v>0</v>
      </c>
      <c r="Q1899">
        <f>$H1899*Q$2402</f>
        <v>36968.47000594483</v>
      </c>
      <c r="R1899">
        <f t="shared" si="113"/>
        <v>0</v>
      </c>
      <c r="S1899">
        <f t="shared" si="114"/>
        <v>0</v>
      </c>
      <c r="T1899">
        <f>MROT/DAY(EOMONTH(MIN($G$2:$G$2401),MONTH(G1899)-1))/8*H1899*$T$2402</f>
        <v>0</v>
      </c>
      <c r="U1899">
        <f>I1899-PLAN</f>
        <v>690</v>
      </c>
    </row>
    <row r="1900" spans="1:21" x14ac:dyDescent="0.35">
      <c r="A1900">
        <v>1194</v>
      </c>
      <c r="B1900" t="s">
        <v>221</v>
      </c>
      <c r="C1900" t="s">
        <v>114</v>
      </c>
      <c r="D1900">
        <v>8</v>
      </c>
      <c r="E1900" t="s">
        <v>16</v>
      </c>
      <c r="F1900">
        <v>3.3</v>
      </c>
      <c r="G1900" s="1">
        <v>44567</v>
      </c>
      <c r="H1900">
        <v>300</v>
      </c>
      <c r="I1900">
        <v>2250</v>
      </c>
      <c r="K1900">
        <f>IF(ISBLANK(J1900),VLOOKUP(A1900,LinearRegression!$B$2:$J$850,6,FALSE),J1900)</f>
        <v>66627.348807485105</v>
      </c>
      <c r="L1900" s="4">
        <f>IF(ISBLANK(J1900),VLOOKUP(A1900,GradientBoostingRegressor!$B$2:$J$850,6,FALSE),J1900)</f>
        <v>75650.277505126098</v>
      </c>
      <c r="P1900">
        <f t="shared" si="112"/>
        <v>0</v>
      </c>
      <c r="Q1900">
        <f>$H1900*Q$2402</f>
        <v>46210.587507431032</v>
      </c>
      <c r="R1900">
        <f t="shared" si="113"/>
        <v>0</v>
      </c>
      <c r="S1900">
        <f t="shared" si="114"/>
        <v>0</v>
      </c>
      <c r="T1900">
        <f>MROT/DAY(EOMONTH(MIN($G$2:$G$2401),MONTH(G1900)-1))/8*H1900*$T$2402</f>
        <v>0</v>
      </c>
      <c r="U1900">
        <f>I1900-PLAN</f>
        <v>690</v>
      </c>
    </row>
    <row r="1901" spans="1:21" x14ac:dyDescent="0.35">
      <c r="A1901">
        <v>1195</v>
      </c>
      <c r="B1901" t="s">
        <v>222</v>
      </c>
      <c r="C1901" t="s">
        <v>114</v>
      </c>
      <c r="D1901">
        <v>8</v>
      </c>
      <c r="E1901" t="s">
        <v>16</v>
      </c>
      <c r="F1901">
        <v>3.3</v>
      </c>
      <c r="G1901" s="1">
        <v>44567</v>
      </c>
      <c r="H1901">
        <v>240</v>
      </c>
      <c r="I1901">
        <v>2250</v>
      </c>
      <c r="K1901">
        <f>IF(ISBLANK(J1901),VLOOKUP(A1901,LinearRegression!$B$2:$J$850,6,FALSE),J1901)</f>
        <v>52790.181502886997</v>
      </c>
      <c r="L1901" s="4">
        <f>IF(ISBLANK(J1901),VLOOKUP(A1901,GradientBoostingRegressor!$B$2:$J$850,6,FALSE),J1901)</f>
        <v>56698.170192601501</v>
      </c>
      <c r="P1901">
        <f t="shared" si="112"/>
        <v>0</v>
      </c>
      <c r="Q1901">
        <f>$H1901*Q$2402</f>
        <v>36968.47000594483</v>
      </c>
      <c r="R1901">
        <f t="shared" si="113"/>
        <v>0</v>
      </c>
      <c r="S1901">
        <f t="shared" si="114"/>
        <v>0</v>
      </c>
      <c r="T1901">
        <f>MROT/DAY(EOMONTH(MIN($G$2:$G$2401),MONTH(G1901)-1))/8*H1901*$T$2402</f>
        <v>0</v>
      </c>
      <c r="U1901">
        <f>I1901-PLAN</f>
        <v>690</v>
      </c>
    </row>
    <row r="1902" spans="1:21" x14ac:dyDescent="0.35">
      <c r="A1902">
        <v>1196</v>
      </c>
      <c r="B1902" t="s">
        <v>223</v>
      </c>
      <c r="C1902" t="s">
        <v>114</v>
      </c>
      <c r="D1902">
        <v>8</v>
      </c>
      <c r="E1902" t="s">
        <v>16</v>
      </c>
      <c r="F1902">
        <v>3.3</v>
      </c>
      <c r="G1902" s="1">
        <v>44567</v>
      </c>
      <c r="H1902">
        <v>300</v>
      </c>
      <c r="I1902">
        <v>2250</v>
      </c>
      <c r="K1902">
        <f>IF(ISBLANK(J1902),VLOOKUP(A1902,LinearRegression!$B$2:$J$850,6,FALSE),J1902)</f>
        <v>66627.348807485105</v>
      </c>
      <c r="L1902" s="4">
        <f>IF(ISBLANK(J1902),VLOOKUP(A1902,GradientBoostingRegressor!$B$2:$J$850,6,FALSE),J1902)</f>
        <v>75650.277505126098</v>
      </c>
      <c r="P1902">
        <f t="shared" si="112"/>
        <v>0</v>
      </c>
      <c r="Q1902">
        <f>$H1902*Q$2402</f>
        <v>46210.587507431032</v>
      </c>
      <c r="R1902">
        <f t="shared" si="113"/>
        <v>0</v>
      </c>
      <c r="S1902">
        <f t="shared" si="114"/>
        <v>0</v>
      </c>
      <c r="T1902">
        <f>MROT/DAY(EOMONTH(MIN($G$2:$G$2401),MONTH(G1902)-1))/8*H1902*$T$2402</f>
        <v>0</v>
      </c>
      <c r="U1902">
        <f>I1902-PLAN</f>
        <v>690</v>
      </c>
    </row>
    <row r="1903" spans="1:21" x14ac:dyDescent="0.35">
      <c r="A1903">
        <v>1197</v>
      </c>
      <c r="B1903" t="s">
        <v>224</v>
      </c>
      <c r="C1903" t="s">
        <v>114</v>
      </c>
      <c r="D1903">
        <v>8</v>
      </c>
      <c r="E1903" t="s">
        <v>103</v>
      </c>
      <c r="F1903">
        <v>3.3</v>
      </c>
      <c r="G1903" s="1">
        <v>44567</v>
      </c>
      <c r="H1903">
        <v>324</v>
      </c>
      <c r="I1903">
        <v>2250</v>
      </c>
      <c r="K1903">
        <f>IF(ISBLANK(J1903),VLOOKUP(A1903,LinearRegression!$B$2:$J$850,6,FALSE),J1903)</f>
        <v>72162.215729324394</v>
      </c>
      <c r="L1903" s="4">
        <f>IF(ISBLANK(J1903),VLOOKUP(A1903,GradientBoostingRegressor!$B$2:$J$850,6,FALSE),J1903)</f>
        <v>79189.745797356605</v>
      </c>
      <c r="P1903">
        <f t="shared" si="112"/>
        <v>0</v>
      </c>
      <c r="Q1903">
        <f>$H1903*Q$2402</f>
        <v>49907.434508025515</v>
      </c>
      <c r="R1903">
        <f t="shared" si="113"/>
        <v>0</v>
      </c>
      <c r="S1903">
        <f t="shared" si="114"/>
        <v>0</v>
      </c>
      <c r="T1903">
        <f>MROT/DAY(EOMONTH(MIN($G$2:$G$2401),MONTH(G1903)-1))/8*H1903*$T$2402</f>
        <v>0</v>
      </c>
      <c r="U1903">
        <f>I1903-PLAN</f>
        <v>690</v>
      </c>
    </row>
    <row r="1904" spans="1:21" x14ac:dyDescent="0.35">
      <c r="A1904">
        <v>1198</v>
      </c>
      <c r="B1904" t="s">
        <v>225</v>
      </c>
      <c r="C1904" t="s">
        <v>114</v>
      </c>
      <c r="D1904">
        <v>8</v>
      </c>
      <c r="E1904" t="s">
        <v>103</v>
      </c>
      <c r="F1904">
        <v>3.3</v>
      </c>
      <c r="G1904" s="1">
        <v>44567</v>
      </c>
      <c r="H1904">
        <v>324</v>
      </c>
      <c r="I1904">
        <v>2250</v>
      </c>
      <c r="K1904">
        <f>IF(ISBLANK(J1904),VLOOKUP(A1904,LinearRegression!$B$2:$J$850,6,FALSE),J1904)</f>
        <v>72162.215729324394</v>
      </c>
      <c r="L1904" s="4">
        <f>IF(ISBLANK(J1904),VLOOKUP(A1904,GradientBoostingRegressor!$B$2:$J$850,6,FALSE),J1904)</f>
        <v>79189.745797356605</v>
      </c>
      <c r="P1904">
        <f t="shared" si="112"/>
        <v>0</v>
      </c>
      <c r="Q1904">
        <f>$H1904*Q$2402</f>
        <v>49907.434508025515</v>
      </c>
      <c r="R1904">
        <f t="shared" si="113"/>
        <v>0</v>
      </c>
      <c r="S1904">
        <f t="shared" si="114"/>
        <v>0</v>
      </c>
      <c r="T1904">
        <f>MROT/DAY(EOMONTH(MIN($G$2:$G$2401),MONTH(G1904)-1))/8*H1904*$T$2402</f>
        <v>0</v>
      </c>
      <c r="U1904">
        <f>I1904-PLAN</f>
        <v>690</v>
      </c>
    </row>
    <row r="1905" spans="1:21" x14ac:dyDescent="0.35">
      <c r="A1905">
        <v>1199</v>
      </c>
      <c r="B1905" t="s">
        <v>226</v>
      </c>
      <c r="C1905" t="s">
        <v>114</v>
      </c>
      <c r="D1905">
        <v>8</v>
      </c>
      <c r="E1905" t="s">
        <v>103</v>
      </c>
      <c r="F1905">
        <v>3.3</v>
      </c>
      <c r="G1905" s="1">
        <v>44567</v>
      </c>
      <c r="H1905">
        <v>276</v>
      </c>
      <c r="I1905">
        <v>2250</v>
      </c>
      <c r="K1905">
        <f>IF(ISBLANK(J1905),VLOOKUP(A1905,LinearRegression!$B$2:$J$850,6,FALSE),J1905)</f>
        <v>61092.481885645902</v>
      </c>
      <c r="L1905" s="4">
        <f>IF(ISBLANK(J1905),VLOOKUP(A1905,GradientBoostingRegressor!$B$2:$J$850,6,FALSE),J1905)</f>
        <v>68346.352395733993</v>
      </c>
      <c r="P1905">
        <f t="shared" si="112"/>
        <v>0</v>
      </c>
      <c r="Q1905">
        <f>$H1905*Q$2402</f>
        <v>42513.740506836555</v>
      </c>
      <c r="R1905">
        <f t="shared" si="113"/>
        <v>0</v>
      </c>
      <c r="S1905">
        <f t="shared" si="114"/>
        <v>0</v>
      </c>
      <c r="T1905">
        <f>MROT/DAY(EOMONTH(MIN($G$2:$G$2401),MONTH(G1905)-1))/8*H1905*$T$2402</f>
        <v>0</v>
      </c>
      <c r="U1905">
        <f>I1905-PLAN</f>
        <v>690</v>
      </c>
    </row>
    <row r="1906" spans="1:21" x14ac:dyDescent="0.35">
      <c r="A1906">
        <v>1200</v>
      </c>
      <c r="B1906" t="s">
        <v>227</v>
      </c>
      <c r="C1906" t="s">
        <v>114</v>
      </c>
      <c r="D1906">
        <v>8</v>
      </c>
      <c r="E1906" t="s">
        <v>103</v>
      </c>
      <c r="F1906">
        <v>3.3</v>
      </c>
      <c r="G1906" s="1">
        <v>44567</v>
      </c>
      <c r="H1906">
        <v>252</v>
      </c>
      <c r="I1906">
        <v>2250</v>
      </c>
      <c r="K1906">
        <f>IF(ISBLANK(J1906),VLOOKUP(A1906,LinearRegression!$B$2:$J$850,6,FALSE),J1906)</f>
        <v>55557.614963806598</v>
      </c>
      <c r="L1906" s="4">
        <f>IF(ISBLANK(J1906),VLOOKUP(A1906,GradientBoostingRegressor!$B$2:$J$850,6,FALSE),J1906)</f>
        <v>60313.551212191</v>
      </c>
      <c r="P1906">
        <f t="shared" si="112"/>
        <v>0</v>
      </c>
      <c r="Q1906">
        <f>$H1906*Q$2402</f>
        <v>38816.893506242071</v>
      </c>
      <c r="R1906">
        <f t="shared" si="113"/>
        <v>0</v>
      </c>
      <c r="S1906">
        <f t="shared" si="114"/>
        <v>0</v>
      </c>
      <c r="T1906">
        <f>MROT/DAY(EOMONTH(MIN($G$2:$G$2401),MONTH(G1906)-1))/8*H1906*$T$2402</f>
        <v>0</v>
      </c>
      <c r="U1906">
        <f>I1906-PLAN</f>
        <v>690</v>
      </c>
    </row>
    <row r="1907" spans="1:21" x14ac:dyDescent="0.35">
      <c r="A1907">
        <v>1201</v>
      </c>
      <c r="B1907" t="s">
        <v>10</v>
      </c>
      <c r="C1907" t="s">
        <v>11</v>
      </c>
      <c r="D1907">
        <v>2</v>
      </c>
      <c r="E1907" t="s">
        <v>12</v>
      </c>
      <c r="F1907">
        <v>1</v>
      </c>
      <c r="G1907" s="1">
        <v>44568</v>
      </c>
      <c r="H1907">
        <v>192</v>
      </c>
      <c r="I1907">
        <v>1620</v>
      </c>
      <c r="K1907">
        <f>IF(ISBLANK(J1907),VLOOKUP(A1907,LinearRegression!$B$2:$J$850,6,FALSE),J1907)</f>
        <v>18019.960061808</v>
      </c>
      <c r="L1907" s="4">
        <f>IF(ISBLANK(J1907),VLOOKUP(A1907,GradientBoostingRegressor!$B$2:$J$850,6,FALSE),J1907)</f>
        <v>18810.2054876814</v>
      </c>
      <c r="P1907">
        <f t="shared" si="112"/>
        <v>0</v>
      </c>
      <c r="Q1907">
        <f>$H1907*Q$2402</f>
        <v>29574.776004755862</v>
      </c>
      <c r="R1907">
        <f t="shared" si="113"/>
        <v>0</v>
      </c>
      <c r="S1907">
        <f t="shared" si="114"/>
        <v>0</v>
      </c>
      <c r="T1907">
        <f>MROT/DAY(EOMONTH(MIN($G$2:$G$2401),MONTH(G1907)-1))/8*H1907*$T$2402</f>
        <v>0</v>
      </c>
      <c r="U1907">
        <f>I1907-PLAN</f>
        <v>60</v>
      </c>
    </row>
    <row r="1908" spans="1:21" x14ac:dyDescent="0.35">
      <c r="A1908">
        <v>1202</v>
      </c>
      <c r="B1908" t="s">
        <v>13</v>
      </c>
      <c r="C1908" t="s">
        <v>11</v>
      </c>
      <c r="D1908">
        <v>2</v>
      </c>
      <c r="E1908" t="s">
        <v>12</v>
      </c>
      <c r="F1908">
        <v>1</v>
      </c>
      <c r="G1908" s="1">
        <v>44568</v>
      </c>
      <c r="H1908">
        <v>204</v>
      </c>
      <c r="I1908">
        <v>1620</v>
      </c>
      <c r="K1908">
        <f>IF(ISBLANK(J1908),VLOOKUP(A1908,LinearRegression!$B$2:$J$850,6,FALSE),J1908)</f>
        <v>20787.393522727602</v>
      </c>
      <c r="L1908" s="4">
        <f>IF(ISBLANK(J1908),VLOOKUP(A1908,GradientBoostingRegressor!$B$2:$J$850,6,FALSE),J1908)</f>
        <v>20687.312967937702</v>
      </c>
      <c r="P1908">
        <f t="shared" si="112"/>
        <v>0</v>
      </c>
      <c r="Q1908">
        <f>$H1908*Q$2402</f>
        <v>31423.199505053104</v>
      </c>
      <c r="R1908">
        <f t="shared" si="113"/>
        <v>0</v>
      </c>
      <c r="S1908">
        <f t="shared" si="114"/>
        <v>0</v>
      </c>
      <c r="T1908">
        <f>MROT/DAY(EOMONTH(MIN($G$2:$G$2401),MONTH(G1908)-1))/8*H1908*$T$2402</f>
        <v>0</v>
      </c>
      <c r="U1908">
        <f>I1908-PLAN</f>
        <v>60</v>
      </c>
    </row>
    <row r="1909" spans="1:21" x14ac:dyDescent="0.35">
      <c r="A1909">
        <v>1203</v>
      </c>
      <c r="B1909" t="s">
        <v>14</v>
      </c>
      <c r="C1909" t="s">
        <v>11</v>
      </c>
      <c r="D1909">
        <v>2</v>
      </c>
      <c r="E1909" t="s">
        <v>12</v>
      </c>
      <c r="F1909">
        <v>1</v>
      </c>
      <c r="G1909" s="1">
        <v>44568</v>
      </c>
      <c r="H1909">
        <v>192</v>
      </c>
      <c r="I1909">
        <v>1620</v>
      </c>
      <c r="K1909">
        <f>IF(ISBLANK(J1909),VLOOKUP(A1909,LinearRegression!$B$2:$J$850,6,FALSE),J1909)</f>
        <v>18019.960061808</v>
      </c>
      <c r="L1909" s="4">
        <f>IF(ISBLANK(J1909),VLOOKUP(A1909,GradientBoostingRegressor!$B$2:$J$850,6,FALSE),J1909)</f>
        <v>18810.2054876814</v>
      </c>
      <c r="P1909">
        <f t="shared" si="112"/>
        <v>0</v>
      </c>
      <c r="Q1909">
        <f>$H1909*Q$2402</f>
        <v>29574.776004755862</v>
      </c>
      <c r="R1909">
        <f t="shared" si="113"/>
        <v>0</v>
      </c>
      <c r="S1909">
        <f t="shared" si="114"/>
        <v>0</v>
      </c>
      <c r="T1909">
        <f>MROT/DAY(EOMONTH(MIN($G$2:$G$2401),MONTH(G1909)-1))/8*H1909*$T$2402</f>
        <v>0</v>
      </c>
      <c r="U1909">
        <f>I1909-PLAN</f>
        <v>60</v>
      </c>
    </row>
    <row r="1910" spans="1:21" x14ac:dyDescent="0.35">
      <c r="A1910">
        <v>1204</v>
      </c>
      <c r="B1910" t="s">
        <v>15</v>
      </c>
      <c r="C1910" t="s">
        <v>11</v>
      </c>
      <c r="D1910">
        <v>2</v>
      </c>
      <c r="E1910" t="s">
        <v>16</v>
      </c>
      <c r="F1910">
        <v>3.3</v>
      </c>
      <c r="G1910" s="1">
        <v>44568</v>
      </c>
      <c r="H1910">
        <v>168</v>
      </c>
      <c r="I1910">
        <v>1620</v>
      </c>
      <c r="K1910">
        <f>IF(ISBLANK(J1910),VLOOKUP(A1910,LinearRegression!$B$2:$J$850,6,FALSE),J1910)</f>
        <v>18043.5227196165</v>
      </c>
      <c r="L1910" s="4">
        <f>IF(ISBLANK(J1910),VLOOKUP(A1910,GradientBoostingRegressor!$B$2:$J$850,6,FALSE),J1910)</f>
        <v>19584.780231798599</v>
      </c>
      <c r="P1910">
        <f t="shared" si="112"/>
        <v>0</v>
      </c>
      <c r="Q1910">
        <f>$H1910*Q$2402</f>
        <v>25877.929004161379</v>
      </c>
      <c r="R1910">
        <f t="shared" si="113"/>
        <v>0</v>
      </c>
      <c r="S1910">
        <f t="shared" si="114"/>
        <v>0</v>
      </c>
      <c r="T1910">
        <f>MROT/DAY(EOMONTH(MIN($G$2:$G$2401),MONTH(G1910)-1))/8*H1910*$T$2402</f>
        <v>0</v>
      </c>
      <c r="U1910">
        <f>I1910-PLAN</f>
        <v>60</v>
      </c>
    </row>
    <row r="1911" spans="1:21" x14ac:dyDescent="0.35">
      <c r="A1911">
        <v>1205</v>
      </c>
      <c r="B1911" t="s">
        <v>17</v>
      </c>
      <c r="C1911" t="s">
        <v>18</v>
      </c>
      <c r="D1911">
        <v>2</v>
      </c>
      <c r="E1911" t="s">
        <v>16</v>
      </c>
      <c r="F1911">
        <v>3.3</v>
      </c>
      <c r="G1911" s="1">
        <v>44568</v>
      </c>
      <c r="H1911">
        <v>192</v>
      </c>
      <c r="I1911">
        <v>1620</v>
      </c>
      <c r="K1911">
        <f>IF(ISBLANK(J1911),VLOOKUP(A1911,LinearRegression!$B$2:$J$850,6,FALSE),J1911)</f>
        <v>23578.3896414558</v>
      </c>
      <c r="L1911" s="4">
        <f>IF(ISBLANK(J1911),VLOOKUP(A1911,GradientBoostingRegressor!$B$2:$J$850,6,FALSE),J1911)</f>
        <v>24465.633331020599</v>
      </c>
      <c r="P1911">
        <f t="shared" si="112"/>
        <v>0</v>
      </c>
      <c r="Q1911">
        <f>$H1911*Q$2402</f>
        <v>29574.776004755862</v>
      </c>
      <c r="R1911">
        <f t="shared" si="113"/>
        <v>0</v>
      </c>
      <c r="S1911">
        <f t="shared" si="114"/>
        <v>0</v>
      </c>
      <c r="T1911">
        <f>MROT/DAY(EOMONTH(MIN($G$2:$G$2401),MONTH(G1911)-1))/8*H1911*$T$2402</f>
        <v>0</v>
      </c>
      <c r="U1911">
        <f>I1911-PLAN</f>
        <v>60</v>
      </c>
    </row>
    <row r="1912" spans="1:21" x14ac:dyDescent="0.35">
      <c r="A1912">
        <v>1206</v>
      </c>
      <c r="B1912" t="s">
        <v>19</v>
      </c>
      <c r="C1912" t="s">
        <v>11</v>
      </c>
      <c r="D1912">
        <v>2</v>
      </c>
      <c r="E1912" t="s">
        <v>16</v>
      </c>
      <c r="F1912">
        <v>3.3</v>
      </c>
      <c r="G1912" s="1">
        <v>44568</v>
      </c>
      <c r="H1912">
        <v>180</v>
      </c>
      <c r="I1912">
        <v>1620</v>
      </c>
      <c r="K1912">
        <f>IF(ISBLANK(J1912),VLOOKUP(A1912,LinearRegression!$B$2:$J$850,6,FALSE),J1912)</f>
        <v>20810.956180536199</v>
      </c>
      <c r="L1912" s="4">
        <f>IF(ISBLANK(J1912),VLOOKUP(A1912,GradientBoostingRegressor!$B$2:$J$850,6,FALSE),J1912)</f>
        <v>21816.235225924702</v>
      </c>
      <c r="P1912">
        <f t="shared" si="112"/>
        <v>0</v>
      </c>
      <c r="Q1912">
        <f>$H1912*Q$2402</f>
        <v>27726.35250445862</v>
      </c>
      <c r="R1912">
        <f t="shared" si="113"/>
        <v>0</v>
      </c>
      <c r="S1912">
        <f t="shared" si="114"/>
        <v>0</v>
      </c>
      <c r="T1912">
        <f>MROT/DAY(EOMONTH(MIN($G$2:$G$2401),MONTH(G1912)-1))/8*H1912*$T$2402</f>
        <v>0</v>
      </c>
      <c r="U1912">
        <f>I1912-PLAN</f>
        <v>60</v>
      </c>
    </row>
    <row r="1913" spans="1:21" x14ac:dyDescent="0.35">
      <c r="A1913">
        <v>1207</v>
      </c>
      <c r="B1913" t="s">
        <v>20</v>
      </c>
      <c r="C1913" t="s">
        <v>18</v>
      </c>
      <c r="D1913">
        <v>2</v>
      </c>
      <c r="E1913" t="s">
        <v>16</v>
      </c>
      <c r="F1913">
        <v>3.3</v>
      </c>
      <c r="G1913" s="1">
        <v>44568</v>
      </c>
      <c r="H1913">
        <v>180</v>
      </c>
      <c r="I1913">
        <v>1620</v>
      </c>
      <c r="K1913">
        <f>IF(ISBLANK(J1913),VLOOKUP(A1913,LinearRegression!$B$2:$J$850,6,FALSE),J1913)</f>
        <v>20810.956180536199</v>
      </c>
      <c r="L1913" s="4">
        <f>IF(ISBLANK(J1913),VLOOKUP(A1913,GradientBoostingRegressor!$B$2:$J$850,6,FALSE),J1913)</f>
        <v>21850.4184227556</v>
      </c>
      <c r="P1913">
        <f t="shared" si="112"/>
        <v>0</v>
      </c>
      <c r="Q1913">
        <f>$H1913*Q$2402</f>
        <v>27726.35250445862</v>
      </c>
      <c r="R1913">
        <f t="shared" si="113"/>
        <v>0</v>
      </c>
      <c r="S1913">
        <f t="shared" si="114"/>
        <v>0</v>
      </c>
      <c r="T1913">
        <f>MROT/DAY(EOMONTH(MIN($G$2:$G$2401),MONTH(G1913)-1))/8*H1913*$T$2402</f>
        <v>0</v>
      </c>
      <c r="U1913">
        <f>I1913-PLAN</f>
        <v>60</v>
      </c>
    </row>
    <row r="1914" spans="1:21" x14ac:dyDescent="0.35">
      <c r="A1914">
        <v>1208</v>
      </c>
      <c r="B1914" t="s">
        <v>21</v>
      </c>
      <c r="C1914" t="s">
        <v>11</v>
      </c>
      <c r="D1914">
        <v>2</v>
      </c>
      <c r="E1914" t="s">
        <v>16</v>
      </c>
      <c r="F1914">
        <v>3.3</v>
      </c>
      <c r="G1914" s="1">
        <v>44568</v>
      </c>
      <c r="H1914">
        <v>168</v>
      </c>
      <c r="I1914">
        <v>1620</v>
      </c>
      <c r="K1914">
        <f>IF(ISBLANK(J1914),VLOOKUP(A1914,LinearRegression!$B$2:$J$850,6,FALSE),J1914)</f>
        <v>18043.5227196165</v>
      </c>
      <c r="L1914" s="4">
        <f>IF(ISBLANK(J1914),VLOOKUP(A1914,GradientBoostingRegressor!$B$2:$J$850,6,FALSE),J1914)</f>
        <v>19584.780231798599</v>
      </c>
      <c r="P1914">
        <f t="shared" si="112"/>
        <v>0</v>
      </c>
      <c r="Q1914">
        <f>$H1914*Q$2402</f>
        <v>25877.929004161379</v>
      </c>
      <c r="R1914">
        <f t="shared" si="113"/>
        <v>0</v>
      </c>
      <c r="S1914">
        <f t="shared" si="114"/>
        <v>0</v>
      </c>
      <c r="T1914">
        <f>MROT/DAY(EOMONTH(MIN($G$2:$G$2401),MONTH(G1914)-1))/8*H1914*$T$2402</f>
        <v>0</v>
      </c>
      <c r="U1914">
        <f>I1914-PLAN</f>
        <v>60</v>
      </c>
    </row>
    <row r="1915" spans="1:21" x14ac:dyDescent="0.35">
      <c r="A1915">
        <v>1209</v>
      </c>
      <c r="B1915" t="s">
        <v>22</v>
      </c>
      <c r="C1915" t="s">
        <v>11</v>
      </c>
      <c r="D1915">
        <v>2</v>
      </c>
      <c r="E1915" t="s">
        <v>16</v>
      </c>
      <c r="F1915">
        <v>3.3</v>
      </c>
      <c r="G1915" s="1">
        <v>44568</v>
      </c>
      <c r="H1915">
        <v>228</v>
      </c>
      <c r="I1915">
        <v>1620</v>
      </c>
      <c r="K1915">
        <f>IF(ISBLANK(J1915),VLOOKUP(A1915,LinearRegression!$B$2:$J$850,6,FALSE),J1915)</f>
        <v>31880.690024214698</v>
      </c>
      <c r="L1915" s="4">
        <f>IF(ISBLANK(J1915),VLOOKUP(A1915,GradientBoostingRegressor!$B$2:$J$850,6,FALSE),J1915)</f>
        <v>31729.356798540201</v>
      </c>
      <c r="P1915">
        <f t="shared" si="112"/>
        <v>0</v>
      </c>
      <c r="Q1915">
        <f>$H1915*Q$2402</f>
        <v>35120.046505647588</v>
      </c>
      <c r="R1915">
        <f t="shared" si="113"/>
        <v>0</v>
      </c>
      <c r="S1915">
        <f t="shared" si="114"/>
        <v>0</v>
      </c>
      <c r="T1915">
        <f>MROT/DAY(EOMONTH(MIN($G$2:$G$2401),MONTH(G1915)-1))/8*H1915*$T$2402</f>
        <v>0</v>
      </c>
      <c r="U1915">
        <f>I1915-PLAN</f>
        <v>60</v>
      </c>
    </row>
    <row r="1916" spans="1:21" x14ac:dyDescent="0.35">
      <c r="A1916">
        <v>1210</v>
      </c>
      <c r="B1916" t="s">
        <v>23</v>
      </c>
      <c r="C1916" t="s">
        <v>18</v>
      </c>
      <c r="D1916">
        <v>2</v>
      </c>
      <c r="E1916" t="s">
        <v>16</v>
      </c>
      <c r="F1916">
        <v>3.3</v>
      </c>
      <c r="G1916" s="1">
        <v>44568</v>
      </c>
      <c r="H1916">
        <v>168</v>
      </c>
      <c r="I1916">
        <v>1620</v>
      </c>
      <c r="K1916">
        <f>IF(ISBLANK(J1916),VLOOKUP(A1916,LinearRegression!$B$2:$J$850,6,FALSE),J1916)</f>
        <v>18043.5227196165</v>
      </c>
      <c r="L1916" s="4">
        <f>IF(ISBLANK(J1916),VLOOKUP(A1916,GradientBoostingRegressor!$B$2:$J$850,6,FALSE),J1916)</f>
        <v>19618.963428629399</v>
      </c>
      <c r="P1916">
        <f t="shared" si="112"/>
        <v>0</v>
      </c>
      <c r="Q1916">
        <f>$H1916*Q$2402</f>
        <v>25877.929004161379</v>
      </c>
      <c r="R1916">
        <f t="shared" si="113"/>
        <v>0</v>
      </c>
      <c r="S1916">
        <f t="shared" si="114"/>
        <v>0</v>
      </c>
      <c r="T1916">
        <f>MROT/DAY(EOMONTH(MIN($G$2:$G$2401),MONTH(G1916)-1))/8*H1916*$T$2402</f>
        <v>0</v>
      </c>
      <c r="U1916">
        <f>I1916-PLAN</f>
        <v>60</v>
      </c>
    </row>
    <row r="1917" spans="1:21" x14ac:dyDescent="0.35">
      <c r="A1917">
        <v>1211</v>
      </c>
      <c r="B1917" t="s">
        <v>24</v>
      </c>
      <c r="C1917" t="s">
        <v>18</v>
      </c>
      <c r="D1917">
        <v>2</v>
      </c>
      <c r="E1917" t="s">
        <v>16</v>
      </c>
      <c r="F1917">
        <v>3.3</v>
      </c>
      <c r="G1917" s="1">
        <v>44568</v>
      </c>
      <c r="H1917">
        <v>216</v>
      </c>
      <c r="I1917">
        <v>1620</v>
      </c>
      <c r="K1917">
        <f>IF(ISBLANK(J1917),VLOOKUP(A1917,LinearRegression!$B$2:$J$850,6,FALSE),J1917)</f>
        <v>29113.256563294999</v>
      </c>
      <c r="L1917" s="4">
        <f>IF(ISBLANK(J1917),VLOOKUP(A1917,GradientBoostingRegressor!$B$2:$J$850,6,FALSE),J1917)</f>
        <v>29788.188674384</v>
      </c>
      <c r="P1917">
        <f t="shared" si="112"/>
        <v>0</v>
      </c>
      <c r="Q1917">
        <f>$H1917*Q$2402</f>
        <v>33271.623005350346</v>
      </c>
      <c r="R1917">
        <f t="shared" si="113"/>
        <v>0</v>
      </c>
      <c r="S1917">
        <f t="shared" si="114"/>
        <v>0</v>
      </c>
      <c r="T1917">
        <f>MROT/DAY(EOMONTH(MIN($G$2:$G$2401),MONTH(G1917)-1))/8*H1917*$T$2402</f>
        <v>0</v>
      </c>
      <c r="U1917">
        <f>I1917-PLAN</f>
        <v>60</v>
      </c>
    </row>
    <row r="1918" spans="1:21" x14ac:dyDescent="0.35">
      <c r="A1918">
        <v>1212</v>
      </c>
      <c r="B1918" t="s">
        <v>25</v>
      </c>
      <c r="C1918" t="s">
        <v>11</v>
      </c>
      <c r="D1918">
        <v>2</v>
      </c>
      <c r="E1918" t="s">
        <v>16</v>
      </c>
      <c r="F1918">
        <v>3.3</v>
      </c>
      <c r="G1918" s="1">
        <v>44568</v>
      </c>
      <c r="H1918">
        <v>216</v>
      </c>
      <c r="I1918">
        <v>1620</v>
      </c>
      <c r="K1918">
        <f>IF(ISBLANK(J1918),VLOOKUP(A1918,LinearRegression!$B$2:$J$850,6,FALSE),J1918)</f>
        <v>29113.256563294999</v>
      </c>
      <c r="L1918" s="4">
        <f>IF(ISBLANK(J1918),VLOOKUP(A1918,GradientBoostingRegressor!$B$2:$J$850,6,FALSE),J1918)</f>
        <v>29788.188674384</v>
      </c>
      <c r="P1918">
        <f t="shared" si="112"/>
        <v>0</v>
      </c>
      <c r="Q1918">
        <f>$H1918*Q$2402</f>
        <v>33271.623005350346</v>
      </c>
      <c r="R1918">
        <f t="shared" si="113"/>
        <v>0</v>
      </c>
      <c r="S1918">
        <f t="shared" si="114"/>
        <v>0</v>
      </c>
      <c r="T1918">
        <f>MROT/DAY(EOMONTH(MIN($G$2:$G$2401),MONTH(G1918)-1))/8*H1918*$T$2402</f>
        <v>0</v>
      </c>
      <c r="U1918">
        <f>I1918-PLAN</f>
        <v>60</v>
      </c>
    </row>
    <row r="1919" spans="1:21" x14ac:dyDescent="0.35">
      <c r="A1919">
        <v>1213</v>
      </c>
      <c r="B1919" t="s">
        <v>26</v>
      </c>
      <c r="C1919" t="s">
        <v>11</v>
      </c>
      <c r="D1919">
        <v>2</v>
      </c>
      <c r="E1919" t="s">
        <v>16</v>
      </c>
      <c r="F1919">
        <v>3.3</v>
      </c>
      <c r="G1919" s="1">
        <v>44568</v>
      </c>
      <c r="H1919">
        <v>228</v>
      </c>
      <c r="I1919">
        <v>1620</v>
      </c>
      <c r="K1919">
        <f>IF(ISBLANK(J1919),VLOOKUP(A1919,LinearRegression!$B$2:$J$850,6,FALSE),J1919)</f>
        <v>31880.690024214698</v>
      </c>
      <c r="L1919" s="4">
        <f>IF(ISBLANK(J1919),VLOOKUP(A1919,GradientBoostingRegressor!$B$2:$J$850,6,FALSE),J1919)</f>
        <v>31729.356798540201</v>
      </c>
      <c r="P1919">
        <f t="shared" si="112"/>
        <v>0</v>
      </c>
      <c r="Q1919">
        <f>$H1919*Q$2402</f>
        <v>35120.046505647588</v>
      </c>
      <c r="R1919">
        <f t="shared" si="113"/>
        <v>0</v>
      </c>
      <c r="S1919">
        <f t="shared" si="114"/>
        <v>0</v>
      </c>
      <c r="T1919">
        <f>MROT/DAY(EOMONTH(MIN($G$2:$G$2401),MONTH(G1919)-1))/8*H1919*$T$2402</f>
        <v>0</v>
      </c>
      <c r="U1919">
        <f>I1919-PLAN</f>
        <v>60</v>
      </c>
    </row>
    <row r="1920" spans="1:21" x14ac:dyDescent="0.35">
      <c r="A1920">
        <v>1214</v>
      </c>
      <c r="B1920" t="s">
        <v>27</v>
      </c>
      <c r="C1920" t="s">
        <v>18</v>
      </c>
      <c r="D1920">
        <v>2</v>
      </c>
      <c r="E1920" t="s">
        <v>16</v>
      </c>
      <c r="F1920">
        <v>3.3</v>
      </c>
      <c r="G1920" s="1">
        <v>44568</v>
      </c>
      <c r="H1920">
        <v>216</v>
      </c>
      <c r="I1920">
        <v>1620</v>
      </c>
      <c r="K1920">
        <f>IF(ISBLANK(J1920),VLOOKUP(A1920,LinearRegression!$B$2:$J$850,6,FALSE),J1920)</f>
        <v>29113.256563294999</v>
      </c>
      <c r="L1920" s="4">
        <f>IF(ISBLANK(J1920),VLOOKUP(A1920,GradientBoostingRegressor!$B$2:$J$850,6,FALSE),J1920)</f>
        <v>29788.188674384</v>
      </c>
      <c r="P1920">
        <f t="shared" si="112"/>
        <v>0</v>
      </c>
      <c r="Q1920">
        <f>$H1920*Q$2402</f>
        <v>33271.623005350346</v>
      </c>
      <c r="R1920">
        <f t="shared" si="113"/>
        <v>0</v>
      </c>
      <c r="S1920">
        <f t="shared" si="114"/>
        <v>0</v>
      </c>
      <c r="T1920">
        <f>MROT/DAY(EOMONTH(MIN($G$2:$G$2401),MONTH(G1920)-1))/8*H1920*$T$2402</f>
        <v>0</v>
      </c>
      <c r="U1920">
        <f>I1920-PLAN</f>
        <v>60</v>
      </c>
    </row>
    <row r="1921" spans="1:21" x14ac:dyDescent="0.35">
      <c r="A1921">
        <v>1215</v>
      </c>
      <c r="B1921" t="s">
        <v>28</v>
      </c>
      <c r="C1921" t="s">
        <v>11</v>
      </c>
      <c r="D1921">
        <v>2</v>
      </c>
      <c r="E1921" t="s">
        <v>16</v>
      </c>
      <c r="F1921">
        <v>3.3</v>
      </c>
      <c r="G1921" s="1">
        <v>44568</v>
      </c>
      <c r="H1921">
        <v>204</v>
      </c>
      <c r="I1921">
        <v>1620</v>
      </c>
      <c r="K1921">
        <f>IF(ISBLANK(J1921),VLOOKUP(A1921,LinearRegression!$B$2:$J$850,6,FALSE),J1921)</f>
        <v>26345.823102375402</v>
      </c>
      <c r="L1921" s="4">
        <f>IF(ISBLANK(J1921),VLOOKUP(A1921,GradientBoostingRegressor!$B$2:$J$850,6,FALSE),J1921)</f>
        <v>27036.782073444301</v>
      </c>
      <c r="P1921">
        <f t="shared" si="112"/>
        <v>0</v>
      </c>
      <c r="Q1921">
        <f>$H1921*Q$2402</f>
        <v>31423.199505053104</v>
      </c>
      <c r="R1921">
        <f t="shared" si="113"/>
        <v>0</v>
      </c>
      <c r="S1921">
        <f t="shared" si="114"/>
        <v>0</v>
      </c>
      <c r="T1921">
        <f>MROT/DAY(EOMONTH(MIN($G$2:$G$2401),MONTH(G1921)-1))/8*H1921*$T$2402</f>
        <v>0</v>
      </c>
      <c r="U1921">
        <f>I1921-PLAN</f>
        <v>60</v>
      </c>
    </row>
    <row r="1922" spans="1:21" x14ac:dyDescent="0.35">
      <c r="A1922">
        <v>1216</v>
      </c>
      <c r="B1922" t="s">
        <v>29</v>
      </c>
      <c r="C1922" t="s">
        <v>18</v>
      </c>
      <c r="D1922">
        <v>2</v>
      </c>
      <c r="E1922" t="s">
        <v>16</v>
      </c>
      <c r="F1922">
        <v>3.3</v>
      </c>
      <c r="G1922" s="1">
        <v>44568</v>
      </c>
      <c r="H1922">
        <v>216</v>
      </c>
      <c r="I1922">
        <v>1620</v>
      </c>
      <c r="K1922">
        <f>IF(ISBLANK(J1922),VLOOKUP(A1922,LinearRegression!$B$2:$J$850,6,FALSE),J1922)</f>
        <v>29113.256563294999</v>
      </c>
      <c r="L1922" s="4">
        <f>IF(ISBLANK(J1922),VLOOKUP(A1922,GradientBoostingRegressor!$B$2:$J$850,6,FALSE),J1922)</f>
        <v>29788.188674384</v>
      </c>
      <c r="P1922">
        <f t="shared" si="112"/>
        <v>0</v>
      </c>
      <c r="Q1922">
        <f>$H1922*Q$2402</f>
        <v>33271.623005350346</v>
      </c>
      <c r="R1922">
        <f t="shared" si="113"/>
        <v>0</v>
      </c>
      <c r="S1922">
        <f t="shared" si="114"/>
        <v>0</v>
      </c>
      <c r="T1922">
        <f>MROT/DAY(EOMONTH(MIN($G$2:$G$2401),MONTH(G1922)-1))/8*H1922*$T$2402</f>
        <v>0</v>
      </c>
      <c r="U1922">
        <f>I1922-PLAN</f>
        <v>60</v>
      </c>
    </row>
    <row r="1923" spans="1:21" x14ac:dyDescent="0.35">
      <c r="A1923">
        <v>1220</v>
      </c>
      <c r="B1923" t="s">
        <v>33</v>
      </c>
      <c r="C1923" t="s">
        <v>11</v>
      </c>
      <c r="D1923">
        <v>3</v>
      </c>
      <c r="E1923" t="s">
        <v>12</v>
      </c>
      <c r="F1923">
        <v>1</v>
      </c>
      <c r="G1923" s="1">
        <v>44568</v>
      </c>
      <c r="H1923">
        <v>168</v>
      </c>
      <c r="I1923">
        <v>1620</v>
      </c>
      <c r="K1923">
        <f>IF(ISBLANK(J1923),VLOOKUP(A1923,LinearRegression!$B$2:$J$850,6,FALSE),J1923)</f>
        <v>15276.879855961701</v>
      </c>
      <c r="L1923" s="4">
        <f>IF(ISBLANK(J1923),VLOOKUP(A1923,GradientBoostingRegressor!$B$2:$J$850,6,FALSE),J1923)</f>
        <v>15529.957416702</v>
      </c>
      <c r="P1923">
        <f t="shared" ref="P1923:P1986" si="115">$I1923*P$2402</f>
        <v>0</v>
      </c>
      <c r="Q1923">
        <f>$H1923*Q$2402</f>
        <v>25877.929004161379</v>
      </c>
      <c r="R1923">
        <f t="shared" ref="R1923:R1986" si="116">$D1923*R$2402</f>
        <v>0</v>
      </c>
      <c r="S1923">
        <f t="shared" ref="S1923:S1986" si="117">$F1923*S$2402</f>
        <v>0</v>
      </c>
      <c r="T1923">
        <f>MROT/DAY(EOMONTH(MIN($G$2:$G$2401),MONTH(G1923)-1))/8*H1923*$T$2402</f>
        <v>0</v>
      </c>
      <c r="U1923">
        <f>I1923-PLAN</f>
        <v>60</v>
      </c>
    </row>
    <row r="1924" spans="1:21" x14ac:dyDescent="0.35">
      <c r="A1924">
        <v>1227</v>
      </c>
      <c r="B1924" t="s">
        <v>40</v>
      </c>
      <c r="C1924" t="s">
        <v>18</v>
      </c>
      <c r="D1924">
        <v>3</v>
      </c>
      <c r="E1924" t="s">
        <v>16</v>
      </c>
      <c r="F1924">
        <v>3.3</v>
      </c>
      <c r="G1924" s="1">
        <v>44568</v>
      </c>
      <c r="H1924">
        <v>216</v>
      </c>
      <c r="I1924">
        <v>1620</v>
      </c>
      <c r="K1924">
        <f>IF(ISBLANK(J1924),VLOOKUP(A1924,LinearRegression!$B$2:$J$850,6,FALSE),J1924)</f>
        <v>31905.0432792881</v>
      </c>
      <c r="L1924" s="4">
        <f>IF(ISBLANK(J1924),VLOOKUP(A1924,GradientBoostingRegressor!$B$2:$J$850,6,FALSE),J1924)</f>
        <v>29788.188674384</v>
      </c>
      <c r="P1924">
        <f t="shared" si="115"/>
        <v>0</v>
      </c>
      <c r="Q1924">
        <f>$H1924*Q$2402</f>
        <v>33271.623005350346</v>
      </c>
      <c r="R1924">
        <f t="shared" si="116"/>
        <v>0</v>
      </c>
      <c r="S1924">
        <f t="shared" si="117"/>
        <v>0</v>
      </c>
      <c r="T1924">
        <f>MROT/DAY(EOMONTH(MIN($G$2:$G$2401),MONTH(G1924)-1))/8*H1924*$T$2402</f>
        <v>0</v>
      </c>
      <c r="U1924">
        <f>I1924-PLAN</f>
        <v>60</v>
      </c>
    </row>
    <row r="1925" spans="1:21" x14ac:dyDescent="0.35">
      <c r="A1925">
        <v>1249</v>
      </c>
      <c r="B1925" t="s">
        <v>64</v>
      </c>
      <c r="C1925" t="s">
        <v>65</v>
      </c>
      <c r="D1925">
        <v>4</v>
      </c>
      <c r="E1925" t="s">
        <v>66</v>
      </c>
      <c r="F1925">
        <v>3.4</v>
      </c>
      <c r="G1925" s="1">
        <v>44568</v>
      </c>
      <c r="H1925">
        <v>180</v>
      </c>
      <c r="I1925">
        <v>1620</v>
      </c>
      <c r="K1925">
        <f>IF(ISBLANK(J1925),VLOOKUP(A1925,LinearRegression!$B$2:$J$850,6,FALSE),J1925)</f>
        <v>26636.200463811201</v>
      </c>
      <c r="L1925" s="4">
        <f>IF(ISBLANK(J1925),VLOOKUP(A1925,GradientBoostingRegressor!$B$2:$J$850,6,FALSE),J1925)</f>
        <v>26019.522068401198</v>
      </c>
      <c r="P1925">
        <f t="shared" si="115"/>
        <v>0</v>
      </c>
      <c r="Q1925">
        <f>$H1925*Q$2402</f>
        <v>27726.35250445862</v>
      </c>
      <c r="R1925">
        <f t="shared" si="116"/>
        <v>0</v>
      </c>
      <c r="S1925">
        <f t="shared" si="117"/>
        <v>0</v>
      </c>
      <c r="T1925">
        <f>MROT/DAY(EOMONTH(MIN($G$2:$G$2401),MONTH(G1925)-1))/8*H1925*$T$2402</f>
        <v>0</v>
      </c>
      <c r="U1925">
        <f>I1925-PLAN</f>
        <v>60</v>
      </c>
    </row>
    <row r="1926" spans="1:21" x14ac:dyDescent="0.35">
      <c r="A1926">
        <v>1251</v>
      </c>
      <c r="B1926" t="s">
        <v>69</v>
      </c>
      <c r="C1926" t="s">
        <v>68</v>
      </c>
      <c r="D1926">
        <v>4</v>
      </c>
      <c r="E1926" t="s">
        <v>66</v>
      </c>
      <c r="F1926">
        <v>3.4</v>
      </c>
      <c r="G1926" s="1">
        <v>44568</v>
      </c>
      <c r="H1926">
        <v>228</v>
      </c>
      <c r="I1926">
        <v>1620</v>
      </c>
      <c r="K1926">
        <f>IF(ISBLANK(J1926),VLOOKUP(A1926,LinearRegression!$B$2:$J$850,6,FALSE),J1926)</f>
        <v>37705.934307489697</v>
      </c>
      <c r="L1926" s="4">
        <f>IF(ISBLANK(J1926),VLOOKUP(A1926,GradientBoostingRegressor!$B$2:$J$850,6,FALSE),J1926)</f>
        <v>35352.880202293803</v>
      </c>
      <c r="P1926">
        <f t="shared" si="115"/>
        <v>0</v>
      </c>
      <c r="Q1926">
        <f>$H1926*Q$2402</f>
        <v>35120.046505647588</v>
      </c>
      <c r="R1926">
        <f t="shared" si="116"/>
        <v>0</v>
      </c>
      <c r="S1926">
        <f t="shared" si="117"/>
        <v>0</v>
      </c>
      <c r="T1926">
        <f>MROT/DAY(EOMONTH(MIN($G$2:$G$2401),MONTH(G1926)-1))/8*H1926*$T$2402</f>
        <v>0</v>
      </c>
      <c r="U1926">
        <f>I1926-PLAN</f>
        <v>60</v>
      </c>
    </row>
    <row r="1927" spans="1:21" x14ac:dyDescent="0.35">
      <c r="A1927">
        <v>1257</v>
      </c>
      <c r="B1927" t="s">
        <v>76</v>
      </c>
      <c r="C1927" t="s">
        <v>71</v>
      </c>
      <c r="D1927">
        <v>4</v>
      </c>
      <c r="E1927" t="s">
        <v>66</v>
      </c>
      <c r="F1927">
        <v>3.1</v>
      </c>
      <c r="G1927" s="1">
        <v>44568</v>
      </c>
      <c r="H1927">
        <v>216</v>
      </c>
      <c r="I1927">
        <v>1620</v>
      </c>
      <c r="K1927">
        <f>IF(ISBLANK(J1927),VLOOKUP(A1927,LinearRegression!$B$2:$J$850,6,FALSE),J1927)</f>
        <v>34213.488292702998</v>
      </c>
      <c r="L1927" s="4">
        <f>IF(ISBLANK(J1927),VLOOKUP(A1927,GradientBoostingRegressor!$B$2:$J$850,6,FALSE),J1927)</f>
        <v>30055.779901746799</v>
      </c>
      <c r="P1927">
        <f t="shared" si="115"/>
        <v>0</v>
      </c>
      <c r="Q1927">
        <f>$H1927*Q$2402</f>
        <v>33271.623005350346</v>
      </c>
      <c r="R1927">
        <f t="shared" si="116"/>
        <v>0</v>
      </c>
      <c r="S1927">
        <f t="shared" si="117"/>
        <v>0</v>
      </c>
      <c r="T1927">
        <f>MROT/DAY(EOMONTH(MIN($G$2:$G$2401),MONTH(G1927)-1))/8*H1927*$T$2402</f>
        <v>0</v>
      </c>
      <c r="U1927">
        <f>I1927-PLAN</f>
        <v>60</v>
      </c>
    </row>
    <row r="1928" spans="1:21" x14ac:dyDescent="0.35">
      <c r="A1928">
        <v>1259</v>
      </c>
      <c r="B1928" t="s">
        <v>78</v>
      </c>
      <c r="C1928" t="s">
        <v>65</v>
      </c>
      <c r="D1928">
        <v>4</v>
      </c>
      <c r="E1928" t="s">
        <v>66</v>
      </c>
      <c r="F1928">
        <v>3.4</v>
      </c>
      <c r="G1928" s="1">
        <v>44568</v>
      </c>
      <c r="H1928">
        <v>192</v>
      </c>
      <c r="I1928">
        <v>1620</v>
      </c>
      <c r="K1928">
        <f>IF(ISBLANK(J1928),VLOOKUP(A1928,LinearRegression!$B$2:$J$850,6,FALSE),J1928)</f>
        <v>29403.633924730799</v>
      </c>
      <c r="L1928" s="4">
        <f>IF(ISBLANK(J1928),VLOOKUP(A1928,GradientBoostingRegressor!$B$2:$J$850,6,FALSE),J1928)</f>
        <v>28648.771124941501</v>
      </c>
      <c r="P1928">
        <f t="shared" si="115"/>
        <v>0</v>
      </c>
      <c r="Q1928">
        <f>$H1928*Q$2402</f>
        <v>29574.776004755862</v>
      </c>
      <c r="R1928">
        <f t="shared" si="116"/>
        <v>0</v>
      </c>
      <c r="S1928">
        <f t="shared" si="117"/>
        <v>0</v>
      </c>
      <c r="T1928">
        <f>MROT/DAY(EOMONTH(MIN($G$2:$G$2401),MONTH(G1928)-1))/8*H1928*$T$2402</f>
        <v>0</v>
      </c>
      <c r="U1928">
        <f>I1928-PLAN</f>
        <v>60</v>
      </c>
    </row>
    <row r="1929" spans="1:21" x14ac:dyDescent="0.35">
      <c r="A1929">
        <v>1277</v>
      </c>
      <c r="B1929" t="s">
        <v>97</v>
      </c>
      <c r="C1929" t="s">
        <v>89</v>
      </c>
      <c r="D1929">
        <v>4</v>
      </c>
      <c r="E1929" t="s">
        <v>16</v>
      </c>
      <c r="F1929">
        <v>3.2</v>
      </c>
      <c r="G1929" s="1">
        <v>44568</v>
      </c>
      <c r="H1929">
        <v>192</v>
      </c>
      <c r="I1929">
        <v>1620</v>
      </c>
      <c r="K1929">
        <f>IF(ISBLANK(J1929),VLOOKUP(A1929,LinearRegression!$B$2:$J$850,6,FALSE),J1929)</f>
        <v>28920.292222152799</v>
      </c>
      <c r="L1929" s="4">
        <f>IF(ISBLANK(J1929),VLOOKUP(A1929,GradientBoostingRegressor!$B$2:$J$850,6,FALSE),J1929)</f>
        <v>26296.244985990499</v>
      </c>
      <c r="P1929">
        <f t="shared" si="115"/>
        <v>0</v>
      </c>
      <c r="Q1929">
        <f>$H1929*Q$2402</f>
        <v>29574.776004755862</v>
      </c>
      <c r="R1929">
        <f t="shared" si="116"/>
        <v>0</v>
      </c>
      <c r="S1929">
        <f t="shared" si="117"/>
        <v>0</v>
      </c>
      <c r="T1929">
        <f>MROT/DAY(EOMONTH(MIN($G$2:$G$2401),MONTH(G1929)-1))/8*H1929*$T$2402</f>
        <v>0</v>
      </c>
      <c r="U1929">
        <f>I1929-PLAN</f>
        <v>60</v>
      </c>
    </row>
    <row r="1930" spans="1:21" x14ac:dyDescent="0.35">
      <c r="A1930">
        <v>1280</v>
      </c>
      <c r="B1930" t="s">
        <v>100</v>
      </c>
      <c r="C1930" t="s">
        <v>89</v>
      </c>
      <c r="D1930">
        <v>4</v>
      </c>
      <c r="E1930" t="s">
        <v>16</v>
      </c>
      <c r="F1930">
        <v>3.2</v>
      </c>
      <c r="G1930" s="1">
        <v>44568</v>
      </c>
      <c r="H1930">
        <v>192</v>
      </c>
      <c r="I1930">
        <v>1620</v>
      </c>
      <c r="K1930">
        <f>IF(ISBLANK(J1930),VLOOKUP(A1930,LinearRegression!$B$2:$J$850,6,FALSE),J1930)</f>
        <v>28920.292222152799</v>
      </c>
      <c r="L1930" s="4">
        <f>IF(ISBLANK(J1930),VLOOKUP(A1930,GradientBoostingRegressor!$B$2:$J$850,6,FALSE),J1930)</f>
        <v>26296.244985990499</v>
      </c>
      <c r="P1930">
        <f t="shared" si="115"/>
        <v>0</v>
      </c>
      <c r="Q1930">
        <f>$H1930*Q$2402</f>
        <v>29574.776004755862</v>
      </c>
      <c r="R1930">
        <f t="shared" si="116"/>
        <v>0</v>
      </c>
      <c r="S1930">
        <f t="shared" si="117"/>
        <v>0</v>
      </c>
      <c r="T1930">
        <f>MROT/DAY(EOMONTH(MIN($G$2:$G$2401),MONTH(G1930)-1))/8*H1930*$T$2402</f>
        <v>0</v>
      </c>
      <c r="U1930">
        <f>I1930-PLAN</f>
        <v>60</v>
      </c>
    </row>
    <row r="1931" spans="1:21" x14ac:dyDescent="0.35">
      <c r="A1931">
        <v>1291</v>
      </c>
      <c r="B1931" t="s">
        <v>112</v>
      </c>
      <c r="C1931" t="s">
        <v>18</v>
      </c>
      <c r="D1931">
        <v>4</v>
      </c>
      <c r="E1931" t="s">
        <v>103</v>
      </c>
      <c r="F1931">
        <v>3.3</v>
      </c>
      <c r="G1931" s="1">
        <v>44568</v>
      </c>
      <c r="H1931">
        <v>192</v>
      </c>
      <c r="I1931">
        <v>1620</v>
      </c>
      <c r="K1931">
        <f>IF(ISBLANK(J1931),VLOOKUP(A1931,LinearRegression!$B$2:$J$850,6,FALSE),J1931)</f>
        <v>29161.963073441799</v>
      </c>
      <c r="L1931" s="4">
        <f>IF(ISBLANK(J1931),VLOOKUP(A1931,GradientBoostingRegressor!$B$2:$J$850,6,FALSE),J1931)</f>
        <v>26548.309227938102</v>
      </c>
      <c r="P1931">
        <f t="shared" si="115"/>
        <v>0</v>
      </c>
      <c r="Q1931">
        <f>$H1931*Q$2402</f>
        <v>29574.776004755862</v>
      </c>
      <c r="R1931">
        <f t="shared" si="116"/>
        <v>0</v>
      </c>
      <c r="S1931">
        <f t="shared" si="117"/>
        <v>0</v>
      </c>
      <c r="T1931">
        <f>MROT/DAY(EOMONTH(MIN($G$2:$G$2401),MONTH(G1931)-1))/8*H1931*$T$2402</f>
        <v>0</v>
      </c>
      <c r="U1931">
        <f>I1931-PLAN</f>
        <v>60</v>
      </c>
    </row>
    <row r="1932" spans="1:21" x14ac:dyDescent="0.35">
      <c r="A1932">
        <v>1300</v>
      </c>
      <c r="B1932" t="s">
        <v>122</v>
      </c>
      <c r="C1932" t="s">
        <v>114</v>
      </c>
      <c r="D1932">
        <v>5</v>
      </c>
      <c r="E1932" t="s">
        <v>51</v>
      </c>
      <c r="F1932">
        <v>3.3</v>
      </c>
      <c r="G1932" s="1">
        <v>44568</v>
      </c>
      <c r="H1932">
        <v>216</v>
      </c>
      <c r="I1932">
        <v>1620</v>
      </c>
      <c r="K1932">
        <f>IF(ISBLANK(J1932),VLOOKUP(A1932,LinearRegression!$B$2:$J$850,6,FALSE),J1932)</f>
        <v>37488.616711274102</v>
      </c>
      <c r="L1932" s="4">
        <f>IF(ISBLANK(J1932),VLOOKUP(A1932,GradientBoostingRegressor!$B$2:$J$850,6,FALSE),J1932)</f>
        <v>35574.498246887102</v>
      </c>
      <c r="P1932">
        <f t="shared" si="115"/>
        <v>0</v>
      </c>
      <c r="Q1932">
        <f>$H1932*Q$2402</f>
        <v>33271.623005350346</v>
      </c>
      <c r="R1932">
        <f t="shared" si="116"/>
        <v>0</v>
      </c>
      <c r="S1932">
        <f t="shared" si="117"/>
        <v>0</v>
      </c>
      <c r="T1932">
        <f>MROT/DAY(EOMONTH(MIN($G$2:$G$2401),MONTH(G1932)-1))/8*H1932*$T$2402</f>
        <v>0</v>
      </c>
      <c r="U1932">
        <f>I1932-PLAN</f>
        <v>60</v>
      </c>
    </row>
    <row r="1933" spans="1:21" x14ac:dyDescent="0.35">
      <c r="A1933">
        <v>1313</v>
      </c>
      <c r="B1933" t="s">
        <v>136</v>
      </c>
      <c r="C1933" t="s">
        <v>50</v>
      </c>
      <c r="D1933">
        <v>5</v>
      </c>
      <c r="E1933" t="s">
        <v>133</v>
      </c>
      <c r="F1933">
        <v>2</v>
      </c>
      <c r="G1933" s="1">
        <v>44568</v>
      </c>
      <c r="H1933">
        <v>204</v>
      </c>
      <c r="I1933">
        <v>1620</v>
      </c>
      <c r="K1933">
        <f>IF(ISBLANK(J1933),VLOOKUP(A1933,LinearRegression!$B$2:$J$850,6,FALSE),J1933)</f>
        <v>31579.462183596999</v>
      </c>
      <c r="L1933" s="4">
        <f>IF(ISBLANK(J1933),VLOOKUP(A1933,GradientBoostingRegressor!$B$2:$J$850,6,FALSE),J1933)</f>
        <v>28734.068336875302</v>
      </c>
      <c r="P1933">
        <f t="shared" si="115"/>
        <v>0</v>
      </c>
      <c r="Q1933">
        <f>$H1933*Q$2402</f>
        <v>31423.199505053104</v>
      </c>
      <c r="R1933">
        <f t="shared" si="116"/>
        <v>0</v>
      </c>
      <c r="S1933">
        <f t="shared" si="117"/>
        <v>0</v>
      </c>
      <c r="T1933">
        <f>MROT/DAY(EOMONTH(MIN($G$2:$G$2401),MONTH(G1933)-1))/8*H1933*$T$2402</f>
        <v>0</v>
      </c>
      <c r="U1933">
        <f>I1933-PLAN</f>
        <v>60</v>
      </c>
    </row>
    <row r="1934" spans="1:21" x14ac:dyDescent="0.35">
      <c r="A1934">
        <v>1314</v>
      </c>
      <c r="B1934" t="s">
        <v>137</v>
      </c>
      <c r="C1934" t="s">
        <v>50</v>
      </c>
      <c r="D1934">
        <v>5</v>
      </c>
      <c r="E1934" t="s">
        <v>133</v>
      </c>
      <c r="F1934">
        <v>2</v>
      </c>
      <c r="G1934" s="1">
        <v>44568</v>
      </c>
      <c r="H1934">
        <v>204</v>
      </c>
      <c r="I1934">
        <v>1620</v>
      </c>
      <c r="K1934">
        <f>IF(ISBLANK(J1934),VLOOKUP(A1934,LinearRegression!$B$2:$J$850,6,FALSE),J1934)</f>
        <v>31579.462183596999</v>
      </c>
      <c r="L1934" s="4">
        <f>IF(ISBLANK(J1934),VLOOKUP(A1934,GradientBoostingRegressor!$B$2:$J$850,6,FALSE),J1934)</f>
        <v>28734.068336875302</v>
      </c>
      <c r="P1934">
        <f t="shared" si="115"/>
        <v>0</v>
      </c>
      <c r="Q1934">
        <f>$H1934*Q$2402</f>
        <v>31423.199505053104</v>
      </c>
      <c r="R1934">
        <f t="shared" si="116"/>
        <v>0</v>
      </c>
      <c r="S1934">
        <f t="shared" si="117"/>
        <v>0</v>
      </c>
      <c r="T1934">
        <f>MROT/DAY(EOMONTH(MIN($G$2:$G$2401),MONTH(G1934)-1))/8*H1934*$T$2402</f>
        <v>0</v>
      </c>
      <c r="U1934">
        <f>I1934-PLAN</f>
        <v>60</v>
      </c>
    </row>
    <row r="1935" spans="1:21" x14ac:dyDescent="0.35">
      <c r="A1935">
        <v>1316</v>
      </c>
      <c r="B1935" t="s">
        <v>139</v>
      </c>
      <c r="C1935" t="s">
        <v>65</v>
      </c>
      <c r="D1935">
        <v>5</v>
      </c>
      <c r="E1935" t="s">
        <v>66</v>
      </c>
      <c r="F1935">
        <v>3.4</v>
      </c>
      <c r="G1935" s="1">
        <v>44568</v>
      </c>
      <c r="H1935">
        <v>192</v>
      </c>
      <c r="I1935">
        <v>1620</v>
      </c>
      <c r="K1935">
        <f>IF(ISBLANK(J1935),VLOOKUP(A1935,LinearRegression!$B$2:$J$850,6,FALSE),J1935)</f>
        <v>32195.420640723802</v>
      </c>
      <c r="L1935" s="4">
        <f>IF(ISBLANK(J1935),VLOOKUP(A1935,GradientBoostingRegressor!$B$2:$J$850,6,FALSE),J1935)</f>
        <v>30664.413735859602</v>
      </c>
      <c r="P1935">
        <f t="shared" si="115"/>
        <v>0</v>
      </c>
      <c r="Q1935">
        <f>$H1935*Q$2402</f>
        <v>29574.776004755862</v>
      </c>
      <c r="R1935">
        <f t="shared" si="116"/>
        <v>0</v>
      </c>
      <c r="S1935">
        <f t="shared" si="117"/>
        <v>0</v>
      </c>
      <c r="T1935">
        <f>MROT/DAY(EOMONTH(MIN($G$2:$G$2401),MONTH(G1935)-1))/8*H1935*$T$2402</f>
        <v>0</v>
      </c>
      <c r="U1935">
        <f>I1935-PLAN</f>
        <v>60</v>
      </c>
    </row>
    <row r="1936" spans="1:21" x14ac:dyDescent="0.35">
      <c r="A1936">
        <v>1319</v>
      </c>
      <c r="B1936" t="s">
        <v>143</v>
      </c>
      <c r="C1936" t="s">
        <v>65</v>
      </c>
      <c r="D1936">
        <v>5</v>
      </c>
      <c r="E1936" t="s">
        <v>142</v>
      </c>
      <c r="F1936">
        <v>3.4</v>
      </c>
      <c r="G1936" s="1">
        <v>44568</v>
      </c>
      <c r="H1936">
        <v>204</v>
      </c>
      <c r="I1936">
        <v>1620</v>
      </c>
      <c r="K1936">
        <f>IF(ISBLANK(J1936),VLOOKUP(A1936,LinearRegression!$B$2:$J$850,6,FALSE),J1936)</f>
        <v>34962.854101643497</v>
      </c>
      <c r="L1936" s="4">
        <f>IF(ISBLANK(J1936),VLOOKUP(A1936,GradientBoostingRegressor!$B$2:$J$850,6,FALSE),J1936)</f>
        <v>33906.546909174998</v>
      </c>
      <c r="P1936">
        <f t="shared" si="115"/>
        <v>0</v>
      </c>
      <c r="Q1936">
        <f>$H1936*Q$2402</f>
        <v>31423.199505053104</v>
      </c>
      <c r="R1936">
        <f t="shared" si="116"/>
        <v>0</v>
      </c>
      <c r="S1936">
        <f t="shared" si="117"/>
        <v>0</v>
      </c>
      <c r="T1936">
        <f>MROT/DAY(EOMONTH(MIN($G$2:$G$2401),MONTH(G1936)-1))/8*H1936*$T$2402</f>
        <v>0</v>
      </c>
      <c r="U1936">
        <f>I1936-PLAN</f>
        <v>60</v>
      </c>
    </row>
    <row r="1937" spans="1:21" x14ac:dyDescent="0.35">
      <c r="A1937">
        <v>1331</v>
      </c>
      <c r="B1937" t="s">
        <v>156</v>
      </c>
      <c r="C1937" t="s">
        <v>65</v>
      </c>
      <c r="D1937">
        <v>5</v>
      </c>
      <c r="E1937" t="s">
        <v>151</v>
      </c>
      <c r="F1937">
        <v>3.4</v>
      </c>
      <c r="G1937" s="1">
        <v>44568</v>
      </c>
      <c r="H1937">
        <v>204</v>
      </c>
      <c r="I1937">
        <v>1620</v>
      </c>
      <c r="K1937">
        <f>IF(ISBLANK(J1937),VLOOKUP(A1937,LinearRegression!$B$2:$J$850,6,FALSE),J1937)</f>
        <v>34962.854101643497</v>
      </c>
      <c r="L1937" s="4">
        <f>IF(ISBLANK(J1937),VLOOKUP(A1937,GradientBoostingRegressor!$B$2:$J$850,6,FALSE),J1937)</f>
        <v>33906.546909174998</v>
      </c>
      <c r="P1937">
        <f t="shared" si="115"/>
        <v>0</v>
      </c>
      <c r="Q1937">
        <f>$H1937*Q$2402</f>
        <v>31423.199505053104</v>
      </c>
      <c r="R1937">
        <f t="shared" si="116"/>
        <v>0</v>
      </c>
      <c r="S1937">
        <f t="shared" si="117"/>
        <v>0</v>
      </c>
      <c r="T1937">
        <f>MROT/DAY(EOMONTH(MIN($G$2:$G$2401),MONTH(G1937)-1))/8*H1937*$T$2402</f>
        <v>0</v>
      </c>
      <c r="U1937">
        <f>I1937-PLAN</f>
        <v>60</v>
      </c>
    </row>
    <row r="1938" spans="1:21" x14ac:dyDescent="0.35">
      <c r="A1938">
        <v>1344</v>
      </c>
      <c r="B1938" t="s">
        <v>169</v>
      </c>
      <c r="C1938" t="s">
        <v>65</v>
      </c>
      <c r="D1938">
        <v>6</v>
      </c>
      <c r="E1938" t="s">
        <v>66</v>
      </c>
      <c r="F1938">
        <v>3.4</v>
      </c>
      <c r="G1938" s="1">
        <v>44568</v>
      </c>
      <c r="H1938">
        <v>180</v>
      </c>
      <c r="I1938">
        <v>1620</v>
      </c>
      <c r="K1938">
        <f>IF(ISBLANK(J1938),VLOOKUP(A1938,LinearRegression!$B$2:$J$850,6,FALSE),J1938)</f>
        <v>32219.7738957972</v>
      </c>
      <c r="L1938" s="4">
        <f>IF(ISBLANK(J1938),VLOOKUP(A1938,GradientBoostingRegressor!$B$2:$J$850,6,FALSE),J1938)</f>
        <v>29661.137540019499</v>
      </c>
      <c r="P1938">
        <f t="shared" si="115"/>
        <v>0</v>
      </c>
      <c r="Q1938">
        <f>$H1938*Q$2402</f>
        <v>27726.35250445862</v>
      </c>
      <c r="R1938">
        <f t="shared" si="116"/>
        <v>0</v>
      </c>
      <c r="S1938">
        <f t="shared" si="117"/>
        <v>0</v>
      </c>
      <c r="T1938">
        <f>MROT/DAY(EOMONTH(MIN($G$2:$G$2401),MONTH(G1938)-1))/8*H1938*$T$2402</f>
        <v>0</v>
      </c>
      <c r="U1938">
        <f>I1938-PLAN</f>
        <v>60</v>
      </c>
    </row>
    <row r="1939" spans="1:21" x14ac:dyDescent="0.35">
      <c r="A1939">
        <v>1345</v>
      </c>
      <c r="B1939" t="s">
        <v>170</v>
      </c>
      <c r="C1939" t="s">
        <v>65</v>
      </c>
      <c r="D1939">
        <v>6</v>
      </c>
      <c r="E1939" t="s">
        <v>66</v>
      </c>
      <c r="F1939">
        <v>3.4</v>
      </c>
      <c r="G1939" s="1">
        <v>44568</v>
      </c>
      <c r="H1939">
        <v>216</v>
      </c>
      <c r="I1939">
        <v>1620</v>
      </c>
      <c r="K1939">
        <f>IF(ISBLANK(J1939),VLOOKUP(A1939,LinearRegression!$B$2:$J$850,6,FALSE),J1939)</f>
        <v>40522.074278556101</v>
      </c>
      <c r="L1939" s="4">
        <f>IF(ISBLANK(J1939),VLOOKUP(A1939,GradientBoostingRegressor!$B$2:$J$850,6,FALSE),J1939)</f>
        <v>38788.380200542502</v>
      </c>
      <c r="P1939">
        <f t="shared" si="115"/>
        <v>0</v>
      </c>
      <c r="Q1939">
        <f>$H1939*Q$2402</f>
        <v>33271.623005350346</v>
      </c>
      <c r="R1939">
        <f t="shared" si="116"/>
        <v>0</v>
      </c>
      <c r="S1939">
        <f t="shared" si="117"/>
        <v>0</v>
      </c>
      <c r="T1939">
        <f>MROT/DAY(EOMONTH(MIN($G$2:$G$2401),MONTH(G1939)-1))/8*H1939*$T$2402</f>
        <v>0</v>
      </c>
      <c r="U1939">
        <f>I1939-PLAN</f>
        <v>60</v>
      </c>
    </row>
    <row r="1940" spans="1:21" x14ac:dyDescent="0.35">
      <c r="A1940">
        <v>1346</v>
      </c>
      <c r="B1940" t="s">
        <v>171</v>
      </c>
      <c r="C1940" t="s">
        <v>65</v>
      </c>
      <c r="D1940">
        <v>6</v>
      </c>
      <c r="E1940" t="s">
        <v>66</v>
      </c>
      <c r="F1940">
        <v>3.4</v>
      </c>
      <c r="G1940" s="1">
        <v>44568</v>
      </c>
      <c r="H1940">
        <v>228</v>
      </c>
      <c r="I1940">
        <v>1620</v>
      </c>
      <c r="K1940">
        <f>IF(ISBLANK(J1940),VLOOKUP(A1940,LinearRegression!$B$2:$J$850,6,FALSE),J1940)</f>
        <v>43289.507739475703</v>
      </c>
      <c r="L1940" s="4">
        <f>IF(ISBLANK(J1940),VLOOKUP(A1940,GradientBoostingRegressor!$B$2:$J$850,6,FALSE),J1940)</f>
        <v>42650.530798464097</v>
      </c>
      <c r="P1940">
        <f t="shared" si="115"/>
        <v>0</v>
      </c>
      <c r="Q1940">
        <f>$H1940*Q$2402</f>
        <v>35120.046505647588</v>
      </c>
      <c r="R1940">
        <f t="shared" si="116"/>
        <v>0</v>
      </c>
      <c r="S1940">
        <f t="shared" si="117"/>
        <v>0</v>
      </c>
      <c r="T1940">
        <f>MROT/DAY(EOMONTH(MIN($G$2:$G$2401),MONTH(G1940)-1))/8*H1940*$T$2402</f>
        <v>0</v>
      </c>
      <c r="U1940">
        <f>I1940-PLAN</f>
        <v>60</v>
      </c>
    </row>
    <row r="1941" spans="1:21" x14ac:dyDescent="0.35">
      <c r="A1941">
        <v>1349</v>
      </c>
      <c r="B1941" t="s">
        <v>174</v>
      </c>
      <c r="C1941" t="s">
        <v>114</v>
      </c>
      <c r="D1941">
        <v>6</v>
      </c>
      <c r="E1941" t="s">
        <v>16</v>
      </c>
      <c r="F1941">
        <v>3.3</v>
      </c>
      <c r="G1941" s="1">
        <v>44568</v>
      </c>
      <c r="H1941">
        <v>192</v>
      </c>
      <c r="I1941">
        <v>1620</v>
      </c>
      <c r="K1941">
        <f>IF(ISBLANK(J1941),VLOOKUP(A1941,LinearRegression!$B$2:$J$850,6,FALSE),J1941)</f>
        <v>34745.536505427801</v>
      </c>
      <c r="L1941" s="4">
        <f>IF(ISBLANK(J1941),VLOOKUP(A1941,GradientBoostingRegressor!$B$2:$J$850,6,FALSE),J1941)</f>
        <v>32072.855973426998</v>
      </c>
      <c r="P1941">
        <f t="shared" si="115"/>
        <v>0</v>
      </c>
      <c r="Q1941">
        <f>$H1941*Q$2402</f>
        <v>29574.776004755862</v>
      </c>
      <c r="R1941">
        <f t="shared" si="116"/>
        <v>0</v>
      </c>
      <c r="S1941">
        <f t="shared" si="117"/>
        <v>0</v>
      </c>
      <c r="T1941">
        <f>MROT/DAY(EOMONTH(MIN($G$2:$G$2401),MONTH(G1941)-1))/8*H1941*$T$2402</f>
        <v>0</v>
      </c>
      <c r="U1941">
        <f>I1941-PLAN</f>
        <v>60</v>
      </c>
    </row>
    <row r="1942" spans="1:21" x14ac:dyDescent="0.35">
      <c r="A1942">
        <v>1351</v>
      </c>
      <c r="B1942" t="s">
        <v>176</v>
      </c>
      <c r="C1942" t="s">
        <v>114</v>
      </c>
      <c r="D1942">
        <v>6</v>
      </c>
      <c r="E1942" t="s">
        <v>103</v>
      </c>
      <c r="F1942">
        <v>3.3</v>
      </c>
      <c r="G1942" s="1">
        <v>44568</v>
      </c>
      <c r="H1942">
        <v>180</v>
      </c>
      <c r="I1942">
        <v>1620</v>
      </c>
      <c r="K1942">
        <f>IF(ISBLANK(J1942),VLOOKUP(A1942,LinearRegression!$B$2:$J$850,6,FALSE),J1942)</f>
        <v>31978.1030445082</v>
      </c>
      <c r="L1942" s="4">
        <f>IF(ISBLANK(J1942),VLOOKUP(A1942,GradientBoostingRegressor!$B$2:$J$850,6,FALSE),J1942)</f>
        <v>28873.3513540112</v>
      </c>
      <c r="P1942">
        <f t="shared" si="115"/>
        <v>0</v>
      </c>
      <c r="Q1942">
        <f>$H1942*Q$2402</f>
        <v>27726.35250445862</v>
      </c>
      <c r="R1942">
        <f t="shared" si="116"/>
        <v>0</v>
      </c>
      <c r="S1942">
        <f t="shared" si="117"/>
        <v>0</v>
      </c>
      <c r="T1942">
        <f>MROT/DAY(EOMONTH(MIN($G$2:$G$2401),MONTH(G1942)-1))/8*H1942*$T$2402</f>
        <v>0</v>
      </c>
      <c r="U1942">
        <f>I1942-PLAN</f>
        <v>60</v>
      </c>
    </row>
    <row r="1943" spans="1:21" x14ac:dyDescent="0.35">
      <c r="A1943">
        <v>1360</v>
      </c>
      <c r="B1943" t="s">
        <v>187</v>
      </c>
      <c r="C1943" t="s">
        <v>180</v>
      </c>
      <c r="D1943">
        <v>7</v>
      </c>
      <c r="E1943" t="s">
        <v>181</v>
      </c>
      <c r="F1943">
        <v>1</v>
      </c>
      <c r="G1943" s="1">
        <v>44568</v>
      </c>
      <c r="H1943">
        <v>192</v>
      </c>
      <c r="I1943">
        <v>1620</v>
      </c>
      <c r="K1943">
        <f>IF(ISBLANK(J1943),VLOOKUP(A1943,LinearRegression!$B$2:$J$850,6,FALSE),J1943)</f>
        <v>31978.893641773</v>
      </c>
      <c r="L1943" s="4">
        <f>IF(ISBLANK(J1943),VLOOKUP(A1943,GradientBoostingRegressor!$B$2:$J$850,6,FALSE),J1943)</f>
        <v>29686.615657542901</v>
      </c>
      <c r="P1943">
        <f t="shared" si="115"/>
        <v>0</v>
      </c>
      <c r="Q1943">
        <f>$H1943*Q$2402</f>
        <v>29574.776004755862</v>
      </c>
      <c r="R1943">
        <f t="shared" si="116"/>
        <v>0</v>
      </c>
      <c r="S1943">
        <f t="shared" si="117"/>
        <v>0</v>
      </c>
      <c r="T1943">
        <f>MROT/DAY(EOMONTH(MIN($G$2:$G$2401),MONTH(G1943)-1))/8*H1943*$T$2402</f>
        <v>0</v>
      </c>
      <c r="U1943">
        <f>I1943-PLAN</f>
        <v>60</v>
      </c>
    </row>
    <row r="1944" spans="1:21" x14ac:dyDescent="0.35">
      <c r="A1944">
        <v>1362</v>
      </c>
      <c r="B1944" t="s">
        <v>189</v>
      </c>
      <c r="C1944" t="s">
        <v>65</v>
      </c>
      <c r="D1944">
        <v>7</v>
      </c>
      <c r="E1944" t="s">
        <v>66</v>
      </c>
      <c r="F1944">
        <v>3.4</v>
      </c>
      <c r="G1944" s="1">
        <v>44568</v>
      </c>
      <c r="H1944">
        <v>168</v>
      </c>
      <c r="I1944">
        <v>1620</v>
      </c>
      <c r="K1944">
        <f>IF(ISBLANK(J1944),VLOOKUP(A1944,LinearRegression!$B$2:$J$850,6,FALSE),J1944)</f>
        <v>32244.127150870601</v>
      </c>
      <c r="L1944" s="4">
        <f>IF(ISBLANK(J1944),VLOOKUP(A1944,GradientBoostingRegressor!$B$2:$J$850,6,FALSE),J1944)</f>
        <v>28369.946385510098</v>
      </c>
      <c r="P1944">
        <f t="shared" si="115"/>
        <v>0</v>
      </c>
      <c r="Q1944">
        <f>$H1944*Q$2402</f>
        <v>25877.929004161379</v>
      </c>
      <c r="R1944">
        <f t="shared" si="116"/>
        <v>0</v>
      </c>
      <c r="S1944">
        <f t="shared" si="117"/>
        <v>0</v>
      </c>
      <c r="T1944">
        <f>MROT/DAY(EOMONTH(MIN($G$2:$G$2401),MONTH(G1944)-1))/8*H1944*$T$2402</f>
        <v>0</v>
      </c>
      <c r="U1944">
        <f>I1944-PLAN</f>
        <v>60</v>
      </c>
    </row>
    <row r="1945" spans="1:21" x14ac:dyDescent="0.35">
      <c r="A1945">
        <v>1372</v>
      </c>
      <c r="B1945" t="s">
        <v>199</v>
      </c>
      <c r="C1945" t="s">
        <v>114</v>
      </c>
      <c r="D1945">
        <v>7</v>
      </c>
      <c r="E1945" t="s">
        <v>16</v>
      </c>
      <c r="F1945">
        <v>3.3</v>
      </c>
      <c r="G1945" s="1">
        <v>44568</v>
      </c>
      <c r="H1945">
        <v>204</v>
      </c>
      <c r="I1945">
        <v>1620</v>
      </c>
      <c r="K1945">
        <f>IF(ISBLANK(J1945),VLOOKUP(A1945,LinearRegression!$B$2:$J$850,6,FALSE),J1945)</f>
        <v>40304.756682340398</v>
      </c>
      <c r="L1945" s="4">
        <f>IF(ISBLANK(J1945),VLOOKUP(A1945,GradientBoostingRegressor!$B$2:$J$850,6,FALSE),J1945)</f>
        <v>37967.684256792003</v>
      </c>
      <c r="P1945">
        <f t="shared" si="115"/>
        <v>0</v>
      </c>
      <c r="Q1945">
        <f>$H1945*Q$2402</f>
        <v>31423.199505053104</v>
      </c>
      <c r="R1945">
        <f t="shared" si="116"/>
        <v>0</v>
      </c>
      <c r="S1945">
        <f t="shared" si="117"/>
        <v>0</v>
      </c>
      <c r="T1945">
        <f>MROT/DAY(EOMONTH(MIN($G$2:$G$2401),MONTH(G1945)-1))/8*H1945*$T$2402</f>
        <v>0</v>
      </c>
      <c r="U1945">
        <f>I1945-PLAN</f>
        <v>60</v>
      </c>
    </row>
    <row r="1946" spans="1:21" x14ac:dyDescent="0.35">
      <c r="A1946">
        <v>1373</v>
      </c>
      <c r="B1946" t="s">
        <v>200</v>
      </c>
      <c r="C1946" t="s">
        <v>114</v>
      </c>
      <c r="D1946">
        <v>7</v>
      </c>
      <c r="E1946" t="s">
        <v>16</v>
      </c>
      <c r="F1946">
        <v>3.3</v>
      </c>
      <c r="G1946" s="1">
        <v>44568</v>
      </c>
      <c r="H1946">
        <v>192</v>
      </c>
      <c r="I1946">
        <v>1620</v>
      </c>
      <c r="K1946">
        <f>IF(ISBLANK(J1946),VLOOKUP(A1946,LinearRegression!$B$2:$J$850,6,FALSE),J1946)</f>
        <v>37537.323221420796</v>
      </c>
      <c r="L1946" s="4">
        <f>IF(ISBLANK(J1946),VLOOKUP(A1946,GradientBoostingRegressor!$B$2:$J$850,6,FALSE),J1946)</f>
        <v>34253.162474555596</v>
      </c>
      <c r="P1946">
        <f t="shared" si="115"/>
        <v>0</v>
      </c>
      <c r="Q1946">
        <f>$H1946*Q$2402</f>
        <v>29574.776004755862</v>
      </c>
      <c r="R1946">
        <f t="shared" si="116"/>
        <v>0</v>
      </c>
      <c r="S1946">
        <f t="shared" si="117"/>
        <v>0</v>
      </c>
      <c r="T1946">
        <f>MROT/DAY(EOMONTH(MIN($G$2:$G$2401),MONTH(G1946)-1))/8*H1946*$T$2402</f>
        <v>0</v>
      </c>
      <c r="U1946">
        <f>I1946-PLAN</f>
        <v>60</v>
      </c>
    </row>
    <row r="1947" spans="1:21" x14ac:dyDescent="0.35">
      <c r="A1947">
        <v>1380</v>
      </c>
      <c r="B1947" t="s">
        <v>207</v>
      </c>
      <c r="C1947" t="s">
        <v>114</v>
      </c>
      <c r="D1947">
        <v>7</v>
      </c>
      <c r="E1947" t="s">
        <v>103</v>
      </c>
      <c r="F1947">
        <v>3.3</v>
      </c>
      <c r="G1947" s="1">
        <v>44568</v>
      </c>
      <c r="H1947">
        <v>204</v>
      </c>
      <c r="I1947">
        <v>1620</v>
      </c>
      <c r="K1947">
        <f>IF(ISBLANK(J1947),VLOOKUP(A1947,LinearRegression!$B$2:$J$850,6,FALSE),J1947)</f>
        <v>40304.756682340398</v>
      </c>
      <c r="L1947" s="4">
        <f>IF(ISBLANK(J1947),VLOOKUP(A1947,GradientBoostingRegressor!$B$2:$J$850,6,FALSE),J1947)</f>
        <v>37967.684256792003</v>
      </c>
      <c r="P1947">
        <f t="shared" si="115"/>
        <v>0</v>
      </c>
      <c r="Q1947">
        <f>$H1947*Q$2402</f>
        <v>31423.199505053104</v>
      </c>
      <c r="R1947">
        <f t="shared" si="116"/>
        <v>0</v>
      </c>
      <c r="S1947">
        <f t="shared" si="117"/>
        <v>0</v>
      </c>
      <c r="T1947">
        <f>MROT/DAY(EOMONTH(MIN($G$2:$G$2401),MONTH(G1947)-1))/8*H1947*$T$2402</f>
        <v>0</v>
      </c>
      <c r="U1947">
        <f>I1947-PLAN</f>
        <v>60</v>
      </c>
    </row>
    <row r="1948" spans="1:21" x14ac:dyDescent="0.35">
      <c r="A1948">
        <v>1383</v>
      </c>
      <c r="B1948" t="s">
        <v>210</v>
      </c>
      <c r="C1948" t="s">
        <v>180</v>
      </c>
      <c r="D1948">
        <v>8</v>
      </c>
      <c r="E1948" t="s">
        <v>181</v>
      </c>
      <c r="F1948">
        <v>1</v>
      </c>
      <c r="G1948" s="1">
        <v>44568</v>
      </c>
      <c r="H1948">
        <v>204</v>
      </c>
      <c r="I1948">
        <v>1620</v>
      </c>
      <c r="K1948">
        <f>IF(ISBLANK(J1948),VLOOKUP(A1948,LinearRegression!$B$2:$J$850,6,FALSE),J1948)</f>
        <v>37538.113818685597</v>
      </c>
      <c r="L1948" s="4">
        <f>IF(ISBLANK(J1948),VLOOKUP(A1948,GradientBoostingRegressor!$B$2:$J$850,6,FALSE),J1948)</f>
        <v>32545.1605415501</v>
      </c>
      <c r="P1948">
        <f t="shared" si="115"/>
        <v>0</v>
      </c>
      <c r="Q1948">
        <f>$H1948*Q$2402</f>
        <v>31423.199505053104</v>
      </c>
      <c r="R1948">
        <f t="shared" si="116"/>
        <v>0</v>
      </c>
      <c r="S1948">
        <f t="shared" si="117"/>
        <v>0</v>
      </c>
      <c r="T1948">
        <f>MROT/DAY(EOMONTH(MIN($G$2:$G$2401),MONTH(G1948)-1))/8*H1948*$T$2402</f>
        <v>0</v>
      </c>
      <c r="U1948">
        <f>I1948-PLAN</f>
        <v>60</v>
      </c>
    </row>
    <row r="1949" spans="1:21" x14ac:dyDescent="0.35">
      <c r="A1949">
        <v>1384</v>
      </c>
      <c r="B1949" t="s">
        <v>211</v>
      </c>
      <c r="C1949" t="s">
        <v>180</v>
      </c>
      <c r="D1949">
        <v>8</v>
      </c>
      <c r="E1949" t="s">
        <v>181</v>
      </c>
      <c r="F1949">
        <v>1</v>
      </c>
      <c r="G1949" s="1">
        <v>44568</v>
      </c>
      <c r="H1949">
        <v>192</v>
      </c>
      <c r="I1949">
        <v>1620</v>
      </c>
      <c r="K1949">
        <f>IF(ISBLANK(J1949),VLOOKUP(A1949,LinearRegression!$B$2:$J$850,6,FALSE),J1949)</f>
        <v>34770.680357766003</v>
      </c>
      <c r="L1949" s="4">
        <f>IF(ISBLANK(J1949),VLOOKUP(A1949,GradientBoostingRegressor!$B$2:$J$850,6,FALSE),J1949)</f>
        <v>29686.615657542901</v>
      </c>
      <c r="P1949">
        <f t="shared" si="115"/>
        <v>0</v>
      </c>
      <c r="Q1949">
        <f>$H1949*Q$2402</f>
        <v>29574.776004755862</v>
      </c>
      <c r="R1949">
        <f t="shared" si="116"/>
        <v>0</v>
      </c>
      <c r="S1949">
        <f t="shared" si="117"/>
        <v>0</v>
      </c>
      <c r="T1949">
        <f>MROT/DAY(EOMONTH(MIN($G$2:$G$2401),MONTH(G1949)-1))/8*H1949*$T$2402</f>
        <v>0</v>
      </c>
      <c r="U1949">
        <f>I1949-PLAN</f>
        <v>60</v>
      </c>
    </row>
    <row r="1950" spans="1:21" x14ac:dyDescent="0.35">
      <c r="A1950">
        <v>1385</v>
      </c>
      <c r="B1950" t="s">
        <v>212</v>
      </c>
      <c r="C1950" t="s">
        <v>65</v>
      </c>
      <c r="D1950">
        <v>8</v>
      </c>
      <c r="E1950" t="s">
        <v>66</v>
      </c>
      <c r="F1950">
        <v>3.4</v>
      </c>
      <c r="G1950" s="1">
        <v>44568</v>
      </c>
      <c r="H1950">
        <v>216</v>
      </c>
      <c r="I1950">
        <v>1620</v>
      </c>
      <c r="K1950">
        <f>IF(ISBLANK(J1950),VLOOKUP(A1950,LinearRegression!$B$2:$J$850,6,FALSE),J1950)</f>
        <v>46105.6477105421</v>
      </c>
      <c r="L1950" s="4">
        <f>IF(ISBLANK(J1950),VLOOKUP(A1950,GradientBoostingRegressor!$B$2:$J$850,6,FALSE),J1950)</f>
        <v>42860.836494518197</v>
      </c>
      <c r="P1950">
        <f t="shared" si="115"/>
        <v>0</v>
      </c>
      <c r="Q1950">
        <f>$H1950*Q$2402</f>
        <v>33271.623005350346</v>
      </c>
      <c r="R1950">
        <f t="shared" si="116"/>
        <v>0</v>
      </c>
      <c r="S1950">
        <f t="shared" si="117"/>
        <v>0</v>
      </c>
      <c r="T1950">
        <f>MROT/DAY(EOMONTH(MIN($G$2:$G$2401),MONTH(G1950)-1))/8*H1950*$T$2402</f>
        <v>0</v>
      </c>
      <c r="U1950">
        <f>I1950-PLAN</f>
        <v>60</v>
      </c>
    </row>
    <row r="1951" spans="1:21" x14ac:dyDescent="0.35">
      <c r="A1951">
        <v>1386</v>
      </c>
      <c r="B1951" t="s">
        <v>213</v>
      </c>
      <c r="C1951" t="s">
        <v>65</v>
      </c>
      <c r="D1951">
        <v>8</v>
      </c>
      <c r="E1951" t="s">
        <v>66</v>
      </c>
      <c r="F1951">
        <v>3.4</v>
      </c>
      <c r="G1951" s="1">
        <v>44568</v>
      </c>
      <c r="H1951">
        <v>156</v>
      </c>
      <c r="I1951">
        <v>1620</v>
      </c>
      <c r="K1951">
        <f>IF(ISBLANK(J1951),VLOOKUP(A1951,LinearRegression!$B$2:$J$850,6,FALSE),J1951)</f>
        <v>32268.480405943999</v>
      </c>
      <c r="L1951" s="4">
        <f>IF(ISBLANK(J1951),VLOOKUP(A1951,GradientBoostingRegressor!$B$2:$J$850,6,FALSE),J1951)</f>
        <v>26802.7796942682</v>
      </c>
      <c r="P1951">
        <f t="shared" si="115"/>
        <v>0</v>
      </c>
      <c r="Q1951">
        <f>$H1951*Q$2402</f>
        <v>24029.505503864137</v>
      </c>
      <c r="R1951">
        <f t="shared" si="116"/>
        <v>0</v>
      </c>
      <c r="S1951">
        <f t="shared" si="117"/>
        <v>0</v>
      </c>
      <c r="T1951">
        <f>MROT/DAY(EOMONTH(MIN($G$2:$G$2401),MONTH(G1951)-1))/8*H1951*$T$2402</f>
        <v>0</v>
      </c>
      <c r="U1951">
        <f>I1951-PLAN</f>
        <v>60</v>
      </c>
    </row>
    <row r="1952" spans="1:21" x14ac:dyDescent="0.35">
      <c r="A1952">
        <v>1387</v>
      </c>
      <c r="B1952" t="s">
        <v>214</v>
      </c>
      <c r="C1952" t="s">
        <v>65</v>
      </c>
      <c r="D1952">
        <v>8</v>
      </c>
      <c r="E1952" t="s">
        <v>66</v>
      </c>
      <c r="F1952">
        <v>3.4</v>
      </c>
      <c r="G1952" s="1">
        <v>44568</v>
      </c>
      <c r="H1952">
        <v>180</v>
      </c>
      <c r="I1952">
        <v>1620</v>
      </c>
      <c r="K1952">
        <f>IF(ISBLANK(J1952),VLOOKUP(A1952,LinearRegression!$B$2:$J$850,6,FALSE),J1952)</f>
        <v>37803.347327783202</v>
      </c>
      <c r="L1952" s="4">
        <f>IF(ISBLANK(J1952),VLOOKUP(A1952,GradientBoostingRegressor!$B$2:$J$850,6,FALSE),J1952)</f>
        <v>32144.9106624589</v>
      </c>
      <c r="P1952">
        <f t="shared" si="115"/>
        <v>0</v>
      </c>
      <c r="Q1952">
        <f>$H1952*Q$2402</f>
        <v>27726.35250445862</v>
      </c>
      <c r="R1952">
        <f t="shared" si="116"/>
        <v>0</v>
      </c>
      <c r="S1952">
        <f t="shared" si="117"/>
        <v>0</v>
      </c>
      <c r="T1952">
        <f>MROT/DAY(EOMONTH(MIN($G$2:$G$2401),MONTH(G1952)-1))/8*H1952*$T$2402</f>
        <v>0</v>
      </c>
      <c r="U1952">
        <f>I1952-PLAN</f>
        <v>60</v>
      </c>
    </row>
    <row r="1953" spans="1:21" x14ac:dyDescent="0.35">
      <c r="A1953">
        <v>1388</v>
      </c>
      <c r="B1953" t="s">
        <v>215</v>
      </c>
      <c r="C1953" t="s">
        <v>65</v>
      </c>
      <c r="D1953">
        <v>8</v>
      </c>
      <c r="E1953" t="s">
        <v>66</v>
      </c>
      <c r="F1953">
        <v>3.4</v>
      </c>
      <c r="G1953" s="1">
        <v>44568</v>
      </c>
      <c r="H1953">
        <v>192</v>
      </c>
      <c r="I1953">
        <v>1620</v>
      </c>
      <c r="K1953">
        <f>IF(ISBLANK(J1953),VLOOKUP(A1953,LinearRegression!$B$2:$J$850,6,FALSE),J1953)</f>
        <v>40570.780788702898</v>
      </c>
      <c r="L1953" s="4">
        <f>IF(ISBLANK(J1953),VLOOKUP(A1953,GradientBoostingRegressor!$B$2:$J$850,6,FALSE),J1953)</f>
        <v>35631.578655456098</v>
      </c>
      <c r="P1953">
        <f t="shared" si="115"/>
        <v>0</v>
      </c>
      <c r="Q1953">
        <f>$H1953*Q$2402</f>
        <v>29574.776004755862</v>
      </c>
      <c r="R1953">
        <f t="shared" si="116"/>
        <v>0</v>
      </c>
      <c r="S1953">
        <f t="shared" si="117"/>
        <v>0</v>
      </c>
      <c r="T1953">
        <f>MROT/DAY(EOMONTH(MIN($G$2:$G$2401),MONTH(G1953)-1))/8*H1953*$T$2402</f>
        <v>0</v>
      </c>
      <c r="U1953">
        <f>I1953-PLAN</f>
        <v>60</v>
      </c>
    </row>
    <row r="1954" spans="1:21" x14ac:dyDescent="0.35">
      <c r="A1954">
        <v>1389</v>
      </c>
      <c r="B1954" t="s">
        <v>216</v>
      </c>
      <c r="C1954" t="s">
        <v>65</v>
      </c>
      <c r="D1954">
        <v>8</v>
      </c>
      <c r="E1954" t="s">
        <v>66</v>
      </c>
      <c r="F1954">
        <v>3.4</v>
      </c>
      <c r="G1954" s="1">
        <v>44568</v>
      </c>
      <c r="H1954">
        <v>192</v>
      </c>
      <c r="I1954">
        <v>1620</v>
      </c>
      <c r="K1954">
        <f>IF(ISBLANK(J1954),VLOOKUP(A1954,LinearRegression!$B$2:$J$850,6,FALSE),J1954)</f>
        <v>40570.780788702898</v>
      </c>
      <c r="L1954" s="4">
        <f>IF(ISBLANK(J1954),VLOOKUP(A1954,GradientBoostingRegressor!$B$2:$J$850,6,FALSE),J1954)</f>
        <v>35631.578655456098</v>
      </c>
      <c r="P1954">
        <f t="shared" si="115"/>
        <v>0</v>
      </c>
      <c r="Q1954">
        <f>$H1954*Q$2402</f>
        <v>29574.776004755862</v>
      </c>
      <c r="R1954">
        <f t="shared" si="116"/>
        <v>0</v>
      </c>
      <c r="S1954">
        <f t="shared" si="117"/>
        <v>0</v>
      </c>
      <c r="T1954">
        <f>MROT/DAY(EOMONTH(MIN($G$2:$G$2401),MONTH(G1954)-1))/8*H1954*$T$2402</f>
        <v>0</v>
      </c>
      <c r="U1954">
        <f>I1954-PLAN</f>
        <v>60</v>
      </c>
    </row>
    <row r="1955" spans="1:21" x14ac:dyDescent="0.35">
      <c r="A1955">
        <v>1390</v>
      </c>
      <c r="B1955" t="s">
        <v>217</v>
      </c>
      <c r="C1955" t="s">
        <v>65</v>
      </c>
      <c r="D1955">
        <v>8</v>
      </c>
      <c r="E1955" t="s">
        <v>66</v>
      </c>
      <c r="F1955">
        <v>3.4</v>
      </c>
      <c r="G1955" s="1">
        <v>44568</v>
      </c>
      <c r="H1955">
        <v>216</v>
      </c>
      <c r="I1955">
        <v>1620</v>
      </c>
      <c r="K1955">
        <f>IF(ISBLANK(J1955),VLOOKUP(A1955,LinearRegression!$B$2:$J$850,6,FALSE),J1955)</f>
        <v>46105.6477105421</v>
      </c>
      <c r="L1955" s="4">
        <f>IF(ISBLANK(J1955),VLOOKUP(A1955,GradientBoostingRegressor!$B$2:$J$850,6,FALSE),J1955)</f>
        <v>42860.836494518197</v>
      </c>
      <c r="P1955">
        <f t="shared" si="115"/>
        <v>0</v>
      </c>
      <c r="Q1955">
        <f>$H1955*Q$2402</f>
        <v>33271.623005350346</v>
      </c>
      <c r="R1955">
        <f t="shared" si="116"/>
        <v>0</v>
      </c>
      <c r="S1955">
        <f t="shared" si="117"/>
        <v>0</v>
      </c>
      <c r="T1955">
        <f>MROT/DAY(EOMONTH(MIN($G$2:$G$2401),MONTH(G1955)-1))/8*H1955*$T$2402</f>
        <v>0</v>
      </c>
      <c r="U1955">
        <f>I1955-PLAN</f>
        <v>60</v>
      </c>
    </row>
    <row r="1956" spans="1:21" x14ac:dyDescent="0.35">
      <c r="A1956">
        <v>1391</v>
      </c>
      <c r="B1956" t="s">
        <v>218</v>
      </c>
      <c r="C1956" t="s">
        <v>114</v>
      </c>
      <c r="D1956">
        <v>8</v>
      </c>
      <c r="E1956" t="s">
        <v>16</v>
      </c>
      <c r="F1956">
        <v>3.3</v>
      </c>
      <c r="G1956" s="1">
        <v>44568</v>
      </c>
      <c r="H1956">
        <v>180</v>
      </c>
      <c r="I1956">
        <v>1620</v>
      </c>
      <c r="K1956">
        <f>IF(ISBLANK(J1956),VLOOKUP(A1956,LinearRegression!$B$2:$J$850,6,FALSE),J1956)</f>
        <v>37561.676476494198</v>
      </c>
      <c r="L1956" s="4">
        <f>IF(ISBLANK(J1956),VLOOKUP(A1956,GradientBoostingRegressor!$B$2:$J$850,6,FALSE),J1956)</f>
        <v>31102.540133164199</v>
      </c>
      <c r="P1956">
        <f t="shared" si="115"/>
        <v>0</v>
      </c>
      <c r="Q1956">
        <f>$H1956*Q$2402</f>
        <v>27726.35250445862</v>
      </c>
      <c r="R1956">
        <f t="shared" si="116"/>
        <v>0</v>
      </c>
      <c r="S1956">
        <f t="shared" si="117"/>
        <v>0</v>
      </c>
      <c r="T1956">
        <f>MROT/DAY(EOMONTH(MIN($G$2:$G$2401),MONTH(G1956)-1))/8*H1956*$T$2402</f>
        <v>0</v>
      </c>
      <c r="U1956">
        <f>I1956-PLAN</f>
        <v>60</v>
      </c>
    </row>
    <row r="1957" spans="1:21" x14ac:dyDescent="0.35">
      <c r="A1957">
        <v>1392</v>
      </c>
      <c r="B1957" t="s">
        <v>219</v>
      </c>
      <c r="C1957" t="s">
        <v>114</v>
      </c>
      <c r="D1957">
        <v>8</v>
      </c>
      <c r="E1957" t="s">
        <v>16</v>
      </c>
      <c r="F1957">
        <v>3.3</v>
      </c>
      <c r="G1957" s="1">
        <v>44568</v>
      </c>
      <c r="H1957">
        <v>204</v>
      </c>
      <c r="I1957">
        <v>1620</v>
      </c>
      <c r="K1957">
        <f>IF(ISBLANK(J1957),VLOOKUP(A1957,LinearRegression!$B$2:$J$850,6,FALSE),J1957)</f>
        <v>43096.543398333502</v>
      </c>
      <c r="L1957" s="4">
        <f>IF(ISBLANK(J1957),VLOOKUP(A1957,GradientBoostingRegressor!$B$2:$J$850,6,FALSE),J1957)</f>
        <v>37967.684256792003</v>
      </c>
      <c r="P1957">
        <f t="shared" si="115"/>
        <v>0</v>
      </c>
      <c r="Q1957">
        <f>$H1957*Q$2402</f>
        <v>31423.199505053104</v>
      </c>
      <c r="R1957">
        <f t="shared" si="116"/>
        <v>0</v>
      </c>
      <c r="S1957">
        <f t="shared" si="117"/>
        <v>0</v>
      </c>
      <c r="T1957">
        <f>MROT/DAY(EOMONTH(MIN($G$2:$G$2401),MONTH(G1957)-1))/8*H1957*$T$2402</f>
        <v>0</v>
      </c>
      <c r="U1957">
        <f>I1957-PLAN</f>
        <v>60</v>
      </c>
    </row>
    <row r="1958" spans="1:21" x14ac:dyDescent="0.35">
      <c r="A1958">
        <v>1393</v>
      </c>
      <c r="B1958" t="s">
        <v>220</v>
      </c>
      <c r="C1958" t="s">
        <v>114</v>
      </c>
      <c r="D1958">
        <v>8</v>
      </c>
      <c r="E1958" t="s">
        <v>16</v>
      </c>
      <c r="F1958">
        <v>3.3</v>
      </c>
      <c r="G1958" s="1">
        <v>44568</v>
      </c>
      <c r="H1958">
        <v>192</v>
      </c>
      <c r="I1958">
        <v>1620</v>
      </c>
      <c r="K1958">
        <f>IF(ISBLANK(J1958),VLOOKUP(A1958,LinearRegression!$B$2:$J$850,6,FALSE),J1958)</f>
        <v>40329.109937413799</v>
      </c>
      <c r="L1958" s="4">
        <f>IF(ISBLANK(J1958),VLOOKUP(A1958,GradientBoostingRegressor!$B$2:$J$850,6,FALSE),J1958)</f>
        <v>34253.162474555596</v>
      </c>
      <c r="P1958">
        <f t="shared" si="115"/>
        <v>0</v>
      </c>
      <c r="Q1958">
        <f>$H1958*Q$2402</f>
        <v>29574.776004755862</v>
      </c>
      <c r="R1958">
        <f t="shared" si="116"/>
        <v>0</v>
      </c>
      <c r="S1958">
        <f t="shared" si="117"/>
        <v>0</v>
      </c>
      <c r="T1958">
        <f>MROT/DAY(EOMONTH(MIN($G$2:$G$2401),MONTH(G1958)-1))/8*H1958*$T$2402</f>
        <v>0</v>
      </c>
      <c r="U1958">
        <f>I1958-PLAN</f>
        <v>60</v>
      </c>
    </row>
    <row r="1959" spans="1:21" x14ac:dyDescent="0.35">
      <c r="A1959">
        <v>1394</v>
      </c>
      <c r="B1959" t="s">
        <v>221</v>
      </c>
      <c r="C1959" t="s">
        <v>114</v>
      </c>
      <c r="D1959">
        <v>8</v>
      </c>
      <c r="E1959" t="s">
        <v>16</v>
      </c>
      <c r="F1959">
        <v>3.3</v>
      </c>
      <c r="G1959" s="1">
        <v>44568</v>
      </c>
      <c r="H1959">
        <v>156</v>
      </c>
      <c r="I1959">
        <v>1620</v>
      </c>
      <c r="K1959">
        <f>IF(ISBLANK(J1959),VLOOKUP(A1959,LinearRegression!$B$2:$J$850,6,FALSE),J1959)</f>
        <v>32026.809554654999</v>
      </c>
      <c r="L1959" s="4">
        <f>IF(ISBLANK(J1959),VLOOKUP(A1959,GradientBoostingRegressor!$B$2:$J$850,6,FALSE),J1959)</f>
        <v>25669.335082529498</v>
      </c>
      <c r="P1959">
        <f t="shared" si="115"/>
        <v>0</v>
      </c>
      <c r="Q1959">
        <f>$H1959*Q$2402</f>
        <v>24029.505503864137</v>
      </c>
      <c r="R1959">
        <f t="shared" si="116"/>
        <v>0</v>
      </c>
      <c r="S1959">
        <f t="shared" si="117"/>
        <v>0</v>
      </c>
      <c r="T1959">
        <f>MROT/DAY(EOMONTH(MIN($G$2:$G$2401),MONTH(G1959)-1))/8*H1959*$T$2402</f>
        <v>0</v>
      </c>
      <c r="U1959">
        <f>I1959-PLAN</f>
        <v>60</v>
      </c>
    </row>
    <row r="1960" spans="1:21" x14ac:dyDescent="0.35">
      <c r="A1960">
        <v>1395</v>
      </c>
      <c r="B1960" t="s">
        <v>222</v>
      </c>
      <c r="C1960" t="s">
        <v>114</v>
      </c>
      <c r="D1960">
        <v>8</v>
      </c>
      <c r="E1960" t="s">
        <v>16</v>
      </c>
      <c r="F1960">
        <v>3.3</v>
      </c>
      <c r="G1960" s="1">
        <v>44568</v>
      </c>
      <c r="H1960">
        <v>192</v>
      </c>
      <c r="I1960">
        <v>1620</v>
      </c>
      <c r="K1960">
        <f>IF(ISBLANK(J1960),VLOOKUP(A1960,LinearRegression!$B$2:$J$850,6,FALSE),J1960)</f>
        <v>40329.109937413799</v>
      </c>
      <c r="L1960" s="4">
        <f>IF(ISBLANK(J1960),VLOOKUP(A1960,GradientBoostingRegressor!$B$2:$J$850,6,FALSE),J1960)</f>
        <v>34253.162474555596</v>
      </c>
      <c r="P1960">
        <f t="shared" si="115"/>
        <v>0</v>
      </c>
      <c r="Q1960">
        <f>$H1960*Q$2402</f>
        <v>29574.776004755862</v>
      </c>
      <c r="R1960">
        <f t="shared" si="116"/>
        <v>0</v>
      </c>
      <c r="S1960">
        <f t="shared" si="117"/>
        <v>0</v>
      </c>
      <c r="T1960">
        <f>MROT/DAY(EOMONTH(MIN($G$2:$G$2401),MONTH(G1960)-1))/8*H1960*$T$2402</f>
        <v>0</v>
      </c>
      <c r="U1960">
        <f>I1960-PLAN</f>
        <v>60</v>
      </c>
    </row>
    <row r="1961" spans="1:21" x14ac:dyDescent="0.35">
      <c r="A1961">
        <v>1396</v>
      </c>
      <c r="B1961" t="s">
        <v>223</v>
      </c>
      <c r="C1961" t="s">
        <v>114</v>
      </c>
      <c r="D1961">
        <v>8</v>
      </c>
      <c r="E1961" t="s">
        <v>16</v>
      </c>
      <c r="F1961">
        <v>3.3</v>
      </c>
      <c r="G1961" s="1">
        <v>44568</v>
      </c>
      <c r="H1961">
        <v>180</v>
      </c>
      <c r="I1961">
        <v>1620</v>
      </c>
      <c r="K1961">
        <f>IF(ISBLANK(J1961),VLOOKUP(A1961,LinearRegression!$B$2:$J$850,6,FALSE),J1961)</f>
        <v>37561.676476494198</v>
      </c>
      <c r="L1961" s="4">
        <f>IF(ISBLANK(J1961),VLOOKUP(A1961,GradientBoostingRegressor!$B$2:$J$850,6,FALSE),J1961)</f>
        <v>31102.540133164199</v>
      </c>
      <c r="P1961">
        <f t="shared" si="115"/>
        <v>0</v>
      </c>
      <c r="Q1961">
        <f>$H1961*Q$2402</f>
        <v>27726.35250445862</v>
      </c>
      <c r="R1961">
        <f t="shared" si="116"/>
        <v>0</v>
      </c>
      <c r="S1961">
        <f t="shared" si="117"/>
        <v>0</v>
      </c>
      <c r="T1961">
        <f>MROT/DAY(EOMONTH(MIN($G$2:$G$2401),MONTH(G1961)-1))/8*H1961*$T$2402</f>
        <v>0</v>
      </c>
      <c r="U1961">
        <f>I1961-PLAN</f>
        <v>60</v>
      </c>
    </row>
    <row r="1962" spans="1:21" x14ac:dyDescent="0.35">
      <c r="A1962">
        <v>1397</v>
      </c>
      <c r="B1962" t="s">
        <v>224</v>
      </c>
      <c r="C1962" t="s">
        <v>114</v>
      </c>
      <c r="D1962">
        <v>8</v>
      </c>
      <c r="E1962" t="s">
        <v>103</v>
      </c>
      <c r="F1962">
        <v>3.3</v>
      </c>
      <c r="G1962" s="1">
        <v>44568</v>
      </c>
      <c r="H1962">
        <v>192</v>
      </c>
      <c r="I1962">
        <v>1620</v>
      </c>
      <c r="K1962">
        <f>IF(ISBLANK(J1962),VLOOKUP(A1962,LinearRegression!$B$2:$J$850,6,FALSE),J1962)</f>
        <v>40329.109937413799</v>
      </c>
      <c r="L1962" s="4">
        <f>IF(ISBLANK(J1962),VLOOKUP(A1962,GradientBoostingRegressor!$B$2:$J$850,6,FALSE),J1962)</f>
        <v>34253.162474555596</v>
      </c>
      <c r="P1962">
        <f t="shared" si="115"/>
        <v>0</v>
      </c>
      <c r="Q1962">
        <f>$H1962*Q$2402</f>
        <v>29574.776004755862</v>
      </c>
      <c r="R1962">
        <f t="shared" si="116"/>
        <v>0</v>
      </c>
      <c r="S1962">
        <f t="shared" si="117"/>
        <v>0</v>
      </c>
      <c r="T1962">
        <f>MROT/DAY(EOMONTH(MIN($G$2:$G$2401),MONTH(G1962)-1))/8*H1962*$T$2402</f>
        <v>0</v>
      </c>
      <c r="U1962">
        <f>I1962-PLAN</f>
        <v>60</v>
      </c>
    </row>
    <row r="1963" spans="1:21" x14ac:dyDescent="0.35">
      <c r="A1963">
        <v>1398</v>
      </c>
      <c r="B1963" t="s">
        <v>225</v>
      </c>
      <c r="C1963" t="s">
        <v>114</v>
      </c>
      <c r="D1963">
        <v>8</v>
      </c>
      <c r="E1963" t="s">
        <v>103</v>
      </c>
      <c r="F1963">
        <v>3.3</v>
      </c>
      <c r="G1963" s="1">
        <v>44568</v>
      </c>
      <c r="H1963">
        <v>204</v>
      </c>
      <c r="I1963">
        <v>1620</v>
      </c>
      <c r="K1963">
        <f>IF(ISBLANK(J1963),VLOOKUP(A1963,LinearRegression!$B$2:$J$850,6,FALSE),J1963)</f>
        <v>43096.543398333502</v>
      </c>
      <c r="L1963" s="4">
        <f>IF(ISBLANK(J1963),VLOOKUP(A1963,GradientBoostingRegressor!$B$2:$J$850,6,FALSE),J1963)</f>
        <v>37967.684256792003</v>
      </c>
      <c r="P1963">
        <f t="shared" si="115"/>
        <v>0</v>
      </c>
      <c r="Q1963">
        <f>$H1963*Q$2402</f>
        <v>31423.199505053104</v>
      </c>
      <c r="R1963">
        <f t="shared" si="116"/>
        <v>0</v>
      </c>
      <c r="S1963">
        <f t="shared" si="117"/>
        <v>0</v>
      </c>
      <c r="T1963">
        <f>MROT/DAY(EOMONTH(MIN($G$2:$G$2401),MONTH(G1963)-1))/8*H1963*$T$2402</f>
        <v>0</v>
      </c>
      <c r="U1963">
        <f>I1963-PLAN</f>
        <v>60</v>
      </c>
    </row>
    <row r="1964" spans="1:21" x14ac:dyDescent="0.35">
      <c r="A1964">
        <v>1399</v>
      </c>
      <c r="B1964" t="s">
        <v>226</v>
      </c>
      <c r="C1964" t="s">
        <v>114</v>
      </c>
      <c r="D1964">
        <v>8</v>
      </c>
      <c r="E1964" t="s">
        <v>103</v>
      </c>
      <c r="F1964">
        <v>3.3</v>
      </c>
      <c r="G1964" s="1">
        <v>44568</v>
      </c>
      <c r="H1964">
        <v>192</v>
      </c>
      <c r="I1964">
        <v>1620</v>
      </c>
      <c r="K1964">
        <f>IF(ISBLANK(J1964),VLOOKUP(A1964,LinearRegression!$B$2:$J$850,6,FALSE),J1964)</f>
        <v>40329.109937413799</v>
      </c>
      <c r="L1964" s="4">
        <f>IF(ISBLANK(J1964),VLOOKUP(A1964,GradientBoostingRegressor!$B$2:$J$850,6,FALSE),J1964)</f>
        <v>34253.162474555596</v>
      </c>
      <c r="P1964">
        <f t="shared" si="115"/>
        <v>0</v>
      </c>
      <c r="Q1964">
        <f>$H1964*Q$2402</f>
        <v>29574.776004755862</v>
      </c>
      <c r="R1964">
        <f t="shared" si="116"/>
        <v>0</v>
      </c>
      <c r="S1964">
        <f t="shared" si="117"/>
        <v>0</v>
      </c>
      <c r="T1964">
        <f>MROT/DAY(EOMONTH(MIN($G$2:$G$2401),MONTH(G1964)-1))/8*H1964*$T$2402</f>
        <v>0</v>
      </c>
      <c r="U1964">
        <f>I1964-PLAN</f>
        <v>60</v>
      </c>
    </row>
    <row r="1965" spans="1:21" x14ac:dyDescent="0.35">
      <c r="A1965">
        <v>1400</v>
      </c>
      <c r="B1965" t="s">
        <v>227</v>
      </c>
      <c r="C1965" t="s">
        <v>114</v>
      </c>
      <c r="D1965">
        <v>8</v>
      </c>
      <c r="E1965" t="s">
        <v>103</v>
      </c>
      <c r="F1965">
        <v>3.3</v>
      </c>
      <c r="G1965" s="1">
        <v>44568</v>
      </c>
      <c r="H1965">
        <v>192</v>
      </c>
      <c r="I1965">
        <v>1620</v>
      </c>
      <c r="K1965">
        <f>IF(ISBLANK(J1965),VLOOKUP(A1965,LinearRegression!$B$2:$J$850,6,FALSE),J1965)</f>
        <v>40329.109937413799</v>
      </c>
      <c r="L1965" s="4">
        <f>IF(ISBLANK(J1965),VLOOKUP(A1965,GradientBoostingRegressor!$B$2:$J$850,6,FALSE),J1965)</f>
        <v>34253.162474555596</v>
      </c>
      <c r="P1965">
        <f t="shared" si="115"/>
        <v>0</v>
      </c>
      <c r="Q1965">
        <f>$H1965*Q$2402</f>
        <v>29574.776004755862</v>
      </c>
      <c r="R1965">
        <f t="shared" si="116"/>
        <v>0</v>
      </c>
      <c r="S1965">
        <f t="shared" si="117"/>
        <v>0</v>
      </c>
      <c r="T1965">
        <f>MROT/DAY(EOMONTH(MIN($G$2:$G$2401),MONTH(G1965)-1))/8*H1965*$T$2402</f>
        <v>0</v>
      </c>
      <c r="U1965">
        <f>I1965-PLAN</f>
        <v>60</v>
      </c>
    </row>
    <row r="1966" spans="1:21" x14ac:dyDescent="0.35">
      <c r="A1966">
        <v>1401</v>
      </c>
      <c r="B1966" t="s">
        <v>10</v>
      </c>
      <c r="C1966" t="s">
        <v>11</v>
      </c>
      <c r="D1966">
        <v>2</v>
      </c>
      <c r="E1966" t="s">
        <v>12</v>
      </c>
      <c r="F1966">
        <v>1</v>
      </c>
      <c r="G1966" s="1">
        <v>44569</v>
      </c>
      <c r="H1966">
        <v>192</v>
      </c>
      <c r="I1966">
        <v>1930</v>
      </c>
      <c r="K1966">
        <f>IF(ISBLANK(J1966),VLOOKUP(A1966,LinearRegression!$B$2:$J$850,6,FALSE),J1966)</f>
        <v>18704.586559833901</v>
      </c>
      <c r="L1966" s="4">
        <f>IF(ISBLANK(J1966),VLOOKUP(A1966,GradientBoostingRegressor!$B$2:$J$850,6,FALSE),J1966)</f>
        <v>21269.973302421498</v>
      </c>
      <c r="P1966">
        <f t="shared" si="115"/>
        <v>0</v>
      </c>
      <c r="Q1966">
        <f>$H1966*Q$2402</f>
        <v>29574.776004755862</v>
      </c>
      <c r="R1966">
        <f t="shared" si="116"/>
        <v>0</v>
      </c>
      <c r="S1966">
        <f t="shared" si="117"/>
        <v>0</v>
      </c>
      <c r="T1966">
        <f>MROT/DAY(EOMONTH(MIN($G$2:$G$2401),MONTH(G1966)-1))/8*H1966*$T$2402</f>
        <v>0</v>
      </c>
      <c r="U1966">
        <f>I1966-PLAN</f>
        <v>370</v>
      </c>
    </row>
    <row r="1967" spans="1:21" x14ac:dyDescent="0.35">
      <c r="A1967">
        <v>1402</v>
      </c>
      <c r="B1967" t="s">
        <v>13</v>
      </c>
      <c r="C1967" t="s">
        <v>11</v>
      </c>
      <c r="D1967">
        <v>2</v>
      </c>
      <c r="E1967" t="s">
        <v>12</v>
      </c>
      <c r="F1967">
        <v>1</v>
      </c>
      <c r="G1967" s="1">
        <v>44569</v>
      </c>
      <c r="H1967">
        <v>168</v>
      </c>
      <c r="I1967">
        <v>1930</v>
      </c>
      <c r="K1967">
        <f>IF(ISBLANK(J1967),VLOOKUP(A1967,LinearRegression!$B$2:$J$850,6,FALSE),J1967)</f>
        <v>13169.7196379946</v>
      </c>
      <c r="L1967" s="4">
        <f>IF(ISBLANK(J1967),VLOOKUP(A1967,GradientBoostingRegressor!$B$2:$J$850,6,FALSE),J1967)</f>
        <v>17427.8351115406</v>
      </c>
      <c r="P1967">
        <f t="shared" si="115"/>
        <v>0</v>
      </c>
      <c r="Q1967">
        <f>$H1967*Q$2402</f>
        <v>25877.929004161379</v>
      </c>
      <c r="R1967">
        <f t="shared" si="116"/>
        <v>0</v>
      </c>
      <c r="S1967">
        <f t="shared" si="117"/>
        <v>0</v>
      </c>
      <c r="T1967">
        <f>MROT/DAY(EOMONTH(MIN($G$2:$G$2401),MONTH(G1967)-1))/8*H1967*$T$2402</f>
        <v>0</v>
      </c>
      <c r="U1967">
        <f>I1967-PLAN</f>
        <v>370</v>
      </c>
    </row>
    <row r="1968" spans="1:21" x14ac:dyDescent="0.35">
      <c r="A1968">
        <v>1403</v>
      </c>
      <c r="B1968" t="s">
        <v>14</v>
      </c>
      <c r="C1968" t="s">
        <v>11</v>
      </c>
      <c r="D1968">
        <v>2</v>
      </c>
      <c r="E1968" t="s">
        <v>12</v>
      </c>
      <c r="F1968">
        <v>1</v>
      </c>
      <c r="G1968" s="1">
        <v>44569</v>
      </c>
      <c r="H1968">
        <v>228</v>
      </c>
      <c r="I1968">
        <v>1930</v>
      </c>
      <c r="K1968">
        <f>IF(ISBLANK(J1968),VLOOKUP(A1968,LinearRegression!$B$2:$J$850,6,FALSE),J1968)</f>
        <v>27006.886942592799</v>
      </c>
      <c r="L1968" s="4">
        <f>IF(ISBLANK(J1968),VLOOKUP(A1968,GradientBoostingRegressor!$B$2:$J$850,6,FALSE),J1968)</f>
        <v>28536.625665441501</v>
      </c>
      <c r="P1968">
        <f t="shared" si="115"/>
        <v>0</v>
      </c>
      <c r="Q1968">
        <f>$H1968*Q$2402</f>
        <v>35120.046505647588</v>
      </c>
      <c r="R1968">
        <f t="shared" si="116"/>
        <v>0</v>
      </c>
      <c r="S1968">
        <f t="shared" si="117"/>
        <v>0</v>
      </c>
      <c r="T1968">
        <f>MROT/DAY(EOMONTH(MIN($G$2:$G$2401),MONTH(G1968)-1))/8*H1968*$T$2402</f>
        <v>0</v>
      </c>
      <c r="U1968">
        <f>I1968-PLAN</f>
        <v>370</v>
      </c>
    </row>
    <row r="1969" spans="1:21" x14ac:dyDescent="0.35">
      <c r="A1969">
        <v>1404</v>
      </c>
      <c r="B1969" t="s">
        <v>15</v>
      </c>
      <c r="C1969" t="s">
        <v>11</v>
      </c>
      <c r="D1969">
        <v>2</v>
      </c>
      <c r="E1969" t="s">
        <v>16</v>
      </c>
      <c r="F1969">
        <v>3.3</v>
      </c>
      <c r="G1969" s="1">
        <v>44569</v>
      </c>
      <c r="H1969">
        <v>228</v>
      </c>
      <c r="I1969">
        <v>1930</v>
      </c>
      <c r="K1969">
        <f>IF(ISBLANK(J1969),VLOOKUP(A1969,LinearRegression!$B$2:$J$850,6,FALSE),J1969)</f>
        <v>32565.316522240599</v>
      </c>
      <c r="L1969" s="4">
        <f>IF(ISBLANK(J1969),VLOOKUP(A1969,GradientBoostingRegressor!$B$2:$J$850,6,FALSE),J1969)</f>
        <v>34100.550710273703</v>
      </c>
      <c r="P1969">
        <f t="shared" si="115"/>
        <v>0</v>
      </c>
      <c r="Q1969">
        <f>$H1969*Q$2402</f>
        <v>35120.046505647588</v>
      </c>
      <c r="R1969">
        <f t="shared" si="116"/>
        <v>0</v>
      </c>
      <c r="S1969">
        <f t="shared" si="117"/>
        <v>0</v>
      </c>
      <c r="T1969">
        <f>MROT/DAY(EOMONTH(MIN($G$2:$G$2401),MONTH(G1969)-1))/8*H1969*$T$2402</f>
        <v>0</v>
      </c>
      <c r="U1969">
        <f>I1969-PLAN</f>
        <v>370</v>
      </c>
    </row>
    <row r="1970" spans="1:21" x14ac:dyDescent="0.35">
      <c r="A1970">
        <v>1405</v>
      </c>
      <c r="B1970" t="s">
        <v>17</v>
      </c>
      <c r="C1970" t="s">
        <v>18</v>
      </c>
      <c r="D1970">
        <v>2</v>
      </c>
      <c r="E1970" t="s">
        <v>16</v>
      </c>
      <c r="F1970">
        <v>3.3</v>
      </c>
      <c r="G1970" s="1">
        <v>44569</v>
      </c>
      <c r="H1970">
        <v>264</v>
      </c>
      <c r="I1970">
        <v>1930</v>
      </c>
      <c r="K1970">
        <f>IF(ISBLANK(J1970),VLOOKUP(A1970,LinearRegression!$B$2:$J$850,6,FALSE),J1970)</f>
        <v>40867.616904999501</v>
      </c>
      <c r="L1970" s="4">
        <f>IF(ISBLANK(J1970),VLOOKUP(A1970,GradientBoostingRegressor!$B$2:$J$850,6,FALSE),J1970)</f>
        <v>41670.825593407397</v>
      </c>
      <c r="P1970">
        <f t="shared" si="115"/>
        <v>0</v>
      </c>
      <c r="Q1970">
        <f>$H1970*Q$2402</f>
        <v>40665.317006539313</v>
      </c>
      <c r="R1970">
        <f t="shared" si="116"/>
        <v>0</v>
      </c>
      <c r="S1970">
        <f t="shared" si="117"/>
        <v>0</v>
      </c>
      <c r="T1970">
        <f>MROT/DAY(EOMONTH(MIN($G$2:$G$2401),MONTH(G1970)-1))/8*H1970*$T$2402</f>
        <v>0</v>
      </c>
      <c r="U1970">
        <f>I1970-PLAN</f>
        <v>370</v>
      </c>
    </row>
    <row r="1971" spans="1:21" x14ac:dyDescent="0.35">
      <c r="A1971">
        <v>1406</v>
      </c>
      <c r="B1971" t="s">
        <v>19</v>
      </c>
      <c r="C1971" t="s">
        <v>11</v>
      </c>
      <c r="D1971">
        <v>2</v>
      </c>
      <c r="E1971" t="s">
        <v>16</v>
      </c>
      <c r="F1971">
        <v>3.3</v>
      </c>
      <c r="G1971" s="1">
        <v>44569</v>
      </c>
      <c r="H1971">
        <v>204</v>
      </c>
      <c r="I1971">
        <v>1930</v>
      </c>
      <c r="K1971">
        <f>IF(ISBLANK(J1971),VLOOKUP(A1971,LinearRegression!$B$2:$J$850,6,FALSE),J1971)</f>
        <v>27030.4496004014</v>
      </c>
      <c r="L1971" s="4">
        <f>IF(ISBLANK(J1971),VLOOKUP(A1971,GradientBoostingRegressor!$B$2:$J$850,6,FALSE),J1971)</f>
        <v>29364.486973810399</v>
      </c>
      <c r="P1971">
        <f t="shared" si="115"/>
        <v>0</v>
      </c>
      <c r="Q1971">
        <f>$H1971*Q$2402</f>
        <v>31423.199505053104</v>
      </c>
      <c r="R1971">
        <f t="shared" si="116"/>
        <v>0</v>
      </c>
      <c r="S1971">
        <f t="shared" si="117"/>
        <v>0</v>
      </c>
      <c r="T1971">
        <f>MROT/DAY(EOMONTH(MIN($G$2:$G$2401),MONTH(G1971)-1))/8*H1971*$T$2402</f>
        <v>0</v>
      </c>
      <c r="U1971">
        <f>I1971-PLAN</f>
        <v>370</v>
      </c>
    </row>
    <row r="1972" spans="1:21" x14ac:dyDescent="0.35">
      <c r="A1972">
        <v>1407</v>
      </c>
      <c r="B1972" t="s">
        <v>20</v>
      </c>
      <c r="C1972" t="s">
        <v>18</v>
      </c>
      <c r="D1972">
        <v>2</v>
      </c>
      <c r="E1972" t="s">
        <v>16</v>
      </c>
      <c r="F1972">
        <v>3.3</v>
      </c>
      <c r="G1972" s="1">
        <v>44569</v>
      </c>
      <c r="H1972">
        <v>228</v>
      </c>
      <c r="I1972">
        <v>1930</v>
      </c>
      <c r="K1972">
        <f>IF(ISBLANK(J1972),VLOOKUP(A1972,LinearRegression!$B$2:$J$850,6,FALSE),J1972)</f>
        <v>32565.316522240599</v>
      </c>
      <c r="L1972" s="4">
        <f>IF(ISBLANK(J1972),VLOOKUP(A1972,GradientBoostingRegressor!$B$2:$J$850,6,FALSE),J1972)</f>
        <v>34100.550710273703</v>
      </c>
      <c r="P1972">
        <f t="shared" si="115"/>
        <v>0</v>
      </c>
      <c r="Q1972">
        <f>$H1972*Q$2402</f>
        <v>35120.046505647588</v>
      </c>
      <c r="R1972">
        <f t="shared" si="116"/>
        <v>0</v>
      </c>
      <c r="S1972">
        <f t="shared" si="117"/>
        <v>0</v>
      </c>
      <c r="T1972">
        <f>MROT/DAY(EOMONTH(MIN($G$2:$G$2401),MONTH(G1972)-1))/8*H1972*$T$2402</f>
        <v>0</v>
      </c>
      <c r="U1972">
        <f>I1972-PLAN</f>
        <v>370</v>
      </c>
    </row>
    <row r="1973" spans="1:21" x14ac:dyDescent="0.35">
      <c r="A1973">
        <v>1408</v>
      </c>
      <c r="B1973" t="s">
        <v>21</v>
      </c>
      <c r="C1973" t="s">
        <v>11</v>
      </c>
      <c r="D1973">
        <v>2</v>
      </c>
      <c r="E1973" t="s">
        <v>16</v>
      </c>
      <c r="F1973">
        <v>3.3</v>
      </c>
      <c r="G1973" s="1">
        <v>44569</v>
      </c>
      <c r="H1973">
        <v>264</v>
      </c>
      <c r="I1973">
        <v>1930</v>
      </c>
      <c r="K1973">
        <f>IF(ISBLANK(J1973),VLOOKUP(A1973,LinearRegression!$B$2:$J$850,6,FALSE),J1973)</f>
        <v>40867.616904999501</v>
      </c>
      <c r="L1973" s="4">
        <f>IF(ISBLANK(J1973),VLOOKUP(A1973,GradientBoostingRegressor!$B$2:$J$850,6,FALSE),J1973)</f>
        <v>41670.825593407397</v>
      </c>
      <c r="P1973">
        <f t="shared" si="115"/>
        <v>0</v>
      </c>
      <c r="Q1973">
        <f>$H1973*Q$2402</f>
        <v>40665.317006539313</v>
      </c>
      <c r="R1973">
        <f t="shared" si="116"/>
        <v>0</v>
      </c>
      <c r="S1973">
        <f t="shared" si="117"/>
        <v>0</v>
      </c>
      <c r="T1973">
        <f>MROT/DAY(EOMONTH(MIN($G$2:$G$2401),MONTH(G1973)-1))/8*H1973*$T$2402</f>
        <v>0</v>
      </c>
      <c r="U1973">
        <f>I1973-PLAN</f>
        <v>370</v>
      </c>
    </row>
    <row r="1974" spans="1:21" x14ac:dyDescent="0.35">
      <c r="A1974">
        <v>1409</v>
      </c>
      <c r="B1974" t="s">
        <v>22</v>
      </c>
      <c r="C1974" t="s">
        <v>11</v>
      </c>
      <c r="D1974">
        <v>2</v>
      </c>
      <c r="E1974" t="s">
        <v>16</v>
      </c>
      <c r="F1974">
        <v>3.3</v>
      </c>
      <c r="G1974" s="1">
        <v>44569</v>
      </c>
      <c r="H1974">
        <v>276</v>
      </c>
      <c r="I1974">
        <v>1930</v>
      </c>
      <c r="K1974">
        <f>IF(ISBLANK(J1974),VLOOKUP(A1974,LinearRegression!$B$2:$J$850,6,FALSE),J1974)</f>
        <v>43635.050365919102</v>
      </c>
      <c r="L1974" s="4">
        <f>IF(ISBLANK(J1974),VLOOKUP(A1974,GradientBoostingRegressor!$B$2:$J$850,6,FALSE),J1974)</f>
        <v>45334.267650212103</v>
      </c>
      <c r="P1974">
        <f t="shared" si="115"/>
        <v>0</v>
      </c>
      <c r="Q1974">
        <f>$H1974*Q$2402</f>
        <v>42513.740506836555</v>
      </c>
      <c r="R1974">
        <f t="shared" si="116"/>
        <v>0</v>
      </c>
      <c r="S1974">
        <f t="shared" si="117"/>
        <v>0</v>
      </c>
      <c r="T1974">
        <f>MROT/DAY(EOMONTH(MIN($G$2:$G$2401),MONTH(G1974)-1))/8*H1974*$T$2402</f>
        <v>0</v>
      </c>
      <c r="U1974">
        <f>I1974-PLAN</f>
        <v>370</v>
      </c>
    </row>
    <row r="1975" spans="1:21" x14ac:dyDescent="0.35">
      <c r="A1975">
        <v>1410</v>
      </c>
      <c r="B1975" t="s">
        <v>23</v>
      </c>
      <c r="C1975" t="s">
        <v>18</v>
      </c>
      <c r="D1975">
        <v>2</v>
      </c>
      <c r="E1975" t="s">
        <v>16</v>
      </c>
      <c r="F1975">
        <v>3.3</v>
      </c>
      <c r="G1975" s="1">
        <v>44569</v>
      </c>
      <c r="H1975">
        <v>204</v>
      </c>
      <c r="I1975">
        <v>1930</v>
      </c>
      <c r="K1975">
        <f>IF(ISBLANK(J1975),VLOOKUP(A1975,LinearRegression!$B$2:$J$850,6,FALSE),J1975)</f>
        <v>27030.4496004014</v>
      </c>
      <c r="L1975" s="4">
        <f>IF(ISBLANK(J1975),VLOOKUP(A1975,GradientBoostingRegressor!$B$2:$J$850,6,FALSE),J1975)</f>
        <v>29364.486973810399</v>
      </c>
      <c r="P1975">
        <f t="shared" si="115"/>
        <v>0</v>
      </c>
      <c r="Q1975">
        <f>$H1975*Q$2402</f>
        <v>31423.199505053104</v>
      </c>
      <c r="R1975">
        <f t="shared" si="116"/>
        <v>0</v>
      </c>
      <c r="S1975">
        <f t="shared" si="117"/>
        <v>0</v>
      </c>
      <c r="T1975">
        <f>MROT/DAY(EOMONTH(MIN($G$2:$G$2401),MONTH(G1975)-1))/8*H1975*$T$2402</f>
        <v>0</v>
      </c>
      <c r="U1975">
        <f>I1975-PLAN</f>
        <v>370</v>
      </c>
    </row>
    <row r="1976" spans="1:21" x14ac:dyDescent="0.35">
      <c r="A1976">
        <v>1411</v>
      </c>
      <c r="B1976" t="s">
        <v>24</v>
      </c>
      <c r="C1976" t="s">
        <v>18</v>
      </c>
      <c r="D1976">
        <v>2</v>
      </c>
      <c r="E1976" t="s">
        <v>16</v>
      </c>
      <c r="F1976">
        <v>3.3</v>
      </c>
      <c r="G1976" s="1">
        <v>44569</v>
      </c>
      <c r="H1976">
        <v>216</v>
      </c>
      <c r="I1976">
        <v>1930</v>
      </c>
      <c r="K1976">
        <f>IF(ISBLANK(J1976),VLOOKUP(A1976,LinearRegression!$B$2:$J$850,6,FALSE),J1976)</f>
        <v>29797.883061321001</v>
      </c>
      <c r="L1976" s="4">
        <f>IF(ISBLANK(J1976),VLOOKUP(A1976,GradientBoostingRegressor!$B$2:$J$850,6,FALSE),J1976)</f>
        <v>32115.893574750098</v>
      </c>
      <c r="P1976">
        <f t="shared" si="115"/>
        <v>0</v>
      </c>
      <c r="Q1976">
        <f>$H1976*Q$2402</f>
        <v>33271.623005350346</v>
      </c>
      <c r="R1976">
        <f t="shared" si="116"/>
        <v>0</v>
      </c>
      <c r="S1976">
        <f t="shared" si="117"/>
        <v>0</v>
      </c>
      <c r="T1976">
        <f>MROT/DAY(EOMONTH(MIN($G$2:$G$2401),MONTH(G1976)-1))/8*H1976*$T$2402</f>
        <v>0</v>
      </c>
      <c r="U1976">
        <f>I1976-PLAN</f>
        <v>370</v>
      </c>
    </row>
    <row r="1977" spans="1:21" x14ac:dyDescent="0.35">
      <c r="A1977">
        <v>1412</v>
      </c>
      <c r="B1977" t="s">
        <v>25</v>
      </c>
      <c r="C1977" t="s">
        <v>11</v>
      </c>
      <c r="D1977">
        <v>2</v>
      </c>
      <c r="E1977" t="s">
        <v>16</v>
      </c>
      <c r="F1977">
        <v>3.3</v>
      </c>
      <c r="G1977" s="1">
        <v>44569</v>
      </c>
      <c r="H1977">
        <v>264</v>
      </c>
      <c r="I1977">
        <v>1930</v>
      </c>
      <c r="K1977">
        <f>IF(ISBLANK(J1977),VLOOKUP(A1977,LinearRegression!$B$2:$J$850,6,FALSE),J1977)</f>
        <v>40867.616904999501</v>
      </c>
      <c r="L1977" s="4">
        <f>IF(ISBLANK(J1977),VLOOKUP(A1977,GradientBoostingRegressor!$B$2:$J$850,6,FALSE),J1977)</f>
        <v>41670.825593407397</v>
      </c>
      <c r="P1977">
        <f t="shared" si="115"/>
        <v>0</v>
      </c>
      <c r="Q1977">
        <f>$H1977*Q$2402</f>
        <v>40665.317006539313</v>
      </c>
      <c r="R1977">
        <f t="shared" si="116"/>
        <v>0</v>
      </c>
      <c r="S1977">
        <f t="shared" si="117"/>
        <v>0</v>
      </c>
      <c r="T1977">
        <f>MROT/DAY(EOMONTH(MIN($G$2:$G$2401),MONTH(G1977)-1))/8*H1977*$T$2402</f>
        <v>0</v>
      </c>
      <c r="U1977">
        <f>I1977-PLAN</f>
        <v>370</v>
      </c>
    </row>
    <row r="1978" spans="1:21" x14ac:dyDescent="0.35">
      <c r="A1978">
        <v>1413</v>
      </c>
      <c r="B1978" t="s">
        <v>26</v>
      </c>
      <c r="C1978" t="s">
        <v>11</v>
      </c>
      <c r="D1978">
        <v>2</v>
      </c>
      <c r="E1978" t="s">
        <v>16</v>
      </c>
      <c r="F1978">
        <v>3.3</v>
      </c>
      <c r="G1978" s="1">
        <v>44569</v>
      </c>
      <c r="H1978">
        <v>192</v>
      </c>
      <c r="I1978">
        <v>1930</v>
      </c>
      <c r="K1978">
        <f>IF(ISBLANK(J1978),VLOOKUP(A1978,LinearRegression!$B$2:$J$850,6,FALSE),J1978)</f>
        <v>24263.016139481701</v>
      </c>
      <c r="L1978" s="4">
        <f>IF(ISBLANK(J1978),VLOOKUP(A1978,GradientBoostingRegressor!$B$2:$J$850,6,FALSE),J1978)</f>
        <v>26793.3382313867</v>
      </c>
      <c r="P1978">
        <f t="shared" si="115"/>
        <v>0</v>
      </c>
      <c r="Q1978">
        <f>$H1978*Q$2402</f>
        <v>29574.776004755862</v>
      </c>
      <c r="R1978">
        <f t="shared" si="116"/>
        <v>0</v>
      </c>
      <c r="S1978">
        <f t="shared" si="117"/>
        <v>0</v>
      </c>
      <c r="T1978">
        <f>MROT/DAY(EOMONTH(MIN($G$2:$G$2401),MONTH(G1978)-1))/8*H1978*$T$2402</f>
        <v>0</v>
      </c>
      <c r="U1978">
        <f>I1978-PLAN</f>
        <v>370</v>
      </c>
    </row>
    <row r="1979" spans="1:21" x14ac:dyDescent="0.35">
      <c r="A1979">
        <v>1414</v>
      </c>
      <c r="B1979" t="s">
        <v>27</v>
      </c>
      <c r="C1979" t="s">
        <v>18</v>
      </c>
      <c r="D1979">
        <v>2</v>
      </c>
      <c r="E1979" t="s">
        <v>16</v>
      </c>
      <c r="F1979">
        <v>3.3</v>
      </c>
      <c r="G1979" s="1">
        <v>44569</v>
      </c>
      <c r="H1979">
        <v>240</v>
      </c>
      <c r="I1979">
        <v>1930</v>
      </c>
      <c r="K1979">
        <f>IF(ISBLANK(J1979),VLOOKUP(A1979,LinearRegression!$B$2:$J$850,6,FALSE),J1979)</f>
        <v>35332.749983160204</v>
      </c>
      <c r="L1979" s="4">
        <f>IF(ISBLANK(J1979),VLOOKUP(A1979,GradientBoostingRegressor!$B$2:$J$850,6,FALSE),J1979)</f>
        <v>36845.980600302901</v>
      </c>
      <c r="P1979">
        <f t="shared" si="115"/>
        <v>0</v>
      </c>
      <c r="Q1979">
        <f>$H1979*Q$2402</f>
        <v>36968.47000594483</v>
      </c>
      <c r="R1979">
        <f t="shared" si="116"/>
        <v>0</v>
      </c>
      <c r="S1979">
        <f t="shared" si="117"/>
        <v>0</v>
      </c>
      <c r="T1979">
        <f>MROT/DAY(EOMONTH(MIN($G$2:$G$2401),MONTH(G1979)-1))/8*H1979*$T$2402</f>
        <v>0</v>
      </c>
      <c r="U1979">
        <f>I1979-PLAN</f>
        <v>370</v>
      </c>
    </row>
    <row r="1980" spans="1:21" x14ac:dyDescent="0.35">
      <c r="A1980">
        <v>1415</v>
      </c>
      <c r="B1980" t="s">
        <v>28</v>
      </c>
      <c r="C1980" t="s">
        <v>11</v>
      </c>
      <c r="D1980">
        <v>2</v>
      </c>
      <c r="E1980" t="s">
        <v>16</v>
      </c>
      <c r="F1980">
        <v>3.3</v>
      </c>
      <c r="G1980" s="1">
        <v>44569</v>
      </c>
      <c r="H1980">
        <v>240</v>
      </c>
      <c r="I1980">
        <v>1930</v>
      </c>
      <c r="K1980">
        <f>IF(ISBLANK(J1980),VLOOKUP(A1980,LinearRegression!$B$2:$J$850,6,FALSE),J1980)</f>
        <v>35332.749983160204</v>
      </c>
      <c r="L1980" s="4">
        <f>IF(ISBLANK(J1980),VLOOKUP(A1980,GradientBoostingRegressor!$B$2:$J$850,6,FALSE),J1980)</f>
        <v>36845.980600302901</v>
      </c>
      <c r="P1980">
        <f t="shared" si="115"/>
        <v>0</v>
      </c>
      <c r="Q1980">
        <f>$H1980*Q$2402</f>
        <v>36968.47000594483</v>
      </c>
      <c r="R1980">
        <f t="shared" si="116"/>
        <v>0</v>
      </c>
      <c r="S1980">
        <f t="shared" si="117"/>
        <v>0</v>
      </c>
      <c r="T1980">
        <f>MROT/DAY(EOMONTH(MIN($G$2:$G$2401),MONTH(G1980)-1))/8*H1980*$T$2402</f>
        <v>0</v>
      </c>
      <c r="U1980">
        <f>I1980-PLAN</f>
        <v>370</v>
      </c>
    </row>
    <row r="1981" spans="1:21" x14ac:dyDescent="0.35">
      <c r="A1981">
        <v>1416</v>
      </c>
      <c r="B1981" t="s">
        <v>29</v>
      </c>
      <c r="C1981" t="s">
        <v>18</v>
      </c>
      <c r="D1981">
        <v>2</v>
      </c>
      <c r="E1981" t="s">
        <v>16</v>
      </c>
      <c r="F1981">
        <v>3.3</v>
      </c>
      <c r="G1981" s="1">
        <v>44569</v>
      </c>
      <c r="H1981">
        <v>240</v>
      </c>
      <c r="I1981">
        <v>1930</v>
      </c>
      <c r="K1981">
        <f>IF(ISBLANK(J1981),VLOOKUP(A1981,LinearRegression!$B$2:$J$850,6,FALSE),J1981)</f>
        <v>35332.749983160204</v>
      </c>
      <c r="L1981" s="4">
        <f>IF(ISBLANK(J1981),VLOOKUP(A1981,GradientBoostingRegressor!$B$2:$J$850,6,FALSE),J1981)</f>
        <v>36845.980600302901</v>
      </c>
      <c r="P1981">
        <f t="shared" si="115"/>
        <v>0</v>
      </c>
      <c r="Q1981">
        <f>$H1981*Q$2402</f>
        <v>36968.47000594483</v>
      </c>
      <c r="R1981">
        <f t="shared" si="116"/>
        <v>0</v>
      </c>
      <c r="S1981">
        <f t="shared" si="117"/>
        <v>0</v>
      </c>
      <c r="T1981">
        <f>MROT/DAY(EOMONTH(MIN($G$2:$G$2401),MONTH(G1981)-1))/8*H1981*$T$2402</f>
        <v>0</v>
      </c>
      <c r="U1981">
        <f>I1981-PLAN</f>
        <v>370</v>
      </c>
    </row>
    <row r="1982" spans="1:21" x14ac:dyDescent="0.35">
      <c r="A1982">
        <v>1420</v>
      </c>
      <c r="B1982" t="s">
        <v>33</v>
      </c>
      <c r="C1982" t="s">
        <v>11</v>
      </c>
      <c r="D1982">
        <v>3</v>
      </c>
      <c r="E1982" t="s">
        <v>12</v>
      </c>
      <c r="F1982">
        <v>1</v>
      </c>
      <c r="G1982" s="1">
        <v>44569</v>
      </c>
      <c r="H1982">
        <v>228</v>
      </c>
      <c r="I1982">
        <v>1930</v>
      </c>
      <c r="K1982">
        <f>IF(ISBLANK(J1982),VLOOKUP(A1982,LinearRegression!$B$2:$J$850,6,FALSE),J1982)</f>
        <v>29798.673658585802</v>
      </c>
      <c r="L1982" s="4">
        <f>IF(ISBLANK(J1982),VLOOKUP(A1982,GradientBoostingRegressor!$B$2:$J$850,6,FALSE),J1982)</f>
        <v>28536.625665441501</v>
      </c>
      <c r="P1982">
        <f t="shared" si="115"/>
        <v>0</v>
      </c>
      <c r="Q1982">
        <f>$H1982*Q$2402</f>
        <v>35120.046505647588</v>
      </c>
      <c r="R1982">
        <f t="shared" si="116"/>
        <v>0</v>
      </c>
      <c r="S1982">
        <f t="shared" si="117"/>
        <v>0</v>
      </c>
      <c r="T1982">
        <f>MROT/DAY(EOMONTH(MIN($G$2:$G$2401),MONTH(G1982)-1))/8*H1982*$T$2402</f>
        <v>0</v>
      </c>
      <c r="U1982">
        <f>I1982-PLAN</f>
        <v>370</v>
      </c>
    </row>
    <row r="1983" spans="1:21" x14ac:dyDescent="0.35">
      <c r="A1983">
        <v>1427</v>
      </c>
      <c r="B1983" t="s">
        <v>40</v>
      </c>
      <c r="C1983" t="s">
        <v>18</v>
      </c>
      <c r="D1983">
        <v>3</v>
      </c>
      <c r="E1983" t="s">
        <v>16</v>
      </c>
      <c r="F1983">
        <v>3.3</v>
      </c>
      <c r="G1983" s="1">
        <v>44569</v>
      </c>
      <c r="H1983">
        <v>228</v>
      </c>
      <c r="I1983">
        <v>1930</v>
      </c>
      <c r="K1983">
        <f>IF(ISBLANK(J1983),VLOOKUP(A1983,LinearRegression!$B$2:$J$850,6,FALSE),J1983)</f>
        <v>35357.103238233598</v>
      </c>
      <c r="L1983" s="4">
        <f>IF(ISBLANK(J1983),VLOOKUP(A1983,GradientBoostingRegressor!$B$2:$J$850,6,FALSE),J1983)</f>
        <v>34100.550710273703</v>
      </c>
      <c r="P1983">
        <f t="shared" si="115"/>
        <v>0</v>
      </c>
      <c r="Q1983">
        <f>$H1983*Q$2402</f>
        <v>35120.046505647588</v>
      </c>
      <c r="R1983">
        <f t="shared" si="116"/>
        <v>0</v>
      </c>
      <c r="S1983">
        <f t="shared" si="117"/>
        <v>0</v>
      </c>
      <c r="T1983">
        <f>MROT/DAY(EOMONTH(MIN($G$2:$G$2401),MONTH(G1983)-1))/8*H1983*$T$2402</f>
        <v>0</v>
      </c>
      <c r="U1983">
        <f>I1983-PLAN</f>
        <v>370</v>
      </c>
    </row>
    <row r="1984" spans="1:21" x14ac:dyDescent="0.35">
      <c r="A1984">
        <v>1449</v>
      </c>
      <c r="B1984" t="s">
        <v>64</v>
      </c>
      <c r="C1984" t="s">
        <v>65</v>
      </c>
      <c r="D1984">
        <v>4</v>
      </c>
      <c r="E1984" t="s">
        <v>66</v>
      </c>
      <c r="F1984">
        <v>3.4</v>
      </c>
      <c r="G1984" s="1">
        <v>44569</v>
      </c>
      <c r="H1984">
        <v>276</v>
      </c>
      <c r="I1984">
        <v>1930</v>
      </c>
      <c r="K1984">
        <f>IF(ISBLANK(J1984),VLOOKUP(A1984,LinearRegression!$B$2:$J$850,6,FALSE),J1984)</f>
        <v>49460.294649194198</v>
      </c>
      <c r="L1984" s="4">
        <f>IF(ISBLANK(J1984),VLOOKUP(A1984,GradientBoostingRegressor!$B$2:$J$850,6,FALSE),J1984)</f>
        <v>52835.020323482699</v>
      </c>
      <c r="P1984">
        <f t="shared" si="115"/>
        <v>0</v>
      </c>
      <c r="Q1984">
        <f>$H1984*Q$2402</f>
        <v>42513.740506836555</v>
      </c>
      <c r="R1984">
        <f t="shared" si="116"/>
        <v>0</v>
      </c>
      <c r="S1984">
        <f t="shared" si="117"/>
        <v>0</v>
      </c>
      <c r="T1984">
        <f>MROT/DAY(EOMONTH(MIN($G$2:$G$2401),MONTH(G1984)-1))/8*H1984*$T$2402</f>
        <v>0</v>
      </c>
      <c r="U1984">
        <f>I1984-PLAN</f>
        <v>370</v>
      </c>
    </row>
    <row r="1985" spans="1:21" x14ac:dyDescent="0.35">
      <c r="A1985">
        <v>1451</v>
      </c>
      <c r="B1985" t="s">
        <v>69</v>
      </c>
      <c r="C1985" t="s">
        <v>68</v>
      </c>
      <c r="D1985">
        <v>4</v>
      </c>
      <c r="E1985" t="s">
        <v>66</v>
      </c>
      <c r="F1985">
        <v>3.4</v>
      </c>
      <c r="G1985" s="1">
        <v>44569</v>
      </c>
      <c r="H1985">
        <v>252</v>
      </c>
      <c r="I1985">
        <v>1930</v>
      </c>
      <c r="K1985">
        <f>IF(ISBLANK(J1985),VLOOKUP(A1985,LinearRegression!$B$2:$J$850,6,FALSE),J1985)</f>
        <v>43925.427727354901</v>
      </c>
      <c r="L1985" s="4">
        <f>IF(ISBLANK(J1985),VLOOKUP(A1985,GradientBoostingRegressor!$B$2:$J$850,6,FALSE),J1985)</f>
        <v>44410.363086607402</v>
      </c>
      <c r="P1985">
        <f t="shared" si="115"/>
        <v>0</v>
      </c>
      <c r="Q1985">
        <f>$H1985*Q$2402</f>
        <v>38816.893506242071</v>
      </c>
      <c r="R1985">
        <f t="shared" si="116"/>
        <v>0</v>
      </c>
      <c r="S1985">
        <f t="shared" si="117"/>
        <v>0</v>
      </c>
      <c r="T1985">
        <f>MROT/DAY(EOMONTH(MIN($G$2:$G$2401),MONTH(G1985)-1))/8*H1985*$T$2402</f>
        <v>0</v>
      </c>
      <c r="U1985">
        <f>I1985-PLAN</f>
        <v>370</v>
      </c>
    </row>
    <row r="1986" spans="1:21" x14ac:dyDescent="0.35">
      <c r="A1986">
        <v>1457</v>
      </c>
      <c r="B1986" t="s">
        <v>76</v>
      </c>
      <c r="C1986" t="s">
        <v>71</v>
      </c>
      <c r="D1986">
        <v>4</v>
      </c>
      <c r="E1986" t="s">
        <v>66</v>
      </c>
      <c r="F1986">
        <v>3.1</v>
      </c>
      <c r="G1986" s="1">
        <v>44569</v>
      </c>
      <c r="H1986">
        <v>216</v>
      </c>
      <c r="I1986">
        <v>1930</v>
      </c>
      <c r="K1986">
        <f>IF(ISBLANK(J1986),VLOOKUP(A1986,LinearRegression!$B$2:$J$850,6,FALSE),J1986)</f>
        <v>34898.114790728898</v>
      </c>
      <c r="L1986" s="4">
        <f>IF(ISBLANK(J1986),VLOOKUP(A1986,GradientBoostingRegressor!$B$2:$J$850,6,FALSE),J1986)</f>
        <v>32601.8882172064</v>
      </c>
      <c r="P1986">
        <f t="shared" si="115"/>
        <v>0</v>
      </c>
      <c r="Q1986">
        <f>$H1986*Q$2402</f>
        <v>33271.623005350346</v>
      </c>
      <c r="R1986">
        <f t="shared" si="116"/>
        <v>0</v>
      </c>
      <c r="S1986">
        <f t="shared" si="117"/>
        <v>0</v>
      </c>
      <c r="T1986">
        <f>MROT/DAY(EOMONTH(MIN($G$2:$G$2401),MONTH(G1986)-1))/8*H1986*$T$2402</f>
        <v>0</v>
      </c>
      <c r="U1986">
        <f>I1986-PLAN</f>
        <v>370</v>
      </c>
    </row>
    <row r="1987" spans="1:21" x14ac:dyDescent="0.35">
      <c r="A1987">
        <v>1459</v>
      </c>
      <c r="B1987" t="s">
        <v>78</v>
      </c>
      <c r="C1987" t="s">
        <v>65</v>
      </c>
      <c r="D1987">
        <v>4</v>
      </c>
      <c r="E1987" t="s">
        <v>66</v>
      </c>
      <c r="F1987">
        <v>3.4</v>
      </c>
      <c r="G1987" s="1">
        <v>44569</v>
      </c>
      <c r="H1987">
        <v>264</v>
      </c>
      <c r="I1987">
        <v>1930</v>
      </c>
      <c r="K1987">
        <f>IF(ISBLANK(J1987),VLOOKUP(A1987,LinearRegression!$B$2:$J$850,6,FALSE),J1987)</f>
        <v>46692.861188274503</v>
      </c>
      <c r="L1987" s="4">
        <f>IF(ISBLANK(J1987),VLOOKUP(A1987,GradientBoostingRegressor!$B$2:$J$850,6,FALSE),J1987)</f>
        <v>47657.334761307698</v>
      </c>
      <c r="P1987">
        <f t="shared" ref="P1987:P2050" si="118">$I1987*P$2402</f>
        <v>0</v>
      </c>
      <c r="Q1987">
        <f>$H1987*Q$2402</f>
        <v>40665.317006539313</v>
      </c>
      <c r="R1987">
        <f t="shared" ref="R1987:R2050" si="119">$D1987*R$2402</f>
        <v>0</v>
      </c>
      <c r="S1987">
        <f t="shared" ref="S1987:S2050" si="120">$F1987*S$2402</f>
        <v>0</v>
      </c>
      <c r="T1987">
        <f>MROT/DAY(EOMONTH(MIN($G$2:$G$2401),MONTH(G1987)-1))/8*H1987*$T$2402</f>
        <v>0</v>
      </c>
      <c r="U1987">
        <f>I1987-PLAN</f>
        <v>370</v>
      </c>
    </row>
    <row r="1988" spans="1:21" x14ac:dyDescent="0.35">
      <c r="A1988">
        <v>1477</v>
      </c>
      <c r="B1988" t="s">
        <v>97</v>
      </c>
      <c r="C1988" t="s">
        <v>89</v>
      </c>
      <c r="D1988">
        <v>4</v>
      </c>
      <c r="E1988" t="s">
        <v>16</v>
      </c>
      <c r="F1988">
        <v>3.2</v>
      </c>
      <c r="G1988" s="1">
        <v>44569</v>
      </c>
      <c r="H1988">
        <v>252</v>
      </c>
      <c r="I1988">
        <v>1930</v>
      </c>
      <c r="K1988">
        <f>IF(ISBLANK(J1988),VLOOKUP(A1988,LinearRegression!$B$2:$J$850,6,FALSE),J1988)</f>
        <v>43442.086024776901</v>
      </c>
      <c r="L1988" s="4">
        <f>IF(ISBLANK(J1988),VLOOKUP(A1988,GradientBoostingRegressor!$B$2:$J$850,6,FALSE),J1988)</f>
        <v>42824.972527681697</v>
      </c>
      <c r="P1988">
        <f t="shared" si="118"/>
        <v>0</v>
      </c>
      <c r="Q1988">
        <f>$H1988*Q$2402</f>
        <v>38816.893506242071</v>
      </c>
      <c r="R1988">
        <f t="shared" si="119"/>
        <v>0</v>
      </c>
      <c r="S1988">
        <f t="shared" si="120"/>
        <v>0</v>
      </c>
      <c r="T1988">
        <f>MROT/DAY(EOMONTH(MIN($G$2:$G$2401),MONTH(G1988)-1))/8*H1988*$T$2402</f>
        <v>0</v>
      </c>
      <c r="U1988">
        <f>I1988-PLAN</f>
        <v>370</v>
      </c>
    </row>
    <row r="1989" spans="1:21" x14ac:dyDescent="0.35">
      <c r="A1989">
        <v>1480</v>
      </c>
      <c r="B1989" t="s">
        <v>100</v>
      </c>
      <c r="C1989" t="s">
        <v>89</v>
      </c>
      <c r="D1989">
        <v>4</v>
      </c>
      <c r="E1989" t="s">
        <v>16</v>
      </c>
      <c r="F1989">
        <v>3.2</v>
      </c>
      <c r="G1989" s="1">
        <v>44569</v>
      </c>
      <c r="H1989">
        <v>216</v>
      </c>
      <c r="I1989">
        <v>1930</v>
      </c>
      <c r="K1989">
        <f>IF(ISBLANK(J1989),VLOOKUP(A1989,LinearRegression!$B$2:$J$850,6,FALSE),J1989)</f>
        <v>35139.785642018003</v>
      </c>
      <c r="L1989" s="4">
        <f>IF(ISBLANK(J1989),VLOOKUP(A1989,GradientBoostingRegressor!$B$2:$J$850,6,FALSE),J1989)</f>
        <v>34262.450883156598</v>
      </c>
      <c r="P1989">
        <f t="shared" si="118"/>
        <v>0</v>
      </c>
      <c r="Q1989">
        <f>$H1989*Q$2402</f>
        <v>33271.623005350346</v>
      </c>
      <c r="R1989">
        <f t="shared" si="119"/>
        <v>0</v>
      </c>
      <c r="S1989">
        <f t="shared" si="120"/>
        <v>0</v>
      </c>
      <c r="T1989">
        <f>MROT/DAY(EOMONTH(MIN($G$2:$G$2401),MONTH(G1989)-1))/8*H1989*$T$2402</f>
        <v>0</v>
      </c>
      <c r="U1989">
        <f>I1989-PLAN</f>
        <v>370</v>
      </c>
    </row>
    <row r="1990" spans="1:21" x14ac:dyDescent="0.35">
      <c r="A1990">
        <v>1491</v>
      </c>
      <c r="B1990" t="s">
        <v>112</v>
      </c>
      <c r="C1990" t="s">
        <v>18</v>
      </c>
      <c r="D1990">
        <v>4</v>
      </c>
      <c r="E1990" t="s">
        <v>103</v>
      </c>
      <c r="F1990">
        <v>3.3</v>
      </c>
      <c r="G1990" s="1">
        <v>44569</v>
      </c>
      <c r="H1990">
        <v>216</v>
      </c>
      <c r="I1990">
        <v>1930</v>
      </c>
      <c r="K1990">
        <f>IF(ISBLANK(J1990),VLOOKUP(A1990,LinearRegression!$B$2:$J$850,6,FALSE),J1990)</f>
        <v>35381.456493307</v>
      </c>
      <c r="L1990" s="4">
        <f>IF(ISBLANK(J1990),VLOOKUP(A1990,GradientBoostingRegressor!$B$2:$J$850,6,FALSE),J1990)</f>
        <v>34802.738373965403</v>
      </c>
      <c r="P1990">
        <f t="shared" si="118"/>
        <v>0</v>
      </c>
      <c r="Q1990">
        <f>$H1990*Q$2402</f>
        <v>33271.623005350346</v>
      </c>
      <c r="R1990">
        <f t="shared" si="119"/>
        <v>0</v>
      </c>
      <c r="S1990">
        <f t="shared" si="120"/>
        <v>0</v>
      </c>
      <c r="T1990">
        <f>MROT/DAY(EOMONTH(MIN($G$2:$G$2401),MONTH(G1990)-1))/8*H1990*$T$2402</f>
        <v>0</v>
      </c>
      <c r="U1990">
        <f>I1990-PLAN</f>
        <v>370</v>
      </c>
    </row>
    <row r="1991" spans="1:21" x14ac:dyDescent="0.35">
      <c r="A1991">
        <v>1500</v>
      </c>
      <c r="B1991" t="s">
        <v>122</v>
      </c>
      <c r="C1991" t="s">
        <v>114</v>
      </c>
      <c r="D1991">
        <v>5</v>
      </c>
      <c r="E1991" t="s">
        <v>51</v>
      </c>
      <c r="F1991">
        <v>3.3</v>
      </c>
      <c r="G1991" s="1">
        <v>44569</v>
      </c>
      <c r="H1991">
        <v>240</v>
      </c>
      <c r="I1991">
        <v>1930</v>
      </c>
      <c r="K1991">
        <f>IF(ISBLANK(J1991),VLOOKUP(A1991,LinearRegression!$B$2:$J$850,6,FALSE),J1991)</f>
        <v>43708.110131139299</v>
      </c>
      <c r="L1991" s="4">
        <f>IF(ISBLANK(J1991),VLOOKUP(A1991,GradientBoostingRegressor!$B$2:$J$850,6,FALSE),J1991)</f>
        <v>43731.983922441599</v>
      </c>
      <c r="P1991">
        <f t="shared" si="118"/>
        <v>0</v>
      </c>
      <c r="Q1991">
        <f>$H1991*Q$2402</f>
        <v>36968.47000594483</v>
      </c>
      <c r="R1991">
        <f t="shared" si="119"/>
        <v>0</v>
      </c>
      <c r="S1991">
        <f t="shared" si="120"/>
        <v>0</v>
      </c>
      <c r="T1991">
        <f>MROT/DAY(EOMONTH(MIN($G$2:$G$2401),MONTH(G1991)-1))/8*H1991*$T$2402</f>
        <v>0</v>
      </c>
      <c r="U1991">
        <f>I1991-PLAN</f>
        <v>370</v>
      </c>
    </row>
    <row r="1992" spans="1:21" x14ac:dyDescent="0.35">
      <c r="A1992">
        <v>1513</v>
      </c>
      <c r="B1992" t="s">
        <v>136</v>
      </c>
      <c r="C1992" t="s">
        <v>50</v>
      </c>
      <c r="D1992">
        <v>5</v>
      </c>
      <c r="E1992" t="s">
        <v>133</v>
      </c>
      <c r="F1992">
        <v>2</v>
      </c>
      <c r="G1992" s="1">
        <v>44569</v>
      </c>
      <c r="H1992">
        <v>228</v>
      </c>
      <c r="I1992">
        <v>1930</v>
      </c>
      <c r="K1992">
        <f>IF(ISBLANK(J1992),VLOOKUP(A1992,LinearRegression!$B$2:$J$850,6,FALSE),J1992)</f>
        <v>37798.9556034622</v>
      </c>
      <c r="L1992" s="4">
        <f>IF(ISBLANK(J1992),VLOOKUP(A1992,GradientBoostingRegressor!$B$2:$J$850,6,FALSE),J1992)</f>
        <v>36877.934309509197</v>
      </c>
      <c r="P1992">
        <f t="shared" si="118"/>
        <v>0</v>
      </c>
      <c r="Q1992">
        <f>$H1992*Q$2402</f>
        <v>35120.046505647588</v>
      </c>
      <c r="R1992">
        <f t="shared" si="119"/>
        <v>0</v>
      </c>
      <c r="S1992">
        <f t="shared" si="120"/>
        <v>0</v>
      </c>
      <c r="T1992">
        <f>MROT/DAY(EOMONTH(MIN($G$2:$G$2401),MONTH(G1992)-1))/8*H1992*$T$2402</f>
        <v>0</v>
      </c>
      <c r="U1992">
        <f>I1992-PLAN</f>
        <v>370</v>
      </c>
    </row>
    <row r="1993" spans="1:21" x14ac:dyDescent="0.35">
      <c r="A1993">
        <v>1514</v>
      </c>
      <c r="B1993" t="s">
        <v>137</v>
      </c>
      <c r="C1993" t="s">
        <v>50</v>
      </c>
      <c r="D1993">
        <v>5</v>
      </c>
      <c r="E1993" t="s">
        <v>133</v>
      </c>
      <c r="F1993">
        <v>2</v>
      </c>
      <c r="G1993" s="1">
        <v>44569</v>
      </c>
      <c r="H1993">
        <v>252</v>
      </c>
      <c r="I1993">
        <v>1930</v>
      </c>
      <c r="K1993">
        <f>IF(ISBLANK(J1993),VLOOKUP(A1993,LinearRegression!$B$2:$J$850,6,FALSE),J1993)</f>
        <v>43333.822525301402</v>
      </c>
      <c r="L1993" s="4">
        <f>IF(ISBLANK(J1993),VLOOKUP(A1993,GradientBoostingRegressor!$B$2:$J$850,6,FALSE),J1993)</f>
        <v>43116.662033705499</v>
      </c>
      <c r="P1993">
        <f t="shared" si="118"/>
        <v>0</v>
      </c>
      <c r="Q1993">
        <f>$H1993*Q$2402</f>
        <v>38816.893506242071</v>
      </c>
      <c r="R1993">
        <f t="shared" si="119"/>
        <v>0</v>
      </c>
      <c r="S1993">
        <f t="shared" si="120"/>
        <v>0</v>
      </c>
      <c r="T1993">
        <f>MROT/DAY(EOMONTH(MIN($G$2:$G$2401),MONTH(G1993)-1))/8*H1993*$T$2402</f>
        <v>0</v>
      </c>
      <c r="U1993">
        <f>I1993-PLAN</f>
        <v>370</v>
      </c>
    </row>
    <row r="1994" spans="1:21" x14ac:dyDescent="0.35">
      <c r="A1994">
        <v>1516</v>
      </c>
      <c r="B1994" t="s">
        <v>139</v>
      </c>
      <c r="C1994" t="s">
        <v>65</v>
      </c>
      <c r="D1994">
        <v>5</v>
      </c>
      <c r="E1994" t="s">
        <v>66</v>
      </c>
      <c r="F1994">
        <v>3.4</v>
      </c>
      <c r="G1994" s="1">
        <v>44569</v>
      </c>
      <c r="H1994">
        <v>252</v>
      </c>
      <c r="I1994">
        <v>1930</v>
      </c>
      <c r="K1994">
        <f>IF(ISBLANK(J1994),VLOOKUP(A1994,LinearRegression!$B$2:$J$850,6,FALSE),J1994)</f>
        <v>46717.214443347897</v>
      </c>
      <c r="L1994" s="4">
        <f>IF(ISBLANK(J1994),VLOOKUP(A1994,GradientBoostingRegressor!$B$2:$J$850,6,FALSE),J1994)</f>
        <v>48082.072015509097</v>
      </c>
      <c r="P1994">
        <f t="shared" si="118"/>
        <v>0</v>
      </c>
      <c r="Q1994">
        <f>$H1994*Q$2402</f>
        <v>38816.893506242071</v>
      </c>
      <c r="R1994">
        <f t="shared" si="119"/>
        <v>0</v>
      </c>
      <c r="S1994">
        <f t="shared" si="120"/>
        <v>0</v>
      </c>
      <c r="T1994">
        <f>MROT/DAY(EOMONTH(MIN($G$2:$G$2401),MONTH(G1994)-1))/8*H1994*$T$2402</f>
        <v>0</v>
      </c>
      <c r="U1994">
        <f>I1994-PLAN</f>
        <v>370</v>
      </c>
    </row>
    <row r="1995" spans="1:21" x14ac:dyDescent="0.35">
      <c r="A1995">
        <v>1519</v>
      </c>
      <c r="B1995" t="s">
        <v>143</v>
      </c>
      <c r="C1995" t="s">
        <v>65</v>
      </c>
      <c r="D1995">
        <v>5</v>
      </c>
      <c r="E1995" t="s">
        <v>142</v>
      </c>
      <c r="F1995">
        <v>3.4</v>
      </c>
      <c r="G1995" s="1">
        <v>44569</v>
      </c>
      <c r="H1995">
        <v>240</v>
      </c>
      <c r="I1995">
        <v>1930</v>
      </c>
      <c r="K1995">
        <f>IF(ISBLANK(J1995),VLOOKUP(A1995,LinearRegression!$B$2:$J$850,6,FALSE),J1995)</f>
        <v>43949.780982428303</v>
      </c>
      <c r="L1995" s="4">
        <f>IF(ISBLANK(J1995),VLOOKUP(A1995,GradientBoostingRegressor!$B$2:$J$850,6,FALSE),J1995)</f>
        <v>44948.196124172297</v>
      </c>
      <c r="P1995">
        <f t="shared" si="118"/>
        <v>0</v>
      </c>
      <c r="Q1995">
        <f>$H1995*Q$2402</f>
        <v>36968.47000594483</v>
      </c>
      <c r="R1995">
        <f t="shared" si="119"/>
        <v>0</v>
      </c>
      <c r="S1995">
        <f t="shared" si="120"/>
        <v>0</v>
      </c>
      <c r="T1995">
        <f>MROT/DAY(EOMONTH(MIN($G$2:$G$2401),MONTH(G1995)-1))/8*H1995*$T$2402</f>
        <v>0</v>
      </c>
      <c r="U1995">
        <f>I1995-PLAN</f>
        <v>370</v>
      </c>
    </row>
    <row r="1996" spans="1:21" x14ac:dyDescent="0.35">
      <c r="A1996">
        <v>1531</v>
      </c>
      <c r="B1996" t="s">
        <v>156</v>
      </c>
      <c r="C1996" t="s">
        <v>65</v>
      </c>
      <c r="D1996">
        <v>5</v>
      </c>
      <c r="E1996" t="s">
        <v>151</v>
      </c>
      <c r="F1996">
        <v>3.4</v>
      </c>
      <c r="G1996" s="1">
        <v>44569</v>
      </c>
      <c r="H1996">
        <v>276</v>
      </c>
      <c r="I1996">
        <v>1930</v>
      </c>
      <c r="K1996">
        <f>IF(ISBLANK(J1996),VLOOKUP(A1996,LinearRegression!$B$2:$J$850,6,FALSE),J1996)</f>
        <v>52252.081365187201</v>
      </c>
      <c r="L1996" s="4">
        <f>IF(ISBLANK(J1996),VLOOKUP(A1996,GradientBoostingRegressor!$B$2:$J$850,6,FALSE),J1996)</f>
        <v>56067.990219423402</v>
      </c>
      <c r="P1996">
        <f t="shared" si="118"/>
        <v>0</v>
      </c>
      <c r="Q1996">
        <f>$H1996*Q$2402</f>
        <v>42513.740506836555</v>
      </c>
      <c r="R1996">
        <f t="shared" si="119"/>
        <v>0</v>
      </c>
      <c r="S1996">
        <f t="shared" si="120"/>
        <v>0</v>
      </c>
      <c r="T1996">
        <f>MROT/DAY(EOMONTH(MIN($G$2:$G$2401),MONTH(G1996)-1))/8*H1996*$T$2402</f>
        <v>0</v>
      </c>
      <c r="U1996">
        <f>I1996-PLAN</f>
        <v>370</v>
      </c>
    </row>
    <row r="1997" spans="1:21" x14ac:dyDescent="0.35">
      <c r="A1997">
        <v>1544</v>
      </c>
      <c r="B1997" t="s">
        <v>169</v>
      </c>
      <c r="C1997" t="s">
        <v>65</v>
      </c>
      <c r="D1997">
        <v>6</v>
      </c>
      <c r="E1997" t="s">
        <v>66</v>
      </c>
      <c r="F1997">
        <v>3.4</v>
      </c>
      <c r="G1997" s="1">
        <v>44569</v>
      </c>
      <c r="H1997">
        <v>252</v>
      </c>
      <c r="I1997">
        <v>1930</v>
      </c>
      <c r="K1997">
        <f>IF(ISBLANK(J1997),VLOOKUP(A1997,LinearRegression!$B$2:$J$850,6,FALSE),J1997)</f>
        <v>49509.0011593409</v>
      </c>
      <c r="L1997" s="4">
        <f>IF(ISBLANK(J1997),VLOOKUP(A1997,GradientBoostingRegressor!$B$2:$J$850,6,FALSE),J1997)</f>
        <v>53263.042918209401</v>
      </c>
      <c r="P1997">
        <f t="shared" si="118"/>
        <v>0</v>
      </c>
      <c r="Q1997">
        <f>$H1997*Q$2402</f>
        <v>38816.893506242071</v>
      </c>
      <c r="R1997">
        <f t="shared" si="119"/>
        <v>0</v>
      </c>
      <c r="S1997">
        <f t="shared" si="120"/>
        <v>0</v>
      </c>
      <c r="T1997">
        <f>MROT/DAY(EOMONTH(MIN($G$2:$G$2401),MONTH(G1997)-1))/8*H1997*$T$2402</f>
        <v>0</v>
      </c>
      <c r="U1997">
        <f>I1997-PLAN</f>
        <v>370</v>
      </c>
    </row>
    <row r="1998" spans="1:21" x14ac:dyDescent="0.35">
      <c r="A1998">
        <v>1545</v>
      </c>
      <c r="B1998" t="s">
        <v>170</v>
      </c>
      <c r="C1998" t="s">
        <v>65</v>
      </c>
      <c r="D1998">
        <v>6</v>
      </c>
      <c r="E1998" t="s">
        <v>66</v>
      </c>
      <c r="F1998">
        <v>3.4</v>
      </c>
      <c r="G1998" s="1">
        <v>44569</v>
      </c>
      <c r="H1998">
        <v>228</v>
      </c>
      <c r="I1998">
        <v>1930</v>
      </c>
      <c r="K1998">
        <f>IF(ISBLANK(J1998),VLOOKUP(A1998,LinearRegression!$B$2:$J$850,6,FALSE),J1998)</f>
        <v>43974.134237501697</v>
      </c>
      <c r="L1998" s="4">
        <f>IF(ISBLANK(J1998),VLOOKUP(A1998,GradientBoostingRegressor!$B$2:$J$850,6,FALSE),J1998)</f>
        <v>45025.323490929797</v>
      </c>
      <c r="P1998">
        <f t="shared" si="118"/>
        <v>0</v>
      </c>
      <c r="Q1998">
        <f>$H1998*Q$2402</f>
        <v>35120.046505647588</v>
      </c>
      <c r="R1998">
        <f t="shared" si="119"/>
        <v>0</v>
      </c>
      <c r="S1998">
        <f t="shared" si="120"/>
        <v>0</v>
      </c>
      <c r="T1998">
        <f>MROT/DAY(EOMONTH(MIN($G$2:$G$2401),MONTH(G1998)-1))/8*H1998*$T$2402</f>
        <v>0</v>
      </c>
      <c r="U1998">
        <f>I1998-PLAN</f>
        <v>370</v>
      </c>
    </row>
    <row r="1999" spans="1:21" x14ac:dyDescent="0.35">
      <c r="A1999">
        <v>1546</v>
      </c>
      <c r="B1999" t="s">
        <v>171</v>
      </c>
      <c r="C1999" t="s">
        <v>65</v>
      </c>
      <c r="D1999">
        <v>6</v>
      </c>
      <c r="E1999" t="s">
        <v>66</v>
      </c>
      <c r="F1999">
        <v>3.4</v>
      </c>
      <c r="G1999" s="1">
        <v>44569</v>
      </c>
      <c r="H1999">
        <v>228</v>
      </c>
      <c r="I1999">
        <v>1930</v>
      </c>
      <c r="K1999">
        <f>IF(ISBLANK(J1999),VLOOKUP(A1999,LinearRegression!$B$2:$J$850,6,FALSE),J1999)</f>
        <v>43974.134237501697</v>
      </c>
      <c r="L1999" s="4">
        <f>IF(ISBLANK(J1999),VLOOKUP(A1999,GradientBoostingRegressor!$B$2:$J$850,6,FALSE),J1999)</f>
        <v>45025.323490929797</v>
      </c>
      <c r="P1999">
        <f t="shared" si="118"/>
        <v>0</v>
      </c>
      <c r="Q1999">
        <f>$H1999*Q$2402</f>
        <v>35120.046505647588</v>
      </c>
      <c r="R1999">
        <f t="shared" si="119"/>
        <v>0</v>
      </c>
      <c r="S1999">
        <f t="shared" si="120"/>
        <v>0</v>
      </c>
      <c r="T1999">
        <f>MROT/DAY(EOMONTH(MIN($G$2:$G$2401),MONTH(G1999)-1))/8*H1999*$T$2402</f>
        <v>0</v>
      </c>
      <c r="U1999">
        <f>I1999-PLAN</f>
        <v>370</v>
      </c>
    </row>
    <row r="2000" spans="1:21" x14ac:dyDescent="0.35">
      <c r="A2000">
        <v>1549</v>
      </c>
      <c r="B2000" t="s">
        <v>174</v>
      </c>
      <c r="C2000" t="s">
        <v>114</v>
      </c>
      <c r="D2000">
        <v>6</v>
      </c>
      <c r="E2000" t="s">
        <v>16</v>
      </c>
      <c r="F2000">
        <v>3.3</v>
      </c>
      <c r="G2000" s="1">
        <v>44569</v>
      </c>
      <c r="H2000">
        <v>216</v>
      </c>
      <c r="I2000">
        <v>1930</v>
      </c>
      <c r="K2000">
        <f>IF(ISBLANK(J2000),VLOOKUP(A2000,LinearRegression!$B$2:$J$850,6,FALSE),J2000)</f>
        <v>40965.029925292998</v>
      </c>
      <c r="L2000" s="4">
        <f>IF(ISBLANK(J2000),VLOOKUP(A2000,GradientBoostingRegressor!$B$2:$J$850,6,FALSE),J2000)</f>
        <v>40295.218781937903</v>
      </c>
      <c r="P2000">
        <f t="shared" si="118"/>
        <v>0</v>
      </c>
      <c r="Q2000">
        <f>$H2000*Q$2402</f>
        <v>33271.623005350346</v>
      </c>
      <c r="R2000">
        <f t="shared" si="119"/>
        <v>0</v>
      </c>
      <c r="S2000">
        <f t="shared" si="120"/>
        <v>0</v>
      </c>
      <c r="T2000">
        <f>MROT/DAY(EOMONTH(MIN($G$2:$G$2401),MONTH(G2000)-1))/8*H2000*$T$2402</f>
        <v>0</v>
      </c>
      <c r="U2000">
        <f>I2000-PLAN</f>
        <v>370</v>
      </c>
    </row>
    <row r="2001" spans="1:21" x14ac:dyDescent="0.35">
      <c r="A2001">
        <v>1551</v>
      </c>
      <c r="B2001" t="s">
        <v>176</v>
      </c>
      <c r="C2001" t="s">
        <v>114</v>
      </c>
      <c r="D2001">
        <v>6</v>
      </c>
      <c r="E2001" t="s">
        <v>103</v>
      </c>
      <c r="F2001">
        <v>3.3</v>
      </c>
      <c r="G2001" s="1">
        <v>44569</v>
      </c>
      <c r="H2001">
        <v>252</v>
      </c>
      <c r="I2001">
        <v>1930</v>
      </c>
      <c r="K2001">
        <f>IF(ISBLANK(J2001),VLOOKUP(A2001,LinearRegression!$B$2:$J$850,6,FALSE),J2001)</f>
        <v>49267.330308051904</v>
      </c>
      <c r="L2001" s="4">
        <f>IF(ISBLANK(J2001),VLOOKUP(A2001,GradientBoostingRegressor!$B$2:$J$850,6,FALSE),J2001)</f>
        <v>52255.5886500544</v>
      </c>
      <c r="P2001">
        <f t="shared" si="118"/>
        <v>0</v>
      </c>
      <c r="Q2001">
        <f>$H2001*Q$2402</f>
        <v>38816.893506242071</v>
      </c>
      <c r="R2001">
        <f t="shared" si="119"/>
        <v>0</v>
      </c>
      <c r="S2001">
        <f t="shared" si="120"/>
        <v>0</v>
      </c>
      <c r="T2001">
        <f>MROT/DAY(EOMONTH(MIN($G$2:$G$2401),MONTH(G2001)-1))/8*H2001*$T$2402</f>
        <v>0</v>
      </c>
      <c r="U2001">
        <f>I2001-PLAN</f>
        <v>370</v>
      </c>
    </row>
    <row r="2002" spans="1:21" x14ac:dyDescent="0.35">
      <c r="A2002">
        <v>1560</v>
      </c>
      <c r="B2002" t="s">
        <v>187</v>
      </c>
      <c r="C2002" t="s">
        <v>180</v>
      </c>
      <c r="D2002">
        <v>7</v>
      </c>
      <c r="E2002" t="s">
        <v>181</v>
      </c>
      <c r="F2002">
        <v>1</v>
      </c>
      <c r="G2002" s="1">
        <v>44569</v>
      </c>
      <c r="H2002">
        <v>240</v>
      </c>
      <c r="I2002">
        <v>1930</v>
      </c>
      <c r="K2002">
        <f>IF(ISBLANK(J2002),VLOOKUP(A2002,LinearRegression!$B$2:$J$850,6,FALSE),J2002)</f>
        <v>43733.253983477502</v>
      </c>
      <c r="L2002" s="4">
        <f>IF(ISBLANK(J2002),VLOOKUP(A2002,GradientBoostingRegressor!$B$2:$J$850,6,FALSE),J2002)</f>
        <v>45973.3163768167</v>
      </c>
      <c r="P2002">
        <f t="shared" si="118"/>
        <v>0</v>
      </c>
      <c r="Q2002">
        <f>$H2002*Q$2402</f>
        <v>36968.47000594483</v>
      </c>
      <c r="R2002">
        <f t="shared" si="119"/>
        <v>0</v>
      </c>
      <c r="S2002">
        <f t="shared" si="120"/>
        <v>0</v>
      </c>
      <c r="T2002">
        <f>MROT/DAY(EOMONTH(MIN($G$2:$G$2401),MONTH(G2002)-1))/8*H2002*$T$2402</f>
        <v>0</v>
      </c>
      <c r="U2002">
        <f>I2002-PLAN</f>
        <v>370</v>
      </c>
    </row>
    <row r="2003" spans="1:21" x14ac:dyDescent="0.35">
      <c r="A2003">
        <v>1562</v>
      </c>
      <c r="B2003" t="s">
        <v>189</v>
      </c>
      <c r="C2003" t="s">
        <v>65</v>
      </c>
      <c r="D2003">
        <v>7</v>
      </c>
      <c r="E2003" t="s">
        <v>66</v>
      </c>
      <c r="F2003">
        <v>3.4</v>
      </c>
      <c r="G2003" s="1">
        <v>44569</v>
      </c>
      <c r="H2003">
        <v>228</v>
      </c>
      <c r="I2003">
        <v>1930</v>
      </c>
      <c r="K2003">
        <f>IF(ISBLANK(J2003),VLOOKUP(A2003,LinearRegression!$B$2:$J$850,6,FALSE),J2003)</f>
        <v>46765.9209534947</v>
      </c>
      <c r="L2003" s="4">
        <f>IF(ISBLANK(J2003),VLOOKUP(A2003,GradientBoostingRegressor!$B$2:$J$850,6,FALSE),J2003)</f>
        <v>50177.0718319878</v>
      </c>
      <c r="P2003">
        <f t="shared" si="118"/>
        <v>0</v>
      </c>
      <c r="Q2003">
        <f>$H2003*Q$2402</f>
        <v>35120.046505647588</v>
      </c>
      <c r="R2003">
        <f t="shared" si="119"/>
        <v>0</v>
      </c>
      <c r="S2003">
        <f t="shared" si="120"/>
        <v>0</v>
      </c>
      <c r="T2003">
        <f>MROT/DAY(EOMONTH(MIN($G$2:$G$2401),MONTH(G2003)-1))/8*H2003*$T$2402</f>
        <v>0</v>
      </c>
      <c r="U2003">
        <f>I2003-PLAN</f>
        <v>370</v>
      </c>
    </row>
    <row r="2004" spans="1:21" x14ac:dyDescent="0.35">
      <c r="A2004">
        <v>1572</v>
      </c>
      <c r="B2004" t="s">
        <v>199</v>
      </c>
      <c r="C2004" t="s">
        <v>114</v>
      </c>
      <c r="D2004">
        <v>7</v>
      </c>
      <c r="E2004" t="s">
        <v>16</v>
      </c>
      <c r="F2004">
        <v>3.3</v>
      </c>
      <c r="G2004" s="1">
        <v>44569</v>
      </c>
      <c r="H2004">
        <v>228</v>
      </c>
      <c r="I2004">
        <v>1930</v>
      </c>
      <c r="K2004">
        <f>IF(ISBLANK(J2004),VLOOKUP(A2004,LinearRegression!$B$2:$J$850,6,FALSE),J2004)</f>
        <v>46524.250102205697</v>
      </c>
      <c r="L2004" s="4">
        <f>IF(ISBLANK(J2004),VLOOKUP(A2004,GradientBoostingRegressor!$B$2:$J$850,6,FALSE),J2004)</f>
        <v>48747.503427478397</v>
      </c>
      <c r="P2004">
        <f t="shared" si="118"/>
        <v>0</v>
      </c>
      <c r="Q2004">
        <f>$H2004*Q$2402</f>
        <v>35120.046505647588</v>
      </c>
      <c r="R2004">
        <f t="shared" si="119"/>
        <v>0</v>
      </c>
      <c r="S2004">
        <f t="shared" si="120"/>
        <v>0</v>
      </c>
      <c r="T2004">
        <f>MROT/DAY(EOMONTH(MIN($G$2:$G$2401),MONTH(G2004)-1))/8*H2004*$T$2402</f>
        <v>0</v>
      </c>
      <c r="U2004">
        <f>I2004-PLAN</f>
        <v>370</v>
      </c>
    </row>
    <row r="2005" spans="1:21" x14ac:dyDescent="0.35">
      <c r="A2005">
        <v>1573</v>
      </c>
      <c r="B2005" t="s">
        <v>200</v>
      </c>
      <c r="C2005" t="s">
        <v>114</v>
      </c>
      <c r="D2005">
        <v>7</v>
      </c>
      <c r="E2005" t="s">
        <v>16</v>
      </c>
      <c r="F2005">
        <v>3.3</v>
      </c>
      <c r="G2005" s="1">
        <v>44569</v>
      </c>
      <c r="H2005">
        <v>216</v>
      </c>
      <c r="I2005">
        <v>1930</v>
      </c>
      <c r="K2005">
        <f>IF(ISBLANK(J2005),VLOOKUP(A2005,LinearRegression!$B$2:$J$850,6,FALSE),J2005)</f>
        <v>43756.816641286001</v>
      </c>
      <c r="L2005" s="4">
        <f>IF(ISBLANK(J2005),VLOOKUP(A2005,GradientBoostingRegressor!$B$2:$J$850,6,FALSE),J2005)</f>
        <v>44876.441489086901</v>
      </c>
      <c r="P2005">
        <f t="shared" si="118"/>
        <v>0</v>
      </c>
      <c r="Q2005">
        <f>$H2005*Q$2402</f>
        <v>33271.623005350346</v>
      </c>
      <c r="R2005">
        <f t="shared" si="119"/>
        <v>0</v>
      </c>
      <c r="S2005">
        <f t="shared" si="120"/>
        <v>0</v>
      </c>
      <c r="T2005">
        <f>MROT/DAY(EOMONTH(MIN($G$2:$G$2401),MONTH(G2005)-1))/8*H2005*$T$2402</f>
        <v>0</v>
      </c>
      <c r="U2005">
        <f>I2005-PLAN</f>
        <v>370</v>
      </c>
    </row>
    <row r="2006" spans="1:21" x14ac:dyDescent="0.35">
      <c r="A2006">
        <v>1580</v>
      </c>
      <c r="B2006" t="s">
        <v>207</v>
      </c>
      <c r="C2006" t="s">
        <v>114</v>
      </c>
      <c r="D2006">
        <v>7</v>
      </c>
      <c r="E2006" t="s">
        <v>103</v>
      </c>
      <c r="F2006">
        <v>3.3</v>
      </c>
      <c r="G2006" s="1">
        <v>44569</v>
      </c>
      <c r="H2006">
        <v>252</v>
      </c>
      <c r="I2006">
        <v>1930</v>
      </c>
      <c r="K2006">
        <f>IF(ISBLANK(J2006),VLOOKUP(A2006,LinearRegression!$B$2:$J$850,6,FALSE),J2006)</f>
        <v>52059.117024044899</v>
      </c>
      <c r="L2006" s="4">
        <f>IF(ISBLANK(J2006),VLOOKUP(A2006,GradientBoostingRegressor!$B$2:$J$850,6,FALSE),J2006)</f>
        <v>56223.716206282399</v>
      </c>
      <c r="P2006">
        <f t="shared" si="118"/>
        <v>0</v>
      </c>
      <c r="Q2006">
        <f>$H2006*Q$2402</f>
        <v>38816.893506242071</v>
      </c>
      <c r="R2006">
        <f t="shared" si="119"/>
        <v>0</v>
      </c>
      <c r="S2006">
        <f t="shared" si="120"/>
        <v>0</v>
      </c>
      <c r="T2006">
        <f>MROT/DAY(EOMONTH(MIN($G$2:$G$2401),MONTH(G2006)-1))/8*H2006*$T$2402</f>
        <v>0</v>
      </c>
      <c r="U2006">
        <f>I2006-PLAN</f>
        <v>370</v>
      </c>
    </row>
    <row r="2007" spans="1:21" x14ac:dyDescent="0.35">
      <c r="A2007">
        <v>1583</v>
      </c>
      <c r="B2007" t="s">
        <v>210</v>
      </c>
      <c r="C2007" t="s">
        <v>180</v>
      </c>
      <c r="D2007">
        <v>8</v>
      </c>
      <c r="E2007" t="s">
        <v>181</v>
      </c>
      <c r="F2007">
        <v>1</v>
      </c>
      <c r="G2007" s="1">
        <v>44569</v>
      </c>
      <c r="H2007">
        <v>228</v>
      </c>
      <c r="I2007">
        <v>1930</v>
      </c>
      <c r="K2007">
        <f>IF(ISBLANK(J2007),VLOOKUP(A2007,LinearRegression!$B$2:$J$850,6,FALSE),J2007)</f>
        <v>43757.607238550801</v>
      </c>
      <c r="L2007" s="4">
        <f>IF(ISBLANK(J2007),VLOOKUP(A2007,GradientBoostingRegressor!$B$2:$J$850,6,FALSE),J2007)</f>
        <v>43254.101463568302</v>
      </c>
      <c r="P2007">
        <f t="shared" si="118"/>
        <v>0</v>
      </c>
      <c r="Q2007">
        <f>$H2007*Q$2402</f>
        <v>35120.046505647588</v>
      </c>
      <c r="R2007">
        <f t="shared" si="119"/>
        <v>0</v>
      </c>
      <c r="S2007">
        <f t="shared" si="120"/>
        <v>0</v>
      </c>
      <c r="T2007">
        <f>MROT/DAY(EOMONTH(MIN($G$2:$G$2401),MONTH(G2007)-1))/8*H2007*$T$2402</f>
        <v>0</v>
      </c>
      <c r="U2007">
        <f>I2007-PLAN</f>
        <v>370</v>
      </c>
    </row>
    <row r="2008" spans="1:21" x14ac:dyDescent="0.35">
      <c r="A2008">
        <v>1584</v>
      </c>
      <c r="B2008" t="s">
        <v>211</v>
      </c>
      <c r="C2008" t="s">
        <v>180</v>
      </c>
      <c r="D2008">
        <v>8</v>
      </c>
      <c r="E2008" t="s">
        <v>181</v>
      </c>
      <c r="F2008">
        <v>1</v>
      </c>
      <c r="G2008" s="1">
        <v>44569</v>
      </c>
      <c r="H2008">
        <v>192</v>
      </c>
      <c r="I2008">
        <v>1930</v>
      </c>
      <c r="K2008">
        <f>IF(ISBLANK(J2008),VLOOKUP(A2008,LinearRegression!$B$2:$J$850,6,FALSE),J2008)</f>
        <v>35455.306855791998</v>
      </c>
      <c r="L2008" s="4">
        <f>IF(ISBLANK(J2008),VLOOKUP(A2008,GradientBoostingRegressor!$B$2:$J$850,6,FALSE),J2008)</f>
        <v>33111.4857277638</v>
      </c>
      <c r="P2008">
        <f t="shared" si="118"/>
        <v>0</v>
      </c>
      <c r="Q2008">
        <f>$H2008*Q$2402</f>
        <v>29574.776004755862</v>
      </c>
      <c r="R2008">
        <f t="shared" si="119"/>
        <v>0</v>
      </c>
      <c r="S2008">
        <f t="shared" si="120"/>
        <v>0</v>
      </c>
      <c r="T2008">
        <f>MROT/DAY(EOMONTH(MIN($G$2:$G$2401),MONTH(G2008)-1))/8*H2008*$T$2402</f>
        <v>0</v>
      </c>
      <c r="U2008">
        <f>I2008-PLAN</f>
        <v>370</v>
      </c>
    </row>
    <row r="2009" spans="1:21" x14ac:dyDescent="0.35">
      <c r="A2009">
        <v>1585</v>
      </c>
      <c r="B2009" t="s">
        <v>212</v>
      </c>
      <c r="C2009" t="s">
        <v>65</v>
      </c>
      <c r="D2009">
        <v>8</v>
      </c>
      <c r="E2009" t="s">
        <v>66</v>
      </c>
      <c r="F2009">
        <v>3.4</v>
      </c>
      <c r="G2009" s="1">
        <v>44569</v>
      </c>
      <c r="H2009">
        <v>252</v>
      </c>
      <c r="I2009">
        <v>1930</v>
      </c>
      <c r="K2009">
        <f>IF(ISBLANK(J2009),VLOOKUP(A2009,LinearRegression!$B$2:$J$850,6,FALSE),J2009)</f>
        <v>55092.574591326898</v>
      </c>
      <c r="L2009" s="4">
        <f>IF(ISBLANK(J2009),VLOOKUP(A2009,GradientBoostingRegressor!$B$2:$J$850,6,FALSE),J2009)</f>
        <v>58035.010391519398</v>
      </c>
      <c r="P2009">
        <f t="shared" si="118"/>
        <v>0</v>
      </c>
      <c r="Q2009">
        <f>$H2009*Q$2402</f>
        <v>38816.893506242071</v>
      </c>
      <c r="R2009">
        <f t="shared" si="119"/>
        <v>0</v>
      </c>
      <c r="S2009">
        <f t="shared" si="120"/>
        <v>0</v>
      </c>
      <c r="T2009">
        <f>MROT/DAY(EOMONTH(MIN($G$2:$G$2401),MONTH(G2009)-1))/8*H2009*$T$2402</f>
        <v>0</v>
      </c>
      <c r="U2009">
        <f>I2009-PLAN</f>
        <v>370</v>
      </c>
    </row>
    <row r="2010" spans="1:21" x14ac:dyDescent="0.35">
      <c r="A2010">
        <v>1586</v>
      </c>
      <c r="B2010" t="s">
        <v>213</v>
      </c>
      <c r="C2010" t="s">
        <v>65</v>
      </c>
      <c r="D2010">
        <v>8</v>
      </c>
      <c r="E2010" t="s">
        <v>66</v>
      </c>
      <c r="F2010">
        <v>3.4</v>
      </c>
      <c r="G2010" s="1">
        <v>44569</v>
      </c>
      <c r="H2010">
        <v>288</v>
      </c>
      <c r="I2010">
        <v>1930</v>
      </c>
      <c r="K2010">
        <f>IF(ISBLANK(J2010),VLOOKUP(A2010,LinearRegression!$B$2:$J$850,6,FALSE),J2010)</f>
        <v>63394.874974085797</v>
      </c>
      <c r="L2010" s="4">
        <f>IF(ISBLANK(J2010),VLOOKUP(A2010,GradientBoostingRegressor!$B$2:$J$850,6,FALSE),J2010)</f>
        <v>69473.572212407395</v>
      </c>
      <c r="P2010">
        <f t="shared" si="118"/>
        <v>0</v>
      </c>
      <c r="Q2010">
        <f>$H2010*Q$2402</f>
        <v>44362.16400713379</v>
      </c>
      <c r="R2010">
        <f t="shared" si="119"/>
        <v>0</v>
      </c>
      <c r="S2010">
        <f t="shared" si="120"/>
        <v>0</v>
      </c>
      <c r="T2010">
        <f>MROT/DAY(EOMONTH(MIN($G$2:$G$2401),MONTH(G2010)-1))/8*H2010*$T$2402</f>
        <v>0</v>
      </c>
      <c r="U2010">
        <f>I2010-PLAN</f>
        <v>370</v>
      </c>
    </row>
    <row r="2011" spans="1:21" x14ac:dyDescent="0.35">
      <c r="A2011">
        <v>1587</v>
      </c>
      <c r="B2011" t="s">
        <v>214</v>
      </c>
      <c r="C2011" t="s">
        <v>65</v>
      </c>
      <c r="D2011">
        <v>8</v>
      </c>
      <c r="E2011" t="s">
        <v>66</v>
      </c>
      <c r="F2011">
        <v>3.4</v>
      </c>
      <c r="G2011" s="1">
        <v>44569</v>
      </c>
      <c r="H2011">
        <v>276</v>
      </c>
      <c r="I2011">
        <v>1930</v>
      </c>
      <c r="K2011">
        <f>IF(ISBLANK(J2011),VLOOKUP(A2011,LinearRegression!$B$2:$J$850,6,FALSE),J2011)</f>
        <v>60627.441513166203</v>
      </c>
      <c r="L2011" s="4">
        <f>IF(ISBLANK(J2011),VLOOKUP(A2011,GradientBoostingRegressor!$B$2:$J$850,6,FALSE),J2011)</f>
        <v>66383.591970154695</v>
      </c>
      <c r="P2011">
        <f t="shared" si="118"/>
        <v>0</v>
      </c>
      <c r="Q2011">
        <f>$H2011*Q$2402</f>
        <v>42513.740506836555</v>
      </c>
      <c r="R2011">
        <f t="shared" si="119"/>
        <v>0</v>
      </c>
      <c r="S2011">
        <f t="shared" si="120"/>
        <v>0</v>
      </c>
      <c r="T2011">
        <f>MROT/DAY(EOMONTH(MIN($G$2:$G$2401),MONTH(G2011)-1))/8*H2011*$T$2402</f>
        <v>0</v>
      </c>
      <c r="U2011">
        <f>I2011-PLAN</f>
        <v>370</v>
      </c>
    </row>
    <row r="2012" spans="1:21" x14ac:dyDescent="0.35">
      <c r="A2012">
        <v>1588</v>
      </c>
      <c r="B2012" t="s">
        <v>215</v>
      </c>
      <c r="C2012" t="s">
        <v>65</v>
      </c>
      <c r="D2012">
        <v>8</v>
      </c>
      <c r="E2012" t="s">
        <v>66</v>
      </c>
      <c r="F2012">
        <v>3.4</v>
      </c>
      <c r="G2012" s="1">
        <v>44569</v>
      </c>
      <c r="H2012">
        <v>240</v>
      </c>
      <c r="I2012">
        <v>1930</v>
      </c>
      <c r="K2012">
        <f>IF(ISBLANK(J2012),VLOOKUP(A2012,LinearRegression!$B$2:$J$850,6,FALSE),J2012)</f>
        <v>52325.141130407297</v>
      </c>
      <c r="L2012" s="4">
        <f>IF(ISBLANK(J2012),VLOOKUP(A2012,GradientBoostingRegressor!$B$2:$J$850,6,FALSE),J2012)</f>
        <v>54037.903591202303</v>
      </c>
      <c r="P2012">
        <f t="shared" si="118"/>
        <v>0</v>
      </c>
      <c r="Q2012">
        <f>$H2012*Q$2402</f>
        <v>36968.47000594483</v>
      </c>
      <c r="R2012">
        <f t="shared" si="119"/>
        <v>0</v>
      </c>
      <c r="S2012">
        <f t="shared" si="120"/>
        <v>0</v>
      </c>
      <c r="T2012">
        <f>MROT/DAY(EOMONTH(MIN($G$2:$G$2401),MONTH(G2012)-1))/8*H2012*$T$2402</f>
        <v>0</v>
      </c>
      <c r="U2012">
        <f>I2012-PLAN</f>
        <v>370</v>
      </c>
    </row>
    <row r="2013" spans="1:21" x14ac:dyDescent="0.35">
      <c r="A2013">
        <v>1589</v>
      </c>
      <c r="B2013" t="s">
        <v>216</v>
      </c>
      <c r="C2013" t="s">
        <v>65</v>
      </c>
      <c r="D2013">
        <v>8</v>
      </c>
      <c r="E2013" t="s">
        <v>66</v>
      </c>
      <c r="F2013">
        <v>3.4</v>
      </c>
      <c r="G2013" s="1">
        <v>44569</v>
      </c>
      <c r="H2013">
        <v>216</v>
      </c>
      <c r="I2013">
        <v>1930</v>
      </c>
      <c r="K2013">
        <f>IF(ISBLANK(J2013),VLOOKUP(A2013,LinearRegression!$B$2:$J$850,6,FALSE),J2013)</f>
        <v>46790.274208568102</v>
      </c>
      <c r="L2013" s="4">
        <f>IF(ISBLANK(J2013),VLOOKUP(A2013,GradientBoostingRegressor!$B$2:$J$850,6,FALSE),J2013)</f>
        <v>46382.055199414302</v>
      </c>
      <c r="P2013">
        <f t="shared" si="118"/>
        <v>0</v>
      </c>
      <c r="Q2013">
        <f>$H2013*Q$2402</f>
        <v>33271.623005350346</v>
      </c>
      <c r="R2013">
        <f t="shared" si="119"/>
        <v>0</v>
      </c>
      <c r="S2013">
        <f t="shared" si="120"/>
        <v>0</v>
      </c>
      <c r="T2013">
        <f>MROT/DAY(EOMONTH(MIN($G$2:$G$2401),MONTH(G2013)-1))/8*H2013*$T$2402</f>
        <v>0</v>
      </c>
      <c r="U2013">
        <f>I2013-PLAN</f>
        <v>370</v>
      </c>
    </row>
    <row r="2014" spans="1:21" x14ac:dyDescent="0.35">
      <c r="A2014">
        <v>1590</v>
      </c>
      <c r="B2014" t="s">
        <v>217</v>
      </c>
      <c r="C2014" t="s">
        <v>65</v>
      </c>
      <c r="D2014">
        <v>8</v>
      </c>
      <c r="E2014" t="s">
        <v>66</v>
      </c>
      <c r="F2014">
        <v>3.4</v>
      </c>
      <c r="G2014" s="1">
        <v>44569</v>
      </c>
      <c r="H2014">
        <v>288</v>
      </c>
      <c r="I2014">
        <v>1930</v>
      </c>
      <c r="K2014">
        <f>IF(ISBLANK(J2014),VLOOKUP(A2014,LinearRegression!$B$2:$J$850,6,FALSE),J2014)</f>
        <v>63394.874974085797</v>
      </c>
      <c r="L2014" s="4">
        <f>IF(ISBLANK(J2014),VLOOKUP(A2014,GradientBoostingRegressor!$B$2:$J$850,6,FALSE),J2014)</f>
        <v>69473.572212407395</v>
      </c>
      <c r="P2014">
        <f t="shared" si="118"/>
        <v>0</v>
      </c>
      <c r="Q2014">
        <f>$H2014*Q$2402</f>
        <v>44362.16400713379</v>
      </c>
      <c r="R2014">
        <f t="shared" si="119"/>
        <v>0</v>
      </c>
      <c r="S2014">
        <f t="shared" si="120"/>
        <v>0</v>
      </c>
      <c r="T2014">
        <f>MROT/DAY(EOMONTH(MIN($G$2:$G$2401),MONTH(G2014)-1))/8*H2014*$T$2402</f>
        <v>0</v>
      </c>
      <c r="U2014">
        <f>I2014-PLAN</f>
        <v>370</v>
      </c>
    </row>
    <row r="2015" spans="1:21" x14ac:dyDescent="0.35">
      <c r="A2015">
        <v>1591</v>
      </c>
      <c r="B2015" t="s">
        <v>218</v>
      </c>
      <c r="C2015" t="s">
        <v>114</v>
      </c>
      <c r="D2015">
        <v>8</v>
      </c>
      <c r="E2015" t="s">
        <v>16</v>
      </c>
      <c r="F2015">
        <v>3.3</v>
      </c>
      <c r="G2015" s="1">
        <v>44569</v>
      </c>
      <c r="H2015">
        <v>228</v>
      </c>
      <c r="I2015">
        <v>1930</v>
      </c>
      <c r="K2015">
        <f>IF(ISBLANK(J2015),VLOOKUP(A2015,LinearRegression!$B$2:$J$850,6,FALSE),J2015)</f>
        <v>49316.0368181987</v>
      </c>
      <c r="L2015" s="4">
        <f>IF(ISBLANK(J2015),VLOOKUP(A2015,GradientBoostingRegressor!$B$2:$J$850,6,FALSE),J2015)</f>
        <v>48747.503427478397</v>
      </c>
      <c r="P2015">
        <f t="shared" si="118"/>
        <v>0</v>
      </c>
      <c r="Q2015">
        <f>$H2015*Q$2402</f>
        <v>35120.046505647588</v>
      </c>
      <c r="R2015">
        <f t="shared" si="119"/>
        <v>0</v>
      </c>
      <c r="S2015">
        <f t="shared" si="120"/>
        <v>0</v>
      </c>
      <c r="T2015">
        <f>MROT/DAY(EOMONTH(MIN($G$2:$G$2401),MONTH(G2015)-1))/8*H2015*$T$2402</f>
        <v>0</v>
      </c>
      <c r="U2015">
        <f>I2015-PLAN</f>
        <v>370</v>
      </c>
    </row>
    <row r="2016" spans="1:21" x14ac:dyDescent="0.35">
      <c r="A2016">
        <v>1592</v>
      </c>
      <c r="B2016" t="s">
        <v>219</v>
      </c>
      <c r="C2016" t="s">
        <v>114</v>
      </c>
      <c r="D2016">
        <v>8</v>
      </c>
      <c r="E2016" t="s">
        <v>16</v>
      </c>
      <c r="F2016">
        <v>3.3</v>
      </c>
      <c r="G2016" s="1">
        <v>44569</v>
      </c>
      <c r="H2016">
        <v>252</v>
      </c>
      <c r="I2016">
        <v>1930</v>
      </c>
      <c r="K2016">
        <f>IF(ISBLANK(J2016),VLOOKUP(A2016,LinearRegression!$B$2:$J$850,6,FALSE),J2016)</f>
        <v>54850.903740037902</v>
      </c>
      <c r="L2016" s="4">
        <f>IF(ISBLANK(J2016),VLOOKUP(A2016,GradientBoostingRegressor!$B$2:$J$850,6,FALSE),J2016)</f>
        <v>56223.716206282399</v>
      </c>
      <c r="P2016">
        <f t="shared" si="118"/>
        <v>0</v>
      </c>
      <c r="Q2016">
        <f>$H2016*Q$2402</f>
        <v>38816.893506242071</v>
      </c>
      <c r="R2016">
        <f t="shared" si="119"/>
        <v>0</v>
      </c>
      <c r="S2016">
        <f t="shared" si="120"/>
        <v>0</v>
      </c>
      <c r="T2016">
        <f>MROT/DAY(EOMONTH(MIN($G$2:$G$2401),MONTH(G2016)-1))/8*H2016*$T$2402</f>
        <v>0</v>
      </c>
      <c r="U2016">
        <f>I2016-PLAN</f>
        <v>370</v>
      </c>
    </row>
    <row r="2017" spans="1:21" x14ac:dyDescent="0.35">
      <c r="A2017">
        <v>1593</v>
      </c>
      <c r="B2017" t="s">
        <v>220</v>
      </c>
      <c r="C2017" t="s">
        <v>114</v>
      </c>
      <c r="D2017">
        <v>8</v>
      </c>
      <c r="E2017" t="s">
        <v>16</v>
      </c>
      <c r="F2017">
        <v>3.3</v>
      </c>
      <c r="G2017" s="1">
        <v>44569</v>
      </c>
      <c r="H2017">
        <v>240</v>
      </c>
      <c r="I2017">
        <v>1930</v>
      </c>
      <c r="K2017">
        <f>IF(ISBLANK(J2017),VLOOKUP(A2017,LinearRegression!$B$2:$J$850,6,FALSE),J2017)</f>
        <v>52083.470279118301</v>
      </c>
      <c r="L2017" s="4">
        <f>IF(ISBLANK(J2017),VLOOKUP(A2017,GradientBoostingRegressor!$B$2:$J$850,6,FALSE),J2017)</f>
        <v>52608.335186692901</v>
      </c>
      <c r="P2017">
        <f t="shared" si="118"/>
        <v>0</v>
      </c>
      <c r="Q2017">
        <f>$H2017*Q$2402</f>
        <v>36968.47000594483</v>
      </c>
      <c r="R2017">
        <f t="shared" si="119"/>
        <v>0</v>
      </c>
      <c r="S2017">
        <f t="shared" si="120"/>
        <v>0</v>
      </c>
      <c r="T2017">
        <f>MROT/DAY(EOMONTH(MIN($G$2:$G$2401),MONTH(G2017)-1))/8*H2017*$T$2402</f>
        <v>0</v>
      </c>
      <c r="U2017">
        <f>I2017-PLAN</f>
        <v>370</v>
      </c>
    </row>
    <row r="2018" spans="1:21" x14ac:dyDescent="0.35">
      <c r="A2018">
        <v>1594</v>
      </c>
      <c r="B2018" t="s">
        <v>221</v>
      </c>
      <c r="C2018" t="s">
        <v>114</v>
      </c>
      <c r="D2018">
        <v>8</v>
      </c>
      <c r="E2018" t="s">
        <v>16</v>
      </c>
      <c r="F2018">
        <v>3.3</v>
      </c>
      <c r="G2018" s="1">
        <v>44569</v>
      </c>
      <c r="H2018">
        <v>264</v>
      </c>
      <c r="I2018">
        <v>1930</v>
      </c>
      <c r="K2018">
        <f>IF(ISBLANK(J2018),VLOOKUP(A2018,LinearRegression!$B$2:$J$850,6,FALSE),J2018)</f>
        <v>57618.337200957598</v>
      </c>
      <c r="L2018" s="4">
        <f>IF(ISBLANK(J2018),VLOOKUP(A2018,GradientBoostingRegressor!$B$2:$J$850,6,FALSE),J2018)</f>
        <v>59186.213879247698</v>
      </c>
      <c r="P2018">
        <f t="shared" si="118"/>
        <v>0</v>
      </c>
      <c r="Q2018">
        <f>$H2018*Q$2402</f>
        <v>40665.317006539313</v>
      </c>
      <c r="R2018">
        <f t="shared" si="119"/>
        <v>0</v>
      </c>
      <c r="S2018">
        <f t="shared" si="120"/>
        <v>0</v>
      </c>
      <c r="T2018">
        <f>MROT/DAY(EOMONTH(MIN($G$2:$G$2401),MONTH(G2018)-1))/8*H2018*$T$2402</f>
        <v>0</v>
      </c>
      <c r="U2018">
        <f>I2018-PLAN</f>
        <v>370</v>
      </c>
    </row>
    <row r="2019" spans="1:21" x14ac:dyDescent="0.35">
      <c r="A2019">
        <v>1595</v>
      </c>
      <c r="B2019" t="s">
        <v>222</v>
      </c>
      <c r="C2019" t="s">
        <v>114</v>
      </c>
      <c r="D2019">
        <v>8</v>
      </c>
      <c r="E2019" t="s">
        <v>16</v>
      </c>
      <c r="F2019">
        <v>3.3</v>
      </c>
      <c r="G2019" s="1">
        <v>44569</v>
      </c>
      <c r="H2019">
        <v>216</v>
      </c>
      <c r="I2019">
        <v>1930</v>
      </c>
      <c r="K2019">
        <f>IF(ISBLANK(J2019),VLOOKUP(A2019,LinearRegression!$B$2:$J$850,6,FALSE),J2019)</f>
        <v>46548.603357278997</v>
      </c>
      <c r="L2019" s="4">
        <f>IF(ISBLANK(J2019),VLOOKUP(A2019,GradientBoostingRegressor!$B$2:$J$850,6,FALSE),J2019)</f>
        <v>44876.441489086901</v>
      </c>
      <c r="P2019">
        <f t="shared" si="118"/>
        <v>0</v>
      </c>
      <c r="Q2019">
        <f>$H2019*Q$2402</f>
        <v>33271.623005350346</v>
      </c>
      <c r="R2019">
        <f t="shared" si="119"/>
        <v>0</v>
      </c>
      <c r="S2019">
        <f t="shared" si="120"/>
        <v>0</v>
      </c>
      <c r="T2019">
        <f>MROT/DAY(EOMONTH(MIN($G$2:$G$2401),MONTH(G2019)-1))/8*H2019*$T$2402</f>
        <v>0</v>
      </c>
      <c r="U2019">
        <f>I2019-PLAN</f>
        <v>370</v>
      </c>
    </row>
    <row r="2020" spans="1:21" x14ac:dyDescent="0.35">
      <c r="A2020">
        <v>1596</v>
      </c>
      <c r="B2020" t="s">
        <v>223</v>
      </c>
      <c r="C2020" t="s">
        <v>114</v>
      </c>
      <c r="D2020">
        <v>8</v>
      </c>
      <c r="E2020" t="s">
        <v>16</v>
      </c>
      <c r="F2020">
        <v>3.3</v>
      </c>
      <c r="G2020" s="1">
        <v>44569</v>
      </c>
      <c r="H2020">
        <v>216</v>
      </c>
      <c r="I2020">
        <v>1930</v>
      </c>
      <c r="K2020">
        <f>IF(ISBLANK(J2020),VLOOKUP(A2020,LinearRegression!$B$2:$J$850,6,FALSE),J2020)</f>
        <v>46548.603357278997</v>
      </c>
      <c r="L2020" s="4">
        <f>IF(ISBLANK(J2020),VLOOKUP(A2020,GradientBoostingRegressor!$B$2:$J$850,6,FALSE),J2020)</f>
        <v>44876.441489086901</v>
      </c>
      <c r="P2020">
        <f t="shared" si="118"/>
        <v>0</v>
      </c>
      <c r="Q2020">
        <f>$H2020*Q$2402</f>
        <v>33271.623005350346</v>
      </c>
      <c r="R2020">
        <f t="shared" si="119"/>
        <v>0</v>
      </c>
      <c r="S2020">
        <f t="shared" si="120"/>
        <v>0</v>
      </c>
      <c r="T2020">
        <f>MROT/DAY(EOMONTH(MIN($G$2:$G$2401),MONTH(G2020)-1))/8*H2020*$T$2402</f>
        <v>0</v>
      </c>
      <c r="U2020">
        <f>I2020-PLAN</f>
        <v>370</v>
      </c>
    </row>
    <row r="2021" spans="1:21" x14ac:dyDescent="0.35">
      <c r="A2021">
        <v>1597</v>
      </c>
      <c r="B2021" t="s">
        <v>224</v>
      </c>
      <c r="C2021" t="s">
        <v>114</v>
      </c>
      <c r="D2021">
        <v>8</v>
      </c>
      <c r="E2021" t="s">
        <v>103</v>
      </c>
      <c r="F2021">
        <v>3.3</v>
      </c>
      <c r="G2021" s="1">
        <v>44569</v>
      </c>
      <c r="H2021">
        <v>264</v>
      </c>
      <c r="I2021">
        <v>1930</v>
      </c>
      <c r="K2021">
        <f>IF(ISBLANK(J2021),VLOOKUP(A2021,LinearRegression!$B$2:$J$850,6,FALSE),J2021)</f>
        <v>57618.337200957598</v>
      </c>
      <c r="L2021" s="4">
        <f>IF(ISBLANK(J2021),VLOOKUP(A2021,GradientBoostingRegressor!$B$2:$J$850,6,FALSE),J2021)</f>
        <v>59186.213879247698</v>
      </c>
      <c r="P2021">
        <f t="shared" si="118"/>
        <v>0</v>
      </c>
      <c r="Q2021">
        <f>$H2021*Q$2402</f>
        <v>40665.317006539313</v>
      </c>
      <c r="R2021">
        <f t="shared" si="119"/>
        <v>0</v>
      </c>
      <c r="S2021">
        <f t="shared" si="120"/>
        <v>0</v>
      </c>
      <c r="T2021">
        <f>MROT/DAY(EOMONTH(MIN($G$2:$G$2401),MONTH(G2021)-1))/8*H2021*$T$2402</f>
        <v>0</v>
      </c>
      <c r="U2021">
        <f>I2021-PLAN</f>
        <v>370</v>
      </c>
    </row>
    <row r="2022" spans="1:21" x14ac:dyDescent="0.35">
      <c r="A2022">
        <v>1598</v>
      </c>
      <c r="B2022" t="s">
        <v>225</v>
      </c>
      <c r="C2022" t="s">
        <v>114</v>
      </c>
      <c r="D2022">
        <v>8</v>
      </c>
      <c r="E2022" t="s">
        <v>103</v>
      </c>
      <c r="F2022">
        <v>3.3</v>
      </c>
      <c r="G2022" s="1">
        <v>44569</v>
      </c>
      <c r="H2022">
        <v>264</v>
      </c>
      <c r="I2022">
        <v>1930</v>
      </c>
      <c r="K2022">
        <f>IF(ISBLANK(J2022),VLOOKUP(A2022,LinearRegression!$B$2:$J$850,6,FALSE),J2022)</f>
        <v>57618.337200957598</v>
      </c>
      <c r="L2022" s="4">
        <f>IF(ISBLANK(J2022),VLOOKUP(A2022,GradientBoostingRegressor!$B$2:$J$850,6,FALSE),J2022)</f>
        <v>59186.213879247698</v>
      </c>
      <c r="P2022">
        <f t="shared" si="118"/>
        <v>0</v>
      </c>
      <c r="Q2022">
        <f>$H2022*Q$2402</f>
        <v>40665.317006539313</v>
      </c>
      <c r="R2022">
        <f t="shared" si="119"/>
        <v>0</v>
      </c>
      <c r="S2022">
        <f t="shared" si="120"/>
        <v>0</v>
      </c>
      <c r="T2022">
        <f>MROT/DAY(EOMONTH(MIN($G$2:$G$2401),MONTH(G2022)-1))/8*H2022*$T$2402</f>
        <v>0</v>
      </c>
      <c r="U2022">
        <f>I2022-PLAN</f>
        <v>370</v>
      </c>
    </row>
    <row r="2023" spans="1:21" x14ac:dyDescent="0.35">
      <c r="A2023">
        <v>1599</v>
      </c>
      <c r="B2023" t="s">
        <v>226</v>
      </c>
      <c r="C2023" t="s">
        <v>114</v>
      </c>
      <c r="D2023">
        <v>8</v>
      </c>
      <c r="E2023" t="s">
        <v>103</v>
      </c>
      <c r="F2023">
        <v>3.3</v>
      </c>
      <c r="G2023" s="1">
        <v>44569</v>
      </c>
      <c r="H2023">
        <v>264</v>
      </c>
      <c r="I2023">
        <v>1930</v>
      </c>
      <c r="K2023">
        <f>IF(ISBLANK(J2023),VLOOKUP(A2023,LinearRegression!$B$2:$J$850,6,FALSE),J2023)</f>
        <v>57618.337200957598</v>
      </c>
      <c r="L2023" s="4">
        <f>IF(ISBLANK(J2023),VLOOKUP(A2023,GradientBoostingRegressor!$B$2:$J$850,6,FALSE),J2023)</f>
        <v>59186.213879247698</v>
      </c>
      <c r="P2023">
        <f t="shared" si="118"/>
        <v>0</v>
      </c>
      <c r="Q2023">
        <f>$H2023*Q$2402</f>
        <v>40665.317006539313</v>
      </c>
      <c r="R2023">
        <f t="shared" si="119"/>
        <v>0</v>
      </c>
      <c r="S2023">
        <f t="shared" si="120"/>
        <v>0</v>
      </c>
      <c r="T2023">
        <f>MROT/DAY(EOMONTH(MIN($G$2:$G$2401),MONTH(G2023)-1))/8*H2023*$T$2402</f>
        <v>0</v>
      </c>
      <c r="U2023">
        <f>I2023-PLAN</f>
        <v>370</v>
      </c>
    </row>
    <row r="2024" spans="1:21" x14ac:dyDescent="0.35">
      <c r="A2024">
        <v>1600</v>
      </c>
      <c r="B2024" t="s">
        <v>227</v>
      </c>
      <c r="C2024" t="s">
        <v>114</v>
      </c>
      <c r="D2024">
        <v>8</v>
      </c>
      <c r="E2024" t="s">
        <v>103</v>
      </c>
      <c r="F2024">
        <v>3.3</v>
      </c>
      <c r="G2024" s="1">
        <v>44569</v>
      </c>
      <c r="H2024">
        <v>240</v>
      </c>
      <c r="I2024">
        <v>1930</v>
      </c>
      <c r="K2024">
        <f>IF(ISBLANK(J2024),VLOOKUP(A2024,LinearRegression!$B$2:$J$850,6,FALSE),J2024)</f>
        <v>52083.470279118301</v>
      </c>
      <c r="L2024" s="4">
        <f>IF(ISBLANK(J2024),VLOOKUP(A2024,GradientBoostingRegressor!$B$2:$J$850,6,FALSE),J2024)</f>
        <v>52608.335186692901</v>
      </c>
      <c r="P2024">
        <f t="shared" si="118"/>
        <v>0</v>
      </c>
      <c r="Q2024">
        <f>$H2024*Q$2402</f>
        <v>36968.47000594483</v>
      </c>
      <c r="R2024">
        <f t="shared" si="119"/>
        <v>0</v>
      </c>
      <c r="S2024">
        <f t="shared" si="120"/>
        <v>0</v>
      </c>
      <c r="T2024">
        <f>MROT/DAY(EOMONTH(MIN($G$2:$G$2401),MONTH(G2024)-1))/8*H2024*$T$2402</f>
        <v>0</v>
      </c>
      <c r="U2024">
        <f>I2024-PLAN</f>
        <v>370</v>
      </c>
    </row>
    <row r="2025" spans="1:21" x14ac:dyDescent="0.35">
      <c r="A2025">
        <v>1601</v>
      </c>
      <c r="B2025" t="s">
        <v>10</v>
      </c>
      <c r="C2025" t="s">
        <v>11</v>
      </c>
      <c r="D2025">
        <v>2</v>
      </c>
      <c r="E2025" t="s">
        <v>12</v>
      </c>
      <c r="F2025">
        <v>1</v>
      </c>
      <c r="G2025" s="1">
        <v>44570</v>
      </c>
      <c r="H2025">
        <v>180</v>
      </c>
      <c r="I2025">
        <v>1640</v>
      </c>
      <c r="K2025">
        <f>IF(ISBLANK(J2025),VLOOKUP(A2025,LinearRegression!$B$2:$J$850,6,FALSE),J2025)</f>
        <v>15296.6960523739</v>
      </c>
      <c r="L2025" s="4">
        <f>IF(ISBLANK(J2025),VLOOKUP(A2025,GradientBoostingRegressor!$B$2:$J$850,6,FALSE),J2025)</f>
        <v>17687.7797068609</v>
      </c>
      <c r="P2025">
        <f t="shared" si="118"/>
        <v>0</v>
      </c>
      <c r="Q2025">
        <f>$H2025*Q$2402</f>
        <v>27726.35250445862</v>
      </c>
      <c r="R2025">
        <f t="shared" si="119"/>
        <v>0</v>
      </c>
      <c r="S2025">
        <f t="shared" si="120"/>
        <v>0</v>
      </c>
      <c r="T2025">
        <f>MROT/DAY(EOMONTH(MIN($G$2:$G$2401),MONTH(G2025)-1))/8*H2025*$T$2402</f>
        <v>0</v>
      </c>
      <c r="U2025">
        <f>I2025-PLAN</f>
        <v>80</v>
      </c>
    </row>
    <row r="2026" spans="1:21" x14ac:dyDescent="0.35">
      <c r="A2026">
        <v>1602</v>
      </c>
      <c r="B2026" t="s">
        <v>13</v>
      </c>
      <c r="C2026" t="s">
        <v>11</v>
      </c>
      <c r="D2026">
        <v>2</v>
      </c>
      <c r="E2026" t="s">
        <v>12</v>
      </c>
      <c r="F2026">
        <v>1</v>
      </c>
      <c r="G2026" s="1">
        <v>44570</v>
      </c>
      <c r="H2026">
        <v>228</v>
      </c>
      <c r="I2026">
        <v>1640</v>
      </c>
      <c r="K2026">
        <f>IF(ISBLANK(J2026),VLOOKUP(A2026,LinearRegression!$B$2:$J$850,6,FALSE),J2026)</f>
        <v>26366.429896052399</v>
      </c>
      <c r="L2026" s="4">
        <f>IF(ISBLANK(J2026),VLOOKUP(A2026,GradientBoostingRegressor!$B$2:$J$850,6,FALSE),J2026)</f>
        <v>26033.3688393339</v>
      </c>
      <c r="P2026">
        <f t="shared" si="118"/>
        <v>0</v>
      </c>
      <c r="Q2026">
        <f>$H2026*Q$2402</f>
        <v>35120.046505647588</v>
      </c>
      <c r="R2026">
        <f t="shared" si="119"/>
        <v>0</v>
      </c>
      <c r="S2026">
        <f t="shared" si="120"/>
        <v>0</v>
      </c>
      <c r="T2026">
        <f>MROT/DAY(EOMONTH(MIN($G$2:$G$2401),MONTH(G2026)-1))/8*H2026*$T$2402</f>
        <v>0</v>
      </c>
      <c r="U2026">
        <f>I2026-PLAN</f>
        <v>80</v>
      </c>
    </row>
    <row r="2027" spans="1:21" x14ac:dyDescent="0.35">
      <c r="A2027">
        <v>1603</v>
      </c>
      <c r="B2027" t="s">
        <v>14</v>
      </c>
      <c r="C2027" t="s">
        <v>11</v>
      </c>
      <c r="D2027">
        <v>2</v>
      </c>
      <c r="E2027" t="s">
        <v>12</v>
      </c>
      <c r="F2027">
        <v>1</v>
      </c>
      <c r="G2027" s="1">
        <v>44570</v>
      </c>
      <c r="H2027">
        <v>228</v>
      </c>
      <c r="I2027">
        <v>1640</v>
      </c>
      <c r="K2027">
        <f>IF(ISBLANK(J2027),VLOOKUP(A2027,LinearRegression!$B$2:$J$850,6,FALSE),J2027)</f>
        <v>26366.429896052399</v>
      </c>
      <c r="L2027" s="4">
        <f>IF(ISBLANK(J2027),VLOOKUP(A2027,GradientBoostingRegressor!$B$2:$J$850,6,FALSE),J2027)</f>
        <v>26033.3688393339</v>
      </c>
      <c r="P2027">
        <f t="shared" si="118"/>
        <v>0</v>
      </c>
      <c r="Q2027">
        <f>$H2027*Q$2402</f>
        <v>35120.046505647588</v>
      </c>
      <c r="R2027">
        <f t="shared" si="119"/>
        <v>0</v>
      </c>
      <c r="S2027">
        <f t="shared" si="120"/>
        <v>0</v>
      </c>
      <c r="T2027">
        <f>MROT/DAY(EOMONTH(MIN($G$2:$G$2401),MONTH(G2027)-1))/8*H2027*$T$2402</f>
        <v>0</v>
      </c>
      <c r="U2027">
        <f>I2027-PLAN</f>
        <v>80</v>
      </c>
    </row>
    <row r="2028" spans="1:21" x14ac:dyDescent="0.35">
      <c r="A2028">
        <v>1604</v>
      </c>
      <c r="B2028" t="s">
        <v>15</v>
      </c>
      <c r="C2028" t="s">
        <v>11</v>
      </c>
      <c r="D2028">
        <v>2</v>
      </c>
      <c r="E2028" t="s">
        <v>16</v>
      </c>
      <c r="F2028">
        <v>3.3</v>
      </c>
      <c r="G2028" s="1">
        <v>44570</v>
      </c>
      <c r="H2028">
        <v>204</v>
      </c>
      <c r="I2028">
        <v>1640</v>
      </c>
      <c r="K2028">
        <f>IF(ISBLANK(J2028),VLOOKUP(A2028,LinearRegression!$B$2:$J$850,6,FALSE),J2028)</f>
        <v>26389.992553861</v>
      </c>
      <c r="L2028" s="4">
        <f>IF(ISBLANK(J2028),VLOOKUP(A2028,GradientBoostingRegressor!$B$2:$J$850,6,FALSE),J2028)</f>
        <v>27036.782073444301</v>
      </c>
      <c r="P2028">
        <f t="shared" si="118"/>
        <v>0</v>
      </c>
      <c r="Q2028">
        <f>$H2028*Q$2402</f>
        <v>31423.199505053104</v>
      </c>
      <c r="R2028">
        <f t="shared" si="119"/>
        <v>0</v>
      </c>
      <c r="S2028">
        <f t="shared" si="120"/>
        <v>0</v>
      </c>
      <c r="T2028">
        <f>MROT/DAY(EOMONTH(MIN($G$2:$G$2401),MONTH(G2028)-1))/8*H2028*$T$2402</f>
        <v>0</v>
      </c>
      <c r="U2028">
        <f>I2028-PLAN</f>
        <v>80</v>
      </c>
    </row>
    <row r="2029" spans="1:21" x14ac:dyDescent="0.35">
      <c r="A2029">
        <v>1605</v>
      </c>
      <c r="B2029" t="s">
        <v>17</v>
      </c>
      <c r="C2029" t="s">
        <v>18</v>
      </c>
      <c r="D2029">
        <v>2</v>
      </c>
      <c r="E2029" t="s">
        <v>16</v>
      </c>
      <c r="F2029">
        <v>3.3</v>
      </c>
      <c r="G2029" s="1">
        <v>44570</v>
      </c>
      <c r="H2029">
        <v>204</v>
      </c>
      <c r="I2029">
        <v>1640</v>
      </c>
      <c r="K2029">
        <f>IF(ISBLANK(J2029),VLOOKUP(A2029,LinearRegression!$B$2:$J$850,6,FALSE),J2029)</f>
        <v>26389.992553861</v>
      </c>
      <c r="L2029" s="4">
        <f>IF(ISBLANK(J2029),VLOOKUP(A2029,GradientBoostingRegressor!$B$2:$J$850,6,FALSE),J2029)</f>
        <v>27036.782073444301</v>
      </c>
      <c r="P2029">
        <f t="shared" si="118"/>
        <v>0</v>
      </c>
      <c r="Q2029">
        <f>$H2029*Q$2402</f>
        <v>31423.199505053104</v>
      </c>
      <c r="R2029">
        <f t="shared" si="119"/>
        <v>0</v>
      </c>
      <c r="S2029">
        <f t="shared" si="120"/>
        <v>0</v>
      </c>
      <c r="T2029">
        <f>MROT/DAY(EOMONTH(MIN($G$2:$G$2401),MONTH(G2029)-1))/8*H2029*$T$2402</f>
        <v>0</v>
      </c>
      <c r="U2029">
        <f>I2029-PLAN</f>
        <v>80</v>
      </c>
    </row>
    <row r="2030" spans="1:21" x14ac:dyDescent="0.35">
      <c r="A2030">
        <v>1606</v>
      </c>
      <c r="B2030" t="s">
        <v>19</v>
      </c>
      <c r="C2030" t="s">
        <v>11</v>
      </c>
      <c r="D2030">
        <v>2</v>
      </c>
      <c r="E2030" t="s">
        <v>16</v>
      </c>
      <c r="F2030">
        <v>3.3</v>
      </c>
      <c r="G2030" s="1">
        <v>44570</v>
      </c>
      <c r="H2030">
        <v>240</v>
      </c>
      <c r="I2030">
        <v>1640</v>
      </c>
      <c r="K2030">
        <f>IF(ISBLANK(J2030),VLOOKUP(A2030,LinearRegression!$B$2:$J$850,6,FALSE),J2030)</f>
        <v>34692.2929366198</v>
      </c>
      <c r="L2030" s="4">
        <f>IF(ISBLANK(J2030),VLOOKUP(A2030,GradientBoostingRegressor!$B$2:$J$850,6,FALSE),J2030)</f>
        <v>34452.606410932101</v>
      </c>
      <c r="P2030">
        <f t="shared" si="118"/>
        <v>0</v>
      </c>
      <c r="Q2030">
        <f>$H2030*Q$2402</f>
        <v>36968.47000594483</v>
      </c>
      <c r="R2030">
        <f t="shared" si="119"/>
        <v>0</v>
      </c>
      <c r="S2030">
        <f t="shared" si="120"/>
        <v>0</v>
      </c>
      <c r="T2030">
        <f>MROT/DAY(EOMONTH(MIN($G$2:$G$2401),MONTH(G2030)-1))/8*H2030*$T$2402</f>
        <v>0</v>
      </c>
      <c r="U2030">
        <f>I2030-PLAN</f>
        <v>80</v>
      </c>
    </row>
    <row r="2031" spans="1:21" x14ac:dyDescent="0.35">
      <c r="A2031">
        <v>1607</v>
      </c>
      <c r="B2031" t="s">
        <v>20</v>
      </c>
      <c r="C2031" t="s">
        <v>18</v>
      </c>
      <c r="D2031">
        <v>2</v>
      </c>
      <c r="E2031" t="s">
        <v>16</v>
      </c>
      <c r="F2031">
        <v>3.3</v>
      </c>
      <c r="G2031" s="1">
        <v>44570</v>
      </c>
      <c r="H2031">
        <v>180</v>
      </c>
      <c r="I2031">
        <v>1640</v>
      </c>
      <c r="K2031">
        <f>IF(ISBLANK(J2031),VLOOKUP(A2031,LinearRegression!$B$2:$J$850,6,FALSE),J2031)</f>
        <v>20855.1256320217</v>
      </c>
      <c r="L2031" s="4">
        <f>IF(ISBLANK(J2031),VLOOKUP(A2031,GradientBoostingRegressor!$B$2:$J$850,6,FALSE),J2031)</f>
        <v>21850.4184227556</v>
      </c>
      <c r="P2031">
        <f t="shared" si="118"/>
        <v>0</v>
      </c>
      <c r="Q2031">
        <f>$H2031*Q$2402</f>
        <v>27726.35250445862</v>
      </c>
      <c r="R2031">
        <f t="shared" si="119"/>
        <v>0</v>
      </c>
      <c r="S2031">
        <f t="shared" si="120"/>
        <v>0</v>
      </c>
      <c r="T2031">
        <f>MROT/DAY(EOMONTH(MIN($G$2:$G$2401),MONTH(G2031)-1))/8*H2031*$T$2402</f>
        <v>0</v>
      </c>
      <c r="U2031">
        <f>I2031-PLAN</f>
        <v>80</v>
      </c>
    </row>
    <row r="2032" spans="1:21" x14ac:dyDescent="0.35">
      <c r="A2032">
        <v>1608</v>
      </c>
      <c r="B2032" t="s">
        <v>21</v>
      </c>
      <c r="C2032" t="s">
        <v>11</v>
      </c>
      <c r="D2032">
        <v>2</v>
      </c>
      <c r="E2032" t="s">
        <v>16</v>
      </c>
      <c r="F2032">
        <v>3.3</v>
      </c>
      <c r="G2032" s="1">
        <v>44570</v>
      </c>
      <c r="H2032">
        <v>192</v>
      </c>
      <c r="I2032">
        <v>1640</v>
      </c>
      <c r="K2032">
        <f>IF(ISBLANK(J2032),VLOOKUP(A2032,LinearRegression!$B$2:$J$850,6,FALSE),J2032)</f>
        <v>23622.559092941301</v>
      </c>
      <c r="L2032" s="4">
        <f>IF(ISBLANK(J2032),VLOOKUP(A2032,GradientBoostingRegressor!$B$2:$J$850,6,FALSE),J2032)</f>
        <v>24465.633331020599</v>
      </c>
      <c r="P2032">
        <f t="shared" si="118"/>
        <v>0</v>
      </c>
      <c r="Q2032">
        <f>$H2032*Q$2402</f>
        <v>29574.776004755862</v>
      </c>
      <c r="R2032">
        <f t="shared" si="119"/>
        <v>0</v>
      </c>
      <c r="S2032">
        <f t="shared" si="120"/>
        <v>0</v>
      </c>
      <c r="T2032">
        <f>MROT/DAY(EOMONTH(MIN($G$2:$G$2401),MONTH(G2032)-1))/8*H2032*$T$2402</f>
        <v>0</v>
      </c>
      <c r="U2032">
        <f>I2032-PLAN</f>
        <v>80</v>
      </c>
    </row>
    <row r="2033" spans="1:21" x14ac:dyDescent="0.35">
      <c r="A2033">
        <v>1609</v>
      </c>
      <c r="B2033" t="s">
        <v>22</v>
      </c>
      <c r="C2033" t="s">
        <v>11</v>
      </c>
      <c r="D2033">
        <v>2</v>
      </c>
      <c r="E2033" t="s">
        <v>16</v>
      </c>
      <c r="F2033">
        <v>3.3</v>
      </c>
      <c r="G2033" s="1">
        <v>44570</v>
      </c>
      <c r="H2033">
        <v>204</v>
      </c>
      <c r="I2033">
        <v>1640</v>
      </c>
      <c r="K2033">
        <f>IF(ISBLANK(J2033),VLOOKUP(A2033,LinearRegression!$B$2:$J$850,6,FALSE),J2033)</f>
        <v>26389.992553861</v>
      </c>
      <c r="L2033" s="4">
        <f>IF(ISBLANK(J2033),VLOOKUP(A2033,GradientBoostingRegressor!$B$2:$J$850,6,FALSE),J2033)</f>
        <v>27036.782073444301</v>
      </c>
      <c r="P2033">
        <f t="shared" si="118"/>
        <v>0</v>
      </c>
      <c r="Q2033">
        <f>$H2033*Q$2402</f>
        <v>31423.199505053104</v>
      </c>
      <c r="R2033">
        <f t="shared" si="119"/>
        <v>0</v>
      </c>
      <c r="S2033">
        <f t="shared" si="120"/>
        <v>0</v>
      </c>
      <c r="T2033">
        <f>MROT/DAY(EOMONTH(MIN($G$2:$G$2401),MONTH(G2033)-1))/8*H2033*$T$2402</f>
        <v>0</v>
      </c>
      <c r="U2033">
        <f>I2033-PLAN</f>
        <v>80</v>
      </c>
    </row>
    <row r="2034" spans="1:21" x14ac:dyDescent="0.35">
      <c r="A2034">
        <v>1610</v>
      </c>
      <c r="B2034" t="s">
        <v>23</v>
      </c>
      <c r="C2034" t="s">
        <v>18</v>
      </c>
      <c r="D2034">
        <v>2</v>
      </c>
      <c r="E2034" t="s">
        <v>16</v>
      </c>
      <c r="F2034">
        <v>3.3</v>
      </c>
      <c r="G2034" s="1">
        <v>44570</v>
      </c>
      <c r="H2034">
        <v>228</v>
      </c>
      <c r="I2034">
        <v>1640</v>
      </c>
      <c r="K2034">
        <f>IF(ISBLANK(J2034),VLOOKUP(A2034,LinearRegression!$B$2:$J$850,6,FALSE),J2034)</f>
        <v>31924.859475700199</v>
      </c>
      <c r="L2034" s="4">
        <f>IF(ISBLANK(J2034),VLOOKUP(A2034,GradientBoostingRegressor!$B$2:$J$850,6,FALSE),J2034)</f>
        <v>31729.356798540201</v>
      </c>
      <c r="P2034">
        <f t="shared" si="118"/>
        <v>0</v>
      </c>
      <c r="Q2034">
        <f>$H2034*Q$2402</f>
        <v>35120.046505647588</v>
      </c>
      <c r="R2034">
        <f t="shared" si="119"/>
        <v>0</v>
      </c>
      <c r="S2034">
        <f t="shared" si="120"/>
        <v>0</v>
      </c>
      <c r="T2034">
        <f>MROT/DAY(EOMONTH(MIN($G$2:$G$2401),MONTH(G2034)-1))/8*H2034*$T$2402</f>
        <v>0</v>
      </c>
      <c r="U2034">
        <f>I2034-PLAN</f>
        <v>80</v>
      </c>
    </row>
    <row r="2035" spans="1:21" x14ac:dyDescent="0.35">
      <c r="A2035">
        <v>1611</v>
      </c>
      <c r="B2035" t="s">
        <v>24</v>
      </c>
      <c r="C2035" t="s">
        <v>18</v>
      </c>
      <c r="D2035">
        <v>2</v>
      </c>
      <c r="E2035" t="s">
        <v>16</v>
      </c>
      <c r="F2035">
        <v>3.3</v>
      </c>
      <c r="G2035" s="1">
        <v>44570</v>
      </c>
      <c r="H2035">
        <v>216</v>
      </c>
      <c r="I2035">
        <v>1640</v>
      </c>
      <c r="K2035">
        <f>IF(ISBLANK(J2035),VLOOKUP(A2035,LinearRegression!$B$2:$J$850,6,FALSE),J2035)</f>
        <v>29157.426014780602</v>
      </c>
      <c r="L2035" s="4">
        <f>IF(ISBLANK(J2035),VLOOKUP(A2035,GradientBoostingRegressor!$B$2:$J$850,6,FALSE),J2035)</f>
        <v>29788.188674384</v>
      </c>
      <c r="P2035">
        <f t="shared" si="118"/>
        <v>0</v>
      </c>
      <c r="Q2035">
        <f>$H2035*Q$2402</f>
        <v>33271.623005350346</v>
      </c>
      <c r="R2035">
        <f t="shared" si="119"/>
        <v>0</v>
      </c>
      <c r="S2035">
        <f t="shared" si="120"/>
        <v>0</v>
      </c>
      <c r="T2035">
        <f>MROT/DAY(EOMONTH(MIN($G$2:$G$2401),MONTH(G2035)-1))/8*H2035*$T$2402</f>
        <v>0</v>
      </c>
      <c r="U2035">
        <f>I2035-PLAN</f>
        <v>80</v>
      </c>
    </row>
    <row r="2036" spans="1:21" x14ac:dyDescent="0.35">
      <c r="A2036">
        <v>1612</v>
      </c>
      <c r="B2036" t="s">
        <v>25</v>
      </c>
      <c r="C2036" t="s">
        <v>11</v>
      </c>
      <c r="D2036">
        <v>2</v>
      </c>
      <c r="E2036" t="s">
        <v>16</v>
      </c>
      <c r="F2036">
        <v>3.3</v>
      </c>
      <c r="G2036" s="1">
        <v>44570</v>
      </c>
      <c r="H2036">
        <v>180</v>
      </c>
      <c r="I2036">
        <v>1640</v>
      </c>
      <c r="K2036">
        <f>IF(ISBLANK(J2036),VLOOKUP(A2036,LinearRegression!$B$2:$J$850,6,FALSE),J2036)</f>
        <v>20855.1256320217</v>
      </c>
      <c r="L2036" s="4">
        <f>IF(ISBLANK(J2036),VLOOKUP(A2036,GradientBoostingRegressor!$B$2:$J$850,6,FALSE),J2036)</f>
        <v>21816.235225924702</v>
      </c>
      <c r="P2036">
        <f t="shared" si="118"/>
        <v>0</v>
      </c>
      <c r="Q2036">
        <f>$H2036*Q$2402</f>
        <v>27726.35250445862</v>
      </c>
      <c r="R2036">
        <f t="shared" si="119"/>
        <v>0</v>
      </c>
      <c r="S2036">
        <f t="shared" si="120"/>
        <v>0</v>
      </c>
      <c r="T2036">
        <f>MROT/DAY(EOMONTH(MIN($G$2:$G$2401),MONTH(G2036)-1))/8*H2036*$T$2402</f>
        <v>0</v>
      </c>
      <c r="U2036">
        <f>I2036-PLAN</f>
        <v>80</v>
      </c>
    </row>
    <row r="2037" spans="1:21" x14ac:dyDescent="0.35">
      <c r="A2037">
        <v>1613</v>
      </c>
      <c r="B2037" t="s">
        <v>26</v>
      </c>
      <c r="C2037" t="s">
        <v>11</v>
      </c>
      <c r="D2037">
        <v>2</v>
      </c>
      <c r="E2037" t="s">
        <v>16</v>
      </c>
      <c r="F2037">
        <v>3.3</v>
      </c>
      <c r="G2037" s="1">
        <v>44570</v>
      </c>
      <c r="H2037">
        <v>180</v>
      </c>
      <c r="I2037">
        <v>1640</v>
      </c>
      <c r="K2037">
        <f>IF(ISBLANK(J2037),VLOOKUP(A2037,LinearRegression!$B$2:$J$850,6,FALSE),J2037)</f>
        <v>20855.1256320217</v>
      </c>
      <c r="L2037" s="4">
        <f>IF(ISBLANK(J2037),VLOOKUP(A2037,GradientBoostingRegressor!$B$2:$J$850,6,FALSE),J2037)</f>
        <v>21816.235225924702</v>
      </c>
      <c r="P2037">
        <f t="shared" si="118"/>
        <v>0</v>
      </c>
      <c r="Q2037">
        <f>$H2037*Q$2402</f>
        <v>27726.35250445862</v>
      </c>
      <c r="R2037">
        <f t="shared" si="119"/>
        <v>0</v>
      </c>
      <c r="S2037">
        <f t="shared" si="120"/>
        <v>0</v>
      </c>
      <c r="T2037">
        <f>MROT/DAY(EOMONTH(MIN($G$2:$G$2401),MONTH(G2037)-1))/8*H2037*$T$2402</f>
        <v>0</v>
      </c>
      <c r="U2037">
        <f>I2037-PLAN</f>
        <v>80</v>
      </c>
    </row>
    <row r="2038" spans="1:21" x14ac:dyDescent="0.35">
      <c r="A2038">
        <v>1614</v>
      </c>
      <c r="B2038" t="s">
        <v>27</v>
      </c>
      <c r="C2038" t="s">
        <v>18</v>
      </c>
      <c r="D2038">
        <v>2</v>
      </c>
      <c r="E2038" t="s">
        <v>16</v>
      </c>
      <c r="F2038">
        <v>3.3</v>
      </c>
      <c r="G2038" s="1">
        <v>44570</v>
      </c>
      <c r="H2038">
        <v>180</v>
      </c>
      <c r="I2038">
        <v>1640</v>
      </c>
      <c r="K2038">
        <f>IF(ISBLANK(J2038),VLOOKUP(A2038,LinearRegression!$B$2:$J$850,6,FALSE),J2038)</f>
        <v>20855.1256320217</v>
      </c>
      <c r="L2038" s="4">
        <f>IF(ISBLANK(J2038),VLOOKUP(A2038,GradientBoostingRegressor!$B$2:$J$850,6,FALSE),J2038)</f>
        <v>21850.4184227556</v>
      </c>
      <c r="P2038">
        <f t="shared" si="118"/>
        <v>0</v>
      </c>
      <c r="Q2038">
        <f>$H2038*Q$2402</f>
        <v>27726.35250445862</v>
      </c>
      <c r="R2038">
        <f t="shared" si="119"/>
        <v>0</v>
      </c>
      <c r="S2038">
        <f t="shared" si="120"/>
        <v>0</v>
      </c>
      <c r="T2038">
        <f>MROT/DAY(EOMONTH(MIN($G$2:$G$2401),MONTH(G2038)-1))/8*H2038*$T$2402</f>
        <v>0</v>
      </c>
      <c r="U2038">
        <f>I2038-PLAN</f>
        <v>80</v>
      </c>
    </row>
    <row r="2039" spans="1:21" x14ac:dyDescent="0.35">
      <c r="A2039">
        <v>1615</v>
      </c>
      <c r="B2039" t="s">
        <v>28</v>
      </c>
      <c r="C2039" t="s">
        <v>11</v>
      </c>
      <c r="D2039">
        <v>2</v>
      </c>
      <c r="E2039" t="s">
        <v>16</v>
      </c>
      <c r="F2039">
        <v>3.3</v>
      </c>
      <c r="G2039" s="1">
        <v>44570</v>
      </c>
      <c r="H2039">
        <v>192</v>
      </c>
      <c r="I2039">
        <v>1640</v>
      </c>
      <c r="K2039">
        <f>IF(ISBLANK(J2039),VLOOKUP(A2039,LinearRegression!$B$2:$J$850,6,FALSE),J2039)</f>
        <v>23622.559092941301</v>
      </c>
      <c r="L2039" s="4">
        <f>IF(ISBLANK(J2039),VLOOKUP(A2039,GradientBoostingRegressor!$B$2:$J$850,6,FALSE),J2039)</f>
        <v>24465.633331020599</v>
      </c>
      <c r="P2039">
        <f t="shared" si="118"/>
        <v>0</v>
      </c>
      <c r="Q2039">
        <f>$H2039*Q$2402</f>
        <v>29574.776004755862</v>
      </c>
      <c r="R2039">
        <f t="shared" si="119"/>
        <v>0</v>
      </c>
      <c r="S2039">
        <f t="shared" si="120"/>
        <v>0</v>
      </c>
      <c r="T2039">
        <f>MROT/DAY(EOMONTH(MIN($G$2:$G$2401),MONTH(G2039)-1))/8*H2039*$T$2402</f>
        <v>0</v>
      </c>
      <c r="U2039">
        <f>I2039-PLAN</f>
        <v>80</v>
      </c>
    </row>
    <row r="2040" spans="1:21" x14ac:dyDescent="0.35">
      <c r="A2040">
        <v>1616</v>
      </c>
      <c r="B2040" t="s">
        <v>29</v>
      </c>
      <c r="C2040" t="s">
        <v>18</v>
      </c>
      <c r="D2040">
        <v>2</v>
      </c>
      <c r="E2040" t="s">
        <v>16</v>
      </c>
      <c r="F2040">
        <v>3.3</v>
      </c>
      <c r="G2040" s="1">
        <v>44570</v>
      </c>
      <c r="H2040">
        <v>228</v>
      </c>
      <c r="I2040">
        <v>1640</v>
      </c>
      <c r="K2040">
        <f>IF(ISBLANK(J2040),VLOOKUP(A2040,LinearRegression!$B$2:$J$850,6,FALSE),J2040)</f>
        <v>31924.859475700199</v>
      </c>
      <c r="L2040" s="4">
        <f>IF(ISBLANK(J2040),VLOOKUP(A2040,GradientBoostingRegressor!$B$2:$J$850,6,FALSE),J2040)</f>
        <v>31729.356798540201</v>
      </c>
      <c r="P2040">
        <f t="shared" si="118"/>
        <v>0</v>
      </c>
      <c r="Q2040">
        <f>$H2040*Q$2402</f>
        <v>35120.046505647588</v>
      </c>
      <c r="R2040">
        <f t="shared" si="119"/>
        <v>0</v>
      </c>
      <c r="S2040">
        <f t="shared" si="120"/>
        <v>0</v>
      </c>
      <c r="T2040">
        <f>MROT/DAY(EOMONTH(MIN($G$2:$G$2401),MONTH(G2040)-1))/8*H2040*$T$2402</f>
        <v>0</v>
      </c>
      <c r="U2040">
        <f>I2040-PLAN</f>
        <v>80</v>
      </c>
    </row>
    <row r="2041" spans="1:21" x14ac:dyDescent="0.35">
      <c r="A2041">
        <v>1617</v>
      </c>
      <c r="B2041" t="s">
        <v>30</v>
      </c>
      <c r="C2041" t="s">
        <v>11</v>
      </c>
      <c r="D2041">
        <v>3</v>
      </c>
      <c r="E2041" t="s">
        <v>12</v>
      </c>
      <c r="F2041">
        <v>1</v>
      </c>
      <c r="G2041" s="1">
        <v>44570</v>
      </c>
      <c r="H2041">
        <v>204</v>
      </c>
      <c r="I2041">
        <v>1640</v>
      </c>
      <c r="K2041">
        <f>IF(ISBLANK(J2041),VLOOKUP(A2041,LinearRegression!$B$2:$J$850,6,FALSE),J2041)</f>
        <v>23623.349690206102</v>
      </c>
      <c r="L2041" s="4">
        <f>IF(ISBLANK(J2041),VLOOKUP(A2041,GradientBoostingRegressor!$B$2:$J$850,6,FALSE),J2041)</f>
        <v>20687.312967937702</v>
      </c>
      <c r="P2041">
        <f t="shared" si="118"/>
        <v>0</v>
      </c>
      <c r="Q2041">
        <f>$H2041*Q$2402</f>
        <v>31423.199505053104</v>
      </c>
      <c r="R2041">
        <f t="shared" si="119"/>
        <v>0</v>
      </c>
      <c r="S2041">
        <f t="shared" si="120"/>
        <v>0</v>
      </c>
      <c r="T2041">
        <f>MROT/DAY(EOMONTH(MIN($G$2:$G$2401),MONTH(G2041)-1))/8*H2041*$T$2402</f>
        <v>0</v>
      </c>
      <c r="U2041">
        <f>I2041-PLAN</f>
        <v>80</v>
      </c>
    </row>
    <row r="2042" spans="1:21" x14ac:dyDescent="0.35">
      <c r="A2042">
        <v>1618</v>
      </c>
      <c r="B2042" t="s">
        <v>31</v>
      </c>
      <c r="C2042" t="s">
        <v>11</v>
      </c>
      <c r="D2042">
        <v>3</v>
      </c>
      <c r="E2042" t="s">
        <v>12</v>
      </c>
      <c r="F2042">
        <v>1</v>
      </c>
      <c r="G2042" s="1">
        <v>44570</v>
      </c>
      <c r="H2042">
        <v>192</v>
      </c>
      <c r="I2042">
        <v>1640</v>
      </c>
      <c r="K2042">
        <f>IF(ISBLANK(J2042),VLOOKUP(A2042,LinearRegression!$B$2:$J$850,6,FALSE),J2042)</f>
        <v>20855.9162292865</v>
      </c>
      <c r="L2042" s="4">
        <f>IF(ISBLANK(J2042),VLOOKUP(A2042,GradientBoostingRegressor!$B$2:$J$850,6,FALSE),J2042)</f>
        <v>18810.2054876814</v>
      </c>
      <c r="P2042">
        <f t="shared" si="118"/>
        <v>0</v>
      </c>
      <c r="Q2042">
        <f>$H2042*Q$2402</f>
        <v>29574.776004755862</v>
      </c>
      <c r="R2042">
        <f t="shared" si="119"/>
        <v>0</v>
      </c>
      <c r="S2042">
        <f t="shared" si="120"/>
        <v>0</v>
      </c>
      <c r="T2042">
        <f>MROT/DAY(EOMONTH(MIN($G$2:$G$2401),MONTH(G2042)-1))/8*H2042*$T$2402</f>
        <v>0</v>
      </c>
      <c r="U2042">
        <f>I2042-PLAN</f>
        <v>80</v>
      </c>
    </row>
    <row r="2043" spans="1:21" x14ac:dyDescent="0.35">
      <c r="A2043">
        <v>1619</v>
      </c>
      <c r="B2043" t="s">
        <v>32</v>
      </c>
      <c r="C2043" t="s">
        <v>11</v>
      </c>
      <c r="D2043">
        <v>3</v>
      </c>
      <c r="E2043" t="s">
        <v>12</v>
      </c>
      <c r="F2043">
        <v>1</v>
      </c>
      <c r="G2043" s="1">
        <v>44570</v>
      </c>
      <c r="H2043">
        <v>192</v>
      </c>
      <c r="I2043">
        <v>1640</v>
      </c>
      <c r="K2043">
        <f>IF(ISBLANK(J2043),VLOOKUP(A2043,LinearRegression!$B$2:$J$850,6,FALSE),J2043)</f>
        <v>20855.9162292865</v>
      </c>
      <c r="L2043" s="4">
        <f>IF(ISBLANK(J2043),VLOOKUP(A2043,GradientBoostingRegressor!$B$2:$J$850,6,FALSE),J2043)</f>
        <v>18810.2054876814</v>
      </c>
      <c r="P2043">
        <f t="shared" si="118"/>
        <v>0</v>
      </c>
      <c r="Q2043">
        <f>$H2043*Q$2402</f>
        <v>29574.776004755862</v>
      </c>
      <c r="R2043">
        <f t="shared" si="119"/>
        <v>0</v>
      </c>
      <c r="S2043">
        <f t="shared" si="120"/>
        <v>0</v>
      </c>
      <c r="T2043">
        <f>MROT/DAY(EOMONTH(MIN($G$2:$G$2401),MONTH(G2043)-1))/8*H2043*$T$2402</f>
        <v>0</v>
      </c>
      <c r="U2043">
        <f>I2043-PLAN</f>
        <v>80</v>
      </c>
    </row>
    <row r="2044" spans="1:21" x14ac:dyDescent="0.35">
      <c r="A2044">
        <v>1620</v>
      </c>
      <c r="B2044" t="s">
        <v>33</v>
      </c>
      <c r="C2044" t="s">
        <v>11</v>
      </c>
      <c r="D2044">
        <v>3</v>
      </c>
      <c r="E2044" t="s">
        <v>12</v>
      </c>
      <c r="F2044">
        <v>1</v>
      </c>
      <c r="G2044" s="1">
        <v>44570</v>
      </c>
      <c r="H2044">
        <v>216</v>
      </c>
      <c r="I2044">
        <v>1640</v>
      </c>
      <c r="K2044">
        <f>IF(ISBLANK(J2044),VLOOKUP(A2044,LinearRegression!$B$2:$J$850,6,FALSE),J2044)</f>
        <v>26390.783151125801</v>
      </c>
      <c r="L2044" s="4">
        <f>IF(ISBLANK(J2044),VLOOKUP(A2044,GradientBoostingRegressor!$B$2:$J$850,6,FALSE),J2044)</f>
        <v>23674.409097818701</v>
      </c>
      <c r="P2044">
        <f t="shared" si="118"/>
        <v>0</v>
      </c>
      <c r="Q2044">
        <f>$H2044*Q$2402</f>
        <v>33271.623005350346</v>
      </c>
      <c r="R2044">
        <f t="shared" si="119"/>
        <v>0</v>
      </c>
      <c r="S2044">
        <f t="shared" si="120"/>
        <v>0</v>
      </c>
      <c r="T2044">
        <f>MROT/DAY(EOMONTH(MIN($G$2:$G$2401),MONTH(G2044)-1))/8*H2044*$T$2402</f>
        <v>0</v>
      </c>
      <c r="U2044">
        <f>I2044-PLAN</f>
        <v>80</v>
      </c>
    </row>
    <row r="2045" spans="1:21" x14ac:dyDescent="0.35">
      <c r="A2045">
        <v>1621</v>
      </c>
      <c r="B2045" t="s">
        <v>34</v>
      </c>
      <c r="C2045" t="s">
        <v>11</v>
      </c>
      <c r="D2045">
        <v>3</v>
      </c>
      <c r="E2045" t="s">
        <v>12</v>
      </c>
      <c r="F2045">
        <v>1</v>
      </c>
      <c r="G2045" s="1">
        <v>44570</v>
      </c>
      <c r="H2045">
        <v>240</v>
      </c>
      <c r="I2045">
        <v>1640</v>
      </c>
      <c r="K2045">
        <f>IF(ISBLANK(J2045),VLOOKUP(A2045,LinearRegression!$B$2:$J$850,6,FALSE),J2045)</f>
        <v>31925.650072965</v>
      </c>
      <c r="L2045" s="4">
        <f>IF(ISBLANK(J2045),VLOOKUP(A2045,GradientBoostingRegressor!$B$2:$J$850,6,FALSE),J2045)</f>
        <v>28591.5568414964</v>
      </c>
      <c r="P2045">
        <f t="shared" si="118"/>
        <v>0</v>
      </c>
      <c r="Q2045">
        <f>$H2045*Q$2402</f>
        <v>36968.47000594483</v>
      </c>
      <c r="R2045">
        <f t="shared" si="119"/>
        <v>0</v>
      </c>
      <c r="S2045">
        <f t="shared" si="120"/>
        <v>0</v>
      </c>
      <c r="T2045">
        <f>MROT/DAY(EOMONTH(MIN($G$2:$G$2401),MONTH(G2045)-1))/8*H2045*$T$2402</f>
        <v>0</v>
      </c>
      <c r="U2045">
        <f>I2045-PLAN</f>
        <v>80</v>
      </c>
    </row>
    <row r="2046" spans="1:21" x14ac:dyDescent="0.35">
      <c r="A2046">
        <v>1622</v>
      </c>
      <c r="B2046" t="s">
        <v>35</v>
      </c>
      <c r="C2046" t="s">
        <v>11</v>
      </c>
      <c r="D2046">
        <v>3</v>
      </c>
      <c r="E2046" t="s">
        <v>12</v>
      </c>
      <c r="F2046">
        <v>1</v>
      </c>
      <c r="G2046" s="1">
        <v>44570</v>
      </c>
      <c r="H2046">
        <v>192</v>
      </c>
      <c r="I2046">
        <v>1640</v>
      </c>
      <c r="K2046">
        <f>IF(ISBLANK(J2046),VLOOKUP(A2046,LinearRegression!$B$2:$J$850,6,FALSE),J2046)</f>
        <v>20855.9162292865</v>
      </c>
      <c r="L2046" s="4">
        <f>IF(ISBLANK(J2046),VLOOKUP(A2046,GradientBoostingRegressor!$B$2:$J$850,6,FALSE),J2046)</f>
        <v>18810.2054876814</v>
      </c>
      <c r="P2046">
        <f t="shared" si="118"/>
        <v>0</v>
      </c>
      <c r="Q2046">
        <f>$H2046*Q$2402</f>
        <v>29574.776004755862</v>
      </c>
      <c r="R2046">
        <f t="shared" si="119"/>
        <v>0</v>
      </c>
      <c r="S2046">
        <f t="shared" si="120"/>
        <v>0</v>
      </c>
      <c r="T2046">
        <f>MROT/DAY(EOMONTH(MIN($G$2:$G$2401),MONTH(G2046)-1))/8*H2046*$T$2402</f>
        <v>0</v>
      </c>
      <c r="U2046">
        <f>I2046-PLAN</f>
        <v>80</v>
      </c>
    </row>
    <row r="2047" spans="1:21" x14ac:dyDescent="0.35">
      <c r="A2047">
        <v>1623</v>
      </c>
      <c r="B2047" t="s">
        <v>36</v>
      </c>
      <c r="C2047" t="s">
        <v>11</v>
      </c>
      <c r="D2047">
        <v>3</v>
      </c>
      <c r="E2047" t="s">
        <v>16</v>
      </c>
      <c r="F2047">
        <v>3.3</v>
      </c>
      <c r="G2047" s="1">
        <v>44570</v>
      </c>
      <c r="H2047">
        <v>228</v>
      </c>
      <c r="I2047">
        <v>1640</v>
      </c>
      <c r="K2047">
        <f>IF(ISBLANK(J2047),VLOOKUP(A2047,LinearRegression!$B$2:$J$850,6,FALSE),J2047)</f>
        <v>34716.646191693202</v>
      </c>
      <c r="L2047" s="4">
        <f>IF(ISBLANK(J2047),VLOOKUP(A2047,GradientBoostingRegressor!$B$2:$J$850,6,FALSE),J2047)</f>
        <v>31729.356798540201</v>
      </c>
      <c r="P2047">
        <f t="shared" si="118"/>
        <v>0</v>
      </c>
      <c r="Q2047">
        <f>$H2047*Q$2402</f>
        <v>35120.046505647588</v>
      </c>
      <c r="R2047">
        <f t="shared" si="119"/>
        <v>0</v>
      </c>
      <c r="S2047">
        <f t="shared" si="120"/>
        <v>0</v>
      </c>
      <c r="T2047">
        <f>MROT/DAY(EOMONTH(MIN($G$2:$G$2401),MONTH(G2047)-1))/8*H2047*$T$2402</f>
        <v>0</v>
      </c>
      <c r="U2047">
        <f>I2047-PLAN</f>
        <v>80</v>
      </c>
    </row>
    <row r="2048" spans="1:21" x14ac:dyDescent="0.35">
      <c r="A2048">
        <v>1624</v>
      </c>
      <c r="B2048" t="s">
        <v>37</v>
      </c>
      <c r="C2048" t="s">
        <v>11</v>
      </c>
      <c r="D2048">
        <v>3</v>
      </c>
      <c r="E2048" t="s">
        <v>16</v>
      </c>
      <c r="F2048">
        <v>3.3</v>
      </c>
      <c r="G2048" s="1">
        <v>44570</v>
      </c>
      <c r="H2048">
        <v>216</v>
      </c>
      <c r="I2048">
        <v>1640</v>
      </c>
      <c r="K2048">
        <f>IF(ISBLANK(J2048),VLOOKUP(A2048,LinearRegression!$B$2:$J$850,6,FALSE),J2048)</f>
        <v>31949.212730773601</v>
      </c>
      <c r="L2048" s="4">
        <f>IF(ISBLANK(J2048),VLOOKUP(A2048,GradientBoostingRegressor!$B$2:$J$850,6,FALSE),J2048)</f>
        <v>29788.188674384</v>
      </c>
      <c r="P2048">
        <f t="shared" si="118"/>
        <v>0</v>
      </c>
      <c r="Q2048">
        <f>$H2048*Q$2402</f>
        <v>33271.623005350346</v>
      </c>
      <c r="R2048">
        <f t="shared" si="119"/>
        <v>0</v>
      </c>
      <c r="S2048">
        <f t="shared" si="120"/>
        <v>0</v>
      </c>
      <c r="T2048">
        <f>MROT/DAY(EOMONTH(MIN($G$2:$G$2401),MONTH(G2048)-1))/8*H2048*$T$2402</f>
        <v>0</v>
      </c>
      <c r="U2048">
        <f>I2048-PLAN</f>
        <v>80</v>
      </c>
    </row>
    <row r="2049" spans="1:21" x14ac:dyDescent="0.35">
      <c r="A2049">
        <v>1625</v>
      </c>
      <c r="B2049" t="s">
        <v>38</v>
      </c>
      <c r="C2049" t="s">
        <v>18</v>
      </c>
      <c r="D2049">
        <v>3</v>
      </c>
      <c r="E2049" t="s">
        <v>16</v>
      </c>
      <c r="F2049">
        <v>3.3</v>
      </c>
      <c r="G2049" s="1">
        <v>44570</v>
      </c>
      <c r="H2049">
        <v>192</v>
      </c>
      <c r="I2049">
        <v>1640</v>
      </c>
      <c r="K2049">
        <f>IF(ISBLANK(J2049),VLOOKUP(A2049,LinearRegression!$B$2:$J$850,6,FALSE),J2049)</f>
        <v>26414.3458089343</v>
      </c>
      <c r="L2049" s="4">
        <f>IF(ISBLANK(J2049),VLOOKUP(A2049,GradientBoostingRegressor!$B$2:$J$850,6,FALSE),J2049)</f>
        <v>24465.633331020599</v>
      </c>
      <c r="P2049">
        <f t="shared" si="118"/>
        <v>0</v>
      </c>
      <c r="Q2049">
        <f>$H2049*Q$2402</f>
        <v>29574.776004755862</v>
      </c>
      <c r="R2049">
        <f t="shared" si="119"/>
        <v>0</v>
      </c>
      <c r="S2049">
        <f t="shared" si="120"/>
        <v>0</v>
      </c>
      <c r="T2049">
        <f>MROT/DAY(EOMONTH(MIN($G$2:$G$2401),MONTH(G2049)-1))/8*H2049*$T$2402</f>
        <v>0</v>
      </c>
      <c r="U2049">
        <f>I2049-PLAN</f>
        <v>80</v>
      </c>
    </row>
    <row r="2050" spans="1:21" x14ac:dyDescent="0.35">
      <c r="A2050">
        <v>1626</v>
      </c>
      <c r="B2050" t="s">
        <v>39</v>
      </c>
      <c r="C2050" t="s">
        <v>18</v>
      </c>
      <c r="D2050">
        <v>3</v>
      </c>
      <c r="E2050" t="s">
        <v>16</v>
      </c>
      <c r="F2050">
        <v>3.3</v>
      </c>
      <c r="G2050" s="1">
        <v>44570</v>
      </c>
      <c r="H2050">
        <v>216</v>
      </c>
      <c r="I2050">
        <v>1640</v>
      </c>
      <c r="K2050">
        <f>IF(ISBLANK(J2050),VLOOKUP(A2050,LinearRegression!$B$2:$J$850,6,FALSE),J2050)</f>
        <v>31949.212730773601</v>
      </c>
      <c r="L2050" s="4">
        <f>IF(ISBLANK(J2050),VLOOKUP(A2050,GradientBoostingRegressor!$B$2:$J$850,6,FALSE),J2050)</f>
        <v>29788.188674384</v>
      </c>
      <c r="P2050">
        <f t="shared" si="118"/>
        <v>0</v>
      </c>
      <c r="Q2050">
        <f>$H2050*Q$2402</f>
        <v>33271.623005350346</v>
      </c>
      <c r="R2050">
        <f t="shared" si="119"/>
        <v>0</v>
      </c>
      <c r="S2050">
        <f t="shared" si="120"/>
        <v>0</v>
      </c>
      <c r="T2050">
        <f>MROT/DAY(EOMONTH(MIN($G$2:$G$2401),MONTH(G2050)-1))/8*H2050*$T$2402</f>
        <v>0</v>
      </c>
      <c r="U2050">
        <f>I2050-PLAN</f>
        <v>80</v>
      </c>
    </row>
    <row r="2051" spans="1:21" x14ac:dyDescent="0.35">
      <c r="A2051">
        <v>1627</v>
      </c>
      <c r="B2051" t="s">
        <v>40</v>
      </c>
      <c r="C2051" t="s">
        <v>18</v>
      </c>
      <c r="D2051">
        <v>3</v>
      </c>
      <c r="E2051" t="s">
        <v>16</v>
      </c>
      <c r="F2051">
        <v>3.3</v>
      </c>
      <c r="G2051" s="1">
        <v>44570</v>
      </c>
      <c r="H2051">
        <v>228</v>
      </c>
      <c r="I2051">
        <v>1640</v>
      </c>
      <c r="K2051">
        <f>IF(ISBLANK(J2051),VLOOKUP(A2051,LinearRegression!$B$2:$J$850,6,FALSE),J2051)</f>
        <v>34716.646191693202</v>
      </c>
      <c r="L2051" s="4">
        <f>IF(ISBLANK(J2051),VLOOKUP(A2051,GradientBoostingRegressor!$B$2:$J$850,6,FALSE),J2051)</f>
        <v>31729.356798540201</v>
      </c>
      <c r="P2051">
        <f t="shared" ref="P2051:P2114" si="121">$I2051*P$2402</f>
        <v>0</v>
      </c>
      <c r="Q2051">
        <f>$H2051*Q$2402</f>
        <v>35120.046505647588</v>
      </c>
      <c r="R2051">
        <f t="shared" ref="R2051:R2114" si="122">$D2051*R$2402</f>
        <v>0</v>
      </c>
      <c r="S2051">
        <f t="shared" ref="S2051:S2114" si="123">$F2051*S$2402</f>
        <v>0</v>
      </c>
      <c r="T2051">
        <f>MROT/DAY(EOMONTH(MIN($G$2:$G$2401),MONTH(G2051)-1))/8*H2051*$T$2402</f>
        <v>0</v>
      </c>
      <c r="U2051">
        <f>I2051-PLAN</f>
        <v>80</v>
      </c>
    </row>
    <row r="2052" spans="1:21" x14ac:dyDescent="0.35">
      <c r="A2052">
        <v>1628</v>
      </c>
      <c r="B2052" t="s">
        <v>41</v>
      </c>
      <c r="C2052" t="s">
        <v>18</v>
      </c>
      <c r="D2052">
        <v>3</v>
      </c>
      <c r="E2052" t="s">
        <v>16</v>
      </c>
      <c r="F2052">
        <v>3.3</v>
      </c>
      <c r="G2052" s="1">
        <v>44570</v>
      </c>
      <c r="H2052">
        <v>204</v>
      </c>
      <c r="I2052">
        <v>1640</v>
      </c>
      <c r="K2052">
        <f>IF(ISBLANK(J2052),VLOOKUP(A2052,LinearRegression!$B$2:$J$850,6,FALSE),J2052)</f>
        <v>29181.779269854</v>
      </c>
      <c r="L2052" s="4">
        <f>IF(ISBLANK(J2052),VLOOKUP(A2052,GradientBoostingRegressor!$B$2:$J$850,6,FALSE),J2052)</f>
        <v>27036.782073444301</v>
      </c>
      <c r="P2052">
        <f t="shared" si="121"/>
        <v>0</v>
      </c>
      <c r="Q2052">
        <f>$H2052*Q$2402</f>
        <v>31423.199505053104</v>
      </c>
      <c r="R2052">
        <f t="shared" si="122"/>
        <v>0</v>
      </c>
      <c r="S2052">
        <f t="shared" si="123"/>
        <v>0</v>
      </c>
      <c r="T2052">
        <f>MROT/DAY(EOMONTH(MIN($G$2:$G$2401),MONTH(G2052)-1))/8*H2052*$T$2402</f>
        <v>0</v>
      </c>
      <c r="U2052">
        <f>I2052-PLAN</f>
        <v>80</v>
      </c>
    </row>
    <row r="2053" spans="1:21" x14ac:dyDescent="0.35">
      <c r="A2053">
        <v>1629</v>
      </c>
      <c r="B2053" t="s">
        <v>42</v>
      </c>
      <c r="C2053" t="s">
        <v>11</v>
      </c>
      <c r="D2053">
        <v>3</v>
      </c>
      <c r="E2053" t="s">
        <v>16</v>
      </c>
      <c r="F2053">
        <v>3.3</v>
      </c>
      <c r="G2053" s="1">
        <v>44570</v>
      </c>
      <c r="H2053">
        <v>168</v>
      </c>
      <c r="I2053">
        <v>1640</v>
      </c>
      <c r="K2053">
        <f>IF(ISBLANK(J2053),VLOOKUP(A2053,LinearRegression!$B$2:$J$850,6,FALSE),J2053)</f>
        <v>20879.478887095102</v>
      </c>
      <c r="L2053" s="4">
        <f>IF(ISBLANK(J2053),VLOOKUP(A2053,GradientBoostingRegressor!$B$2:$J$850,6,FALSE),J2053)</f>
        <v>19584.780231798599</v>
      </c>
      <c r="P2053">
        <f t="shared" si="121"/>
        <v>0</v>
      </c>
      <c r="Q2053">
        <f>$H2053*Q$2402</f>
        <v>25877.929004161379</v>
      </c>
      <c r="R2053">
        <f t="shared" si="122"/>
        <v>0</v>
      </c>
      <c r="S2053">
        <f t="shared" si="123"/>
        <v>0</v>
      </c>
      <c r="T2053">
        <f>MROT/DAY(EOMONTH(MIN($G$2:$G$2401),MONTH(G2053)-1))/8*H2053*$T$2402</f>
        <v>0</v>
      </c>
      <c r="U2053">
        <f>I2053-PLAN</f>
        <v>80</v>
      </c>
    </row>
    <row r="2054" spans="1:21" x14ac:dyDescent="0.35">
      <c r="A2054">
        <v>1630</v>
      </c>
      <c r="B2054" t="s">
        <v>43</v>
      </c>
      <c r="C2054" t="s">
        <v>11</v>
      </c>
      <c r="D2054">
        <v>3</v>
      </c>
      <c r="E2054" t="s">
        <v>16</v>
      </c>
      <c r="F2054">
        <v>3.3</v>
      </c>
      <c r="G2054" s="1">
        <v>44570</v>
      </c>
      <c r="H2054">
        <v>192</v>
      </c>
      <c r="I2054">
        <v>1640</v>
      </c>
      <c r="K2054">
        <f>IF(ISBLANK(J2054),VLOOKUP(A2054,LinearRegression!$B$2:$J$850,6,FALSE),J2054)</f>
        <v>26414.3458089343</v>
      </c>
      <c r="L2054" s="4">
        <f>IF(ISBLANK(J2054),VLOOKUP(A2054,GradientBoostingRegressor!$B$2:$J$850,6,FALSE),J2054)</f>
        <v>24465.633331020599</v>
      </c>
      <c r="P2054">
        <f t="shared" si="121"/>
        <v>0</v>
      </c>
      <c r="Q2054">
        <f>$H2054*Q$2402</f>
        <v>29574.776004755862</v>
      </c>
      <c r="R2054">
        <f t="shared" si="122"/>
        <v>0</v>
      </c>
      <c r="S2054">
        <f t="shared" si="123"/>
        <v>0</v>
      </c>
      <c r="T2054">
        <f>MROT/DAY(EOMONTH(MIN($G$2:$G$2401),MONTH(G2054)-1))/8*H2054*$T$2402</f>
        <v>0</v>
      </c>
      <c r="U2054">
        <f>I2054-PLAN</f>
        <v>80</v>
      </c>
    </row>
    <row r="2055" spans="1:21" x14ac:dyDescent="0.35">
      <c r="A2055">
        <v>1631</v>
      </c>
      <c r="B2055" t="s">
        <v>44</v>
      </c>
      <c r="C2055" t="s">
        <v>11</v>
      </c>
      <c r="D2055">
        <v>3</v>
      </c>
      <c r="E2055" t="s">
        <v>16</v>
      </c>
      <c r="F2055">
        <v>3.3</v>
      </c>
      <c r="G2055" s="1">
        <v>44570</v>
      </c>
      <c r="H2055">
        <v>156</v>
      </c>
      <c r="I2055">
        <v>1640</v>
      </c>
      <c r="K2055">
        <f>IF(ISBLANK(J2055),VLOOKUP(A2055,LinearRegression!$B$2:$J$850,6,FALSE),J2055)</f>
        <v>18112.0454261755</v>
      </c>
      <c r="L2055" s="4">
        <f>IF(ISBLANK(J2055),VLOOKUP(A2055,GradientBoostingRegressor!$B$2:$J$850,6,FALSE),J2055)</f>
        <v>18009.800744498902</v>
      </c>
      <c r="P2055">
        <f t="shared" si="121"/>
        <v>0</v>
      </c>
      <c r="Q2055">
        <f>$H2055*Q$2402</f>
        <v>24029.505503864137</v>
      </c>
      <c r="R2055">
        <f t="shared" si="122"/>
        <v>0</v>
      </c>
      <c r="S2055">
        <f t="shared" si="123"/>
        <v>0</v>
      </c>
      <c r="T2055">
        <f>MROT/DAY(EOMONTH(MIN($G$2:$G$2401),MONTH(G2055)-1))/8*H2055*$T$2402</f>
        <v>0</v>
      </c>
      <c r="U2055">
        <f>I2055-PLAN</f>
        <v>80</v>
      </c>
    </row>
    <row r="2056" spans="1:21" x14ac:dyDescent="0.35">
      <c r="A2056">
        <v>1632</v>
      </c>
      <c r="B2056" t="s">
        <v>45</v>
      </c>
      <c r="C2056" t="s">
        <v>18</v>
      </c>
      <c r="D2056">
        <v>3</v>
      </c>
      <c r="E2056" t="s">
        <v>16</v>
      </c>
      <c r="F2056">
        <v>3.3</v>
      </c>
      <c r="G2056" s="1">
        <v>44570</v>
      </c>
      <c r="H2056">
        <v>192</v>
      </c>
      <c r="I2056">
        <v>1640</v>
      </c>
      <c r="K2056">
        <f>IF(ISBLANK(J2056),VLOOKUP(A2056,LinearRegression!$B$2:$J$850,6,FALSE),J2056)</f>
        <v>26414.3458089343</v>
      </c>
      <c r="L2056" s="4">
        <f>IF(ISBLANK(J2056),VLOOKUP(A2056,GradientBoostingRegressor!$B$2:$J$850,6,FALSE),J2056)</f>
        <v>24465.633331020599</v>
      </c>
      <c r="P2056">
        <f t="shared" si="121"/>
        <v>0</v>
      </c>
      <c r="Q2056">
        <f>$H2056*Q$2402</f>
        <v>29574.776004755862</v>
      </c>
      <c r="R2056">
        <f t="shared" si="122"/>
        <v>0</v>
      </c>
      <c r="S2056">
        <f t="shared" si="123"/>
        <v>0</v>
      </c>
      <c r="T2056">
        <f>MROT/DAY(EOMONTH(MIN($G$2:$G$2401),MONTH(G2056)-1))/8*H2056*$T$2402</f>
        <v>0</v>
      </c>
      <c r="U2056">
        <f>I2056-PLAN</f>
        <v>80</v>
      </c>
    </row>
    <row r="2057" spans="1:21" x14ac:dyDescent="0.35">
      <c r="A2057">
        <v>1633</v>
      </c>
      <c r="B2057" t="s">
        <v>46</v>
      </c>
      <c r="C2057" t="s">
        <v>18</v>
      </c>
      <c r="D2057">
        <v>3</v>
      </c>
      <c r="E2057" t="s">
        <v>16</v>
      </c>
      <c r="F2057">
        <v>3.3</v>
      </c>
      <c r="G2057" s="1">
        <v>44570</v>
      </c>
      <c r="H2057">
        <v>204</v>
      </c>
      <c r="I2057">
        <v>1640</v>
      </c>
      <c r="K2057">
        <f>IF(ISBLANK(J2057),VLOOKUP(A2057,LinearRegression!$B$2:$J$850,6,FALSE),J2057)</f>
        <v>29181.779269854</v>
      </c>
      <c r="L2057" s="4">
        <f>IF(ISBLANK(J2057),VLOOKUP(A2057,GradientBoostingRegressor!$B$2:$J$850,6,FALSE),J2057)</f>
        <v>27036.782073444301</v>
      </c>
      <c r="P2057">
        <f t="shared" si="121"/>
        <v>0</v>
      </c>
      <c r="Q2057">
        <f>$H2057*Q$2402</f>
        <v>31423.199505053104</v>
      </c>
      <c r="R2057">
        <f t="shared" si="122"/>
        <v>0</v>
      </c>
      <c r="S2057">
        <f t="shared" si="123"/>
        <v>0</v>
      </c>
      <c r="T2057">
        <f>MROT/DAY(EOMONTH(MIN($G$2:$G$2401),MONTH(G2057)-1))/8*H2057*$T$2402</f>
        <v>0</v>
      </c>
      <c r="U2057">
        <f>I2057-PLAN</f>
        <v>80</v>
      </c>
    </row>
    <row r="2058" spans="1:21" x14ac:dyDescent="0.35">
      <c r="A2058">
        <v>1634</v>
      </c>
      <c r="B2058" t="s">
        <v>47</v>
      </c>
      <c r="C2058" t="s">
        <v>18</v>
      </c>
      <c r="D2058">
        <v>3</v>
      </c>
      <c r="E2058" t="s">
        <v>16</v>
      </c>
      <c r="F2058">
        <v>3.3</v>
      </c>
      <c r="G2058" s="1">
        <v>44570</v>
      </c>
      <c r="H2058">
        <v>204</v>
      </c>
      <c r="I2058">
        <v>1640</v>
      </c>
      <c r="K2058">
        <f>IF(ISBLANK(J2058),VLOOKUP(A2058,LinearRegression!$B$2:$J$850,6,FALSE),J2058)</f>
        <v>29181.779269854</v>
      </c>
      <c r="L2058" s="4">
        <f>IF(ISBLANK(J2058),VLOOKUP(A2058,GradientBoostingRegressor!$B$2:$J$850,6,FALSE),J2058)</f>
        <v>27036.782073444301</v>
      </c>
      <c r="P2058">
        <f t="shared" si="121"/>
        <v>0</v>
      </c>
      <c r="Q2058">
        <f>$H2058*Q$2402</f>
        <v>31423.199505053104</v>
      </c>
      <c r="R2058">
        <f t="shared" si="122"/>
        <v>0</v>
      </c>
      <c r="S2058">
        <f t="shared" si="123"/>
        <v>0</v>
      </c>
      <c r="T2058">
        <f>MROT/DAY(EOMONTH(MIN($G$2:$G$2401),MONTH(G2058)-1))/8*H2058*$T$2402</f>
        <v>0</v>
      </c>
      <c r="U2058">
        <f>I2058-PLAN</f>
        <v>80</v>
      </c>
    </row>
    <row r="2059" spans="1:21" x14ac:dyDescent="0.35">
      <c r="A2059">
        <v>1635</v>
      </c>
      <c r="B2059" t="s">
        <v>48</v>
      </c>
      <c r="C2059" t="s">
        <v>18</v>
      </c>
      <c r="D2059">
        <v>3</v>
      </c>
      <c r="E2059" t="s">
        <v>16</v>
      </c>
      <c r="F2059">
        <v>3.3</v>
      </c>
      <c r="G2059" s="1">
        <v>44570</v>
      </c>
      <c r="H2059">
        <v>204</v>
      </c>
      <c r="I2059">
        <v>1640</v>
      </c>
      <c r="K2059">
        <f>IF(ISBLANK(J2059),VLOOKUP(A2059,LinearRegression!$B$2:$J$850,6,FALSE),J2059)</f>
        <v>29181.779269854</v>
      </c>
      <c r="L2059" s="4">
        <f>IF(ISBLANK(J2059),VLOOKUP(A2059,GradientBoostingRegressor!$B$2:$J$850,6,FALSE),J2059)</f>
        <v>27036.782073444301</v>
      </c>
      <c r="P2059">
        <f t="shared" si="121"/>
        <v>0</v>
      </c>
      <c r="Q2059">
        <f>$H2059*Q$2402</f>
        <v>31423.199505053104</v>
      </c>
      <c r="R2059">
        <f t="shared" si="122"/>
        <v>0</v>
      </c>
      <c r="S2059">
        <f t="shared" si="123"/>
        <v>0</v>
      </c>
      <c r="T2059">
        <f>MROT/DAY(EOMONTH(MIN($G$2:$G$2401),MONTH(G2059)-1))/8*H2059*$T$2402</f>
        <v>0</v>
      </c>
      <c r="U2059">
        <f>I2059-PLAN</f>
        <v>80</v>
      </c>
    </row>
    <row r="2060" spans="1:21" x14ac:dyDescent="0.35">
      <c r="A2060">
        <v>1636</v>
      </c>
      <c r="B2060" t="s">
        <v>49</v>
      </c>
      <c r="C2060" t="s">
        <v>50</v>
      </c>
      <c r="D2060">
        <v>4</v>
      </c>
      <c r="E2060" t="s">
        <v>51</v>
      </c>
      <c r="F2060">
        <v>2</v>
      </c>
      <c r="G2060" s="1">
        <v>44570</v>
      </c>
      <c r="H2060">
        <v>180</v>
      </c>
      <c r="I2060">
        <v>1640</v>
      </c>
      <c r="K2060">
        <f>IF(ISBLANK(J2060),VLOOKUP(A2060,LinearRegression!$B$2:$J$850,6,FALSE),J2060)</f>
        <v>23296.977997250298</v>
      </c>
      <c r="L2060" s="4">
        <f>IF(ISBLANK(J2060),VLOOKUP(A2060,GradientBoostingRegressor!$B$2:$J$850,6,FALSE),J2060)</f>
        <v>21410.928422013301</v>
      </c>
      <c r="P2060">
        <f t="shared" si="121"/>
        <v>0</v>
      </c>
      <c r="Q2060">
        <f>$H2060*Q$2402</f>
        <v>27726.35250445862</v>
      </c>
      <c r="R2060">
        <f t="shared" si="122"/>
        <v>0</v>
      </c>
      <c r="S2060">
        <f t="shared" si="123"/>
        <v>0</v>
      </c>
      <c r="T2060">
        <f>MROT/DAY(EOMONTH(MIN($G$2:$G$2401),MONTH(G2060)-1))/8*H2060*$T$2402</f>
        <v>0</v>
      </c>
      <c r="U2060">
        <f>I2060-PLAN</f>
        <v>80</v>
      </c>
    </row>
    <row r="2061" spans="1:21" x14ac:dyDescent="0.35">
      <c r="A2061">
        <v>1637</v>
      </c>
      <c r="B2061" t="s">
        <v>52</v>
      </c>
      <c r="C2061" t="s">
        <v>50</v>
      </c>
      <c r="D2061">
        <v>4</v>
      </c>
      <c r="E2061" t="s">
        <v>51</v>
      </c>
      <c r="F2061">
        <v>2</v>
      </c>
      <c r="G2061" s="1">
        <v>44570</v>
      </c>
      <c r="H2061">
        <v>168</v>
      </c>
      <c r="I2061">
        <v>1640</v>
      </c>
      <c r="K2061">
        <f>IF(ISBLANK(J2061),VLOOKUP(A2061,LinearRegression!$B$2:$J$850,6,FALSE),J2061)</f>
        <v>20529.544536330599</v>
      </c>
      <c r="L2061" s="4">
        <f>IF(ISBLANK(J2061),VLOOKUP(A2061,GradientBoostingRegressor!$B$2:$J$850,6,FALSE),J2061)</f>
        <v>19253.106131854402</v>
      </c>
      <c r="P2061">
        <f t="shared" si="121"/>
        <v>0</v>
      </c>
      <c r="Q2061">
        <f>$H2061*Q$2402</f>
        <v>25877.929004161379</v>
      </c>
      <c r="R2061">
        <f t="shared" si="122"/>
        <v>0</v>
      </c>
      <c r="S2061">
        <f t="shared" si="123"/>
        <v>0</v>
      </c>
      <c r="T2061">
        <f>MROT/DAY(EOMONTH(MIN($G$2:$G$2401),MONTH(G2061)-1))/8*H2061*$T$2402</f>
        <v>0</v>
      </c>
      <c r="U2061">
        <f>I2061-PLAN</f>
        <v>80</v>
      </c>
    </row>
    <row r="2062" spans="1:21" x14ac:dyDescent="0.35">
      <c r="A2062">
        <v>1638</v>
      </c>
      <c r="B2062" t="s">
        <v>53</v>
      </c>
      <c r="C2062" t="s">
        <v>50</v>
      </c>
      <c r="D2062">
        <v>4</v>
      </c>
      <c r="E2062" t="s">
        <v>51</v>
      </c>
      <c r="F2062">
        <v>2</v>
      </c>
      <c r="G2062" s="1">
        <v>44570</v>
      </c>
      <c r="H2062">
        <v>168</v>
      </c>
      <c r="I2062">
        <v>1640</v>
      </c>
      <c r="K2062">
        <f>IF(ISBLANK(J2062),VLOOKUP(A2062,LinearRegression!$B$2:$J$850,6,FALSE),J2062)</f>
        <v>20529.544536330599</v>
      </c>
      <c r="L2062" s="4">
        <f>IF(ISBLANK(J2062),VLOOKUP(A2062,GradientBoostingRegressor!$B$2:$J$850,6,FALSE),J2062)</f>
        <v>19253.106131854402</v>
      </c>
      <c r="P2062">
        <f t="shared" si="121"/>
        <v>0</v>
      </c>
      <c r="Q2062">
        <f>$H2062*Q$2402</f>
        <v>25877.929004161379</v>
      </c>
      <c r="R2062">
        <f t="shared" si="122"/>
        <v>0</v>
      </c>
      <c r="S2062">
        <f t="shared" si="123"/>
        <v>0</v>
      </c>
      <c r="T2062">
        <f>MROT/DAY(EOMONTH(MIN($G$2:$G$2401),MONTH(G2062)-1))/8*H2062*$T$2402</f>
        <v>0</v>
      </c>
      <c r="U2062">
        <f>I2062-PLAN</f>
        <v>80</v>
      </c>
    </row>
    <row r="2063" spans="1:21" x14ac:dyDescent="0.35">
      <c r="A2063">
        <v>1639</v>
      </c>
      <c r="B2063" t="s">
        <v>54</v>
      </c>
      <c r="C2063" t="s">
        <v>50</v>
      </c>
      <c r="D2063">
        <v>4</v>
      </c>
      <c r="E2063" t="s">
        <v>51</v>
      </c>
      <c r="F2063">
        <v>2</v>
      </c>
      <c r="G2063" s="1">
        <v>44570</v>
      </c>
      <c r="H2063">
        <v>180</v>
      </c>
      <c r="I2063">
        <v>1640</v>
      </c>
      <c r="K2063">
        <f>IF(ISBLANK(J2063),VLOOKUP(A2063,LinearRegression!$B$2:$J$850,6,FALSE),J2063)</f>
        <v>23296.977997250298</v>
      </c>
      <c r="L2063" s="4">
        <f>IF(ISBLANK(J2063),VLOOKUP(A2063,GradientBoostingRegressor!$B$2:$J$850,6,FALSE),J2063)</f>
        <v>21410.928422013301</v>
      </c>
      <c r="P2063">
        <f t="shared" si="121"/>
        <v>0</v>
      </c>
      <c r="Q2063">
        <f>$H2063*Q$2402</f>
        <v>27726.35250445862</v>
      </c>
      <c r="R2063">
        <f t="shared" si="122"/>
        <v>0</v>
      </c>
      <c r="S2063">
        <f t="shared" si="123"/>
        <v>0</v>
      </c>
      <c r="T2063">
        <f>MROT/DAY(EOMONTH(MIN($G$2:$G$2401),MONTH(G2063)-1))/8*H2063*$T$2402</f>
        <v>0</v>
      </c>
      <c r="U2063">
        <f>I2063-PLAN</f>
        <v>80</v>
      </c>
    </row>
    <row r="2064" spans="1:21" x14ac:dyDescent="0.35">
      <c r="A2064">
        <v>1640</v>
      </c>
      <c r="B2064" t="s">
        <v>55</v>
      </c>
      <c r="C2064" t="s">
        <v>50</v>
      </c>
      <c r="D2064">
        <v>4</v>
      </c>
      <c r="E2064" t="s">
        <v>51</v>
      </c>
      <c r="F2064">
        <v>2</v>
      </c>
      <c r="G2064" s="1">
        <v>44570</v>
      </c>
      <c r="H2064">
        <v>168</v>
      </c>
      <c r="I2064">
        <v>1640</v>
      </c>
      <c r="K2064">
        <f>IF(ISBLANK(J2064),VLOOKUP(A2064,LinearRegression!$B$2:$J$850,6,FALSE),J2064)</f>
        <v>20529.544536330599</v>
      </c>
      <c r="L2064" s="4">
        <f>IF(ISBLANK(J2064),VLOOKUP(A2064,GradientBoostingRegressor!$B$2:$J$850,6,FALSE),J2064)</f>
        <v>19253.106131854402</v>
      </c>
      <c r="P2064">
        <f t="shared" si="121"/>
        <v>0</v>
      </c>
      <c r="Q2064">
        <f>$H2064*Q$2402</f>
        <v>25877.929004161379</v>
      </c>
      <c r="R2064">
        <f t="shared" si="122"/>
        <v>0</v>
      </c>
      <c r="S2064">
        <f t="shared" si="123"/>
        <v>0</v>
      </c>
      <c r="T2064">
        <f>MROT/DAY(EOMONTH(MIN($G$2:$G$2401),MONTH(G2064)-1))/8*H2064*$T$2402</f>
        <v>0</v>
      </c>
      <c r="U2064">
        <f>I2064-PLAN</f>
        <v>80</v>
      </c>
    </row>
    <row r="2065" spans="1:21" x14ac:dyDescent="0.35">
      <c r="A2065">
        <v>1641</v>
      </c>
      <c r="B2065" t="s">
        <v>56</v>
      </c>
      <c r="C2065" t="s">
        <v>50</v>
      </c>
      <c r="D2065">
        <v>4</v>
      </c>
      <c r="E2065" t="s">
        <v>51</v>
      </c>
      <c r="F2065">
        <v>2</v>
      </c>
      <c r="G2065" s="1">
        <v>44570</v>
      </c>
      <c r="H2065">
        <v>180</v>
      </c>
      <c r="I2065">
        <v>1640</v>
      </c>
      <c r="K2065">
        <f>IF(ISBLANK(J2065),VLOOKUP(A2065,LinearRegression!$B$2:$J$850,6,FALSE),J2065)</f>
        <v>23296.977997250298</v>
      </c>
      <c r="L2065" s="4">
        <f>IF(ISBLANK(J2065),VLOOKUP(A2065,GradientBoostingRegressor!$B$2:$J$850,6,FALSE),J2065)</f>
        <v>21410.928422013301</v>
      </c>
      <c r="P2065">
        <f t="shared" si="121"/>
        <v>0</v>
      </c>
      <c r="Q2065">
        <f>$H2065*Q$2402</f>
        <v>27726.35250445862</v>
      </c>
      <c r="R2065">
        <f t="shared" si="122"/>
        <v>0</v>
      </c>
      <c r="S2065">
        <f t="shared" si="123"/>
        <v>0</v>
      </c>
      <c r="T2065">
        <f>MROT/DAY(EOMONTH(MIN($G$2:$G$2401),MONTH(G2065)-1))/8*H2065*$T$2402</f>
        <v>0</v>
      </c>
      <c r="U2065">
        <f>I2065-PLAN</f>
        <v>80</v>
      </c>
    </row>
    <row r="2066" spans="1:21" x14ac:dyDescent="0.35">
      <c r="A2066">
        <v>1642</v>
      </c>
      <c r="B2066" t="s">
        <v>57</v>
      </c>
      <c r="C2066" t="s">
        <v>50</v>
      </c>
      <c r="D2066">
        <v>4</v>
      </c>
      <c r="E2066" t="s">
        <v>51</v>
      </c>
      <c r="F2066">
        <v>2</v>
      </c>
      <c r="G2066" s="1">
        <v>44570</v>
      </c>
      <c r="H2066">
        <v>180</v>
      </c>
      <c r="I2066">
        <v>1640</v>
      </c>
      <c r="K2066">
        <f>IF(ISBLANK(J2066),VLOOKUP(A2066,LinearRegression!$B$2:$J$850,6,FALSE),J2066)</f>
        <v>23296.977997250298</v>
      </c>
      <c r="L2066" s="4">
        <f>IF(ISBLANK(J2066),VLOOKUP(A2066,GradientBoostingRegressor!$B$2:$J$850,6,FALSE),J2066)</f>
        <v>21410.928422013301</v>
      </c>
      <c r="P2066">
        <f t="shared" si="121"/>
        <v>0</v>
      </c>
      <c r="Q2066">
        <f>$H2066*Q$2402</f>
        <v>27726.35250445862</v>
      </c>
      <c r="R2066">
        <f t="shared" si="122"/>
        <v>0</v>
      </c>
      <c r="S2066">
        <f t="shared" si="123"/>
        <v>0</v>
      </c>
      <c r="T2066">
        <f>MROT/DAY(EOMONTH(MIN($G$2:$G$2401),MONTH(G2066)-1))/8*H2066*$T$2402</f>
        <v>0</v>
      </c>
      <c r="U2066">
        <f>I2066-PLAN</f>
        <v>80</v>
      </c>
    </row>
    <row r="2067" spans="1:21" x14ac:dyDescent="0.35">
      <c r="A2067">
        <v>1643</v>
      </c>
      <c r="B2067" t="s">
        <v>58</v>
      </c>
      <c r="C2067" t="s">
        <v>50</v>
      </c>
      <c r="D2067">
        <v>4</v>
      </c>
      <c r="E2067" t="s">
        <v>51</v>
      </c>
      <c r="F2067">
        <v>2</v>
      </c>
      <c r="G2067" s="1">
        <v>44570</v>
      </c>
      <c r="H2067">
        <v>192</v>
      </c>
      <c r="I2067">
        <v>1640</v>
      </c>
      <c r="K2067">
        <f>IF(ISBLANK(J2067),VLOOKUP(A2067,LinearRegression!$B$2:$J$850,6,FALSE),J2067)</f>
        <v>26064.4114581699</v>
      </c>
      <c r="L2067" s="4">
        <f>IF(ISBLANK(J2067),VLOOKUP(A2067,GradientBoostingRegressor!$B$2:$J$850,6,FALSE),J2067)</f>
        <v>24107.815978818398</v>
      </c>
      <c r="P2067">
        <f t="shared" si="121"/>
        <v>0</v>
      </c>
      <c r="Q2067">
        <f>$H2067*Q$2402</f>
        <v>29574.776004755862</v>
      </c>
      <c r="R2067">
        <f t="shared" si="122"/>
        <v>0</v>
      </c>
      <c r="S2067">
        <f t="shared" si="123"/>
        <v>0</v>
      </c>
      <c r="T2067">
        <f>MROT/DAY(EOMONTH(MIN($G$2:$G$2401),MONTH(G2067)-1))/8*H2067*$T$2402</f>
        <v>0</v>
      </c>
      <c r="U2067">
        <f>I2067-PLAN</f>
        <v>80</v>
      </c>
    </row>
    <row r="2068" spans="1:21" x14ac:dyDescent="0.35">
      <c r="A2068">
        <v>1644</v>
      </c>
      <c r="B2068" t="s">
        <v>59</v>
      </c>
      <c r="C2068" t="s">
        <v>50</v>
      </c>
      <c r="D2068">
        <v>4</v>
      </c>
      <c r="E2068" t="s">
        <v>51</v>
      </c>
      <c r="F2068">
        <v>2</v>
      </c>
      <c r="G2068" s="1">
        <v>44570</v>
      </c>
      <c r="H2068">
        <v>180</v>
      </c>
      <c r="I2068">
        <v>1640</v>
      </c>
      <c r="K2068">
        <f>IF(ISBLANK(J2068),VLOOKUP(A2068,LinearRegression!$B$2:$J$850,6,FALSE),J2068)</f>
        <v>23296.977997250298</v>
      </c>
      <c r="L2068" s="4">
        <f>IF(ISBLANK(J2068),VLOOKUP(A2068,GradientBoostingRegressor!$B$2:$J$850,6,FALSE),J2068)</f>
        <v>21410.928422013301</v>
      </c>
      <c r="P2068">
        <f t="shared" si="121"/>
        <v>0</v>
      </c>
      <c r="Q2068">
        <f>$H2068*Q$2402</f>
        <v>27726.35250445862</v>
      </c>
      <c r="R2068">
        <f t="shared" si="122"/>
        <v>0</v>
      </c>
      <c r="S2068">
        <f t="shared" si="123"/>
        <v>0</v>
      </c>
      <c r="T2068">
        <f>MROT/DAY(EOMONTH(MIN($G$2:$G$2401),MONTH(G2068)-1))/8*H2068*$T$2402</f>
        <v>0</v>
      </c>
      <c r="U2068">
        <f>I2068-PLAN</f>
        <v>80</v>
      </c>
    </row>
    <row r="2069" spans="1:21" x14ac:dyDescent="0.35">
      <c r="A2069">
        <v>1645</v>
      </c>
      <c r="B2069" t="s">
        <v>60</v>
      </c>
      <c r="C2069" t="s">
        <v>50</v>
      </c>
      <c r="D2069">
        <v>4</v>
      </c>
      <c r="E2069" t="s">
        <v>51</v>
      </c>
      <c r="F2069">
        <v>2</v>
      </c>
      <c r="G2069" s="1">
        <v>44570</v>
      </c>
      <c r="H2069">
        <v>180</v>
      </c>
      <c r="I2069">
        <v>1640</v>
      </c>
      <c r="K2069">
        <f>IF(ISBLANK(J2069),VLOOKUP(A2069,LinearRegression!$B$2:$J$850,6,FALSE),J2069)</f>
        <v>23296.977997250298</v>
      </c>
      <c r="L2069" s="4">
        <f>IF(ISBLANK(J2069),VLOOKUP(A2069,GradientBoostingRegressor!$B$2:$J$850,6,FALSE),J2069)</f>
        <v>21410.928422013301</v>
      </c>
      <c r="P2069">
        <f t="shared" si="121"/>
        <v>0</v>
      </c>
      <c r="Q2069">
        <f>$H2069*Q$2402</f>
        <v>27726.35250445862</v>
      </c>
      <c r="R2069">
        <f t="shared" si="122"/>
        <v>0</v>
      </c>
      <c r="S2069">
        <f t="shared" si="123"/>
        <v>0</v>
      </c>
      <c r="T2069">
        <f>MROT/DAY(EOMONTH(MIN($G$2:$G$2401),MONTH(G2069)-1))/8*H2069*$T$2402</f>
        <v>0</v>
      </c>
      <c r="U2069">
        <f>I2069-PLAN</f>
        <v>80</v>
      </c>
    </row>
    <row r="2070" spans="1:21" x14ac:dyDescent="0.35">
      <c r="A2070">
        <v>1646</v>
      </c>
      <c r="B2070" t="s">
        <v>61</v>
      </c>
      <c r="C2070" t="s">
        <v>50</v>
      </c>
      <c r="D2070">
        <v>4</v>
      </c>
      <c r="E2070" t="s">
        <v>51</v>
      </c>
      <c r="F2070">
        <v>2</v>
      </c>
      <c r="G2070" s="1">
        <v>44570</v>
      </c>
      <c r="H2070">
        <v>180</v>
      </c>
      <c r="I2070">
        <v>1640</v>
      </c>
      <c r="K2070">
        <f>IF(ISBLANK(J2070),VLOOKUP(A2070,LinearRegression!$B$2:$J$850,6,FALSE),J2070)</f>
        <v>23296.977997250298</v>
      </c>
      <c r="L2070" s="4">
        <f>IF(ISBLANK(J2070),VLOOKUP(A2070,GradientBoostingRegressor!$B$2:$J$850,6,FALSE),J2070)</f>
        <v>21410.928422013301</v>
      </c>
      <c r="P2070">
        <f t="shared" si="121"/>
        <v>0</v>
      </c>
      <c r="Q2070">
        <f>$H2070*Q$2402</f>
        <v>27726.35250445862</v>
      </c>
      <c r="R2070">
        <f t="shared" si="122"/>
        <v>0</v>
      </c>
      <c r="S2070">
        <f t="shared" si="123"/>
        <v>0</v>
      </c>
      <c r="T2070">
        <f>MROT/DAY(EOMONTH(MIN($G$2:$G$2401),MONTH(G2070)-1))/8*H2070*$T$2402</f>
        <v>0</v>
      </c>
      <c r="U2070">
        <f>I2070-PLAN</f>
        <v>80</v>
      </c>
    </row>
    <row r="2071" spans="1:21" x14ac:dyDescent="0.35">
      <c r="A2071">
        <v>1647</v>
      </c>
      <c r="B2071" t="s">
        <v>62</v>
      </c>
      <c r="C2071" t="s">
        <v>50</v>
      </c>
      <c r="D2071">
        <v>4</v>
      </c>
      <c r="E2071" t="s">
        <v>51</v>
      </c>
      <c r="F2071">
        <v>2</v>
      </c>
      <c r="G2071" s="1">
        <v>44570</v>
      </c>
      <c r="H2071">
        <v>204</v>
      </c>
      <c r="I2071">
        <v>1640</v>
      </c>
      <c r="K2071">
        <f>IF(ISBLANK(J2071),VLOOKUP(A2071,LinearRegression!$B$2:$J$850,6,FALSE),J2071)</f>
        <v>28831.844919089501</v>
      </c>
      <c r="L2071" s="4">
        <f>IF(ISBLANK(J2071),VLOOKUP(A2071,GradientBoostingRegressor!$B$2:$J$850,6,FALSE),J2071)</f>
        <v>26117.620776346099</v>
      </c>
      <c r="P2071">
        <f t="shared" si="121"/>
        <v>0</v>
      </c>
      <c r="Q2071">
        <f>$H2071*Q$2402</f>
        <v>31423.199505053104</v>
      </c>
      <c r="R2071">
        <f t="shared" si="122"/>
        <v>0</v>
      </c>
      <c r="S2071">
        <f t="shared" si="123"/>
        <v>0</v>
      </c>
      <c r="T2071">
        <f>MROT/DAY(EOMONTH(MIN($G$2:$G$2401),MONTH(G2071)-1))/8*H2071*$T$2402</f>
        <v>0</v>
      </c>
      <c r="U2071">
        <f>I2071-PLAN</f>
        <v>80</v>
      </c>
    </row>
    <row r="2072" spans="1:21" x14ac:dyDescent="0.35">
      <c r="A2072">
        <v>1648</v>
      </c>
      <c r="B2072" t="s">
        <v>63</v>
      </c>
      <c r="C2072" t="s">
        <v>50</v>
      </c>
      <c r="D2072">
        <v>4</v>
      </c>
      <c r="E2072" t="s">
        <v>51</v>
      </c>
      <c r="F2072">
        <v>2</v>
      </c>
      <c r="G2072" s="1">
        <v>44570</v>
      </c>
      <c r="H2072">
        <v>180</v>
      </c>
      <c r="I2072">
        <v>1640</v>
      </c>
      <c r="K2072">
        <f>IF(ISBLANK(J2072),VLOOKUP(A2072,LinearRegression!$B$2:$J$850,6,FALSE),J2072)</f>
        <v>23296.977997250298</v>
      </c>
      <c r="L2072" s="4">
        <f>IF(ISBLANK(J2072),VLOOKUP(A2072,GradientBoostingRegressor!$B$2:$J$850,6,FALSE),J2072)</f>
        <v>21410.928422013301</v>
      </c>
      <c r="P2072">
        <f t="shared" si="121"/>
        <v>0</v>
      </c>
      <c r="Q2072">
        <f>$H2072*Q$2402</f>
        <v>27726.35250445862</v>
      </c>
      <c r="R2072">
        <f t="shared" si="122"/>
        <v>0</v>
      </c>
      <c r="S2072">
        <f t="shared" si="123"/>
        <v>0</v>
      </c>
      <c r="T2072">
        <f>MROT/DAY(EOMONTH(MIN($G$2:$G$2401),MONTH(G2072)-1))/8*H2072*$T$2402</f>
        <v>0</v>
      </c>
      <c r="U2072">
        <f>I2072-PLAN</f>
        <v>80</v>
      </c>
    </row>
    <row r="2073" spans="1:21" x14ac:dyDescent="0.35">
      <c r="A2073">
        <v>1649</v>
      </c>
      <c r="B2073" t="s">
        <v>64</v>
      </c>
      <c r="C2073" t="s">
        <v>65</v>
      </c>
      <c r="D2073">
        <v>4</v>
      </c>
      <c r="E2073" t="s">
        <v>66</v>
      </c>
      <c r="F2073">
        <v>3.4</v>
      </c>
      <c r="G2073" s="1">
        <v>44570</v>
      </c>
      <c r="H2073">
        <v>180</v>
      </c>
      <c r="I2073">
        <v>1640</v>
      </c>
      <c r="K2073">
        <f>IF(ISBLANK(J2073),VLOOKUP(A2073,LinearRegression!$B$2:$J$850,6,FALSE),J2073)</f>
        <v>26680.3699152968</v>
      </c>
      <c r="L2073" s="4">
        <f>IF(ISBLANK(J2073),VLOOKUP(A2073,GradientBoostingRegressor!$B$2:$J$850,6,FALSE),J2073)</f>
        <v>26019.522068401198</v>
      </c>
      <c r="P2073">
        <f t="shared" si="121"/>
        <v>0</v>
      </c>
      <c r="Q2073">
        <f>$H2073*Q$2402</f>
        <v>27726.35250445862</v>
      </c>
      <c r="R2073">
        <f t="shared" si="122"/>
        <v>0</v>
      </c>
      <c r="S2073">
        <f t="shared" si="123"/>
        <v>0</v>
      </c>
      <c r="T2073">
        <f>MROT/DAY(EOMONTH(MIN($G$2:$G$2401),MONTH(G2073)-1))/8*H2073*$T$2402</f>
        <v>0</v>
      </c>
      <c r="U2073">
        <f>I2073-PLAN</f>
        <v>80</v>
      </c>
    </row>
    <row r="2074" spans="1:21" x14ac:dyDescent="0.35">
      <c r="A2074">
        <v>1650</v>
      </c>
      <c r="B2074" t="s">
        <v>67</v>
      </c>
      <c r="C2074" t="s">
        <v>68</v>
      </c>
      <c r="D2074">
        <v>4</v>
      </c>
      <c r="E2074" t="s">
        <v>66</v>
      </c>
      <c r="F2074">
        <v>3.4</v>
      </c>
      <c r="G2074" s="1">
        <v>44570</v>
      </c>
      <c r="H2074">
        <v>180</v>
      </c>
      <c r="I2074">
        <v>1640</v>
      </c>
      <c r="K2074">
        <f>IF(ISBLANK(J2074),VLOOKUP(A2074,LinearRegression!$B$2:$J$850,6,FALSE),J2074)</f>
        <v>26680.3699152968</v>
      </c>
      <c r="L2074" s="4">
        <f>IF(ISBLANK(J2074),VLOOKUP(A2074,GradientBoostingRegressor!$B$2:$J$850,6,FALSE),J2074)</f>
        <v>24976.498880265099</v>
      </c>
      <c r="P2074">
        <f t="shared" si="121"/>
        <v>0</v>
      </c>
      <c r="Q2074">
        <f>$H2074*Q$2402</f>
        <v>27726.35250445862</v>
      </c>
      <c r="R2074">
        <f t="shared" si="122"/>
        <v>0</v>
      </c>
      <c r="S2074">
        <f t="shared" si="123"/>
        <v>0</v>
      </c>
      <c r="T2074">
        <f>MROT/DAY(EOMONTH(MIN($G$2:$G$2401),MONTH(G2074)-1))/8*H2074*$T$2402</f>
        <v>0</v>
      </c>
      <c r="U2074">
        <f>I2074-PLAN</f>
        <v>80</v>
      </c>
    </row>
    <row r="2075" spans="1:21" x14ac:dyDescent="0.35">
      <c r="A2075">
        <v>1651</v>
      </c>
      <c r="B2075" t="s">
        <v>69</v>
      </c>
      <c r="C2075" t="s">
        <v>68</v>
      </c>
      <c r="D2075">
        <v>4</v>
      </c>
      <c r="E2075" t="s">
        <v>66</v>
      </c>
      <c r="F2075">
        <v>3.4</v>
      </c>
      <c r="G2075" s="1">
        <v>44570</v>
      </c>
      <c r="H2075">
        <v>192</v>
      </c>
      <c r="I2075">
        <v>1640</v>
      </c>
      <c r="K2075">
        <f>IF(ISBLANK(J2075),VLOOKUP(A2075,LinearRegression!$B$2:$J$850,6,FALSE),J2075)</f>
        <v>29447.803376216401</v>
      </c>
      <c r="L2075" s="4">
        <f>IF(ISBLANK(J2075),VLOOKUP(A2075,GradientBoostingRegressor!$B$2:$J$850,6,FALSE),J2075)</f>
        <v>27633.138446253601</v>
      </c>
      <c r="P2075">
        <f t="shared" si="121"/>
        <v>0</v>
      </c>
      <c r="Q2075">
        <f>$H2075*Q$2402</f>
        <v>29574.776004755862</v>
      </c>
      <c r="R2075">
        <f t="shared" si="122"/>
        <v>0</v>
      </c>
      <c r="S2075">
        <f t="shared" si="123"/>
        <v>0</v>
      </c>
      <c r="T2075">
        <f>MROT/DAY(EOMONTH(MIN($G$2:$G$2401),MONTH(G2075)-1))/8*H2075*$T$2402</f>
        <v>0</v>
      </c>
      <c r="U2075">
        <f>I2075-PLAN</f>
        <v>80</v>
      </c>
    </row>
    <row r="2076" spans="1:21" x14ac:dyDescent="0.35">
      <c r="A2076">
        <v>1652</v>
      </c>
      <c r="B2076" t="s">
        <v>70</v>
      </c>
      <c r="C2076" t="s">
        <v>71</v>
      </c>
      <c r="D2076">
        <v>4</v>
      </c>
      <c r="E2076" t="s">
        <v>66</v>
      </c>
      <c r="F2076">
        <v>3.1</v>
      </c>
      <c r="G2076" s="1">
        <v>44570</v>
      </c>
      <c r="H2076">
        <v>180</v>
      </c>
      <c r="I2076">
        <v>1640</v>
      </c>
      <c r="K2076">
        <f>IF(ISBLANK(J2076),VLOOKUP(A2076,LinearRegression!$B$2:$J$850,6,FALSE),J2076)</f>
        <v>25955.357361429698</v>
      </c>
      <c r="L2076" s="4">
        <f>IF(ISBLANK(J2076),VLOOKUP(A2076,GradientBoostingRegressor!$B$2:$J$850,6,FALSE),J2076)</f>
        <v>21969.3793347514</v>
      </c>
      <c r="P2076">
        <f t="shared" si="121"/>
        <v>0</v>
      </c>
      <c r="Q2076">
        <f>$H2076*Q$2402</f>
        <v>27726.35250445862</v>
      </c>
      <c r="R2076">
        <f t="shared" si="122"/>
        <v>0</v>
      </c>
      <c r="S2076">
        <f t="shared" si="123"/>
        <v>0</v>
      </c>
      <c r="T2076">
        <f>MROT/DAY(EOMONTH(MIN($G$2:$G$2401),MONTH(G2076)-1))/8*H2076*$T$2402</f>
        <v>0</v>
      </c>
      <c r="U2076">
        <f>I2076-PLAN</f>
        <v>80</v>
      </c>
    </row>
    <row r="2077" spans="1:21" x14ac:dyDescent="0.35">
      <c r="A2077">
        <v>1653</v>
      </c>
      <c r="B2077" t="s">
        <v>72</v>
      </c>
      <c r="C2077" t="s">
        <v>65</v>
      </c>
      <c r="D2077">
        <v>4</v>
      </c>
      <c r="E2077" t="s">
        <v>66</v>
      </c>
      <c r="F2077">
        <v>3.4</v>
      </c>
      <c r="G2077" s="1">
        <v>44570</v>
      </c>
      <c r="H2077">
        <v>144</v>
      </c>
      <c r="I2077">
        <v>1640</v>
      </c>
      <c r="K2077">
        <f>IF(ISBLANK(J2077),VLOOKUP(A2077,LinearRegression!$B$2:$J$850,6,FALSE),J2077)</f>
        <v>18378.069532537898</v>
      </c>
      <c r="L2077" s="4">
        <f>IF(ISBLANK(J2077),VLOOKUP(A2077,GradientBoostingRegressor!$B$2:$J$850,6,FALSE),J2077)</f>
        <v>18676.1299805007</v>
      </c>
      <c r="P2077">
        <f t="shared" si="121"/>
        <v>0</v>
      </c>
      <c r="Q2077">
        <f>$H2077*Q$2402</f>
        <v>22181.082003566895</v>
      </c>
      <c r="R2077">
        <f t="shared" si="122"/>
        <v>0</v>
      </c>
      <c r="S2077">
        <f t="shared" si="123"/>
        <v>0</v>
      </c>
      <c r="T2077">
        <f>MROT/DAY(EOMONTH(MIN($G$2:$G$2401),MONTH(G2077)-1))/8*H2077*$T$2402</f>
        <v>0</v>
      </c>
      <c r="U2077">
        <f>I2077-PLAN</f>
        <v>80</v>
      </c>
    </row>
    <row r="2078" spans="1:21" x14ac:dyDescent="0.35">
      <c r="A2078">
        <v>1654</v>
      </c>
      <c r="B2078" t="s">
        <v>73</v>
      </c>
      <c r="C2078" t="s">
        <v>68</v>
      </c>
      <c r="D2078">
        <v>4</v>
      </c>
      <c r="E2078" t="s">
        <v>66</v>
      </c>
      <c r="F2078">
        <v>3.4</v>
      </c>
      <c r="G2078" s="1">
        <v>44570</v>
      </c>
      <c r="H2078">
        <v>192</v>
      </c>
      <c r="I2078">
        <v>1640</v>
      </c>
      <c r="K2078">
        <f>IF(ISBLANK(J2078),VLOOKUP(A2078,LinearRegression!$B$2:$J$850,6,FALSE),J2078)</f>
        <v>29447.803376216401</v>
      </c>
      <c r="L2078" s="4">
        <f>IF(ISBLANK(J2078),VLOOKUP(A2078,GradientBoostingRegressor!$B$2:$J$850,6,FALSE),J2078)</f>
        <v>27633.138446253601</v>
      </c>
      <c r="P2078">
        <f t="shared" si="121"/>
        <v>0</v>
      </c>
      <c r="Q2078">
        <f>$H2078*Q$2402</f>
        <v>29574.776004755862</v>
      </c>
      <c r="R2078">
        <f t="shared" si="122"/>
        <v>0</v>
      </c>
      <c r="S2078">
        <f t="shared" si="123"/>
        <v>0</v>
      </c>
      <c r="T2078">
        <f>MROT/DAY(EOMONTH(MIN($G$2:$G$2401),MONTH(G2078)-1))/8*H2078*$T$2402</f>
        <v>0</v>
      </c>
      <c r="U2078">
        <f>I2078-PLAN</f>
        <v>80</v>
      </c>
    </row>
    <row r="2079" spans="1:21" x14ac:dyDescent="0.35">
      <c r="A2079">
        <v>1655</v>
      </c>
      <c r="B2079" t="s">
        <v>74</v>
      </c>
      <c r="C2079" t="s">
        <v>65</v>
      </c>
      <c r="D2079">
        <v>4</v>
      </c>
      <c r="E2079" t="s">
        <v>66</v>
      </c>
      <c r="F2079">
        <v>3.4</v>
      </c>
      <c r="G2079" s="1">
        <v>44570</v>
      </c>
      <c r="H2079">
        <v>192</v>
      </c>
      <c r="I2079">
        <v>1640</v>
      </c>
      <c r="K2079">
        <f>IF(ISBLANK(J2079),VLOOKUP(A2079,LinearRegression!$B$2:$J$850,6,FALSE),J2079)</f>
        <v>29447.803376216401</v>
      </c>
      <c r="L2079" s="4">
        <f>IF(ISBLANK(J2079),VLOOKUP(A2079,GradientBoostingRegressor!$B$2:$J$850,6,FALSE),J2079)</f>
        <v>28648.771124941501</v>
      </c>
      <c r="P2079">
        <f t="shared" si="121"/>
        <v>0</v>
      </c>
      <c r="Q2079">
        <f>$H2079*Q$2402</f>
        <v>29574.776004755862</v>
      </c>
      <c r="R2079">
        <f t="shared" si="122"/>
        <v>0</v>
      </c>
      <c r="S2079">
        <f t="shared" si="123"/>
        <v>0</v>
      </c>
      <c r="T2079">
        <f>MROT/DAY(EOMONTH(MIN($G$2:$G$2401),MONTH(G2079)-1))/8*H2079*$T$2402</f>
        <v>0</v>
      </c>
      <c r="U2079">
        <f>I2079-PLAN</f>
        <v>80</v>
      </c>
    </row>
    <row r="2080" spans="1:21" x14ac:dyDescent="0.35">
      <c r="A2080">
        <v>1656</v>
      </c>
      <c r="B2080" t="s">
        <v>75</v>
      </c>
      <c r="C2080" t="s">
        <v>68</v>
      </c>
      <c r="D2080">
        <v>4</v>
      </c>
      <c r="E2080" t="s">
        <v>66</v>
      </c>
      <c r="F2080">
        <v>3.4</v>
      </c>
      <c r="G2080" s="1">
        <v>44570</v>
      </c>
      <c r="H2080">
        <v>180</v>
      </c>
      <c r="I2080">
        <v>1640</v>
      </c>
      <c r="K2080">
        <f>IF(ISBLANK(J2080),VLOOKUP(A2080,LinearRegression!$B$2:$J$850,6,FALSE),J2080)</f>
        <v>26680.3699152968</v>
      </c>
      <c r="L2080" s="4">
        <f>IF(ISBLANK(J2080),VLOOKUP(A2080,GradientBoostingRegressor!$B$2:$J$850,6,FALSE),J2080)</f>
        <v>24976.498880265099</v>
      </c>
      <c r="P2080">
        <f t="shared" si="121"/>
        <v>0</v>
      </c>
      <c r="Q2080">
        <f>$H2080*Q$2402</f>
        <v>27726.35250445862</v>
      </c>
      <c r="R2080">
        <f t="shared" si="122"/>
        <v>0</v>
      </c>
      <c r="S2080">
        <f t="shared" si="123"/>
        <v>0</v>
      </c>
      <c r="T2080">
        <f>MROT/DAY(EOMONTH(MIN($G$2:$G$2401),MONTH(G2080)-1))/8*H2080*$T$2402</f>
        <v>0</v>
      </c>
      <c r="U2080">
        <f>I2080-PLAN</f>
        <v>80</v>
      </c>
    </row>
    <row r="2081" spans="1:21" x14ac:dyDescent="0.35">
      <c r="A2081">
        <v>1657</v>
      </c>
      <c r="B2081" t="s">
        <v>76</v>
      </c>
      <c r="C2081" t="s">
        <v>71</v>
      </c>
      <c r="D2081">
        <v>4</v>
      </c>
      <c r="E2081" t="s">
        <v>66</v>
      </c>
      <c r="F2081">
        <v>3.1</v>
      </c>
      <c r="G2081" s="1">
        <v>44570</v>
      </c>
      <c r="H2081">
        <v>192</v>
      </c>
      <c r="I2081">
        <v>1640</v>
      </c>
      <c r="K2081">
        <f>IF(ISBLANK(J2081),VLOOKUP(A2081,LinearRegression!$B$2:$J$850,6,FALSE),J2081)</f>
        <v>28722.7908223493</v>
      </c>
      <c r="L2081" s="4">
        <f>IF(ISBLANK(J2081),VLOOKUP(A2081,GradientBoostingRegressor!$B$2:$J$850,6,FALSE),J2081)</f>
        <v>24792.127320474599</v>
      </c>
      <c r="P2081">
        <f t="shared" si="121"/>
        <v>0</v>
      </c>
      <c r="Q2081">
        <f>$H2081*Q$2402</f>
        <v>29574.776004755862</v>
      </c>
      <c r="R2081">
        <f t="shared" si="122"/>
        <v>0</v>
      </c>
      <c r="S2081">
        <f t="shared" si="123"/>
        <v>0</v>
      </c>
      <c r="T2081">
        <f>MROT/DAY(EOMONTH(MIN($G$2:$G$2401),MONTH(G2081)-1))/8*H2081*$T$2402</f>
        <v>0</v>
      </c>
      <c r="U2081">
        <f>I2081-PLAN</f>
        <v>80</v>
      </c>
    </row>
    <row r="2082" spans="1:21" x14ac:dyDescent="0.35">
      <c r="A2082">
        <v>1658</v>
      </c>
      <c r="B2082" t="s">
        <v>77</v>
      </c>
      <c r="C2082" t="s">
        <v>68</v>
      </c>
      <c r="D2082">
        <v>4</v>
      </c>
      <c r="E2082" t="s">
        <v>66</v>
      </c>
      <c r="F2082">
        <v>3.4</v>
      </c>
      <c r="G2082" s="1">
        <v>44570</v>
      </c>
      <c r="H2082">
        <v>192</v>
      </c>
      <c r="I2082">
        <v>1640</v>
      </c>
      <c r="K2082">
        <f>IF(ISBLANK(J2082),VLOOKUP(A2082,LinearRegression!$B$2:$J$850,6,FALSE),J2082)</f>
        <v>29447.803376216401</v>
      </c>
      <c r="L2082" s="4">
        <f>IF(ISBLANK(J2082),VLOOKUP(A2082,GradientBoostingRegressor!$B$2:$J$850,6,FALSE),J2082)</f>
        <v>27633.138446253601</v>
      </c>
      <c r="P2082">
        <f t="shared" si="121"/>
        <v>0</v>
      </c>
      <c r="Q2082">
        <f>$H2082*Q$2402</f>
        <v>29574.776004755862</v>
      </c>
      <c r="R2082">
        <f t="shared" si="122"/>
        <v>0</v>
      </c>
      <c r="S2082">
        <f t="shared" si="123"/>
        <v>0</v>
      </c>
      <c r="T2082">
        <f>MROT/DAY(EOMONTH(MIN($G$2:$G$2401),MONTH(G2082)-1))/8*H2082*$T$2402</f>
        <v>0</v>
      </c>
      <c r="U2082">
        <f>I2082-PLAN</f>
        <v>80</v>
      </c>
    </row>
    <row r="2083" spans="1:21" x14ac:dyDescent="0.35">
      <c r="A2083">
        <v>1659</v>
      </c>
      <c r="B2083" t="s">
        <v>78</v>
      </c>
      <c r="C2083" t="s">
        <v>65</v>
      </c>
      <c r="D2083">
        <v>4</v>
      </c>
      <c r="E2083" t="s">
        <v>66</v>
      </c>
      <c r="F2083">
        <v>3.4</v>
      </c>
      <c r="G2083" s="1">
        <v>44570</v>
      </c>
      <c r="H2083">
        <v>228</v>
      </c>
      <c r="I2083">
        <v>1640</v>
      </c>
      <c r="K2083">
        <f>IF(ISBLANK(J2083),VLOOKUP(A2083,LinearRegression!$B$2:$J$850,6,FALSE),J2083)</f>
        <v>37750.103758975303</v>
      </c>
      <c r="L2083" s="4">
        <f>IF(ISBLANK(J2083),VLOOKUP(A2083,GradientBoostingRegressor!$B$2:$J$850,6,FALSE),J2083)</f>
        <v>37457.259141666102</v>
      </c>
      <c r="P2083">
        <f t="shared" si="121"/>
        <v>0</v>
      </c>
      <c r="Q2083">
        <f>$H2083*Q$2402</f>
        <v>35120.046505647588</v>
      </c>
      <c r="R2083">
        <f t="shared" si="122"/>
        <v>0</v>
      </c>
      <c r="S2083">
        <f t="shared" si="123"/>
        <v>0</v>
      </c>
      <c r="T2083">
        <f>MROT/DAY(EOMONTH(MIN($G$2:$G$2401),MONTH(G2083)-1))/8*H2083*$T$2402</f>
        <v>0</v>
      </c>
      <c r="U2083">
        <f>I2083-PLAN</f>
        <v>80</v>
      </c>
    </row>
    <row r="2084" spans="1:21" x14ac:dyDescent="0.35">
      <c r="A2084">
        <v>1660</v>
      </c>
      <c r="B2084" t="s">
        <v>79</v>
      </c>
      <c r="C2084" t="s">
        <v>65</v>
      </c>
      <c r="D2084">
        <v>4</v>
      </c>
      <c r="E2084" t="s">
        <v>66</v>
      </c>
      <c r="F2084">
        <v>3.4</v>
      </c>
      <c r="G2084" s="1">
        <v>44570</v>
      </c>
      <c r="H2084">
        <v>252</v>
      </c>
      <c r="I2084">
        <v>1640</v>
      </c>
      <c r="K2084">
        <f>IF(ISBLANK(J2084),VLOOKUP(A2084,LinearRegression!$B$2:$J$850,6,FALSE),J2084)</f>
        <v>43284.970680814498</v>
      </c>
      <c r="L2084" s="4">
        <f>IF(ISBLANK(J2084),VLOOKUP(A2084,GradientBoostingRegressor!$B$2:$J$850,6,FALSE),J2084)</f>
        <v>41893.353162125</v>
      </c>
      <c r="P2084">
        <f t="shared" si="121"/>
        <v>0</v>
      </c>
      <c r="Q2084">
        <f>$H2084*Q$2402</f>
        <v>38816.893506242071</v>
      </c>
      <c r="R2084">
        <f t="shared" si="122"/>
        <v>0</v>
      </c>
      <c r="S2084">
        <f t="shared" si="123"/>
        <v>0</v>
      </c>
      <c r="T2084">
        <f>MROT/DAY(EOMONTH(MIN($G$2:$G$2401),MONTH(G2084)-1))/8*H2084*$T$2402</f>
        <v>0</v>
      </c>
      <c r="U2084">
        <f>I2084-PLAN</f>
        <v>80</v>
      </c>
    </row>
    <row r="2085" spans="1:21" x14ac:dyDescent="0.35">
      <c r="A2085">
        <v>1661</v>
      </c>
      <c r="B2085" t="s">
        <v>80</v>
      </c>
      <c r="C2085" t="s">
        <v>65</v>
      </c>
      <c r="D2085">
        <v>4</v>
      </c>
      <c r="E2085" t="s">
        <v>66</v>
      </c>
      <c r="F2085">
        <v>3.4</v>
      </c>
      <c r="G2085" s="1">
        <v>44570</v>
      </c>
      <c r="H2085">
        <v>180</v>
      </c>
      <c r="I2085">
        <v>1640</v>
      </c>
      <c r="K2085">
        <f>IF(ISBLANK(J2085),VLOOKUP(A2085,LinearRegression!$B$2:$J$850,6,FALSE),J2085)</f>
        <v>26680.3699152968</v>
      </c>
      <c r="L2085" s="4">
        <f>IF(ISBLANK(J2085),VLOOKUP(A2085,GradientBoostingRegressor!$B$2:$J$850,6,FALSE),J2085)</f>
        <v>26019.522068401198</v>
      </c>
      <c r="P2085">
        <f t="shared" si="121"/>
        <v>0</v>
      </c>
      <c r="Q2085">
        <f>$H2085*Q$2402</f>
        <v>27726.35250445862</v>
      </c>
      <c r="R2085">
        <f t="shared" si="122"/>
        <v>0</v>
      </c>
      <c r="S2085">
        <f t="shared" si="123"/>
        <v>0</v>
      </c>
      <c r="T2085">
        <f>MROT/DAY(EOMONTH(MIN($G$2:$G$2401),MONTH(G2085)-1))/8*H2085*$T$2402</f>
        <v>0</v>
      </c>
      <c r="U2085">
        <f>I2085-PLAN</f>
        <v>80</v>
      </c>
    </row>
    <row r="2086" spans="1:21" x14ac:dyDescent="0.35">
      <c r="A2086">
        <v>1662</v>
      </c>
      <c r="B2086" t="s">
        <v>81</v>
      </c>
      <c r="C2086" t="s">
        <v>68</v>
      </c>
      <c r="D2086">
        <v>4</v>
      </c>
      <c r="E2086" t="s">
        <v>66</v>
      </c>
      <c r="F2086">
        <v>3.4</v>
      </c>
      <c r="G2086" s="1">
        <v>44570</v>
      </c>
      <c r="H2086">
        <v>192</v>
      </c>
      <c r="I2086">
        <v>1640</v>
      </c>
      <c r="K2086">
        <f>IF(ISBLANK(J2086),VLOOKUP(A2086,LinearRegression!$B$2:$J$850,6,FALSE),J2086)</f>
        <v>29447.803376216401</v>
      </c>
      <c r="L2086" s="4">
        <f>IF(ISBLANK(J2086),VLOOKUP(A2086,GradientBoostingRegressor!$B$2:$J$850,6,FALSE),J2086)</f>
        <v>27633.138446253601</v>
      </c>
      <c r="P2086">
        <f t="shared" si="121"/>
        <v>0</v>
      </c>
      <c r="Q2086">
        <f>$H2086*Q$2402</f>
        <v>29574.776004755862</v>
      </c>
      <c r="R2086">
        <f t="shared" si="122"/>
        <v>0</v>
      </c>
      <c r="S2086">
        <f t="shared" si="123"/>
        <v>0</v>
      </c>
      <c r="T2086">
        <f>MROT/DAY(EOMONTH(MIN($G$2:$G$2401),MONTH(G2086)-1))/8*H2086*$T$2402</f>
        <v>0</v>
      </c>
      <c r="U2086">
        <f>I2086-PLAN</f>
        <v>80</v>
      </c>
    </row>
    <row r="2087" spans="1:21" x14ac:dyDescent="0.35">
      <c r="A2087">
        <v>1663</v>
      </c>
      <c r="B2087" t="s">
        <v>82</v>
      </c>
      <c r="C2087" t="s">
        <v>65</v>
      </c>
      <c r="D2087">
        <v>4</v>
      </c>
      <c r="E2087" t="s">
        <v>66</v>
      </c>
      <c r="F2087">
        <v>3.4</v>
      </c>
      <c r="G2087" s="1">
        <v>44570</v>
      </c>
      <c r="H2087">
        <v>204</v>
      </c>
      <c r="I2087">
        <v>1640</v>
      </c>
      <c r="K2087">
        <f>IF(ISBLANK(J2087),VLOOKUP(A2087,LinearRegression!$B$2:$J$850,6,FALSE),J2087)</f>
        <v>32215.236837135999</v>
      </c>
      <c r="L2087" s="4">
        <f>IF(ISBLANK(J2087),VLOOKUP(A2087,GradientBoostingRegressor!$B$2:$J$850,6,FALSE),J2087)</f>
        <v>31475.0708395888</v>
      </c>
      <c r="P2087">
        <f t="shared" si="121"/>
        <v>0</v>
      </c>
      <c r="Q2087">
        <f>$H2087*Q$2402</f>
        <v>31423.199505053104</v>
      </c>
      <c r="R2087">
        <f t="shared" si="122"/>
        <v>0</v>
      </c>
      <c r="S2087">
        <f t="shared" si="123"/>
        <v>0</v>
      </c>
      <c r="T2087">
        <f>MROT/DAY(EOMONTH(MIN($G$2:$G$2401),MONTH(G2087)-1))/8*H2087*$T$2402</f>
        <v>0</v>
      </c>
      <c r="U2087">
        <f>I2087-PLAN</f>
        <v>80</v>
      </c>
    </row>
    <row r="2088" spans="1:21" x14ac:dyDescent="0.35">
      <c r="A2088">
        <v>1664</v>
      </c>
      <c r="B2088" t="s">
        <v>83</v>
      </c>
      <c r="C2088" t="s">
        <v>68</v>
      </c>
      <c r="D2088">
        <v>4</v>
      </c>
      <c r="E2088" t="s">
        <v>66</v>
      </c>
      <c r="F2088">
        <v>3.4</v>
      </c>
      <c r="G2088" s="1">
        <v>44570</v>
      </c>
      <c r="H2088">
        <v>240</v>
      </c>
      <c r="I2088">
        <v>1640</v>
      </c>
      <c r="K2088">
        <f>IF(ISBLANK(J2088),VLOOKUP(A2088,LinearRegression!$B$2:$J$850,6,FALSE),J2088)</f>
        <v>40517.537219894897</v>
      </c>
      <c r="L2088" s="4">
        <f>IF(ISBLANK(J2088),VLOOKUP(A2088,GradientBoostingRegressor!$B$2:$J$850,6,FALSE),J2088)</f>
        <v>38328.384592432099</v>
      </c>
      <c r="P2088">
        <f t="shared" si="121"/>
        <v>0</v>
      </c>
      <c r="Q2088">
        <f>$H2088*Q$2402</f>
        <v>36968.47000594483</v>
      </c>
      <c r="R2088">
        <f t="shared" si="122"/>
        <v>0</v>
      </c>
      <c r="S2088">
        <f t="shared" si="123"/>
        <v>0</v>
      </c>
      <c r="T2088">
        <f>MROT/DAY(EOMONTH(MIN($G$2:$G$2401),MONTH(G2088)-1))/8*H2088*$T$2402</f>
        <v>0</v>
      </c>
      <c r="U2088">
        <f>I2088-PLAN</f>
        <v>80</v>
      </c>
    </row>
    <row r="2089" spans="1:21" x14ac:dyDescent="0.35">
      <c r="A2089">
        <v>1665</v>
      </c>
      <c r="B2089" t="s">
        <v>84</v>
      </c>
      <c r="C2089" t="s">
        <v>68</v>
      </c>
      <c r="D2089">
        <v>4</v>
      </c>
      <c r="E2089" t="s">
        <v>66</v>
      </c>
      <c r="F2089">
        <v>3.4</v>
      </c>
      <c r="G2089" s="1">
        <v>44570</v>
      </c>
      <c r="H2089">
        <v>216</v>
      </c>
      <c r="I2089">
        <v>1640</v>
      </c>
      <c r="K2089">
        <f>IF(ISBLANK(J2089),VLOOKUP(A2089,LinearRegression!$B$2:$J$850,6,FALSE),J2089)</f>
        <v>34982.6702980556</v>
      </c>
      <c r="L2089" s="4">
        <f>IF(ISBLANK(J2089),VLOOKUP(A2089,GradientBoostingRegressor!$B$2:$J$850,6,FALSE),J2089)</f>
        <v>33228.0008076292</v>
      </c>
      <c r="P2089">
        <f t="shared" si="121"/>
        <v>0</v>
      </c>
      <c r="Q2089">
        <f>$H2089*Q$2402</f>
        <v>33271.623005350346</v>
      </c>
      <c r="R2089">
        <f t="shared" si="122"/>
        <v>0</v>
      </c>
      <c r="S2089">
        <f t="shared" si="123"/>
        <v>0</v>
      </c>
      <c r="T2089">
        <f>MROT/DAY(EOMONTH(MIN($G$2:$G$2401),MONTH(G2089)-1))/8*H2089*$T$2402</f>
        <v>0</v>
      </c>
      <c r="U2089">
        <f>I2089-PLAN</f>
        <v>80</v>
      </c>
    </row>
    <row r="2090" spans="1:21" x14ac:dyDescent="0.35">
      <c r="A2090">
        <v>1666</v>
      </c>
      <c r="B2090" t="s">
        <v>85</v>
      </c>
      <c r="C2090" t="s">
        <v>71</v>
      </c>
      <c r="D2090">
        <v>4</v>
      </c>
      <c r="E2090" t="s">
        <v>66</v>
      </c>
      <c r="F2090">
        <v>3.1</v>
      </c>
      <c r="G2090" s="1">
        <v>44570</v>
      </c>
      <c r="H2090">
        <v>192</v>
      </c>
      <c r="I2090">
        <v>1640</v>
      </c>
      <c r="K2090">
        <f>IF(ISBLANK(J2090),VLOOKUP(A2090,LinearRegression!$B$2:$J$850,6,FALSE),J2090)</f>
        <v>28722.7908223493</v>
      </c>
      <c r="L2090" s="4">
        <f>IF(ISBLANK(J2090),VLOOKUP(A2090,GradientBoostingRegressor!$B$2:$J$850,6,FALSE),J2090)</f>
        <v>24792.127320474599</v>
      </c>
      <c r="P2090">
        <f t="shared" si="121"/>
        <v>0</v>
      </c>
      <c r="Q2090">
        <f>$H2090*Q$2402</f>
        <v>29574.776004755862</v>
      </c>
      <c r="R2090">
        <f t="shared" si="122"/>
        <v>0</v>
      </c>
      <c r="S2090">
        <f t="shared" si="123"/>
        <v>0</v>
      </c>
      <c r="T2090">
        <f>MROT/DAY(EOMONTH(MIN($G$2:$G$2401),MONTH(G2090)-1))/8*H2090*$T$2402</f>
        <v>0</v>
      </c>
      <c r="U2090">
        <f>I2090-PLAN</f>
        <v>80</v>
      </c>
    </row>
    <row r="2091" spans="1:21" x14ac:dyDescent="0.35">
      <c r="A2091">
        <v>1667</v>
      </c>
      <c r="B2091" t="s">
        <v>86</v>
      </c>
      <c r="C2091" t="s">
        <v>71</v>
      </c>
      <c r="D2091">
        <v>4</v>
      </c>
      <c r="E2091" t="s">
        <v>66</v>
      </c>
      <c r="F2091">
        <v>3.1</v>
      </c>
      <c r="G2091" s="1">
        <v>44570</v>
      </c>
      <c r="H2091">
        <v>216</v>
      </c>
      <c r="I2091">
        <v>1640</v>
      </c>
      <c r="K2091">
        <f>IF(ISBLANK(J2091),VLOOKUP(A2091,LinearRegression!$B$2:$J$850,6,FALSE),J2091)</f>
        <v>34257.657744188502</v>
      </c>
      <c r="L2091" s="4">
        <f>IF(ISBLANK(J2091),VLOOKUP(A2091,GradientBoostingRegressor!$B$2:$J$850,6,FALSE),J2091)</f>
        <v>30055.779901746799</v>
      </c>
      <c r="P2091">
        <f t="shared" si="121"/>
        <v>0</v>
      </c>
      <c r="Q2091">
        <f>$H2091*Q$2402</f>
        <v>33271.623005350346</v>
      </c>
      <c r="R2091">
        <f t="shared" si="122"/>
        <v>0</v>
      </c>
      <c r="S2091">
        <f t="shared" si="123"/>
        <v>0</v>
      </c>
      <c r="T2091">
        <f>MROT/DAY(EOMONTH(MIN($G$2:$G$2401),MONTH(G2091)-1))/8*H2091*$T$2402</f>
        <v>0</v>
      </c>
      <c r="U2091">
        <f>I2091-PLAN</f>
        <v>80</v>
      </c>
    </row>
    <row r="2092" spans="1:21" x14ac:dyDescent="0.35">
      <c r="A2092">
        <v>1668</v>
      </c>
      <c r="B2092" t="s">
        <v>87</v>
      </c>
      <c r="C2092" t="s">
        <v>71</v>
      </c>
      <c r="D2092">
        <v>4</v>
      </c>
      <c r="E2092" t="s">
        <v>66</v>
      </c>
      <c r="F2092">
        <v>3.1</v>
      </c>
      <c r="G2092" s="1">
        <v>44570</v>
      </c>
      <c r="H2092">
        <v>204</v>
      </c>
      <c r="I2092">
        <v>1640</v>
      </c>
      <c r="K2092">
        <f>IF(ISBLANK(J2092),VLOOKUP(A2092,LinearRegression!$B$2:$J$850,6,FALSE),J2092)</f>
        <v>31490.224283268901</v>
      </c>
      <c r="L2092" s="4">
        <f>IF(ISBLANK(J2092),VLOOKUP(A2092,GradientBoostingRegressor!$B$2:$J$850,6,FALSE),J2092)</f>
        <v>26801.9321180023</v>
      </c>
      <c r="P2092">
        <f t="shared" si="121"/>
        <v>0</v>
      </c>
      <c r="Q2092">
        <f>$H2092*Q$2402</f>
        <v>31423.199505053104</v>
      </c>
      <c r="R2092">
        <f t="shared" si="122"/>
        <v>0</v>
      </c>
      <c r="S2092">
        <f t="shared" si="123"/>
        <v>0</v>
      </c>
      <c r="T2092">
        <f>MROT/DAY(EOMONTH(MIN($G$2:$G$2401),MONTH(G2092)-1))/8*H2092*$T$2402</f>
        <v>0</v>
      </c>
      <c r="U2092">
        <f>I2092-PLAN</f>
        <v>80</v>
      </c>
    </row>
    <row r="2093" spans="1:21" x14ac:dyDescent="0.35">
      <c r="A2093">
        <v>1669</v>
      </c>
      <c r="B2093" t="s">
        <v>88</v>
      </c>
      <c r="C2093" t="s">
        <v>89</v>
      </c>
      <c r="D2093">
        <v>4</v>
      </c>
      <c r="E2093" t="s">
        <v>16</v>
      </c>
      <c r="F2093">
        <v>3.2</v>
      </c>
      <c r="G2093" s="1">
        <v>44570</v>
      </c>
      <c r="H2093">
        <v>192</v>
      </c>
      <c r="I2093">
        <v>1640</v>
      </c>
      <c r="K2093">
        <f>IF(ISBLANK(J2093),VLOOKUP(A2093,LinearRegression!$B$2:$J$850,6,FALSE),J2093)</f>
        <v>28964.4616736383</v>
      </c>
      <c r="L2093" s="4">
        <f>IF(ISBLANK(J2093),VLOOKUP(A2093,GradientBoostingRegressor!$B$2:$J$850,6,FALSE),J2093)</f>
        <v>26296.244985990499</v>
      </c>
      <c r="P2093">
        <f t="shared" si="121"/>
        <v>0</v>
      </c>
      <c r="Q2093">
        <f>$H2093*Q$2402</f>
        <v>29574.776004755862</v>
      </c>
      <c r="R2093">
        <f t="shared" si="122"/>
        <v>0</v>
      </c>
      <c r="S2093">
        <f t="shared" si="123"/>
        <v>0</v>
      </c>
      <c r="T2093">
        <f>MROT/DAY(EOMONTH(MIN($G$2:$G$2401),MONTH(G2093)-1))/8*H2093*$T$2402</f>
        <v>0</v>
      </c>
      <c r="U2093">
        <f>I2093-PLAN</f>
        <v>80</v>
      </c>
    </row>
    <row r="2094" spans="1:21" x14ac:dyDescent="0.35">
      <c r="A2094">
        <v>1670</v>
      </c>
      <c r="B2094" t="s">
        <v>90</v>
      </c>
      <c r="C2094" t="s">
        <v>18</v>
      </c>
      <c r="D2094">
        <v>4</v>
      </c>
      <c r="E2094" t="s">
        <v>16</v>
      </c>
      <c r="F2094">
        <v>3.3</v>
      </c>
      <c r="G2094" s="1">
        <v>44570</v>
      </c>
      <c r="H2094">
        <v>180</v>
      </c>
      <c r="I2094">
        <v>1640</v>
      </c>
      <c r="K2094">
        <f>IF(ISBLANK(J2094),VLOOKUP(A2094,LinearRegression!$B$2:$J$850,6,FALSE),J2094)</f>
        <v>26438.699064007698</v>
      </c>
      <c r="L2094" s="4">
        <f>IF(ISBLANK(J2094),VLOOKUP(A2094,GradientBoostingRegressor!$B$2:$J$850,6,FALSE),J2094)</f>
        <v>23855.119624933999</v>
      </c>
      <c r="P2094">
        <f t="shared" si="121"/>
        <v>0</v>
      </c>
      <c r="Q2094">
        <f>$H2094*Q$2402</f>
        <v>27726.35250445862</v>
      </c>
      <c r="R2094">
        <f t="shared" si="122"/>
        <v>0</v>
      </c>
      <c r="S2094">
        <f t="shared" si="123"/>
        <v>0</v>
      </c>
      <c r="T2094">
        <f>MROT/DAY(EOMONTH(MIN($G$2:$G$2401),MONTH(G2094)-1))/8*H2094*$T$2402</f>
        <v>0</v>
      </c>
      <c r="U2094">
        <f>I2094-PLAN</f>
        <v>80</v>
      </c>
    </row>
    <row r="2095" spans="1:21" x14ac:dyDescent="0.35">
      <c r="A2095">
        <v>1671</v>
      </c>
      <c r="B2095" t="s">
        <v>91</v>
      </c>
      <c r="C2095" t="s">
        <v>18</v>
      </c>
      <c r="D2095">
        <v>4</v>
      </c>
      <c r="E2095" t="s">
        <v>16</v>
      </c>
      <c r="F2095">
        <v>3.3</v>
      </c>
      <c r="G2095" s="1">
        <v>44570</v>
      </c>
      <c r="H2095">
        <v>168</v>
      </c>
      <c r="I2095">
        <v>1640</v>
      </c>
      <c r="K2095">
        <f>IF(ISBLANK(J2095),VLOOKUP(A2095,LinearRegression!$B$2:$J$850,6,FALSE),J2095)</f>
        <v>23671.265603088101</v>
      </c>
      <c r="L2095" s="4">
        <f>IF(ISBLANK(J2095),VLOOKUP(A2095,GradientBoostingRegressor!$B$2:$J$850,6,FALSE),J2095)</f>
        <v>21541.921540597599</v>
      </c>
      <c r="P2095">
        <f t="shared" si="121"/>
        <v>0</v>
      </c>
      <c r="Q2095">
        <f>$H2095*Q$2402</f>
        <v>25877.929004161379</v>
      </c>
      <c r="R2095">
        <f t="shared" si="122"/>
        <v>0</v>
      </c>
      <c r="S2095">
        <f t="shared" si="123"/>
        <v>0</v>
      </c>
      <c r="T2095">
        <f>MROT/DAY(EOMONTH(MIN($G$2:$G$2401),MONTH(G2095)-1))/8*H2095*$T$2402</f>
        <v>0</v>
      </c>
      <c r="U2095">
        <f>I2095-PLAN</f>
        <v>80</v>
      </c>
    </row>
    <row r="2096" spans="1:21" x14ac:dyDescent="0.35">
      <c r="A2096">
        <v>1672</v>
      </c>
      <c r="B2096" t="s">
        <v>92</v>
      </c>
      <c r="C2096" t="s">
        <v>89</v>
      </c>
      <c r="D2096">
        <v>4</v>
      </c>
      <c r="E2096" t="s">
        <v>16</v>
      </c>
      <c r="F2096">
        <v>3.2</v>
      </c>
      <c r="G2096" s="1">
        <v>44570</v>
      </c>
      <c r="H2096">
        <v>180</v>
      </c>
      <c r="I2096">
        <v>1640</v>
      </c>
      <c r="K2096">
        <f>IF(ISBLANK(J2096),VLOOKUP(A2096,LinearRegression!$B$2:$J$850,6,FALSE),J2096)</f>
        <v>26197.028212718698</v>
      </c>
      <c r="L2096" s="4">
        <f>IF(ISBLANK(J2096),VLOOKUP(A2096,GradientBoostingRegressor!$B$2:$J$850,6,FALSE),J2096)</f>
        <v>23356.566079397999</v>
      </c>
      <c r="P2096">
        <f t="shared" si="121"/>
        <v>0</v>
      </c>
      <c r="Q2096">
        <f>$H2096*Q$2402</f>
        <v>27726.35250445862</v>
      </c>
      <c r="R2096">
        <f t="shared" si="122"/>
        <v>0</v>
      </c>
      <c r="S2096">
        <f t="shared" si="123"/>
        <v>0</v>
      </c>
      <c r="T2096">
        <f>MROT/DAY(EOMONTH(MIN($G$2:$G$2401),MONTH(G2096)-1))/8*H2096*$T$2402</f>
        <v>0</v>
      </c>
      <c r="U2096">
        <f>I2096-PLAN</f>
        <v>80</v>
      </c>
    </row>
    <row r="2097" spans="1:21" x14ac:dyDescent="0.35">
      <c r="A2097">
        <v>1673</v>
      </c>
      <c r="B2097" t="s">
        <v>93</v>
      </c>
      <c r="C2097" t="s">
        <v>18</v>
      </c>
      <c r="D2097">
        <v>4</v>
      </c>
      <c r="E2097" t="s">
        <v>16</v>
      </c>
      <c r="F2097">
        <v>3.3</v>
      </c>
      <c r="G2097" s="1">
        <v>44570</v>
      </c>
      <c r="H2097">
        <v>192</v>
      </c>
      <c r="I2097">
        <v>1640</v>
      </c>
      <c r="K2097">
        <f>IF(ISBLANK(J2097),VLOOKUP(A2097,LinearRegression!$B$2:$J$850,6,FALSE),J2097)</f>
        <v>29206.132524927401</v>
      </c>
      <c r="L2097" s="4">
        <f>IF(ISBLANK(J2097),VLOOKUP(A2097,GradientBoostingRegressor!$B$2:$J$850,6,FALSE),J2097)</f>
        <v>26548.309227938102</v>
      </c>
      <c r="P2097">
        <f t="shared" si="121"/>
        <v>0</v>
      </c>
      <c r="Q2097">
        <f>$H2097*Q$2402</f>
        <v>29574.776004755862</v>
      </c>
      <c r="R2097">
        <f t="shared" si="122"/>
        <v>0</v>
      </c>
      <c r="S2097">
        <f t="shared" si="123"/>
        <v>0</v>
      </c>
      <c r="T2097">
        <f>MROT/DAY(EOMONTH(MIN($G$2:$G$2401),MONTH(G2097)-1))/8*H2097*$T$2402</f>
        <v>0</v>
      </c>
      <c r="U2097">
        <f>I2097-PLAN</f>
        <v>80</v>
      </c>
    </row>
    <row r="2098" spans="1:21" x14ac:dyDescent="0.35">
      <c r="A2098">
        <v>1674</v>
      </c>
      <c r="B2098" t="s">
        <v>94</v>
      </c>
      <c r="C2098" t="s">
        <v>18</v>
      </c>
      <c r="D2098">
        <v>4</v>
      </c>
      <c r="E2098" t="s">
        <v>16</v>
      </c>
      <c r="F2098">
        <v>3.3</v>
      </c>
      <c r="G2098" s="1">
        <v>44570</v>
      </c>
      <c r="H2098">
        <v>180</v>
      </c>
      <c r="I2098">
        <v>1640</v>
      </c>
      <c r="K2098">
        <f>IF(ISBLANK(J2098),VLOOKUP(A2098,LinearRegression!$B$2:$J$850,6,FALSE),J2098)</f>
        <v>26438.699064007698</v>
      </c>
      <c r="L2098" s="4">
        <f>IF(ISBLANK(J2098),VLOOKUP(A2098,GradientBoostingRegressor!$B$2:$J$850,6,FALSE),J2098)</f>
        <v>23855.119624933999</v>
      </c>
      <c r="P2098">
        <f t="shared" si="121"/>
        <v>0</v>
      </c>
      <c r="Q2098">
        <f>$H2098*Q$2402</f>
        <v>27726.35250445862</v>
      </c>
      <c r="R2098">
        <f t="shared" si="122"/>
        <v>0</v>
      </c>
      <c r="S2098">
        <f t="shared" si="123"/>
        <v>0</v>
      </c>
      <c r="T2098">
        <f>MROT/DAY(EOMONTH(MIN($G$2:$G$2401),MONTH(G2098)-1))/8*H2098*$T$2402</f>
        <v>0</v>
      </c>
      <c r="U2098">
        <f>I2098-PLAN</f>
        <v>80</v>
      </c>
    </row>
    <row r="2099" spans="1:21" x14ac:dyDescent="0.35">
      <c r="A2099">
        <v>1675</v>
      </c>
      <c r="B2099" t="s">
        <v>95</v>
      </c>
      <c r="C2099" t="s">
        <v>89</v>
      </c>
      <c r="D2099">
        <v>4</v>
      </c>
      <c r="E2099" t="s">
        <v>16</v>
      </c>
      <c r="F2099">
        <v>3.2</v>
      </c>
      <c r="G2099" s="1">
        <v>44570</v>
      </c>
      <c r="H2099">
        <v>180</v>
      </c>
      <c r="I2099">
        <v>1640</v>
      </c>
      <c r="K2099">
        <f>IF(ISBLANK(J2099),VLOOKUP(A2099,LinearRegression!$B$2:$J$850,6,FALSE),J2099)</f>
        <v>26197.028212718698</v>
      </c>
      <c r="L2099" s="4">
        <f>IF(ISBLANK(J2099),VLOOKUP(A2099,GradientBoostingRegressor!$B$2:$J$850,6,FALSE),J2099)</f>
        <v>23356.566079397999</v>
      </c>
      <c r="P2099">
        <f t="shared" si="121"/>
        <v>0</v>
      </c>
      <c r="Q2099">
        <f>$H2099*Q$2402</f>
        <v>27726.35250445862</v>
      </c>
      <c r="R2099">
        <f t="shared" si="122"/>
        <v>0</v>
      </c>
      <c r="S2099">
        <f t="shared" si="123"/>
        <v>0</v>
      </c>
      <c r="T2099">
        <f>MROT/DAY(EOMONTH(MIN($G$2:$G$2401),MONTH(G2099)-1))/8*H2099*$T$2402</f>
        <v>0</v>
      </c>
      <c r="U2099">
        <f>I2099-PLAN</f>
        <v>80</v>
      </c>
    </row>
    <row r="2100" spans="1:21" x14ac:dyDescent="0.35">
      <c r="A2100">
        <v>1676</v>
      </c>
      <c r="B2100" t="s">
        <v>96</v>
      </c>
      <c r="C2100" t="s">
        <v>89</v>
      </c>
      <c r="D2100">
        <v>4</v>
      </c>
      <c r="E2100" t="s">
        <v>16</v>
      </c>
      <c r="F2100">
        <v>3.2</v>
      </c>
      <c r="G2100" s="1">
        <v>44570</v>
      </c>
      <c r="H2100">
        <v>240</v>
      </c>
      <c r="I2100">
        <v>1640</v>
      </c>
      <c r="K2100">
        <f>IF(ISBLANK(J2100),VLOOKUP(A2100,LinearRegression!$B$2:$J$850,6,FALSE),J2100)</f>
        <v>40034.195517316803</v>
      </c>
      <c r="L2100" s="4">
        <f>IF(ISBLANK(J2100),VLOOKUP(A2100,GradientBoostingRegressor!$B$2:$J$850,6,FALSE),J2100)</f>
        <v>37146.491186303501</v>
      </c>
      <c r="P2100">
        <f t="shared" si="121"/>
        <v>0</v>
      </c>
      <c r="Q2100">
        <f>$H2100*Q$2402</f>
        <v>36968.47000594483</v>
      </c>
      <c r="R2100">
        <f t="shared" si="122"/>
        <v>0</v>
      </c>
      <c r="S2100">
        <f t="shared" si="123"/>
        <v>0</v>
      </c>
      <c r="T2100">
        <f>MROT/DAY(EOMONTH(MIN($G$2:$G$2401),MONTH(G2100)-1))/8*H2100*$T$2402</f>
        <v>0</v>
      </c>
      <c r="U2100">
        <f>I2100-PLAN</f>
        <v>80</v>
      </c>
    </row>
    <row r="2101" spans="1:21" x14ac:dyDescent="0.35">
      <c r="A2101">
        <v>1677</v>
      </c>
      <c r="B2101" t="s">
        <v>97</v>
      </c>
      <c r="C2101" t="s">
        <v>89</v>
      </c>
      <c r="D2101">
        <v>4</v>
      </c>
      <c r="E2101" t="s">
        <v>16</v>
      </c>
      <c r="F2101">
        <v>3.2</v>
      </c>
      <c r="G2101" s="1">
        <v>44570</v>
      </c>
      <c r="H2101">
        <v>216</v>
      </c>
      <c r="I2101">
        <v>1640</v>
      </c>
      <c r="K2101">
        <f>IF(ISBLANK(J2101),VLOOKUP(A2101,LinearRegression!$B$2:$J$850,6,FALSE),J2101)</f>
        <v>34499.3285954776</v>
      </c>
      <c r="L2101" s="4">
        <f>IF(ISBLANK(J2101),VLOOKUP(A2101,GradientBoostingRegressor!$B$2:$J$850,6,FALSE),J2101)</f>
        <v>31992.242373319899</v>
      </c>
      <c r="P2101">
        <f t="shared" si="121"/>
        <v>0</v>
      </c>
      <c r="Q2101">
        <f>$H2101*Q$2402</f>
        <v>33271.623005350346</v>
      </c>
      <c r="R2101">
        <f t="shared" si="122"/>
        <v>0</v>
      </c>
      <c r="S2101">
        <f t="shared" si="123"/>
        <v>0</v>
      </c>
      <c r="T2101">
        <f>MROT/DAY(EOMONTH(MIN($G$2:$G$2401),MONTH(G2101)-1))/8*H2101*$T$2402</f>
        <v>0</v>
      </c>
      <c r="U2101">
        <f>I2101-PLAN</f>
        <v>80</v>
      </c>
    </row>
    <row r="2102" spans="1:21" x14ac:dyDescent="0.35">
      <c r="A2102">
        <v>1678</v>
      </c>
      <c r="B2102" t="s">
        <v>98</v>
      </c>
      <c r="C2102" t="s">
        <v>89</v>
      </c>
      <c r="D2102">
        <v>4</v>
      </c>
      <c r="E2102" t="s">
        <v>16</v>
      </c>
      <c r="F2102">
        <v>3.2</v>
      </c>
      <c r="G2102" s="1">
        <v>44570</v>
      </c>
      <c r="H2102">
        <v>192</v>
      </c>
      <c r="I2102">
        <v>1640</v>
      </c>
      <c r="K2102">
        <f>IF(ISBLANK(J2102),VLOOKUP(A2102,LinearRegression!$B$2:$J$850,6,FALSE),J2102)</f>
        <v>28964.4616736383</v>
      </c>
      <c r="L2102" s="4">
        <f>IF(ISBLANK(J2102),VLOOKUP(A2102,GradientBoostingRegressor!$B$2:$J$850,6,FALSE),J2102)</f>
        <v>26296.244985990499</v>
      </c>
      <c r="P2102">
        <f t="shared" si="121"/>
        <v>0</v>
      </c>
      <c r="Q2102">
        <f>$H2102*Q$2402</f>
        <v>29574.776004755862</v>
      </c>
      <c r="R2102">
        <f t="shared" si="122"/>
        <v>0</v>
      </c>
      <c r="S2102">
        <f t="shared" si="123"/>
        <v>0</v>
      </c>
      <c r="T2102">
        <f>MROT/DAY(EOMONTH(MIN($G$2:$G$2401),MONTH(G2102)-1))/8*H2102*$T$2402</f>
        <v>0</v>
      </c>
      <c r="U2102">
        <f>I2102-PLAN</f>
        <v>80</v>
      </c>
    </row>
    <row r="2103" spans="1:21" x14ac:dyDescent="0.35">
      <c r="A2103">
        <v>1679</v>
      </c>
      <c r="B2103" t="s">
        <v>99</v>
      </c>
      <c r="C2103" t="s">
        <v>18</v>
      </c>
      <c r="D2103">
        <v>4</v>
      </c>
      <c r="E2103" t="s">
        <v>16</v>
      </c>
      <c r="F2103">
        <v>3.3</v>
      </c>
      <c r="G2103" s="1">
        <v>44570</v>
      </c>
      <c r="H2103">
        <v>216</v>
      </c>
      <c r="I2103">
        <v>1640</v>
      </c>
      <c r="K2103">
        <f>IF(ISBLANK(J2103),VLOOKUP(A2103,LinearRegression!$B$2:$J$850,6,FALSE),J2103)</f>
        <v>34740.999446766597</v>
      </c>
      <c r="L2103" s="4">
        <f>IF(ISBLANK(J2103),VLOOKUP(A2103,GradientBoostingRegressor!$B$2:$J$850,6,FALSE),J2103)</f>
        <v>32106.852433694301</v>
      </c>
      <c r="P2103">
        <f t="shared" si="121"/>
        <v>0</v>
      </c>
      <c r="Q2103">
        <f>$H2103*Q$2402</f>
        <v>33271.623005350346</v>
      </c>
      <c r="R2103">
        <f t="shared" si="122"/>
        <v>0</v>
      </c>
      <c r="S2103">
        <f t="shared" si="123"/>
        <v>0</v>
      </c>
      <c r="T2103">
        <f>MROT/DAY(EOMONTH(MIN($G$2:$G$2401),MONTH(G2103)-1))/8*H2103*$T$2402</f>
        <v>0</v>
      </c>
      <c r="U2103">
        <f>I2103-PLAN</f>
        <v>80</v>
      </c>
    </row>
    <row r="2104" spans="1:21" x14ac:dyDescent="0.35">
      <c r="A2104">
        <v>1680</v>
      </c>
      <c r="B2104" t="s">
        <v>100</v>
      </c>
      <c r="C2104" t="s">
        <v>89</v>
      </c>
      <c r="D2104">
        <v>4</v>
      </c>
      <c r="E2104" t="s">
        <v>16</v>
      </c>
      <c r="F2104">
        <v>3.2</v>
      </c>
      <c r="G2104" s="1">
        <v>44570</v>
      </c>
      <c r="H2104">
        <v>228</v>
      </c>
      <c r="I2104">
        <v>1640</v>
      </c>
      <c r="K2104">
        <f>IF(ISBLANK(J2104),VLOOKUP(A2104,LinearRegression!$B$2:$J$850,6,FALSE),J2104)</f>
        <v>37266.762056397201</v>
      </c>
      <c r="L2104" s="4">
        <f>IF(ISBLANK(J2104),VLOOKUP(A2104,GradientBoostingRegressor!$B$2:$J$850,6,FALSE),J2104)</f>
        <v>34193.167073802499</v>
      </c>
      <c r="P2104">
        <f t="shared" si="121"/>
        <v>0</v>
      </c>
      <c r="Q2104">
        <f>$H2104*Q$2402</f>
        <v>35120.046505647588</v>
      </c>
      <c r="R2104">
        <f t="shared" si="122"/>
        <v>0</v>
      </c>
      <c r="S2104">
        <f t="shared" si="123"/>
        <v>0</v>
      </c>
      <c r="T2104">
        <f>MROT/DAY(EOMONTH(MIN($G$2:$G$2401),MONTH(G2104)-1))/8*H2104*$T$2402</f>
        <v>0</v>
      </c>
      <c r="U2104">
        <f>I2104-PLAN</f>
        <v>80</v>
      </c>
    </row>
    <row r="2105" spans="1:21" x14ac:dyDescent="0.35">
      <c r="A2105">
        <v>1681</v>
      </c>
      <c r="B2105" t="s">
        <v>101</v>
      </c>
      <c r="C2105" t="s">
        <v>18</v>
      </c>
      <c r="D2105">
        <v>4</v>
      </c>
      <c r="E2105" t="s">
        <v>16</v>
      </c>
      <c r="F2105">
        <v>3.3</v>
      </c>
      <c r="G2105" s="1">
        <v>44570</v>
      </c>
      <c r="H2105">
        <v>192</v>
      </c>
      <c r="I2105">
        <v>1640</v>
      </c>
      <c r="K2105">
        <f>IF(ISBLANK(J2105),VLOOKUP(A2105,LinearRegression!$B$2:$J$850,6,FALSE),J2105)</f>
        <v>29206.132524927401</v>
      </c>
      <c r="L2105" s="4">
        <f>IF(ISBLANK(J2105),VLOOKUP(A2105,GradientBoostingRegressor!$B$2:$J$850,6,FALSE),J2105)</f>
        <v>26548.309227938102</v>
      </c>
      <c r="P2105">
        <f t="shared" si="121"/>
        <v>0</v>
      </c>
      <c r="Q2105">
        <f>$H2105*Q$2402</f>
        <v>29574.776004755862</v>
      </c>
      <c r="R2105">
        <f t="shared" si="122"/>
        <v>0</v>
      </c>
      <c r="S2105">
        <f t="shared" si="123"/>
        <v>0</v>
      </c>
      <c r="T2105">
        <f>MROT/DAY(EOMONTH(MIN($G$2:$G$2401),MONTH(G2105)-1))/8*H2105*$T$2402</f>
        <v>0</v>
      </c>
      <c r="U2105">
        <f>I2105-PLAN</f>
        <v>80</v>
      </c>
    </row>
    <row r="2106" spans="1:21" x14ac:dyDescent="0.35">
      <c r="A2106">
        <v>1682</v>
      </c>
      <c r="B2106" t="s">
        <v>102</v>
      </c>
      <c r="C2106" t="s">
        <v>18</v>
      </c>
      <c r="D2106">
        <v>4</v>
      </c>
      <c r="E2106" t="s">
        <v>103</v>
      </c>
      <c r="F2106">
        <v>3.3</v>
      </c>
      <c r="G2106" s="1">
        <v>44570</v>
      </c>
      <c r="H2106">
        <v>192</v>
      </c>
      <c r="I2106">
        <v>1640</v>
      </c>
      <c r="K2106">
        <f>IF(ISBLANK(J2106),VLOOKUP(A2106,LinearRegression!$B$2:$J$850,6,FALSE),J2106)</f>
        <v>29206.132524927401</v>
      </c>
      <c r="L2106" s="4">
        <f>IF(ISBLANK(J2106),VLOOKUP(A2106,GradientBoostingRegressor!$B$2:$J$850,6,FALSE),J2106)</f>
        <v>26548.309227938102</v>
      </c>
      <c r="P2106">
        <f t="shared" si="121"/>
        <v>0</v>
      </c>
      <c r="Q2106">
        <f>$H2106*Q$2402</f>
        <v>29574.776004755862</v>
      </c>
      <c r="R2106">
        <f t="shared" si="122"/>
        <v>0</v>
      </c>
      <c r="S2106">
        <f t="shared" si="123"/>
        <v>0</v>
      </c>
      <c r="T2106">
        <f>MROT/DAY(EOMONTH(MIN($G$2:$G$2401),MONTH(G2106)-1))/8*H2106*$T$2402</f>
        <v>0</v>
      </c>
      <c r="U2106">
        <f>I2106-PLAN</f>
        <v>80</v>
      </c>
    </row>
    <row r="2107" spans="1:21" x14ac:dyDescent="0.35">
      <c r="A2107">
        <v>1683</v>
      </c>
      <c r="B2107" t="s">
        <v>104</v>
      </c>
      <c r="C2107" t="s">
        <v>18</v>
      </c>
      <c r="D2107">
        <v>4</v>
      </c>
      <c r="E2107" t="s">
        <v>103</v>
      </c>
      <c r="F2107">
        <v>3.3</v>
      </c>
      <c r="G2107" s="1">
        <v>44570</v>
      </c>
      <c r="H2107">
        <v>216</v>
      </c>
      <c r="I2107">
        <v>1640</v>
      </c>
      <c r="K2107">
        <f>IF(ISBLANK(J2107),VLOOKUP(A2107,LinearRegression!$B$2:$J$850,6,FALSE),J2107)</f>
        <v>34740.999446766597</v>
      </c>
      <c r="L2107" s="4">
        <f>IF(ISBLANK(J2107),VLOOKUP(A2107,GradientBoostingRegressor!$B$2:$J$850,6,FALSE),J2107)</f>
        <v>32106.852433694301</v>
      </c>
      <c r="P2107">
        <f t="shared" si="121"/>
        <v>0</v>
      </c>
      <c r="Q2107">
        <f>$H2107*Q$2402</f>
        <v>33271.623005350346</v>
      </c>
      <c r="R2107">
        <f t="shared" si="122"/>
        <v>0</v>
      </c>
      <c r="S2107">
        <f t="shared" si="123"/>
        <v>0</v>
      </c>
      <c r="T2107">
        <f>MROT/DAY(EOMONTH(MIN($G$2:$G$2401),MONTH(G2107)-1))/8*H2107*$T$2402</f>
        <v>0</v>
      </c>
      <c r="U2107">
        <f>I2107-PLAN</f>
        <v>80</v>
      </c>
    </row>
    <row r="2108" spans="1:21" x14ac:dyDescent="0.35">
      <c r="A2108">
        <v>1684</v>
      </c>
      <c r="B2108" t="s">
        <v>105</v>
      </c>
      <c r="C2108" t="s">
        <v>18</v>
      </c>
      <c r="D2108">
        <v>4</v>
      </c>
      <c r="E2108" t="s">
        <v>103</v>
      </c>
      <c r="F2108">
        <v>3.3</v>
      </c>
      <c r="G2108" s="1">
        <v>44570</v>
      </c>
      <c r="H2108">
        <v>192</v>
      </c>
      <c r="I2108">
        <v>1640</v>
      </c>
      <c r="K2108">
        <f>IF(ISBLANK(J2108),VLOOKUP(A2108,LinearRegression!$B$2:$J$850,6,FALSE),J2108)</f>
        <v>29206.132524927401</v>
      </c>
      <c r="L2108" s="4">
        <f>IF(ISBLANK(J2108),VLOOKUP(A2108,GradientBoostingRegressor!$B$2:$J$850,6,FALSE),J2108)</f>
        <v>26548.309227938102</v>
      </c>
      <c r="P2108">
        <f t="shared" si="121"/>
        <v>0</v>
      </c>
      <c r="Q2108">
        <f>$H2108*Q$2402</f>
        <v>29574.776004755862</v>
      </c>
      <c r="R2108">
        <f t="shared" si="122"/>
        <v>0</v>
      </c>
      <c r="S2108">
        <f t="shared" si="123"/>
        <v>0</v>
      </c>
      <c r="T2108">
        <f>MROT/DAY(EOMONTH(MIN($G$2:$G$2401),MONTH(G2108)-1))/8*H2108*$T$2402</f>
        <v>0</v>
      </c>
      <c r="U2108">
        <f>I2108-PLAN</f>
        <v>80</v>
      </c>
    </row>
    <row r="2109" spans="1:21" x14ac:dyDescent="0.35">
      <c r="A2109">
        <v>1685</v>
      </c>
      <c r="B2109" t="s">
        <v>106</v>
      </c>
      <c r="C2109" t="s">
        <v>18</v>
      </c>
      <c r="D2109">
        <v>4</v>
      </c>
      <c r="E2109" t="s">
        <v>103</v>
      </c>
      <c r="F2109">
        <v>3.3</v>
      </c>
      <c r="G2109" s="1">
        <v>44570</v>
      </c>
      <c r="H2109">
        <v>240</v>
      </c>
      <c r="I2109">
        <v>1640</v>
      </c>
      <c r="K2109">
        <f>IF(ISBLANK(J2109),VLOOKUP(A2109,LinearRegression!$B$2:$J$850,6,FALSE),J2109)</f>
        <v>40275.866368605901</v>
      </c>
      <c r="L2109" s="4">
        <f>IF(ISBLANK(J2109),VLOOKUP(A2109,GradientBoostingRegressor!$B$2:$J$850,6,FALSE),J2109)</f>
        <v>37261.101246677899</v>
      </c>
      <c r="P2109">
        <f t="shared" si="121"/>
        <v>0</v>
      </c>
      <c r="Q2109">
        <f>$H2109*Q$2402</f>
        <v>36968.47000594483</v>
      </c>
      <c r="R2109">
        <f t="shared" si="122"/>
        <v>0</v>
      </c>
      <c r="S2109">
        <f t="shared" si="123"/>
        <v>0</v>
      </c>
      <c r="T2109">
        <f>MROT/DAY(EOMONTH(MIN($G$2:$G$2401),MONTH(G2109)-1))/8*H2109*$T$2402</f>
        <v>0</v>
      </c>
      <c r="U2109">
        <f>I2109-PLAN</f>
        <v>80</v>
      </c>
    </row>
    <row r="2110" spans="1:21" x14ac:dyDescent="0.35">
      <c r="A2110">
        <v>1686</v>
      </c>
      <c r="B2110" t="s">
        <v>107</v>
      </c>
      <c r="C2110" t="s">
        <v>18</v>
      </c>
      <c r="D2110">
        <v>4</v>
      </c>
      <c r="E2110" t="s">
        <v>103</v>
      </c>
      <c r="F2110">
        <v>3.3</v>
      </c>
      <c r="G2110" s="1">
        <v>44570</v>
      </c>
      <c r="H2110">
        <v>180</v>
      </c>
      <c r="I2110">
        <v>1640</v>
      </c>
      <c r="K2110">
        <f>IF(ISBLANK(J2110),VLOOKUP(A2110,LinearRegression!$B$2:$J$850,6,FALSE),J2110)</f>
        <v>26438.699064007698</v>
      </c>
      <c r="L2110" s="4">
        <f>IF(ISBLANK(J2110),VLOOKUP(A2110,GradientBoostingRegressor!$B$2:$J$850,6,FALSE),J2110)</f>
        <v>23855.119624933999</v>
      </c>
      <c r="P2110">
        <f t="shared" si="121"/>
        <v>0</v>
      </c>
      <c r="Q2110">
        <f>$H2110*Q$2402</f>
        <v>27726.35250445862</v>
      </c>
      <c r="R2110">
        <f t="shared" si="122"/>
        <v>0</v>
      </c>
      <c r="S2110">
        <f t="shared" si="123"/>
        <v>0</v>
      </c>
      <c r="T2110">
        <f>MROT/DAY(EOMONTH(MIN($G$2:$G$2401),MONTH(G2110)-1))/8*H2110*$T$2402</f>
        <v>0</v>
      </c>
      <c r="U2110">
        <f>I2110-PLAN</f>
        <v>80</v>
      </c>
    </row>
    <row r="2111" spans="1:21" x14ac:dyDescent="0.35">
      <c r="A2111">
        <v>1687</v>
      </c>
      <c r="B2111" t="s">
        <v>108</v>
      </c>
      <c r="C2111" t="s">
        <v>18</v>
      </c>
      <c r="D2111">
        <v>4</v>
      </c>
      <c r="E2111" t="s">
        <v>103</v>
      </c>
      <c r="F2111">
        <v>3.3</v>
      </c>
      <c r="G2111" s="1">
        <v>44570</v>
      </c>
      <c r="H2111">
        <v>192</v>
      </c>
      <c r="I2111">
        <v>1640</v>
      </c>
      <c r="K2111">
        <f>IF(ISBLANK(J2111),VLOOKUP(A2111,LinearRegression!$B$2:$J$850,6,FALSE),J2111)</f>
        <v>29206.132524927401</v>
      </c>
      <c r="L2111" s="4">
        <f>IF(ISBLANK(J2111),VLOOKUP(A2111,GradientBoostingRegressor!$B$2:$J$850,6,FALSE),J2111)</f>
        <v>26548.309227938102</v>
      </c>
      <c r="P2111">
        <f t="shared" si="121"/>
        <v>0</v>
      </c>
      <c r="Q2111">
        <f>$H2111*Q$2402</f>
        <v>29574.776004755862</v>
      </c>
      <c r="R2111">
        <f t="shared" si="122"/>
        <v>0</v>
      </c>
      <c r="S2111">
        <f t="shared" si="123"/>
        <v>0</v>
      </c>
      <c r="T2111">
        <f>MROT/DAY(EOMONTH(MIN($G$2:$G$2401),MONTH(G2111)-1))/8*H2111*$T$2402</f>
        <v>0</v>
      </c>
      <c r="U2111">
        <f>I2111-PLAN</f>
        <v>80</v>
      </c>
    </row>
    <row r="2112" spans="1:21" x14ac:dyDescent="0.35">
      <c r="A2112">
        <v>1688</v>
      </c>
      <c r="B2112" t="s">
        <v>109</v>
      </c>
      <c r="C2112" t="s">
        <v>18</v>
      </c>
      <c r="D2112">
        <v>4</v>
      </c>
      <c r="E2112" t="s">
        <v>103</v>
      </c>
      <c r="F2112">
        <v>3.3</v>
      </c>
      <c r="G2112" s="1">
        <v>44570</v>
      </c>
      <c r="H2112">
        <v>216</v>
      </c>
      <c r="I2112">
        <v>1640</v>
      </c>
      <c r="K2112">
        <f>IF(ISBLANK(J2112),VLOOKUP(A2112,LinearRegression!$B$2:$J$850,6,FALSE),J2112)</f>
        <v>34740.999446766597</v>
      </c>
      <c r="L2112" s="4">
        <f>IF(ISBLANK(J2112),VLOOKUP(A2112,GradientBoostingRegressor!$B$2:$J$850,6,FALSE),J2112)</f>
        <v>32106.852433694301</v>
      </c>
      <c r="P2112">
        <f t="shared" si="121"/>
        <v>0</v>
      </c>
      <c r="Q2112">
        <f>$H2112*Q$2402</f>
        <v>33271.623005350346</v>
      </c>
      <c r="R2112">
        <f t="shared" si="122"/>
        <v>0</v>
      </c>
      <c r="S2112">
        <f t="shared" si="123"/>
        <v>0</v>
      </c>
      <c r="T2112">
        <f>MROT/DAY(EOMONTH(MIN($G$2:$G$2401),MONTH(G2112)-1))/8*H2112*$T$2402</f>
        <v>0</v>
      </c>
      <c r="U2112">
        <f>I2112-PLAN</f>
        <v>80</v>
      </c>
    </row>
    <row r="2113" spans="1:21" x14ac:dyDescent="0.35">
      <c r="A2113">
        <v>1689</v>
      </c>
      <c r="B2113" t="s">
        <v>110</v>
      </c>
      <c r="C2113" t="s">
        <v>18</v>
      </c>
      <c r="D2113">
        <v>4</v>
      </c>
      <c r="E2113" t="s">
        <v>103</v>
      </c>
      <c r="F2113">
        <v>3.3</v>
      </c>
      <c r="G2113" s="1">
        <v>44570</v>
      </c>
      <c r="H2113">
        <v>156</v>
      </c>
      <c r="I2113">
        <v>1640</v>
      </c>
      <c r="K2113">
        <f>IF(ISBLANK(J2113),VLOOKUP(A2113,LinearRegression!$B$2:$J$850,6,FALSE),J2113)</f>
        <v>20903.8321421685</v>
      </c>
      <c r="L2113" s="4">
        <f>IF(ISBLANK(J2113),VLOOKUP(A2113,GradientBoostingRegressor!$B$2:$J$850,6,FALSE),J2113)</f>
        <v>19966.9420532978</v>
      </c>
      <c r="P2113">
        <f t="shared" si="121"/>
        <v>0</v>
      </c>
      <c r="Q2113">
        <f>$H2113*Q$2402</f>
        <v>24029.505503864137</v>
      </c>
      <c r="R2113">
        <f t="shared" si="122"/>
        <v>0</v>
      </c>
      <c r="S2113">
        <f t="shared" si="123"/>
        <v>0</v>
      </c>
      <c r="T2113">
        <f>MROT/DAY(EOMONTH(MIN($G$2:$G$2401),MONTH(G2113)-1))/8*H2113*$T$2402</f>
        <v>0</v>
      </c>
      <c r="U2113">
        <f>I2113-PLAN</f>
        <v>80</v>
      </c>
    </row>
    <row r="2114" spans="1:21" x14ac:dyDescent="0.35">
      <c r="A2114">
        <v>1690</v>
      </c>
      <c r="B2114" t="s">
        <v>111</v>
      </c>
      <c r="C2114" t="s">
        <v>18</v>
      </c>
      <c r="D2114">
        <v>4</v>
      </c>
      <c r="E2114" t="s">
        <v>103</v>
      </c>
      <c r="F2114">
        <v>3.3</v>
      </c>
      <c r="G2114" s="1">
        <v>44570</v>
      </c>
      <c r="H2114">
        <v>180</v>
      </c>
      <c r="I2114">
        <v>1640</v>
      </c>
      <c r="K2114">
        <f>IF(ISBLANK(J2114),VLOOKUP(A2114,LinearRegression!$B$2:$J$850,6,FALSE),J2114)</f>
        <v>26438.699064007698</v>
      </c>
      <c r="L2114" s="4">
        <f>IF(ISBLANK(J2114),VLOOKUP(A2114,GradientBoostingRegressor!$B$2:$J$850,6,FALSE),J2114)</f>
        <v>23855.119624933999</v>
      </c>
      <c r="P2114">
        <f t="shared" si="121"/>
        <v>0</v>
      </c>
      <c r="Q2114">
        <f>$H2114*Q$2402</f>
        <v>27726.35250445862</v>
      </c>
      <c r="R2114">
        <f t="shared" si="122"/>
        <v>0</v>
      </c>
      <c r="S2114">
        <f t="shared" si="123"/>
        <v>0</v>
      </c>
      <c r="T2114">
        <f>MROT/DAY(EOMONTH(MIN($G$2:$G$2401),MONTH(G2114)-1))/8*H2114*$T$2402</f>
        <v>0</v>
      </c>
      <c r="U2114">
        <f>I2114-PLAN</f>
        <v>80</v>
      </c>
    </row>
    <row r="2115" spans="1:21" x14ac:dyDescent="0.35">
      <c r="A2115">
        <v>1691</v>
      </c>
      <c r="B2115" t="s">
        <v>112</v>
      </c>
      <c r="C2115" t="s">
        <v>18</v>
      </c>
      <c r="D2115">
        <v>4</v>
      </c>
      <c r="E2115" t="s">
        <v>103</v>
      </c>
      <c r="F2115">
        <v>3.3</v>
      </c>
      <c r="G2115" s="1">
        <v>44570</v>
      </c>
      <c r="H2115">
        <v>252</v>
      </c>
      <c r="I2115">
        <v>1640</v>
      </c>
      <c r="K2115">
        <f>IF(ISBLANK(J2115),VLOOKUP(A2115,LinearRegression!$B$2:$J$850,6,FALSE),J2115)</f>
        <v>43043.299829525502</v>
      </c>
      <c r="L2115" s="4">
        <f>IF(ISBLANK(J2115),VLOOKUP(A2115,GradientBoostingRegressor!$B$2:$J$850,6,FALSE),J2115)</f>
        <v>39975.287325808902</v>
      </c>
      <c r="P2115">
        <f t="shared" ref="P2115:P2178" si="124">$I2115*P$2402</f>
        <v>0</v>
      </c>
      <c r="Q2115">
        <f>$H2115*Q$2402</f>
        <v>38816.893506242071</v>
      </c>
      <c r="R2115">
        <f t="shared" ref="R2115:R2178" si="125">$D2115*R$2402</f>
        <v>0</v>
      </c>
      <c r="S2115">
        <f t="shared" ref="S2115:S2178" si="126">$F2115*S$2402</f>
        <v>0</v>
      </c>
      <c r="T2115">
        <f>MROT/DAY(EOMONTH(MIN($G$2:$G$2401),MONTH(G2115)-1))/8*H2115*$T$2402</f>
        <v>0</v>
      </c>
      <c r="U2115">
        <f>I2115-PLAN</f>
        <v>80</v>
      </c>
    </row>
    <row r="2116" spans="1:21" x14ac:dyDescent="0.35">
      <c r="A2116">
        <v>1692</v>
      </c>
      <c r="B2116" t="s">
        <v>113</v>
      </c>
      <c r="C2116" t="s">
        <v>114</v>
      </c>
      <c r="D2116">
        <v>5</v>
      </c>
      <c r="E2116" t="s">
        <v>51</v>
      </c>
      <c r="F2116">
        <v>3.3</v>
      </c>
      <c r="G2116" s="1">
        <v>44570</v>
      </c>
      <c r="H2116">
        <v>216</v>
      </c>
      <c r="I2116">
        <v>1640</v>
      </c>
      <c r="K2116">
        <f>IF(ISBLANK(J2116),VLOOKUP(A2116,LinearRegression!$B$2:$J$850,6,FALSE),J2116)</f>
        <v>37532.786162759599</v>
      </c>
      <c r="L2116" s="4">
        <f>IF(ISBLANK(J2116),VLOOKUP(A2116,GradientBoostingRegressor!$B$2:$J$850,6,FALSE),J2116)</f>
        <v>35574.498246887102</v>
      </c>
      <c r="P2116">
        <f t="shared" si="124"/>
        <v>0</v>
      </c>
      <c r="Q2116">
        <f>$H2116*Q$2402</f>
        <v>33271.623005350346</v>
      </c>
      <c r="R2116">
        <f t="shared" si="125"/>
        <v>0</v>
      </c>
      <c r="S2116">
        <f t="shared" si="126"/>
        <v>0</v>
      </c>
      <c r="T2116">
        <f>MROT/DAY(EOMONTH(MIN($G$2:$G$2401),MONTH(G2116)-1))/8*H2116*$T$2402</f>
        <v>0</v>
      </c>
      <c r="U2116">
        <f>I2116-PLAN</f>
        <v>80</v>
      </c>
    </row>
    <row r="2117" spans="1:21" x14ac:dyDescent="0.35">
      <c r="A2117">
        <v>1693</v>
      </c>
      <c r="B2117" t="s">
        <v>115</v>
      </c>
      <c r="C2117" t="s">
        <v>50</v>
      </c>
      <c r="D2117">
        <v>5</v>
      </c>
      <c r="E2117" t="s">
        <v>51</v>
      </c>
      <c r="F2117">
        <v>2</v>
      </c>
      <c r="G2117" s="1">
        <v>44570</v>
      </c>
      <c r="H2117">
        <v>192</v>
      </c>
      <c r="I2117">
        <v>1640</v>
      </c>
      <c r="K2117">
        <f>IF(ISBLANK(J2117),VLOOKUP(A2117,LinearRegression!$B$2:$J$850,6,FALSE),J2117)</f>
        <v>28856.198174162899</v>
      </c>
      <c r="L2117" s="4">
        <f>IF(ISBLANK(J2117),VLOOKUP(A2117,GradientBoostingRegressor!$B$2:$J$850,6,FALSE),J2117)</f>
        <v>26080.427706485701</v>
      </c>
      <c r="P2117">
        <f t="shared" si="124"/>
        <v>0</v>
      </c>
      <c r="Q2117">
        <f>$H2117*Q$2402</f>
        <v>29574.776004755862</v>
      </c>
      <c r="R2117">
        <f t="shared" si="125"/>
        <v>0</v>
      </c>
      <c r="S2117">
        <f t="shared" si="126"/>
        <v>0</v>
      </c>
      <c r="T2117">
        <f>MROT/DAY(EOMONTH(MIN($G$2:$G$2401),MONTH(G2117)-1))/8*H2117*$T$2402</f>
        <v>0</v>
      </c>
      <c r="U2117">
        <f>I2117-PLAN</f>
        <v>80</v>
      </c>
    </row>
    <row r="2118" spans="1:21" x14ac:dyDescent="0.35">
      <c r="A2118">
        <v>1694</v>
      </c>
      <c r="B2118" t="s">
        <v>116</v>
      </c>
      <c r="C2118" t="s">
        <v>114</v>
      </c>
      <c r="D2118">
        <v>5</v>
      </c>
      <c r="E2118" t="s">
        <v>51</v>
      </c>
      <c r="F2118">
        <v>3.3</v>
      </c>
      <c r="G2118" s="1">
        <v>44570</v>
      </c>
      <c r="H2118">
        <v>180</v>
      </c>
      <c r="I2118">
        <v>1640</v>
      </c>
      <c r="K2118">
        <f>IF(ISBLANK(J2118),VLOOKUP(A2118,LinearRegression!$B$2:$J$850,6,FALSE),J2118)</f>
        <v>29230.485780000701</v>
      </c>
      <c r="L2118" s="4">
        <f>IF(ISBLANK(J2118),VLOOKUP(A2118,GradientBoostingRegressor!$B$2:$J$850,6,FALSE),J2118)</f>
        <v>26748.222696499099</v>
      </c>
      <c r="P2118">
        <f t="shared" si="124"/>
        <v>0</v>
      </c>
      <c r="Q2118">
        <f>$H2118*Q$2402</f>
        <v>27726.35250445862</v>
      </c>
      <c r="R2118">
        <f t="shared" si="125"/>
        <v>0</v>
      </c>
      <c r="S2118">
        <f t="shared" si="126"/>
        <v>0</v>
      </c>
      <c r="T2118">
        <f>MROT/DAY(EOMONTH(MIN($G$2:$G$2401),MONTH(G2118)-1))/8*H2118*$T$2402</f>
        <v>0</v>
      </c>
      <c r="U2118">
        <f>I2118-PLAN</f>
        <v>80</v>
      </c>
    </row>
    <row r="2119" spans="1:21" x14ac:dyDescent="0.35">
      <c r="A2119">
        <v>1695</v>
      </c>
      <c r="B2119" t="s">
        <v>117</v>
      </c>
      <c r="C2119" t="s">
        <v>50</v>
      </c>
      <c r="D2119">
        <v>5</v>
      </c>
      <c r="E2119" t="s">
        <v>51</v>
      </c>
      <c r="F2119">
        <v>2</v>
      </c>
      <c r="G2119" s="1">
        <v>44570</v>
      </c>
      <c r="H2119">
        <v>204</v>
      </c>
      <c r="I2119">
        <v>1640</v>
      </c>
      <c r="K2119">
        <f>IF(ISBLANK(J2119),VLOOKUP(A2119,LinearRegression!$B$2:$J$850,6,FALSE),J2119)</f>
        <v>31623.6316350825</v>
      </c>
      <c r="L2119" s="4">
        <f>IF(ISBLANK(J2119),VLOOKUP(A2119,GradientBoostingRegressor!$B$2:$J$850,6,FALSE),J2119)</f>
        <v>28734.068336875302</v>
      </c>
      <c r="P2119">
        <f t="shared" si="124"/>
        <v>0</v>
      </c>
      <c r="Q2119">
        <f>$H2119*Q$2402</f>
        <v>31423.199505053104</v>
      </c>
      <c r="R2119">
        <f t="shared" si="125"/>
        <v>0</v>
      </c>
      <c r="S2119">
        <f t="shared" si="126"/>
        <v>0</v>
      </c>
      <c r="T2119">
        <f>MROT/DAY(EOMONTH(MIN($G$2:$G$2401),MONTH(G2119)-1))/8*H2119*$T$2402</f>
        <v>0</v>
      </c>
      <c r="U2119">
        <f>I2119-PLAN</f>
        <v>80</v>
      </c>
    </row>
    <row r="2120" spans="1:21" x14ac:dyDescent="0.35">
      <c r="A2120">
        <v>1696</v>
      </c>
      <c r="B2120" t="s">
        <v>118</v>
      </c>
      <c r="C2120" t="s">
        <v>50</v>
      </c>
      <c r="D2120">
        <v>5</v>
      </c>
      <c r="E2120" t="s">
        <v>51</v>
      </c>
      <c r="F2120">
        <v>2</v>
      </c>
      <c r="G2120" s="1">
        <v>44570</v>
      </c>
      <c r="H2120">
        <v>216</v>
      </c>
      <c r="I2120">
        <v>1640</v>
      </c>
      <c r="K2120">
        <f>IF(ISBLANK(J2120),VLOOKUP(A2120,LinearRegression!$B$2:$J$850,6,FALSE),J2120)</f>
        <v>34391.065096002101</v>
      </c>
      <c r="L2120" s="4">
        <f>IF(ISBLANK(J2120),VLOOKUP(A2120,GradientBoostingRegressor!$B$2:$J$850,6,FALSE),J2120)</f>
        <v>31987.9161206198</v>
      </c>
      <c r="P2120">
        <f t="shared" si="124"/>
        <v>0</v>
      </c>
      <c r="Q2120">
        <f>$H2120*Q$2402</f>
        <v>33271.623005350346</v>
      </c>
      <c r="R2120">
        <f t="shared" si="125"/>
        <v>0</v>
      </c>
      <c r="S2120">
        <f t="shared" si="126"/>
        <v>0</v>
      </c>
      <c r="T2120">
        <f>MROT/DAY(EOMONTH(MIN($G$2:$G$2401),MONTH(G2120)-1))/8*H2120*$T$2402</f>
        <v>0</v>
      </c>
      <c r="U2120">
        <f>I2120-PLAN</f>
        <v>80</v>
      </c>
    </row>
    <row r="2121" spans="1:21" x14ac:dyDescent="0.35">
      <c r="A2121">
        <v>1697</v>
      </c>
      <c r="B2121" t="s">
        <v>119</v>
      </c>
      <c r="C2121" t="s">
        <v>50</v>
      </c>
      <c r="D2121">
        <v>5</v>
      </c>
      <c r="E2121" t="s">
        <v>51</v>
      </c>
      <c r="F2121">
        <v>2</v>
      </c>
      <c r="G2121" s="1">
        <v>44570</v>
      </c>
      <c r="H2121">
        <v>228</v>
      </c>
      <c r="I2121">
        <v>1640</v>
      </c>
      <c r="K2121">
        <f>IF(ISBLANK(J2121),VLOOKUP(A2121,LinearRegression!$B$2:$J$850,6,FALSE),J2121)</f>
        <v>37158.498556921797</v>
      </c>
      <c r="L2121" s="4">
        <f>IF(ISBLANK(J2121),VLOOKUP(A2121,GradientBoostingRegressor!$B$2:$J$850,6,FALSE),J2121)</f>
        <v>34527.255524111599</v>
      </c>
      <c r="P2121">
        <f t="shared" si="124"/>
        <v>0</v>
      </c>
      <c r="Q2121">
        <f>$H2121*Q$2402</f>
        <v>35120.046505647588</v>
      </c>
      <c r="R2121">
        <f t="shared" si="125"/>
        <v>0</v>
      </c>
      <c r="S2121">
        <f t="shared" si="126"/>
        <v>0</v>
      </c>
      <c r="T2121">
        <f>MROT/DAY(EOMONTH(MIN($G$2:$G$2401),MONTH(G2121)-1))/8*H2121*$T$2402</f>
        <v>0</v>
      </c>
      <c r="U2121">
        <f>I2121-PLAN</f>
        <v>80</v>
      </c>
    </row>
    <row r="2122" spans="1:21" x14ac:dyDescent="0.35">
      <c r="A2122">
        <v>1698</v>
      </c>
      <c r="B2122" t="s">
        <v>120</v>
      </c>
      <c r="C2122" t="s">
        <v>50</v>
      </c>
      <c r="D2122">
        <v>5</v>
      </c>
      <c r="E2122" t="s">
        <v>51</v>
      </c>
      <c r="F2122">
        <v>2</v>
      </c>
      <c r="G2122" s="1">
        <v>44570</v>
      </c>
      <c r="H2122">
        <v>204</v>
      </c>
      <c r="I2122">
        <v>1640</v>
      </c>
      <c r="K2122">
        <f>IF(ISBLANK(J2122),VLOOKUP(A2122,LinearRegression!$B$2:$J$850,6,FALSE),J2122)</f>
        <v>31623.6316350825</v>
      </c>
      <c r="L2122" s="4">
        <f>IF(ISBLANK(J2122),VLOOKUP(A2122,GradientBoostingRegressor!$B$2:$J$850,6,FALSE),J2122)</f>
        <v>28734.068336875302</v>
      </c>
      <c r="P2122">
        <f t="shared" si="124"/>
        <v>0</v>
      </c>
      <c r="Q2122">
        <f>$H2122*Q$2402</f>
        <v>31423.199505053104</v>
      </c>
      <c r="R2122">
        <f t="shared" si="125"/>
        <v>0</v>
      </c>
      <c r="S2122">
        <f t="shared" si="126"/>
        <v>0</v>
      </c>
      <c r="T2122">
        <f>MROT/DAY(EOMONTH(MIN($G$2:$G$2401),MONTH(G2122)-1))/8*H2122*$T$2402</f>
        <v>0</v>
      </c>
      <c r="U2122">
        <f>I2122-PLAN</f>
        <v>80</v>
      </c>
    </row>
    <row r="2123" spans="1:21" x14ac:dyDescent="0.35">
      <c r="A2123">
        <v>1699</v>
      </c>
      <c r="B2123" t="s">
        <v>121</v>
      </c>
      <c r="C2123" t="s">
        <v>114</v>
      </c>
      <c r="D2123">
        <v>5</v>
      </c>
      <c r="E2123" t="s">
        <v>51</v>
      </c>
      <c r="F2123">
        <v>3.3</v>
      </c>
      <c r="G2123" s="1">
        <v>44570</v>
      </c>
      <c r="H2123">
        <v>240</v>
      </c>
      <c r="I2123">
        <v>1640</v>
      </c>
      <c r="K2123">
        <f>IF(ISBLANK(J2123),VLOOKUP(A2123,LinearRegression!$B$2:$J$850,6,FALSE),J2123)</f>
        <v>43067.653084598896</v>
      </c>
      <c r="L2123" s="4">
        <f>IF(ISBLANK(J2123),VLOOKUP(A2123,GradientBoostingRegressor!$B$2:$J$850,6,FALSE),J2123)</f>
        <v>41920.982883672201</v>
      </c>
      <c r="P2123">
        <f t="shared" si="124"/>
        <v>0</v>
      </c>
      <c r="Q2123">
        <f>$H2123*Q$2402</f>
        <v>36968.47000594483</v>
      </c>
      <c r="R2123">
        <f t="shared" si="125"/>
        <v>0</v>
      </c>
      <c r="S2123">
        <f t="shared" si="126"/>
        <v>0</v>
      </c>
      <c r="T2123">
        <f>MROT/DAY(EOMONTH(MIN($G$2:$G$2401),MONTH(G2123)-1))/8*H2123*$T$2402</f>
        <v>0</v>
      </c>
      <c r="U2123">
        <f>I2123-PLAN</f>
        <v>80</v>
      </c>
    </row>
    <row r="2124" spans="1:21" x14ac:dyDescent="0.35">
      <c r="A2124">
        <v>1700</v>
      </c>
      <c r="B2124" t="s">
        <v>122</v>
      </c>
      <c r="C2124" t="s">
        <v>114</v>
      </c>
      <c r="D2124">
        <v>5</v>
      </c>
      <c r="E2124" t="s">
        <v>51</v>
      </c>
      <c r="F2124">
        <v>3.3</v>
      </c>
      <c r="G2124" s="1">
        <v>44570</v>
      </c>
      <c r="H2124">
        <v>180</v>
      </c>
      <c r="I2124">
        <v>1640</v>
      </c>
      <c r="K2124">
        <f>IF(ISBLANK(J2124),VLOOKUP(A2124,LinearRegression!$B$2:$J$850,6,FALSE),J2124)</f>
        <v>29230.485780000701</v>
      </c>
      <c r="L2124" s="4">
        <f>IF(ISBLANK(J2124),VLOOKUP(A2124,GradientBoostingRegressor!$B$2:$J$850,6,FALSE),J2124)</f>
        <v>26748.222696499099</v>
      </c>
      <c r="P2124">
        <f t="shared" si="124"/>
        <v>0</v>
      </c>
      <c r="Q2124">
        <f>$H2124*Q$2402</f>
        <v>27726.35250445862</v>
      </c>
      <c r="R2124">
        <f t="shared" si="125"/>
        <v>0</v>
      </c>
      <c r="S2124">
        <f t="shared" si="126"/>
        <v>0</v>
      </c>
      <c r="T2124">
        <f>MROT/DAY(EOMONTH(MIN($G$2:$G$2401),MONTH(G2124)-1))/8*H2124*$T$2402</f>
        <v>0</v>
      </c>
      <c r="U2124">
        <f>I2124-PLAN</f>
        <v>80</v>
      </c>
    </row>
    <row r="2125" spans="1:21" x14ac:dyDescent="0.35">
      <c r="A2125">
        <v>1701</v>
      </c>
      <c r="B2125" t="s">
        <v>123</v>
      </c>
      <c r="C2125" t="s">
        <v>50</v>
      </c>
      <c r="D2125">
        <v>5</v>
      </c>
      <c r="E2125" t="s">
        <v>51</v>
      </c>
      <c r="F2125">
        <v>2</v>
      </c>
      <c r="G2125" s="1">
        <v>44570</v>
      </c>
      <c r="H2125">
        <v>204</v>
      </c>
      <c r="I2125">
        <v>1640</v>
      </c>
      <c r="K2125">
        <f>IF(ISBLANK(J2125),VLOOKUP(A2125,LinearRegression!$B$2:$J$850,6,FALSE),J2125)</f>
        <v>31623.6316350825</v>
      </c>
      <c r="L2125" s="4">
        <f>IF(ISBLANK(J2125),VLOOKUP(A2125,GradientBoostingRegressor!$B$2:$J$850,6,FALSE),J2125)</f>
        <v>28734.068336875302</v>
      </c>
      <c r="P2125">
        <f t="shared" si="124"/>
        <v>0</v>
      </c>
      <c r="Q2125">
        <f>$H2125*Q$2402</f>
        <v>31423.199505053104</v>
      </c>
      <c r="R2125">
        <f t="shared" si="125"/>
        <v>0</v>
      </c>
      <c r="S2125">
        <f t="shared" si="126"/>
        <v>0</v>
      </c>
      <c r="T2125">
        <f>MROT/DAY(EOMONTH(MIN($G$2:$G$2401),MONTH(G2125)-1))/8*H2125*$T$2402</f>
        <v>0</v>
      </c>
      <c r="U2125">
        <f>I2125-PLAN</f>
        <v>80</v>
      </c>
    </row>
    <row r="2126" spans="1:21" x14ac:dyDescent="0.35">
      <c r="A2126">
        <v>1702</v>
      </c>
      <c r="B2126" t="s">
        <v>124</v>
      </c>
      <c r="C2126" t="s">
        <v>114</v>
      </c>
      <c r="D2126">
        <v>5</v>
      </c>
      <c r="E2126" t="s">
        <v>51</v>
      </c>
      <c r="F2126">
        <v>3.3</v>
      </c>
      <c r="G2126" s="1">
        <v>44570</v>
      </c>
      <c r="H2126">
        <v>216</v>
      </c>
      <c r="I2126">
        <v>1640</v>
      </c>
      <c r="K2126">
        <f>IF(ISBLANK(J2126),VLOOKUP(A2126,LinearRegression!$B$2:$J$850,6,FALSE),J2126)</f>
        <v>37532.786162759599</v>
      </c>
      <c r="L2126" s="4">
        <f>IF(ISBLANK(J2126),VLOOKUP(A2126,GradientBoostingRegressor!$B$2:$J$850,6,FALSE),J2126)</f>
        <v>35574.498246887102</v>
      </c>
      <c r="P2126">
        <f t="shared" si="124"/>
        <v>0</v>
      </c>
      <c r="Q2126">
        <f>$H2126*Q$2402</f>
        <v>33271.623005350346</v>
      </c>
      <c r="R2126">
        <f t="shared" si="125"/>
        <v>0</v>
      </c>
      <c r="S2126">
        <f t="shared" si="126"/>
        <v>0</v>
      </c>
      <c r="T2126">
        <f>MROT/DAY(EOMONTH(MIN($G$2:$G$2401),MONTH(G2126)-1))/8*H2126*$T$2402</f>
        <v>0</v>
      </c>
      <c r="U2126">
        <f>I2126-PLAN</f>
        <v>80</v>
      </c>
    </row>
    <row r="2127" spans="1:21" x14ac:dyDescent="0.35">
      <c r="A2127">
        <v>1703</v>
      </c>
      <c r="B2127" t="s">
        <v>125</v>
      </c>
      <c r="C2127" t="s">
        <v>50</v>
      </c>
      <c r="D2127">
        <v>5</v>
      </c>
      <c r="E2127" t="s">
        <v>51</v>
      </c>
      <c r="F2127">
        <v>2</v>
      </c>
      <c r="G2127" s="1">
        <v>44570</v>
      </c>
      <c r="H2127">
        <v>168</v>
      </c>
      <c r="I2127">
        <v>1640</v>
      </c>
      <c r="K2127">
        <f>IF(ISBLANK(J2127),VLOOKUP(A2127,LinearRegression!$B$2:$J$850,6,FALSE),J2127)</f>
        <v>23321.331252323602</v>
      </c>
      <c r="L2127" s="4">
        <f>IF(ISBLANK(J2127),VLOOKUP(A2127,GradientBoostingRegressor!$B$2:$J$850,6,FALSE),J2127)</f>
        <v>20980.844565543</v>
      </c>
      <c r="P2127">
        <f t="shared" si="124"/>
        <v>0</v>
      </c>
      <c r="Q2127">
        <f>$H2127*Q$2402</f>
        <v>25877.929004161379</v>
      </c>
      <c r="R2127">
        <f t="shared" si="125"/>
        <v>0</v>
      </c>
      <c r="S2127">
        <f t="shared" si="126"/>
        <v>0</v>
      </c>
      <c r="T2127">
        <f>MROT/DAY(EOMONTH(MIN($G$2:$G$2401),MONTH(G2127)-1))/8*H2127*$T$2402</f>
        <v>0</v>
      </c>
      <c r="U2127">
        <f>I2127-PLAN</f>
        <v>80</v>
      </c>
    </row>
    <row r="2128" spans="1:21" x14ac:dyDescent="0.35">
      <c r="A2128">
        <v>1704</v>
      </c>
      <c r="B2128" t="s">
        <v>126</v>
      </c>
      <c r="C2128" t="s">
        <v>114</v>
      </c>
      <c r="D2128">
        <v>5</v>
      </c>
      <c r="E2128" t="s">
        <v>51</v>
      </c>
      <c r="F2128">
        <v>3.3</v>
      </c>
      <c r="G2128" s="1">
        <v>44570</v>
      </c>
      <c r="H2128">
        <v>168</v>
      </c>
      <c r="I2128">
        <v>1640</v>
      </c>
      <c r="K2128">
        <f>IF(ISBLANK(J2128),VLOOKUP(A2128,LinearRegression!$B$2:$J$850,6,FALSE),J2128)</f>
        <v>26463.0523190811</v>
      </c>
      <c r="L2128" s="4">
        <f>IF(ISBLANK(J2128),VLOOKUP(A2128,GradientBoostingRegressor!$B$2:$J$850,6,FALSE),J2128)</f>
        <v>23069.241159547601</v>
      </c>
      <c r="P2128">
        <f t="shared" si="124"/>
        <v>0</v>
      </c>
      <c r="Q2128">
        <f>$H2128*Q$2402</f>
        <v>25877.929004161379</v>
      </c>
      <c r="R2128">
        <f t="shared" si="125"/>
        <v>0</v>
      </c>
      <c r="S2128">
        <f t="shared" si="126"/>
        <v>0</v>
      </c>
      <c r="T2128">
        <f>MROT/DAY(EOMONTH(MIN($G$2:$G$2401),MONTH(G2128)-1))/8*H2128*$T$2402</f>
        <v>0</v>
      </c>
      <c r="U2128">
        <f>I2128-PLAN</f>
        <v>80</v>
      </c>
    </row>
    <row r="2129" spans="1:21" x14ac:dyDescent="0.35">
      <c r="A2129">
        <v>1705</v>
      </c>
      <c r="B2129" t="s">
        <v>127</v>
      </c>
      <c r="C2129" t="s">
        <v>114</v>
      </c>
      <c r="D2129">
        <v>5</v>
      </c>
      <c r="E2129" t="s">
        <v>51</v>
      </c>
      <c r="F2129">
        <v>3.3</v>
      </c>
      <c r="G2129" s="1">
        <v>44570</v>
      </c>
      <c r="H2129">
        <v>192</v>
      </c>
      <c r="I2129">
        <v>1640</v>
      </c>
      <c r="K2129">
        <f>IF(ISBLANK(J2129),VLOOKUP(A2129,LinearRegression!$B$2:$J$850,6,FALSE),J2129)</f>
        <v>31997.919240920401</v>
      </c>
      <c r="L2129" s="4">
        <f>IF(ISBLANK(J2129),VLOOKUP(A2129,GradientBoostingRegressor!$B$2:$J$850,6,FALSE),J2129)</f>
        <v>29533.034655115702</v>
      </c>
      <c r="P2129">
        <f t="shared" si="124"/>
        <v>0</v>
      </c>
      <c r="Q2129">
        <f>$H2129*Q$2402</f>
        <v>29574.776004755862</v>
      </c>
      <c r="R2129">
        <f t="shared" si="125"/>
        <v>0</v>
      </c>
      <c r="S2129">
        <f t="shared" si="126"/>
        <v>0</v>
      </c>
      <c r="T2129">
        <f>MROT/DAY(EOMONTH(MIN($G$2:$G$2401),MONTH(G2129)-1))/8*H2129*$T$2402</f>
        <v>0</v>
      </c>
      <c r="U2129">
        <f>I2129-PLAN</f>
        <v>80</v>
      </c>
    </row>
    <row r="2130" spans="1:21" x14ac:dyDescent="0.35">
      <c r="A2130">
        <v>1706</v>
      </c>
      <c r="B2130" t="s">
        <v>128</v>
      </c>
      <c r="C2130" t="s">
        <v>114</v>
      </c>
      <c r="D2130">
        <v>5</v>
      </c>
      <c r="E2130" t="s">
        <v>51</v>
      </c>
      <c r="F2130">
        <v>3.3</v>
      </c>
      <c r="G2130" s="1">
        <v>44570</v>
      </c>
      <c r="H2130">
        <v>168</v>
      </c>
      <c r="I2130">
        <v>1640</v>
      </c>
      <c r="K2130">
        <f>IF(ISBLANK(J2130),VLOOKUP(A2130,LinearRegression!$B$2:$J$850,6,FALSE),J2130)</f>
        <v>26463.0523190811</v>
      </c>
      <c r="L2130" s="4">
        <f>IF(ISBLANK(J2130),VLOOKUP(A2130,GradientBoostingRegressor!$B$2:$J$850,6,FALSE),J2130)</f>
        <v>23069.241159547601</v>
      </c>
      <c r="P2130">
        <f t="shared" si="124"/>
        <v>0</v>
      </c>
      <c r="Q2130">
        <f>$H2130*Q$2402</f>
        <v>25877.929004161379</v>
      </c>
      <c r="R2130">
        <f t="shared" si="125"/>
        <v>0</v>
      </c>
      <c r="S2130">
        <f t="shared" si="126"/>
        <v>0</v>
      </c>
      <c r="T2130">
        <f>MROT/DAY(EOMONTH(MIN($G$2:$G$2401),MONTH(G2130)-1))/8*H2130*$T$2402</f>
        <v>0</v>
      </c>
      <c r="U2130">
        <f>I2130-PLAN</f>
        <v>80</v>
      </c>
    </row>
    <row r="2131" spans="1:21" x14ac:dyDescent="0.35">
      <c r="A2131">
        <v>1707</v>
      </c>
      <c r="B2131" t="s">
        <v>129</v>
      </c>
      <c r="C2131" t="s">
        <v>114</v>
      </c>
      <c r="D2131">
        <v>5</v>
      </c>
      <c r="E2131" t="s">
        <v>51</v>
      </c>
      <c r="F2131">
        <v>3.3</v>
      </c>
      <c r="G2131" s="1">
        <v>44570</v>
      </c>
      <c r="H2131">
        <v>204</v>
      </c>
      <c r="I2131">
        <v>1640</v>
      </c>
      <c r="K2131">
        <f>IF(ISBLANK(J2131),VLOOKUP(A2131,LinearRegression!$B$2:$J$850,6,FALSE),J2131)</f>
        <v>34765.352701839998</v>
      </c>
      <c r="L2131" s="4">
        <f>IF(ISBLANK(J2131),VLOOKUP(A2131,GradientBoostingRegressor!$B$2:$J$850,6,FALSE),J2131)</f>
        <v>32674.4508496491</v>
      </c>
      <c r="P2131">
        <f t="shared" si="124"/>
        <v>0</v>
      </c>
      <c r="Q2131">
        <f>$H2131*Q$2402</f>
        <v>31423.199505053104</v>
      </c>
      <c r="R2131">
        <f t="shared" si="125"/>
        <v>0</v>
      </c>
      <c r="S2131">
        <f t="shared" si="126"/>
        <v>0</v>
      </c>
      <c r="T2131">
        <f>MROT/DAY(EOMONTH(MIN($G$2:$G$2401),MONTH(G2131)-1))/8*H2131*$T$2402</f>
        <v>0</v>
      </c>
      <c r="U2131">
        <f>I2131-PLAN</f>
        <v>80</v>
      </c>
    </row>
    <row r="2132" spans="1:21" x14ac:dyDescent="0.35">
      <c r="A2132">
        <v>1708</v>
      </c>
      <c r="B2132" t="s">
        <v>130</v>
      </c>
      <c r="C2132" t="s">
        <v>50</v>
      </c>
      <c r="D2132">
        <v>5</v>
      </c>
      <c r="E2132" t="s">
        <v>51</v>
      </c>
      <c r="F2132">
        <v>2</v>
      </c>
      <c r="G2132" s="1">
        <v>44570</v>
      </c>
      <c r="H2132">
        <v>228</v>
      </c>
      <c r="I2132">
        <v>1640</v>
      </c>
      <c r="K2132">
        <f>IF(ISBLANK(J2132),VLOOKUP(A2132,LinearRegression!$B$2:$J$850,6,FALSE),J2132)</f>
        <v>37158.498556921797</v>
      </c>
      <c r="L2132" s="4">
        <f>IF(ISBLANK(J2132),VLOOKUP(A2132,GradientBoostingRegressor!$B$2:$J$850,6,FALSE),J2132)</f>
        <v>34527.255524111599</v>
      </c>
      <c r="P2132">
        <f t="shared" si="124"/>
        <v>0</v>
      </c>
      <c r="Q2132">
        <f>$H2132*Q$2402</f>
        <v>35120.046505647588</v>
      </c>
      <c r="R2132">
        <f t="shared" si="125"/>
        <v>0</v>
      </c>
      <c r="S2132">
        <f t="shared" si="126"/>
        <v>0</v>
      </c>
      <c r="T2132">
        <f>MROT/DAY(EOMONTH(MIN($G$2:$G$2401),MONTH(G2132)-1))/8*H2132*$T$2402</f>
        <v>0</v>
      </c>
      <c r="U2132">
        <f>I2132-PLAN</f>
        <v>80</v>
      </c>
    </row>
    <row r="2133" spans="1:21" x14ac:dyDescent="0.35">
      <c r="A2133">
        <v>1709</v>
      </c>
      <c r="B2133" t="s">
        <v>131</v>
      </c>
      <c r="C2133" t="s">
        <v>114</v>
      </c>
      <c r="D2133">
        <v>5</v>
      </c>
      <c r="E2133" t="s">
        <v>51</v>
      </c>
      <c r="F2133">
        <v>3.3</v>
      </c>
      <c r="G2133" s="1">
        <v>44570</v>
      </c>
      <c r="H2133">
        <v>204</v>
      </c>
      <c r="I2133">
        <v>1640</v>
      </c>
      <c r="K2133">
        <f>IF(ISBLANK(J2133),VLOOKUP(A2133,LinearRegression!$B$2:$J$850,6,FALSE),J2133)</f>
        <v>34765.352701839998</v>
      </c>
      <c r="L2133" s="4">
        <f>IF(ISBLANK(J2133),VLOOKUP(A2133,GradientBoostingRegressor!$B$2:$J$850,6,FALSE),J2133)</f>
        <v>32674.4508496491</v>
      </c>
      <c r="P2133">
        <f t="shared" si="124"/>
        <v>0</v>
      </c>
      <c r="Q2133">
        <f>$H2133*Q$2402</f>
        <v>31423.199505053104</v>
      </c>
      <c r="R2133">
        <f t="shared" si="125"/>
        <v>0</v>
      </c>
      <c r="S2133">
        <f t="shared" si="126"/>
        <v>0</v>
      </c>
      <c r="T2133">
        <f>MROT/DAY(EOMONTH(MIN($G$2:$G$2401),MONTH(G2133)-1))/8*H2133*$T$2402</f>
        <v>0</v>
      </c>
      <c r="U2133">
        <f>I2133-PLAN</f>
        <v>80</v>
      </c>
    </row>
    <row r="2134" spans="1:21" x14ac:dyDescent="0.35">
      <c r="A2134">
        <v>1710</v>
      </c>
      <c r="B2134" t="s">
        <v>132</v>
      </c>
      <c r="C2134" t="s">
        <v>50</v>
      </c>
      <c r="D2134">
        <v>5</v>
      </c>
      <c r="E2134" t="s">
        <v>133</v>
      </c>
      <c r="F2134">
        <v>2</v>
      </c>
      <c r="G2134" s="1">
        <v>44570</v>
      </c>
      <c r="H2134">
        <v>180</v>
      </c>
      <c r="I2134">
        <v>1640</v>
      </c>
      <c r="K2134">
        <f>IF(ISBLANK(J2134),VLOOKUP(A2134,LinearRegression!$B$2:$J$850,6,FALSE),J2134)</f>
        <v>26088.764713243301</v>
      </c>
      <c r="L2134" s="4">
        <f>IF(ISBLANK(J2134),VLOOKUP(A2134,GradientBoostingRegressor!$B$2:$J$850,6,FALSE),J2134)</f>
        <v>23138.6668557019</v>
      </c>
      <c r="P2134">
        <f t="shared" si="124"/>
        <v>0</v>
      </c>
      <c r="Q2134">
        <f>$H2134*Q$2402</f>
        <v>27726.35250445862</v>
      </c>
      <c r="R2134">
        <f t="shared" si="125"/>
        <v>0</v>
      </c>
      <c r="S2134">
        <f t="shared" si="126"/>
        <v>0</v>
      </c>
      <c r="T2134">
        <f>MROT/DAY(EOMONTH(MIN($G$2:$G$2401),MONTH(G2134)-1))/8*H2134*$T$2402</f>
        <v>0</v>
      </c>
      <c r="U2134">
        <f>I2134-PLAN</f>
        <v>80</v>
      </c>
    </row>
    <row r="2135" spans="1:21" x14ac:dyDescent="0.35">
      <c r="A2135">
        <v>1711</v>
      </c>
      <c r="B2135" t="s">
        <v>134</v>
      </c>
      <c r="C2135" t="s">
        <v>50</v>
      </c>
      <c r="D2135">
        <v>5</v>
      </c>
      <c r="E2135" t="s">
        <v>133</v>
      </c>
      <c r="F2135">
        <v>2</v>
      </c>
      <c r="G2135" s="1">
        <v>44570</v>
      </c>
      <c r="H2135">
        <v>228</v>
      </c>
      <c r="I2135">
        <v>1640</v>
      </c>
      <c r="K2135">
        <f>IF(ISBLANK(J2135),VLOOKUP(A2135,LinearRegression!$B$2:$J$850,6,FALSE),J2135)</f>
        <v>37158.498556921797</v>
      </c>
      <c r="L2135" s="4">
        <f>IF(ISBLANK(J2135),VLOOKUP(A2135,GradientBoostingRegressor!$B$2:$J$850,6,FALSE),J2135)</f>
        <v>34527.255524111599</v>
      </c>
      <c r="P2135">
        <f t="shared" si="124"/>
        <v>0</v>
      </c>
      <c r="Q2135">
        <f>$H2135*Q$2402</f>
        <v>35120.046505647588</v>
      </c>
      <c r="R2135">
        <f t="shared" si="125"/>
        <v>0</v>
      </c>
      <c r="S2135">
        <f t="shared" si="126"/>
        <v>0</v>
      </c>
      <c r="T2135">
        <f>MROT/DAY(EOMONTH(MIN($G$2:$G$2401),MONTH(G2135)-1))/8*H2135*$T$2402</f>
        <v>0</v>
      </c>
      <c r="U2135">
        <f>I2135-PLAN</f>
        <v>80</v>
      </c>
    </row>
    <row r="2136" spans="1:21" x14ac:dyDescent="0.35">
      <c r="A2136">
        <v>1712</v>
      </c>
      <c r="B2136" t="s">
        <v>135</v>
      </c>
      <c r="C2136" t="s">
        <v>50</v>
      </c>
      <c r="D2136">
        <v>5</v>
      </c>
      <c r="E2136" t="s">
        <v>133</v>
      </c>
      <c r="F2136">
        <v>2</v>
      </c>
      <c r="G2136" s="1">
        <v>44570</v>
      </c>
      <c r="H2136">
        <v>192</v>
      </c>
      <c r="I2136">
        <v>1640</v>
      </c>
      <c r="K2136">
        <f>IF(ISBLANK(J2136),VLOOKUP(A2136,LinearRegression!$B$2:$J$850,6,FALSE),J2136)</f>
        <v>28856.198174162899</v>
      </c>
      <c r="L2136" s="4">
        <f>IF(ISBLANK(J2136),VLOOKUP(A2136,GradientBoostingRegressor!$B$2:$J$850,6,FALSE),J2136)</f>
        <v>26080.427706485701</v>
      </c>
      <c r="P2136">
        <f t="shared" si="124"/>
        <v>0</v>
      </c>
      <c r="Q2136">
        <f>$H2136*Q$2402</f>
        <v>29574.776004755862</v>
      </c>
      <c r="R2136">
        <f t="shared" si="125"/>
        <v>0</v>
      </c>
      <c r="S2136">
        <f t="shared" si="126"/>
        <v>0</v>
      </c>
      <c r="T2136">
        <f>MROT/DAY(EOMONTH(MIN($G$2:$G$2401),MONTH(G2136)-1))/8*H2136*$T$2402</f>
        <v>0</v>
      </c>
      <c r="U2136">
        <f>I2136-PLAN</f>
        <v>80</v>
      </c>
    </row>
    <row r="2137" spans="1:21" x14ac:dyDescent="0.35">
      <c r="A2137">
        <v>1713</v>
      </c>
      <c r="B2137" t="s">
        <v>136</v>
      </c>
      <c r="C2137" t="s">
        <v>50</v>
      </c>
      <c r="D2137">
        <v>5</v>
      </c>
      <c r="E2137" t="s">
        <v>133</v>
      </c>
      <c r="F2137">
        <v>2</v>
      </c>
      <c r="G2137" s="1">
        <v>44570</v>
      </c>
      <c r="H2137">
        <v>156</v>
      </c>
      <c r="I2137">
        <v>1640</v>
      </c>
      <c r="K2137">
        <f>IF(ISBLANK(J2137),VLOOKUP(A2137,LinearRegression!$B$2:$J$850,6,FALSE),J2137)</f>
        <v>20553.897791404001</v>
      </c>
      <c r="L2137" s="4">
        <f>IF(ISBLANK(J2137),VLOOKUP(A2137,GradientBoostingRegressor!$B$2:$J$850,6,FALSE),J2137)</f>
        <v>19640.1867330067</v>
      </c>
      <c r="P2137">
        <f t="shared" si="124"/>
        <v>0</v>
      </c>
      <c r="Q2137">
        <f>$H2137*Q$2402</f>
        <v>24029.505503864137</v>
      </c>
      <c r="R2137">
        <f t="shared" si="125"/>
        <v>0</v>
      </c>
      <c r="S2137">
        <f t="shared" si="126"/>
        <v>0</v>
      </c>
      <c r="T2137">
        <f>MROT/DAY(EOMONTH(MIN($G$2:$G$2401),MONTH(G2137)-1))/8*H2137*$T$2402</f>
        <v>0</v>
      </c>
      <c r="U2137">
        <f>I2137-PLAN</f>
        <v>80</v>
      </c>
    </row>
    <row r="2138" spans="1:21" x14ac:dyDescent="0.35">
      <c r="A2138">
        <v>1714</v>
      </c>
      <c r="B2138" t="s">
        <v>137</v>
      </c>
      <c r="C2138" t="s">
        <v>50</v>
      </c>
      <c r="D2138">
        <v>5</v>
      </c>
      <c r="E2138" t="s">
        <v>133</v>
      </c>
      <c r="F2138">
        <v>2</v>
      </c>
      <c r="G2138" s="1">
        <v>44570</v>
      </c>
      <c r="H2138">
        <v>204</v>
      </c>
      <c r="I2138">
        <v>1640</v>
      </c>
      <c r="K2138">
        <f>IF(ISBLANK(J2138),VLOOKUP(A2138,LinearRegression!$B$2:$J$850,6,FALSE),J2138)</f>
        <v>31623.6316350825</v>
      </c>
      <c r="L2138" s="4">
        <f>IF(ISBLANK(J2138),VLOOKUP(A2138,GradientBoostingRegressor!$B$2:$J$850,6,FALSE),J2138)</f>
        <v>28734.068336875302</v>
      </c>
      <c r="P2138">
        <f t="shared" si="124"/>
        <v>0</v>
      </c>
      <c r="Q2138">
        <f>$H2138*Q$2402</f>
        <v>31423.199505053104</v>
      </c>
      <c r="R2138">
        <f t="shared" si="125"/>
        <v>0</v>
      </c>
      <c r="S2138">
        <f t="shared" si="126"/>
        <v>0</v>
      </c>
      <c r="T2138">
        <f>MROT/DAY(EOMONTH(MIN($G$2:$G$2401),MONTH(G2138)-1))/8*H2138*$T$2402</f>
        <v>0</v>
      </c>
      <c r="U2138">
        <f>I2138-PLAN</f>
        <v>80</v>
      </c>
    </row>
    <row r="2139" spans="1:21" x14ac:dyDescent="0.35">
      <c r="A2139">
        <v>1715</v>
      </c>
      <c r="B2139" t="s">
        <v>138</v>
      </c>
      <c r="C2139" t="s">
        <v>50</v>
      </c>
      <c r="D2139">
        <v>5</v>
      </c>
      <c r="E2139" t="s">
        <v>133</v>
      </c>
      <c r="F2139">
        <v>2</v>
      </c>
      <c r="G2139" s="1">
        <v>44570</v>
      </c>
      <c r="H2139">
        <v>204</v>
      </c>
      <c r="I2139">
        <v>1640</v>
      </c>
      <c r="K2139">
        <f>IF(ISBLANK(J2139),VLOOKUP(A2139,LinearRegression!$B$2:$J$850,6,FALSE),J2139)</f>
        <v>31623.6316350825</v>
      </c>
      <c r="L2139" s="4">
        <f>IF(ISBLANK(J2139),VLOOKUP(A2139,GradientBoostingRegressor!$B$2:$J$850,6,FALSE),J2139)</f>
        <v>28734.068336875302</v>
      </c>
      <c r="P2139">
        <f t="shared" si="124"/>
        <v>0</v>
      </c>
      <c r="Q2139">
        <f>$H2139*Q$2402</f>
        <v>31423.199505053104</v>
      </c>
      <c r="R2139">
        <f t="shared" si="125"/>
        <v>0</v>
      </c>
      <c r="S2139">
        <f t="shared" si="126"/>
        <v>0</v>
      </c>
      <c r="T2139">
        <f>MROT/DAY(EOMONTH(MIN($G$2:$G$2401),MONTH(G2139)-1))/8*H2139*$T$2402</f>
        <v>0</v>
      </c>
      <c r="U2139">
        <f>I2139-PLAN</f>
        <v>80</v>
      </c>
    </row>
    <row r="2140" spans="1:21" x14ac:dyDescent="0.35">
      <c r="A2140">
        <v>1716</v>
      </c>
      <c r="B2140" t="s">
        <v>139</v>
      </c>
      <c r="C2140" t="s">
        <v>65</v>
      </c>
      <c r="D2140">
        <v>5</v>
      </c>
      <c r="E2140" t="s">
        <v>66</v>
      </c>
      <c r="F2140">
        <v>3.4</v>
      </c>
      <c r="G2140" s="1">
        <v>44570</v>
      </c>
      <c r="H2140">
        <v>216</v>
      </c>
      <c r="I2140">
        <v>1640</v>
      </c>
      <c r="K2140">
        <f>IF(ISBLANK(J2140),VLOOKUP(A2140,LinearRegression!$B$2:$J$850,6,FALSE),J2140)</f>
        <v>37774.457014048603</v>
      </c>
      <c r="L2140" s="4">
        <f>IF(ISBLANK(J2140),VLOOKUP(A2140,GradientBoostingRegressor!$B$2:$J$850,6,FALSE),J2140)</f>
        <v>36866.755754435799</v>
      </c>
      <c r="P2140">
        <f t="shared" si="124"/>
        <v>0</v>
      </c>
      <c r="Q2140">
        <f>$H2140*Q$2402</f>
        <v>33271.623005350346</v>
      </c>
      <c r="R2140">
        <f t="shared" si="125"/>
        <v>0</v>
      </c>
      <c r="S2140">
        <f t="shared" si="126"/>
        <v>0</v>
      </c>
      <c r="T2140">
        <f>MROT/DAY(EOMONTH(MIN($G$2:$G$2401),MONTH(G2140)-1))/8*H2140*$T$2402</f>
        <v>0</v>
      </c>
      <c r="U2140">
        <f>I2140-PLAN</f>
        <v>80</v>
      </c>
    </row>
    <row r="2141" spans="1:21" x14ac:dyDescent="0.35">
      <c r="A2141">
        <v>1717</v>
      </c>
      <c r="B2141" t="s">
        <v>140</v>
      </c>
      <c r="C2141" t="s">
        <v>65</v>
      </c>
      <c r="D2141">
        <v>5</v>
      </c>
      <c r="E2141" t="s">
        <v>66</v>
      </c>
      <c r="F2141">
        <v>3.4</v>
      </c>
      <c r="G2141" s="1">
        <v>44570</v>
      </c>
      <c r="H2141">
        <v>192</v>
      </c>
      <c r="I2141">
        <v>1640</v>
      </c>
      <c r="K2141">
        <f>IF(ISBLANK(J2141),VLOOKUP(A2141,LinearRegression!$B$2:$J$850,6,FALSE),J2141)</f>
        <v>32239.590092209401</v>
      </c>
      <c r="L2141" s="4">
        <f>IF(ISBLANK(J2141),VLOOKUP(A2141,GradientBoostingRegressor!$B$2:$J$850,6,FALSE),J2141)</f>
        <v>30664.413735859602</v>
      </c>
      <c r="P2141">
        <f t="shared" si="124"/>
        <v>0</v>
      </c>
      <c r="Q2141">
        <f>$H2141*Q$2402</f>
        <v>29574.776004755862</v>
      </c>
      <c r="R2141">
        <f t="shared" si="125"/>
        <v>0</v>
      </c>
      <c r="S2141">
        <f t="shared" si="126"/>
        <v>0</v>
      </c>
      <c r="T2141">
        <f>MROT/DAY(EOMONTH(MIN($G$2:$G$2401),MONTH(G2141)-1))/8*H2141*$T$2402</f>
        <v>0</v>
      </c>
      <c r="U2141">
        <f>I2141-PLAN</f>
        <v>80</v>
      </c>
    </row>
    <row r="2142" spans="1:21" x14ac:dyDescent="0.35">
      <c r="A2142">
        <v>1718</v>
      </c>
      <c r="B2142" t="s">
        <v>141</v>
      </c>
      <c r="C2142" t="s">
        <v>65</v>
      </c>
      <c r="D2142">
        <v>5</v>
      </c>
      <c r="E2142" t="s">
        <v>142</v>
      </c>
      <c r="F2142">
        <v>3.4</v>
      </c>
      <c r="G2142" s="1">
        <v>44570</v>
      </c>
      <c r="H2142">
        <v>192</v>
      </c>
      <c r="I2142">
        <v>1640</v>
      </c>
      <c r="K2142">
        <f>IF(ISBLANK(J2142),VLOOKUP(A2142,LinearRegression!$B$2:$J$850,6,FALSE),J2142)</f>
        <v>32239.590092209401</v>
      </c>
      <c r="L2142" s="4">
        <f>IF(ISBLANK(J2142),VLOOKUP(A2142,GradientBoostingRegressor!$B$2:$J$850,6,FALSE),J2142)</f>
        <v>30664.413735859602</v>
      </c>
      <c r="P2142">
        <f t="shared" si="124"/>
        <v>0</v>
      </c>
      <c r="Q2142">
        <f>$H2142*Q$2402</f>
        <v>29574.776004755862</v>
      </c>
      <c r="R2142">
        <f t="shared" si="125"/>
        <v>0</v>
      </c>
      <c r="S2142">
        <f t="shared" si="126"/>
        <v>0</v>
      </c>
      <c r="T2142">
        <f>MROT/DAY(EOMONTH(MIN($G$2:$G$2401),MONTH(G2142)-1))/8*H2142*$T$2402</f>
        <v>0</v>
      </c>
      <c r="U2142">
        <f>I2142-PLAN</f>
        <v>80</v>
      </c>
    </row>
    <row r="2143" spans="1:21" x14ac:dyDescent="0.35">
      <c r="A2143">
        <v>1719</v>
      </c>
      <c r="B2143" t="s">
        <v>143</v>
      </c>
      <c r="C2143" t="s">
        <v>65</v>
      </c>
      <c r="D2143">
        <v>5</v>
      </c>
      <c r="E2143" t="s">
        <v>142</v>
      </c>
      <c r="F2143">
        <v>3.4</v>
      </c>
      <c r="G2143" s="1">
        <v>44570</v>
      </c>
      <c r="H2143">
        <v>156</v>
      </c>
      <c r="I2143">
        <v>1640</v>
      </c>
      <c r="K2143">
        <f>IF(ISBLANK(J2143),VLOOKUP(A2143,LinearRegression!$B$2:$J$850,6,FALSE),J2143)</f>
        <v>23937.289709450499</v>
      </c>
      <c r="L2143" s="4">
        <f>IF(ISBLANK(J2143),VLOOKUP(A2143,GradientBoostingRegressor!$B$2:$J$850,6,FALSE),J2143)</f>
        <v>22481.844450122098</v>
      </c>
      <c r="P2143">
        <f t="shared" si="124"/>
        <v>0</v>
      </c>
      <c r="Q2143">
        <f>$H2143*Q$2402</f>
        <v>24029.505503864137</v>
      </c>
      <c r="R2143">
        <f t="shared" si="125"/>
        <v>0</v>
      </c>
      <c r="S2143">
        <f t="shared" si="126"/>
        <v>0</v>
      </c>
      <c r="T2143">
        <f>MROT/DAY(EOMONTH(MIN($G$2:$G$2401),MONTH(G2143)-1))/8*H2143*$T$2402</f>
        <v>0</v>
      </c>
      <c r="U2143">
        <f>I2143-PLAN</f>
        <v>80</v>
      </c>
    </row>
    <row r="2144" spans="1:21" x14ac:dyDescent="0.35">
      <c r="A2144">
        <v>1720</v>
      </c>
      <c r="B2144" t="s">
        <v>144</v>
      </c>
      <c r="C2144" t="s">
        <v>65</v>
      </c>
      <c r="D2144">
        <v>5</v>
      </c>
      <c r="E2144" t="s">
        <v>142</v>
      </c>
      <c r="F2144">
        <v>3.4</v>
      </c>
      <c r="G2144" s="1">
        <v>44570</v>
      </c>
      <c r="H2144">
        <v>240</v>
      </c>
      <c r="I2144">
        <v>1640</v>
      </c>
      <c r="K2144">
        <f>IF(ISBLANK(J2144),VLOOKUP(A2144,LinearRegression!$B$2:$J$850,6,FALSE),J2144)</f>
        <v>43309.3239358879</v>
      </c>
      <c r="L2144" s="4">
        <f>IF(ISBLANK(J2144),VLOOKUP(A2144,GradientBoostingRegressor!$B$2:$J$850,6,FALSE),J2144)</f>
        <v>43159.375363040097</v>
      </c>
      <c r="P2144">
        <f t="shared" si="124"/>
        <v>0</v>
      </c>
      <c r="Q2144">
        <f>$H2144*Q$2402</f>
        <v>36968.47000594483</v>
      </c>
      <c r="R2144">
        <f t="shared" si="125"/>
        <v>0</v>
      </c>
      <c r="S2144">
        <f t="shared" si="126"/>
        <v>0</v>
      </c>
      <c r="T2144">
        <f>MROT/DAY(EOMONTH(MIN($G$2:$G$2401),MONTH(G2144)-1))/8*H2144*$T$2402</f>
        <v>0</v>
      </c>
      <c r="U2144">
        <f>I2144-PLAN</f>
        <v>80</v>
      </c>
    </row>
    <row r="2145" spans="1:21" x14ac:dyDescent="0.35">
      <c r="A2145">
        <v>1721</v>
      </c>
      <c r="B2145" t="s">
        <v>145</v>
      </c>
      <c r="C2145" t="s">
        <v>65</v>
      </c>
      <c r="D2145">
        <v>5</v>
      </c>
      <c r="E2145" t="s">
        <v>142</v>
      </c>
      <c r="F2145">
        <v>3.4</v>
      </c>
      <c r="G2145" s="1">
        <v>44570</v>
      </c>
      <c r="H2145">
        <v>168</v>
      </c>
      <c r="I2145">
        <v>1640</v>
      </c>
      <c r="K2145">
        <f>IF(ISBLANK(J2145),VLOOKUP(A2145,LinearRegression!$B$2:$J$850,6,FALSE),J2145)</f>
        <v>26704.7231703701</v>
      </c>
      <c r="L2145" s="4">
        <f>IF(ISBLANK(J2145),VLOOKUP(A2145,GradientBoostingRegressor!$B$2:$J$850,6,FALSE),J2145)</f>
        <v>24115.195376538599</v>
      </c>
      <c r="P2145">
        <f t="shared" si="124"/>
        <v>0</v>
      </c>
      <c r="Q2145">
        <f>$H2145*Q$2402</f>
        <v>25877.929004161379</v>
      </c>
      <c r="R2145">
        <f t="shared" si="125"/>
        <v>0</v>
      </c>
      <c r="S2145">
        <f t="shared" si="126"/>
        <v>0</v>
      </c>
      <c r="T2145">
        <f>MROT/DAY(EOMONTH(MIN($G$2:$G$2401),MONTH(G2145)-1))/8*H2145*$T$2402</f>
        <v>0</v>
      </c>
      <c r="U2145">
        <f>I2145-PLAN</f>
        <v>80</v>
      </c>
    </row>
    <row r="2146" spans="1:21" x14ac:dyDescent="0.35">
      <c r="A2146">
        <v>1722</v>
      </c>
      <c r="B2146" t="s">
        <v>146</v>
      </c>
      <c r="C2146" t="s">
        <v>65</v>
      </c>
      <c r="D2146">
        <v>5</v>
      </c>
      <c r="E2146" t="s">
        <v>142</v>
      </c>
      <c r="F2146">
        <v>3.4</v>
      </c>
      <c r="G2146" s="1">
        <v>44570</v>
      </c>
      <c r="H2146">
        <v>216</v>
      </c>
      <c r="I2146">
        <v>1640</v>
      </c>
      <c r="K2146">
        <f>IF(ISBLANK(J2146),VLOOKUP(A2146,LinearRegression!$B$2:$J$850,6,FALSE),J2146)</f>
        <v>37774.457014048603</v>
      </c>
      <c r="L2146" s="4">
        <f>IF(ISBLANK(J2146),VLOOKUP(A2146,GradientBoostingRegressor!$B$2:$J$850,6,FALSE),J2146)</f>
        <v>36866.755754435799</v>
      </c>
      <c r="P2146">
        <f t="shared" si="124"/>
        <v>0</v>
      </c>
      <c r="Q2146">
        <f>$H2146*Q$2402</f>
        <v>33271.623005350346</v>
      </c>
      <c r="R2146">
        <f t="shared" si="125"/>
        <v>0</v>
      </c>
      <c r="S2146">
        <f t="shared" si="126"/>
        <v>0</v>
      </c>
      <c r="T2146">
        <f>MROT/DAY(EOMONTH(MIN($G$2:$G$2401),MONTH(G2146)-1))/8*H2146*$T$2402</f>
        <v>0</v>
      </c>
      <c r="U2146">
        <f>I2146-PLAN</f>
        <v>80</v>
      </c>
    </row>
    <row r="2147" spans="1:21" x14ac:dyDescent="0.35">
      <c r="A2147">
        <v>1723</v>
      </c>
      <c r="B2147" t="s">
        <v>147</v>
      </c>
      <c r="C2147" t="s">
        <v>65</v>
      </c>
      <c r="D2147">
        <v>5</v>
      </c>
      <c r="E2147" t="s">
        <v>142</v>
      </c>
      <c r="F2147">
        <v>3.4</v>
      </c>
      <c r="G2147" s="1">
        <v>44570</v>
      </c>
      <c r="H2147">
        <v>216</v>
      </c>
      <c r="I2147">
        <v>1640</v>
      </c>
      <c r="K2147">
        <f>IF(ISBLANK(J2147),VLOOKUP(A2147,LinearRegression!$B$2:$J$850,6,FALSE),J2147)</f>
        <v>37774.457014048603</v>
      </c>
      <c r="L2147" s="4">
        <f>IF(ISBLANK(J2147),VLOOKUP(A2147,GradientBoostingRegressor!$B$2:$J$850,6,FALSE),J2147)</f>
        <v>36866.755754435799</v>
      </c>
      <c r="P2147">
        <f t="shared" si="124"/>
        <v>0</v>
      </c>
      <c r="Q2147">
        <f>$H2147*Q$2402</f>
        <v>33271.623005350346</v>
      </c>
      <c r="R2147">
        <f t="shared" si="125"/>
        <v>0</v>
      </c>
      <c r="S2147">
        <f t="shared" si="126"/>
        <v>0</v>
      </c>
      <c r="T2147">
        <f>MROT/DAY(EOMONTH(MIN($G$2:$G$2401),MONTH(G2147)-1))/8*H2147*$T$2402</f>
        <v>0</v>
      </c>
      <c r="U2147">
        <f>I2147-PLAN</f>
        <v>80</v>
      </c>
    </row>
    <row r="2148" spans="1:21" x14ac:dyDescent="0.35">
      <c r="A2148">
        <v>1724</v>
      </c>
      <c r="B2148" t="s">
        <v>148</v>
      </c>
      <c r="C2148" t="s">
        <v>65</v>
      </c>
      <c r="D2148">
        <v>5</v>
      </c>
      <c r="E2148" t="s">
        <v>142</v>
      </c>
      <c r="F2148">
        <v>3.4</v>
      </c>
      <c r="G2148" s="1">
        <v>44570</v>
      </c>
      <c r="H2148">
        <v>216</v>
      </c>
      <c r="I2148">
        <v>1640</v>
      </c>
      <c r="K2148">
        <f>IF(ISBLANK(J2148),VLOOKUP(A2148,LinearRegression!$B$2:$J$850,6,FALSE),J2148)</f>
        <v>37774.457014048603</v>
      </c>
      <c r="L2148" s="4">
        <f>IF(ISBLANK(J2148),VLOOKUP(A2148,GradientBoostingRegressor!$B$2:$J$850,6,FALSE),J2148)</f>
        <v>36866.755754435799</v>
      </c>
      <c r="P2148">
        <f t="shared" si="124"/>
        <v>0</v>
      </c>
      <c r="Q2148">
        <f>$H2148*Q$2402</f>
        <v>33271.623005350346</v>
      </c>
      <c r="R2148">
        <f t="shared" si="125"/>
        <v>0</v>
      </c>
      <c r="S2148">
        <f t="shared" si="126"/>
        <v>0</v>
      </c>
      <c r="T2148">
        <f>MROT/DAY(EOMONTH(MIN($G$2:$G$2401),MONTH(G2148)-1))/8*H2148*$T$2402</f>
        <v>0</v>
      </c>
      <c r="U2148">
        <f>I2148-PLAN</f>
        <v>80</v>
      </c>
    </row>
    <row r="2149" spans="1:21" x14ac:dyDescent="0.35">
      <c r="A2149">
        <v>1725</v>
      </c>
      <c r="B2149" t="s">
        <v>149</v>
      </c>
      <c r="C2149" t="s">
        <v>65</v>
      </c>
      <c r="D2149">
        <v>5</v>
      </c>
      <c r="E2149" t="s">
        <v>142</v>
      </c>
      <c r="F2149">
        <v>3.4</v>
      </c>
      <c r="G2149" s="1">
        <v>44570</v>
      </c>
      <c r="H2149">
        <v>228</v>
      </c>
      <c r="I2149">
        <v>1640</v>
      </c>
      <c r="K2149">
        <f>IF(ISBLANK(J2149),VLOOKUP(A2149,LinearRegression!$B$2:$J$850,6,FALSE),J2149)</f>
        <v>40541.890474968299</v>
      </c>
      <c r="L2149" s="4">
        <f>IF(ISBLANK(J2149),VLOOKUP(A2149,GradientBoostingRegressor!$B$2:$J$850,6,FALSE),J2149)</f>
        <v>40375.873737073598</v>
      </c>
      <c r="P2149">
        <f t="shared" si="124"/>
        <v>0</v>
      </c>
      <c r="Q2149">
        <f>$H2149*Q$2402</f>
        <v>35120.046505647588</v>
      </c>
      <c r="R2149">
        <f t="shared" si="125"/>
        <v>0</v>
      </c>
      <c r="S2149">
        <f t="shared" si="126"/>
        <v>0</v>
      </c>
      <c r="T2149">
        <f>MROT/DAY(EOMONTH(MIN($G$2:$G$2401),MONTH(G2149)-1))/8*H2149*$T$2402</f>
        <v>0</v>
      </c>
      <c r="U2149">
        <f>I2149-PLAN</f>
        <v>80</v>
      </c>
    </row>
    <row r="2150" spans="1:21" x14ac:dyDescent="0.35">
      <c r="A2150">
        <v>1726</v>
      </c>
      <c r="B2150" t="s">
        <v>150</v>
      </c>
      <c r="C2150" t="s">
        <v>65</v>
      </c>
      <c r="D2150">
        <v>5</v>
      </c>
      <c r="E2150" t="s">
        <v>151</v>
      </c>
      <c r="F2150">
        <v>3.4</v>
      </c>
      <c r="G2150" s="1">
        <v>44570</v>
      </c>
      <c r="H2150">
        <v>180</v>
      </c>
      <c r="I2150">
        <v>1640</v>
      </c>
      <c r="K2150">
        <f>IF(ISBLANK(J2150),VLOOKUP(A2150,LinearRegression!$B$2:$J$850,6,FALSE),J2150)</f>
        <v>29472.156631289799</v>
      </c>
      <c r="L2150" s="4">
        <f>IF(ISBLANK(J2150),VLOOKUP(A2150,GradientBoostingRegressor!$B$2:$J$850,6,FALSE),J2150)</f>
        <v>27890.159653487401</v>
      </c>
      <c r="P2150">
        <f t="shared" si="124"/>
        <v>0</v>
      </c>
      <c r="Q2150">
        <f>$H2150*Q$2402</f>
        <v>27726.35250445862</v>
      </c>
      <c r="R2150">
        <f t="shared" si="125"/>
        <v>0</v>
      </c>
      <c r="S2150">
        <f t="shared" si="126"/>
        <v>0</v>
      </c>
      <c r="T2150">
        <f>MROT/DAY(EOMONTH(MIN($G$2:$G$2401),MONTH(G2150)-1))/8*H2150*$T$2402</f>
        <v>0</v>
      </c>
      <c r="U2150">
        <f>I2150-PLAN</f>
        <v>80</v>
      </c>
    </row>
    <row r="2151" spans="1:21" x14ac:dyDescent="0.35">
      <c r="A2151">
        <v>1727</v>
      </c>
      <c r="B2151" t="s">
        <v>152</v>
      </c>
      <c r="C2151" t="s">
        <v>65</v>
      </c>
      <c r="D2151">
        <v>5</v>
      </c>
      <c r="E2151" t="s">
        <v>151</v>
      </c>
      <c r="F2151">
        <v>3.4</v>
      </c>
      <c r="G2151" s="1">
        <v>44570</v>
      </c>
      <c r="H2151">
        <v>240</v>
      </c>
      <c r="I2151">
        <v>1640</v>
      </c>
      <c r="K2151">
        <f>IF(ISBLANK(J2151),VLOOKUP(A2151,LinearRegression!$B$2:$J$850,6,FALSE),J2151)</f>
        <v>43309.3239358879</v>
      </c>
      <c r="L2151" s="4">
        <f>IF(ISBLANK(J2151),VLOOKUP(A2151,GradientBoostingRegressor!$B$2:$J$850,6,FALSE),J2151)</f>
        <v>43159.375363040097</v>
      </c>
      <c r="P2151">
        <f t="shared" si="124"/>
        <v>0</v>
      </c>
      <c r="Q2151">
        <f>$H2151*Q$2402</f>
        <v>36968.47000594483</v>
      </c>
      <c r="R2151">
        <f t="shared" si="125"/>
        <v>0</v>
      </c>
      <c r="S2151">
        <f t="shared" si="126"/>
        <v>0</v>
      </c>
      <c r="T2151">
        <f>MROT/DAY(EOMONTH(MIN($G$2:$G$2401),MONTH(G2151)-1))/8*H2151*$T$2402</f>
        <v>0</v>
      </c>
      <c r="U2151">
        <f>I2151-PLAN</f>
        <v>80</v>
      </c>
    </row>
    <row r="2152" spans="1:21" x14ac:dyDescent="0.35">
      <c r="A2152">
        <v>1728</v>
      </c>
      <c r="B2152" t="s">
        <v>153</v>
      </c>
      <c r="C2152" t="s">
        <v>65</v>
      </c>
      <c r="D2152">
        <v>5</v>
      </c>
      <c r="E2152" t="s">
        <v>151</v>
      </c>
      <c r="F2152">
        <v>3.4</v>
      </c>
      <c r="G2152" s="1">
        <v>44570</v>
      </c>
      <c r="H2152">
        <v>204</v>
      </c>
      <c r="I2152">
        <v>1640</v>
      </c>
      <c r="K2152">
        <f>IF(ISBLANK(J2152),VLOOKUP(A2152,LinearRegression!$B$2:$J$850,6,FALSE),J2152)</f>
        <v>35007.023553129002</v>
      </c>
      <c r="L2152" s="4">
        <f>IF(ISBLANK(J2152),VLOOKUP(A2152,GradientBoostingRegressor!$B$2:$J$850,6,FALSE),J2152)</f>
        <v>33906.546909174998</v>
      </c>
      <c r="P2152">
        <f t="shared" si="124"/>
        <v>0</v>
      </c>
      <c r="Q2152">
        <f>$H2152*Q$2402</f>
        <v>31423.199505053104</v>
      </c>
      <c r="R2152">
        <f t="shared" si="125"/>
        <v>0</v>
      </c>
      <c r="S2152">
        <f t="shared" si="126"/>
        <v>0</v>
      </c>
      <c r="T2152">
        <f>MROT/DAY(EOMONTH(MIN($G$2:$G$2401),MONTH(G2152)-1))/8*H2152*$T$2402</f>
        <v>0</v>
      </c>
      <c r="U2152">
        <f>I2152-PLAN</f>
        <v>80</v>
      </c>
    </row>
    <row r="2153" spans="1:21" x14ac:dyDescent="0.35">
      <c r="A2153">
        <v>1729</v>
      </c>
      <c r="B2153" t="s">
        <v>154</v>
      </c>
      <c r="C2153" t="s">
        <v>65</v>
      </c>
      <c r="D2153">
        <v>5</v>
      </c>
      <c r="E2153" t="s">
        <v>151</v>
      </c>
      <c r="F2153">
        <v>3.4</v>
      </c>
      <c r="G2153" s="1">
        <v>44570</v>
      </c>
      <c r="H2153">
        <v>180</v>
      </c>
      <c r="I2153">
        <v>1640</v>
      </c>
      <c r="K2153">
        <f>IF(ISBLANK(J2153),VLOOKUP(A2153,LinearRegression!$B$2:$J$850,6,FALSE),J2153)</f>
        <v>29472.156631289799</v>
      </c>
      <c r="L2153" s="4">
        <f>IF(ISBLANK(J2153),VLOOKUP(A2153,GradientBoostingRegressor!$B$2:$J$850,6,FALSE),J2153)</f>
        <v>27890.159653487401</v>
      </c>
      <c r="P2153">
        <f t="shared" si="124"/>
        <v>0</v>
      </c>
      <c r="Q2153">
        <f>$H2153*Q$2402</f>
        <v>27726.35250445862</v>
      </c>
      <c r="R2153">
        <f t="shared" si="125"/>
        <v>0</v>
      </c>
      <c r="S2153">
        <f t="shared" si="126"/>
        <v>0</v>
      </c>
      <c r="T2153">
        <f>MROT/DAY(EOMONTH(MIN($G$2:$G$2401),MONTH(G2153)-1))/8*H2153*$T$2402</f>
        <v>0</v>
      </c>
      <c r="U2153">
        <f>I2153-PLAN</f>
        <v>80</v>
      </c>
    </row>
    <row r="2154" spans="1:21" x14ac:dyDescent="0.35">
      <c r="A2154">
        <v>1730</v>
      </c>
      <c r="B2154" t="s">
        <v>155</v>
      </c>
      <c r="C2154" t="s">
        <v>65</v>
      </c>
      <c r="D2154">
        <v>5</v>
      </c>
      <c r="E2154" t="s">
        <v>151</v>
      </c>
      <c r="F2154">
        <v>3.4</v>
      </c>
      <c r="G2154" s="1">
        <v>44570</v>
      </c>
      <c r="H2154">
        <v>204</v>
      </c>
      <c r="I2154">
        <v>1640</v>
      </c>
      <c r="K2154">
        <f>IF(ISBLANK(J2154),VLOOKUP(A2154,LinearRegression!$B$2:$J$850,6,FALSE),J2154)</f>
        <v>35007.023553129002</v>
      </c>
      <c r="L2154" s="4">
        <f>IF(ISBLANK(J2154),VLOOKUP(A2154,GradientBoostingRegressor!$B$2:$J$850,6,FALSE),J2154)</f>
        <v>33906.546909174998</v>
      </c>
      <c r="P2154">
        <f t="shared" si="124"/>
        <v>0</v>
      </c>
      <c r="Q2154">
        <f>$H2154*Q$2402</f>
        <v>31423.199505053104</v>
      </c>
      <c r="R2154">
        <f t="shared" si="125"/>
        <v>0</v>
      </c>
      <c r="S2154">
        <f t="shared" si="126"/>
        <v>0</v>
      </c>
      <c r="T2154">
        <f>MROT/DAY(EOMONTH(MIN($G$2:$G$2401),MONTH(G2154)-1))/8*H2154*$T$2402</f>
        <v>0</v>
      </c>
      <c r="U2154">
        <f>I2154-PLAN</f>
        <v>80</v>
      </c>
    </row>
    <row r="2155" spans="1:21" x14ac:dyDescent="0.35">
      <c r="A2155">
        <v>1731</v>
      </c>
      <c r="B2155" t="s">
        <v>156</v>
      </c>
      <c r="C2155" t="s">
        <v>65</v>
      </c>
      <c r="D2155">
        <v>5</v>
      </c>
      <c r="E2155" t="s">
        <v>151</v>
      </c>
      <c r="F2155">
        <v>3.4</v>
      </c>
      <c r="G2155" s="1">
        <v>44570</v>
      </c>
      <c r="H2155">
        <v>216</v>
      </c>
      <c r="I2155">
        <v>1640</v>
      </c>
      <c r="K2155">
        <f>IF(ISBLANK(J2155),VLOOKUP(A2155,LinearRegression!$B$2:$J$850,6,FALSE),J2155)</f>
        <v>37774.457014048603</v>
      </c>
      <c r="L2155" s="4">
        <f>IF(ISBLANK(J2155),VLOOKUP(A2155,GradientBoostingRegressor!$B$2:$J$850,6,FALSE),J2155)</f>
        <v>36866.755754435799</v>
      </c>
      <c r="P2155">
        <f t="shared" si="124"/>
        <v>0</v>
      </c>
      <c r="Q2155">
        <f>$H2155*Q$2402</f>
        <v>33271.623005350346</v>
      </c>
      <c r="R2155">
        <f t="shared" si="125"/>
        <v>0</v>
      </c>
      <c r="S2155">
        <f t="shared" si="126"/>
        <v>0</v>
      </c>
      <c r="T2155">
        <f>MROT/DAY(EOMONTH(MIN($G$2:$G$2401),MONTH(G2155)-1))/8*H2155*$T$2402</f>
        <v>0</v>
      </c>
      <c r="U2155">
        <f>I2155-PLAN</f>
        <v>80</v>
      </c>
    </row>
    <row r="2156" spans="1:21" x14ac:dyDescent="0.35">
      <c r="A2156">
        <v>1732</v>
      </c>
      <c r="B2156" t="s">
        <v>157</v>
      </c>
      <c r="C2156" t="s">
        <v>65</v>
      </c>
      <c r="D2156">
        <v>5</v>
      </c>
      <c r="E2156" t="s">
        <v>151</v>
      </c>
      <c r="F2156">
        <v>3.4</v>
      </c>
      <c r="G2156" s="1">
        <v>44570</v>
      </c>
      <c r="H2156">
        <v>228</v>
      </c>
      <c r="I2156">
        <v>1640</v>
      </c>
      <c r="K2156">
        <f>IF(ISBLANK(J2156),VLOOKUP(A2156,LinearRegression!$B$2:$J$850,6,FALSE),J2156)</f>
        <v>40541.890474968299</v>
      </c>
      <c r="L2156" s="4">
        <f>IF(ISBLANK(J2156),VLOOKUP(A2156,GradientBoostingRegressor!$B$2:$J$850,6,FALSE),J2156)</f>
        <v>40375.873737073598</v>
      </c>
      <c r="P2156">
        <f t="shared" si="124"/>
        <v>0</v>
      </c>
      <c r="Q2156">
        <f>$H2156*Q$2402</f>
        <v>35120.046505647588</v>
      </c>
      <c r="R2156">
        <f t="shared" si="125"/>
        <v>0</v>
      </c>
      <c r="S2156">
        <f t="shared" si="126"/>
        <v>0</v>
      </c>
      <c r="T2156">
        <f>MROT/DAY(EOMONTH(MIN($G$2:$G$2401),MONTH(G2156)-1))/8*H2156*$T$2402</f>
        <v>0</v>
      </c>
      <c r="U2156">
        <f>I2156-PLAN</f>
        <v>80</v>
      </c>
    </row>
    <row r="2157" spans="1:21" x14ac:dyDescent="0.35">
      <c r="A2157">
        <v>1733</v>
      </c>
      <c r="B2157" t="s">
        <v>158</v>
      </c>
      <c r="C2157" t="s">
        <v>65</v>
      </c>
      <c r="D2157">
        <v>5</v>
      </c>
      <c r="E2157" t="s">
        <v>151</v>
      </c>
      <c r="F2157">
        <v>3.4</v>
      </c>
      <c r="G2157" s="1">
        <v>44570</v>
      </c>
      <c r="H2157">
        <v>216</v>
      </c>
      <c r="I2157">
        <v>1640</v>
      </c>
      <c r="K2157">
        <f>IF(ISBLANK(J2157),VLOOKUP(A2157,LinearRegression!$B$2:$J$850,6,FALSE),J2157)</f>
        <v>37774.457014048603</v>
      </c>
      <c r="L2157" s="4">
        <f>IF(ISBLANK(J2157),VLOOKUP(A2157,GradientBoostingRegressor!$B$2:$J$850,6,FALSE),J2157)</f>
        <v>36866.755754435799</v>
      </c>
      <c r="P2157">
        <f t="shared" si="124"/>
        <v>0</v>
      </c>
      <c r="Q2157">
        <f>$H2157*Q$2402</f>
        <v>33271.623005350346</v>
      </c>
      <c r="R2157">
        <f t="shared" si="125"/>
        <v>0</v>
      </c>
      <c r="S2157">
        <f t="shared" si="126"/>
        <v>0</v>
      </c>
      <c r="T2157">
        <f>MROT/DAY(EOMONTH(MIN($G$2:$G$2401),MONTH(G2157)-1))/8*H2157*$T$2402</f>
        <v>0</v>
      </c>
      <c r="U2157">
        <f>I2157-PLAN</f>
        <v>80</v>
      </c>
    </row>
    <row r="2158" spans="1:21" x14ac:dyDescent="0.35">
      <c r="A2158">
        <v>1734</v>
      </c>
      <c r="B2158" t="s">
        <v>159</v>
      </c>
      <c r="C2158" t="s">
        <v>65</v>
      </c>
      <c r="D2158">
        <v>5</v>
      </c>
      <c r="E2158" t="s">
        <v>151</v>
      </c>
      <c r="F2158">
        <v>3.4</v>
      </c>
      <c r="G2158" s="1">
        <v>44570</v>
      </c>
      <c r="H2158">
        <v>204</v>
      </c>
      <c r="I2158">
        <v>1640</v>
      </c>
      <c r="K2158">
        <f>IF(ISBLANK(J2158),VLOOKUP(A2158,LinearRegression!$B$2:$J$850,6,FALSE),J2158)</f>
        <v>35007.023553129002</v>
      </c>
      <c r="L2158" s="4">
        <f>IF(ISBLANK(J2158),VLOOKUP(A2158,GradientBoostingRegressor!$B$2:$J$850,6,FALSE),J2158)</f>
        <v>33906.546909174998</v>
      </c>
      <c r="P2158">
        <f t="shared" si="124"/>
        <v>0</v>
      </c>
      <c r="Q2158">
        <f>$H2158*Q$2402</f>
        <v>31423.199505053104</v>
      </c>
      <c r="R2158">
        <f t="shared" si="125"/>
        <v>0</v>
      </c>
      <c r="S2158">
        <f t="shared" si="126"/>
        <v>0</v>
      </c>
      <c r="T2158">
        <f>MROT/DAY(EOMONTH(MIN($G$2:$G$2401),MONTH(G2158)-1))/8*H2158*$T$2402</f>
        <v>0</v>
      </c>
      <c r="U2158">
        <f>I2158-PLAN</f>
        <v>80</v>
      </c>
    </row>
    <row r="2159" spans="1:21" x14ac:dyDescent="0.35">
      <c r="A2159">
        <v>1735</v>
      </c>
      <c r="B2159" t="s">
        <v>160</v>
      </c>
      <c r="C2159" t="s">
        <v>114</v>
      </c>
      <c r="D2159">
        <v>5</v>
      </c>
      <c r="E2159" t="s">
        <v>16</v>
      </c>
      <c r="F2159">
        <v>3.3</v>
      </c>
      <c r="G2159" s="1">
        <v>44570</v>
      </c>
      <c r="H2159">
        <v>216</v>
      </c>
      <c r="I2159">
        <v>1640</v>
      </c>
      <c r="K2159">
        <f>IF(ISBLANK(J2159),VLOOKUP(A2159,LinearRegression!$B$2:$J$850,6,FALSE),J2159)</f>
        <v>37532.786162759599</v>
      </c>
      <c r="L2159" s="4">
        <f>IF(ISBLANK(J2159),VLOOKUP(A2159,GradientBoostingRegressor!$B$2:$J$850,6,FALSE),J2159)</f>
        <v>35766.681630519</v>
      </c>
      <c r="P2159">
        <f t="shared" si="124"/>
        <v>0</v>
      </c>
      <c r="Q2159">
        <f>$H2159*Q$2402</f>
        <v>33271.623005350346</v>
      </c>
      <c r="R2159">
        <f t="shared" si="125"/>
        <v>0</v>
      </c>
      <c r="S2159">
        <f t="shared" si="126"/>
        <v>0</v>
      </c>
      <c r="T2159">
        <f>MROT/DAY(EOMONTH(MIN($G$2:$G$2401),MONTH(G2159)-1))/8*H2159*$T$2402</f>
        <v>0</v>
      </c>
      <c r="U2159">
        <f>I2159-PLAN</f>
        <v>80</v>
      </c>
    </row>
    <row r="2160" spans="1:21" x14ac:dyDescent="0.35">
      <c r="A2160">
        <v>1736</v>
      </c>
      <c r="B2160" t="s">
        <v>161</v>
      </c>
      <c r="C2160" t="s">
        <v>114</v>
      </c>
      <c r="D2160">
        <v>5</v>
      </c>
      <c r="E2160" t="s">
        <v>16</v>
      </c>
      <c r="F2160">
        <v>3.3</v>
      </c>
      <c r="G2160" s="1">
        <v>44570</v>
      </c>
      <c r="H2160">
        <v>204</v>
      </c>
      <c r="I2160">
        <v>1640</v>
      </c>
      <c r="K2160">
        <f>IF(ISBLANK(J2160),VLOOKUP(A2160,LinearRegression!$B$2:$J$850,6,FALSE),J2160)</f>
        <v>34765.352701839998</v>
      </c>
      <c r="L2160" s="4">
        <f>IF(ISBLANK(J2160),VLOOKUP(A2160,GradientBoostingRegressor!$B$2:$J$850,6,FALSE),J2160)</f>
        <v>32866.634233281002</v>
      </c>
      <c r="P2160">
        <f t="shared" si="124"/>
        <v>0</v>
      </c>
      <c r="Q2160">
        <f>$H2160*Q$2402</f>
        <v>31423.199505053104</v>
      </c>
      <c r="R2160">
        <f t="shared" si="125"/>
        <v>0</v>
      </c>
      <c r="S2160">
        <f t="shared" si="126"/>
        <v>0</v>
      </c>
      <c r="T2160">
        <f>MROT/DAY(EOMONTH(MIN($G$2:$G$2401),MONTH(G2160)-1))/8*H2160*$T$2402</f>
        <v>0</v>
      </c>
      <c r="U2160">
        <f>I2160-PLAN</f>
        <v>80</v>
      </c>
    </row>
    <row r="2161" spans="1:21" x14ac:dyDescent="0.35">
      <c r="A2161">
        <v>1737</v>
      </c>
      <c r="B2161" t="s">
        <v>162</v>
      </c>
      <c r="C2161" t="s">
        <v>114</v>
      </c>
      <c r="D2161">
        <v>5</v>
      </c>
      <c r="E2161" t="s">
        <v>16</v>
      </c>
      <c r="F2161">
        <v>3.3</v>
      </c>
      <c r="G2161" s="1">
        <v>44570</v>
      </c>
      <c r="H2161">
        <v>204</v>
      </c>
      <c r="I2161">
        <v>1640</v>
      </c>
      <c r="K2161">
        <f>IF(ISBLANK(J2161),VLOOKUP(A2161,LinearRegression!$B$2:$J$850,6,FALSE),J2161)</f>
        <v>34765.352701839998</v>
      </c>
      <c r="L2161" s="4">
        <f>IF(ISBLANK(J2161),VLOOKUP(A2161,GradientBoostingRegressor!$B$2:$J$850,6,FALSE),J2161)</f>
        <v>32866.634233281002</v>
      </c>
      <c r="P2161">
        <f t="shared" si="124"/>
        <v>0</v>
      </c>
      <c r="Q2161">
        <f>$H2161*Q$2402</f>
        <v>31423.199505053104</v>
      </c>
      <c r="R2161">
        <f t="shared" si="125"/>
        <v>0</v>
      </c>
      <c r="S2161">
        <f t="shared" si="126"/>
        <v>0</v>
      </c>
      <c r="T2161">
        <f>MROT/DAY(EOMONTH(MIN($G$2:$G$2401),MONTH(G2161)-1))/8*H2161*$T$2402</f>
        <v>0</v>
      </c>
      <c r="U2161">
        <f>I2161-PLAN</f>
        <v>80</v>
      </c>
    </row>
    <row r="2162" spans="1:21" x14ac:dyDescent="0.35">
      <c r="A2162">
        <v>1738</v>
      </c>
      <c r="B2162" t="s">
        <v>163</v>
      </c>
      <c r="C2162" t="s">
        <v>114</v>
      </c>
      <c r="D2162">
        <v>5</v>
      </c>
      <c r="E2162" t="s">
        <v>103</v>
      </c>
      <c r="F2162">
        <v>3.3</v>
      </c>
      <c r="G2162" s="1">
        <v>44570</v>
      </c>
      <c r="H2162">
        <v>204</v>
      </c>
      <c r="I2162">
        <v>1640</v>
      </c>
      <c r="K2162">
        <f>IF(ISBLANK(J2162),VLOOKUP(A2162,LinearRegression!$B$2:$J$850,6,FALSE),J2162)</f>
        <v>34765.352701839998</v>
      </c>
      <c r="L2162" s="4">
        <f>IF(ISBLANK(J2162),VLOOKUP(A2162,GradientBoostingRegressor!$B$2:$J$850,6,FALSE),J2162)</f>
        <v>32866.634233281002</v>
      </c>
      <c r="P2162">
        <f t="shared" si="124"/>
        <v>0</v>
      </c>
      <c r="Q2162">
        <f>$H2162*Q$2402</f>
        <v>31423.199505053104</v>
      </c>
      <c r="R2162">
        <f t="shared" si="125"/>
        <v>0</v>
      </c>
      <c r="S2162">
        <f t="shared" si="126"/>
        <v>0</v>
      </c>
      <c r="T2162">
        <f>MROT/DAY(EOMONTH(MIN($G$2:$G$2401),MONTH(G2162)-1))/8*H2162*$T$2402</f>
        <v>0</v>
      </c>
      <c r="U2162">
        <f>I2162-PLAN</f>
        <v>80</v>
      </c>
    </row>
    <row r="2163" spans="1:21" x14ac:dyDescent="0.35">
      <c r="A2163">
        <v>1739</v>
      </c>
      <c r="B2163" t="s">
        <v>164</v>
      </c>
      <c r="C2163" t="s">
        <v>114</v>
      </c>
      <c r="D2163">
        <v>5</v>
      </c>
      <c r="E2163" t="s">
        <v>103</v>
      </c>
      <c r="F2163">
        <v>3.3</v>
      </c>
      <c r="G2163" s="1">
        <v>44570</v>
      </c>
      <c r="H2163">
        <v>204</v>
      </c>
      <c r="I2163">
        <v>1640</v>
      </c>
      <c r="K2163">
        <f>IF(ISBLANK(J2163),VLOOKUP(A2163,LinearRegression!$B$2:$J$850,6,FALSE),J2163)</f>
        <v>34765.352701839998</v>
      </c>
      <c r="L2163" s="4">
        <f>IF(ISBLANK(J2163),VLOOKUP(A2163,GradientBoostingRegressor!$B$2:$J$850,6,FALSE),J2163)</f>
        <v>32866.634233281002</v>
      </c>
      <c r="P2163">
        <f t="shared" si="124"/>
        <v>0</v>
      </c>
      <c r="Q2163">
        <f>$H2163*Q$2402</f>
        <v>31423.199505053104</v>
      </c>
      <c r="R2163">
        <f t="shared" si="125"/>
        <v>0</v>
      </c>
      <c r="S2163">
        <f t="shared" si="126"/>
        <v>0</v>
      </c>
      <c r="T2163">
        <f>MROT/DAY(EOMONTH(MIN($G$2:$G$2401),MONTH(G2163)-1))/8*H2163*$T$2402</f>
        <v>0</v>
      </c>
      <c r="U2163">
        <f>I2163-PLAN</f>
        <v>80</v>
      </c>
    </row>
    <row r="2164" spans="1:21" x14ac:dyDescent="0.35">
      <c r="A2164">
        <v>1740</v>
      </c>
      <c r="B2164" t="s">
        <v>165</v>
      </c>
      <c r="C2164" t="s">
        <v>114</v>
      </c>
      <c r="D2164">
        <v>5</v>
      </c>
      <c r="E2164" t="s">
        <v>103</v>
      </c>
      <c r="F2164">
        <v>3.3</v>
      </c>
      <c r="G2164" s="1">
        <v>44570</v>
      </c>
      <c r="H2164">
        <v>192</v>
      </c>
      <c r="I2164">
        <v>1640</v>
      </c>
      <c r="K2164">
        <f>IF(ISBLANK(J2164),VLOOKUP(A2164,LinearRegression!$B$2:$J$850,6,FALSE),J2164)</f>
        <v>31997.919240920401</v>
      </c>
      <c r="L2164" s="4">
        <f>IF(ISBLANK(J2164),VLOOKUP(A2164,GradientBoostingRegressor!$B$2:$J$850,6,FALSE),J2164)</f>
        <v>29725.2180387476</v>
      </c>
      <c r="P2164">
        <f t="shared" si="124"/>
        <v>0</v>
      </c>
      <c r="Q2164">
        <f>$H2164*Q$2402</f>
        <v>29574.776004755862</v>
      </c>
      <c r="R2164">
        <f t="shared" si="125"/>
        <v>0</v>
      </c>
      <c r="S2164">
        <f t="shared" si="126"/>
        <v>0</v>
      </c>
      <c r="T2164">
        <f>MROT/DAY(EOMONTH(MIN($G$2:$G$2401),MONTH(G2164)-1))/8*H2164*$T$2402</f>
        <v>0</v>
      </c>
      <c r="U2164">
        <f>I2164-PLAN</f>
        <v>80</v>
      </c>
    </row>
    <row r="2165" spans="1:21" x14ac:dyDescent="0.35">
      <c r="A2165">
        <v>1741</v>
      </c>
      <c r="B2165" t="s">
        <v>166</v>
      </c>
      <c r="C2165" t="s">
        <v>114</v>
      </c>
      <c r="D2165">
        <v>5</v>
      </c>
      <c r="E2165" t="s">
        <v>103</v>
      </c>
      <c r="F2165">
        <v>3.3</v>
      </c>
      <c r="G2165" s="1">
        <v>44570</v>
      </c>
      <c r="H2165">
        <v>216</v>
      </c>
      <c r="I2165">
        <v>1640</v>
      </c>
      <c r="K2165">
        <f>IF(ISBLANK(J2165),VLOOKUP(A2165,LinearRegression!$B$2:$J$850,6,FALSE),J2165)</f>
        <v>37532.786162759599</v>
      </c>
      <c r="L2165" s="4">
        <f>IF(ISBLANK(J2165),VLOOKUP(A2165,GradientBoostingRegressor!$B$2:$J$850,6,FALSE),J2165)</f>
        <v>35766.681630519</v>
      </c>
      <c r="P2165">
        <f t="shared" si="124"/>
        <v>0</v>
      </c>
      <c r="Q2165">
        <f>$H2165*Q$2402</f>
        <v>33271.623005350346</v>
      </c>
      <c r="R2165">
        <f t="shared" si="125"/>
        <v>0</v>
      </c>
      <c r="S2165">
        <f t="shared" si="126"/>
        <v>0</v>
      </c>
      <c r="T2165">
        <f>MROT/DAY(EOMONTH(MIN($G$2:$G$2401),MONTH(G2165)-1))/8*H2165*$T$2402</f>
        <v>0</v>
      </c>
      <c r="U2165">
        <f>I2165-PLAN</f>
        <v>80</v>
      </c>
    </row>
    <row r="2166" spans="1:21" x14ac:dyDescent="0.35">
      <c r="A2166">
        <v>1742</v>
      </c>
      <c r="B2166" t="s">
        <v>167</v>
      </c>
      <c r="C2166" t="s">
        <v>114</v>
      </c>
      <c r="D2166">
        <v>5</v>
      </c>
      <c r="E2166" t="s">
        <v>103</v>
      </c>
      <c r="F2166">
        <v>3.3</v>
      </c>
      <c r="G2166" s="1">
        <v>44570</v>
      </c>
      <c r="H2166">
        <v>192</v>
      </c>
      <c r="I2166">
        <v>1640</v>
      </c>
      <c r="K2166">
        <f>IF(ISBLANK(J2166),VLOOKUP(A2166,LinearRegression!$B$2:$J$850,6,FALSE),J2166)</f>
        <v>31997.919240920401</v>
      </c>
      <c r="L2166" s="4">
        <f>IF(ISBLANK(J2166),VLOOKUP(A2166,GradientBoostingRegressor!$B$2:$J$850,6,FALSE),J2166)</f>
        <v>29725.2180387476</v>
      </c>
      <c r="P2166">
        <f t="shared" si="124"/>
        <v>0</v>
      </c>
      <c r="Q2166">
        <f>$H2166*Q$2402</f>
        <v>29574.776004755862</v>
      </c>
      <c r="R2166">
        <f t="shared" si="125"/>
        <v>0</v>
      </c>
      <c r="S2166">
        <f t="shared" si="126"/>
        <v>0</v>
      </c>
      <c r="T2166">
        <f>MROT/DAY(EOMONTH(MIN($G$2:$G$2401),MONTH(G2166)-1))/8*H2166*$T$2402</f>
        <v>0</v>
      </c>
      <c r="U2166">
        <f>I2166-PLAN</f>
        <v>80</v>
      </c>
    </row>
    <row r="2167" spans="1:21" x14ac:dyDescent="0.35">
      <c r="A2167">
        <v>1743</v>
      </c>
      <c r="B2167" t="s">
        <v>168</v>
      </c>
      <c r="C2167" t="s">
        <v>114</v>
      </c>
      <c r="D2167">
        <v>5</v>
      </c>
      <c r="E2167" t="s">
        <v>103</v>
      </c>
      <c r="F2167">
        <v>3.3</v>
      </c>
      <c r="G2167" s="1">
        <v>44570</v>
      </c>
      <c r="H2167">
        <v>204</v>
      </c>
      <c r="I2167">
        <v>1640</v>
      </c>
      <c r="K2167">
        <f>IF(ISBLANK(J2167),VLOOKUP(A2167,LinearRegression!$B$2:$J$850,6,FALSE),J2167)</f>
        <v>34765.352701839998</v>
      </c>
      <c r="L2167" s="4">
        <f>IF(ISBLANK(J2167),VLOOKUP(A2167,GradientBoostingRegressor!$B$2:$J$850,6,FALSE),J2167)</f>
        <v>32866.634233281002</v>
      </c>
      <c r="P2167">
        <f t="shared" si="124"/>
        <v>0</v>
      </c>
      <c r="Q2167">
        <f>$H2167*Q$2402</f>
        <v>31423.199505053104</v>
      </c>
      <c r="R2167">
        <f t="shared" si="125"/>
        <v>0</v>
      </c>
      <c r="S2167">
        <f t="shared" si="126"/>
        <v>0</v>
      </c>
      <c r="T2167">
        <f>MROT/DAY(EOMONTH(MIN($G$2:$G$2401),MONTH(G2167)-1))/8*H2167*$T$2402</f>
        <v>0</v>
      </c>
      <c r="U2167">
        <f>I2167-PLAN</f>
        <v>80</v>
      </c>
    </row>
    <row r="2168" spans="1:21" x14ac:dyDescent="0.35">
      <c r="A2168">
        <v>1744</v>
      </c>
      <c r="B2168" t="s">
        <v>169</v>
      </c>
      <c r="C2168" t="s">
        <v>65</v>
      </c>
      <c r="D2168">
        <v>6</v>
      </c>
      <c r="E2168" t="s">
        <v>66</v>
      </c>
      <c r="F2168">
        <v>3.4</v>
      </c>
      <c r="G2168" s="1">
        <v>44570</v>
      </c>
      <c r="H2168">
        <v>204</v>
      </c>
      <c r="I2168">
        <v>1640</v>
      </c>
      <c r="K2168">
        <f>IF(ISBLANK(J2168),VLOOKUP(A2168,LinearRegression!$B$2:$J$850,6,FALSE),J2168)</f>
        <v>37798.810269121997</v>
      </c>
      <c r="L2168" s="4">
        <f>IF(ISBLANK(J2168),VLOOKUP(A2168,GradientBoostingRegressor!$B$2:$J$850,6,FALSE),J2168)</f>
        <v>35340.680225120799</v>
      </c>
      <c r="P2168">
        <f t="shared" si="124"/>
        <v>0</v>
      </c>
      <c r="Q2168">
        <f>$H2168*Q$2402</f>
        <v>31423.199505053104</v>
      </c>
      <c r="R2168">
        <f t="shared" si="125"/>
        <v>0</v>
      </c>
      <c r="S2168">
        <f t="shared" si="126"/>
        <v>0</v>
      </c>
      <c r="T2168">
        <f>MROT/DAY(EOMONTH(MIN($G$2:$G$2401),MONTH(G2168)-1))/8*H2168*$T$2402</f>
        <v>0</v>
      </c>
      <c r="U2168">
        <f>I2168-PLAN</f>
        <v>80</v>
      </c>
    </row>
    <row r="2169" spans="1:21" x14ac:dyDescent="0.35">
      <c r="A2169">
        <v>1745</v>
      </c>
      <c r="B2169" t="s">
        <v>170</v>
      </c>
      <c r="C2169" t="s">
        <v>65</v>
      </c>
      <c r="D2169">
        <v>6</v>
      </c>
      <c r="E2169" t="s">
        <v>66</v>
      </c>
      <c r="F2169">
        <v>3.4</v>
      </c>
      <c r="G2169" s="1">
        <v>44570</v>
      </c>
      <c r="H2169">
        <v>180</v>
      </c>
      <c r="I2169">
        <v>1640</v>
      </c>
      <c r="K2169">
        <f>IF(ISBLANK(J2169),VLOOKUP(A2169,LinearRegression!$B$2:$J$850,6,FALSE),J2169)</f>
        <v>32263.943347282799</v>
      </c>
      <c r="L2169" s="4">
        <f>IF(ISBLANK(J2169),VLOOKUP(A2169,GradientBoostingRegressor!$B$2:$J$850,6,FALSE),J2169)</f>
        <v>29661.137540019499</v>
      </c>
      <c r="P2169">
        <f t="shared" si="124"/>
        <v>0</v>
      </c>
      <c r="Q2169">
        <f>$H2169*Q$2402</f>
        <v>27726.35250445862</v>
      </c>
      <c r="R2169">
        <f t="shared" si="125"/>
        <v>0</v>
      </c>
      <c r="S2169">
        <f t="shared" si="126"/>
        <v>0</v>
      </c>
      <c r="T2169">
        <f>MROT/DAY(EOMONTH(MIN($G$2:$G$2401),MONTH(G2169)-1))/8*H2169*$T$2402</f>
        <v>0</v>
      </c>
      <c r="U2169">
        <f>I2169-PLAN</f>
        <v>80</v>
      </c>
    </row>
    <row r="2170" spans="1:21" x14ac:dyDescent="0.35">
      <c r="A2170">
        <v>1746</v>
      </c>
      <c r="B2170" t="s">
        <v>171</v>
      </c>
      <c r="C2170" t="s">
        <v>65</v>
      </c>
      <c r="D2170">
        <v>6</v>
      </c>
      <c r="E2170" t="s">
        <v>66</v>
      </c>
      <c r="F2170">
        <v>3.4</v>
      </c>
      <c r="G2170" s="1">
        <v>44570</v>
      </c>
      <c r="H2170">
        <v>180</v>
      </c>
      <c r="I2170">
        <v>1640</v>
      </c>
      <c r="K2170">
        <f>IF(ISBLANK(J2170),VLOOKUP(A2170,LinearRegression!$B$2:$J$850,6,FALSE),J2170)</f>
        <v>32263.943347282799</v>
      </c>
      <c r="L2170" s="4">
        <f>IF(ISBLANK(J2170),VLOOKUP(A2170,GradientBoostingRegressor!$B$2:$J$850,6,FALSE),J2170)</f>
        <v>29661.137540019499</v>
      </c>
      <c r="P2170">
        <f t="shared" si="124"/>
        <v>0</v>
      </c>
      <c r="Q2170">
        <f>$H2170*Q$2402</f>
        <v>27726.35250445862</v>
      </c>
      <c r="R2170">
        <f t="shared" si="125"/>
        <v>0</v>
      </c>
      <c r="S2170">
        <f t="shared" si="126"/>
        <v>0</v>
      </c>
      <c r="T2170">
        <f>MROT/DAY(EOMONTH(MIN($G$2:$G$2401),MONTH(G2170)-1))/8*H2170*$T$2402</f>
        <v>0</v>
      </c>
      <c r="U2170">
        <f>I2170-PLAN</f>
        <v>80</v>
      </c>
    </row>
    <row r="2171" spans="1:21" x14ac:dyDescent="0.35">
      <c r="A2171">
        <v>1747</v>
      </c>
      <c r="B2171" t="s">
        <v>172</v>
      </c>
      <c r="C2171" t="s">
        <v>65</v>
      </c>
      <c r="D2171">
        <v>6</v>
      </c>
      <c r="E2171" t="s">
        <v>66</v>
      </c>
      <c r="F2171">
        <v>3.4</v>
      </c>
      <c r="G2171" s="1">
        <v>44570</v>
      </c>
      <c r="H2171">
        <v>192</v>
      </c>
      <c r="I2171">
        <v>1640</v>
      </c>
      <c r="K2171">
        <f>IF(ISBLANK(J2171),VLOOKUP(A2171,LinearRegression!$B$2:$J$850,6,FALSE),J2171)</f>
        <v>35031.376808202403</v>
      </c>
      <c r="L2171" s="4">
        <f>IF(ISBLANK(J2171),VLOOKUP(A2171,GradientBoostingRegressor!$B$2:$J$850,6,FALSE),J2171)</f>
        <v>32824.092122419701</v>
      </c>
      <c r="P2171">
        <f t="shared" si="124"/>
        <v>0</v>
      </c>
      <c r="Q2171">
        <f>$H2171*Q$2402</f>
        <v>29574.776004755862</v>
      </c>
      <c r="R2171">
        <f t="shared" si="125"/>
        <v>0</v>
      </c>
      <c r="S2171">
        <f t="shared" si="126"/>
        <v>0</v>
      </c>
      <c r="T2171">
        <f>MROT/DAY(EOMONTH(MIN($G$2:$G$2401),MONTH(G2171)-1))/8*H2171*$T$2402</f>
        <v>0</v>
      </c>
      <c r="U2171">
        <f>I2171-PLAN</f>
        <v>80</v>
      </c>
    </row>
    <row r="2172" spans="1:21" x14ac:dyDescent="0.35">
      <c r="A2172">
        <v>1748</v>
      </c>
      <c r="B2172" t="s">
        <v>173</v>
      </c>
      <c r="C2172" t="s">
        <v>114</v>
      </c>
      <c r="D2172">
        <v>6</v>
      </c>
      <c r="E2172" t="s">
        <v>16</v>
      </c>
      <c r="F2172">
        <v>3.3</v>
      </c>
      <c r="G2172" s="1">
        <v>44570</v>
      </c>
      <c r="H2172">
        <v>192</v>
      </c>
      <c r="I2172">
        <v>1640</v>
      </c>
      <c r="K2172">
        <f>IF(ISBLANK(J2172),VLOOKUP(A2172,LinearRegression!$B$2:$J$850,6,FALSE),J2172)</f>
        <v>34789.7059569134</v>
      </c>
      <c r="L2172" s="4">
        <f>IF(ISBLANK(J2172),VLOOKUP(A2172,GradientBoostingRegressor!$B$2:$J$850,6,FALSE),J2172)</f>
        <v>32072.855973426998</v>
      </c>
      <c r="P2172">
        <f t="shared" si="124"/>
        <v>0</v>
      </c>
      <c r="Q2172">
        <f>$H2172*Q$2402</f>
        <v>29574.776004755862</v>
      </c>
      <c r="R2172">
        <f t="shared" si="125"/>
        <v>0</v>
      </c>
      <c r="S2172">
        <f t="shared" si="126"/>
        <v>0</v>
      </c>
      <c r="T2172">
        <f>MROT/DAY(EOMONTH(MIN($G$2:$G$2401),MONTH(G2172)-1))/8*H2172*$T$2402</f>
        <v>0</v>
      </c>
      <c r="U2172">
        <f>I2172-PLAN</f>
        <v>80</v>
      </c>
    </row>
    <row r="2173" spans="1:21" x14ac:dyDescent="0.35">
      <c r="A2173">
        <v>1749</v>
      </c>
      <c r="B2173" t="s">
        <v>174</v>
      </c>
      <c r="C2173" t="s">
        <v>114</v>
      </c>
      <c r="D2173">
        <v>6</v>
      </c>
      <c r="E2173" t="s">
        <v>16</v>
      </c>
      <c r="F2173">
        <v>3.3</v>
      </c>
      <c r="G2173" s="1">
        <v>44570</v>
      </c>
      <c r="H2173">
        <v>180</v>
      </c>
      <c r="I2173">
        <v>1640</v>
      </c>
      <c r="K2173">
        <f>IF(ISBLANK(J2173),VLOOKUP(A2173,LinearRegression!$B$2:$J$850,6,FALSE),J2173)</f>
        <v>32022.2724959937</v>
      </c>
      <c r="L2173" s="4">
        <f>IF(ISBLANK(J2173),VLOOKUP(A2173,GradientBoostingRegressor!$B$2:$J$850,6,FALSE),J2173)</f>
        <v>28873.3513540112</v>
      </c>
      <c r="P2173">
        <f t="shared" si="124"/>
        <v>0</v>
      </c>
      <c r="Q2173">
        <f>$H2173*Q$2402</f>
        <v>27726.35250445862</v>
      </c>
      <c r="R2173">
        <f t="shared" si="125"/>
        <v>0</v>
      </c>
      <c r="S2173">
        <f t="shared" si="126"/>
        <v>0</v>
      </c>
      <c r="T2173">
        <f>MROT/DAY(EOMONTH(MIN($G$2:$G$2401),MONTH(G2173)-1))/8*H2173*$T$2402</f>
        <v>0</v>
      </c>
      <c r="U2173">
        <f>I2173-PLAN</f>
        <v>80</v>
      </c>
    </row>
    <row r="2174" spans="1:21" x14ac:dyDescent="0.35">
      <c r="A2174">
        <v>1750</v>
      </c>
      <c r="B2174" t="s">
        <v>175</v>
      </c>
      <c r="C2174" t="s">
        <v>114</v>
      </c>
      <c r="D2174">
        <v>6</v>
      </c>
      <c r="E2174" t="s">
        <v>16</v>
      </c>
      <c r="F2174">
        <v>3.3</v>
      </c>
      <c r="G2174" s="1">
        <v>44570</v>
      </c>
      <c r="H2174">
        <v>204</v>
      </c>
      <c r="I2174">
        <v>1640</v>
      </c>
      <c r="K2174">
        <f>IF(ISBLANK(J2174),VLOOKUP(A2174,LinearRegression!$B$2:$J$850,6,FALSE),J2174)</f>
        <v>37557.139417833001</v>
      </c>
      <c r="L2174" s="4">
        <f>IF(ISBLANK(J2174),VLOOKUP(A2174,GradientBoostingRegressor!$B$2:$J$850,6,FALSE),J2174)</f>
        <v>34522.407994724002</v>
      </c>
      <c r="P2174">
        <f t="shared" si="124"/>
        <v>0</v>
      </c>
      <c r="Q2174">
        <f>$H2174*Q$2402</f>
        <v>31423.199505053104</v>
      </c>
      <c r="R2174">
        <f t="shared" si="125"/>
        <v>0</v>
      </c>
      <c r="S2174">
        <f t="shared" si="126"/>
        <v>0</v>
      </c>
      <c r="T2174">
        <f>MROT/DAY(EOMONTH(MIN($G$2:$G$2401),MONTH(G2174)-1))/8*H2174*$T$2402</f>
        <v>0</v>
      </c>
      <c r="U2174">
        <f>I2174-PLAN</f>
        <v>80</v>
      </c>
    </row>
    <row r="2175" spans="1:21" x14ac:dyDescent="0.35">
      <c r="A2175">
        <v>1751</v>
      </c>
      <c r="B2175" t="s">
        <v>176</v>
      </c>
      <c r="C2175" t="s">
        <v>114</v>
      </c>
      <c r="D2175">
        <v>6</v>
      </c>
      <c r="E2175" t="s">
        <v>103</v>
      </c>
      <c r="F2175">
        <v>3.3</v>
      </c>
      <c r="G2175" s="1">
        <v>44570</v>
      </c>
      <c r="H2175">
        <v>204</v>
      </c>
      <c r="I2175">
        <v>1640</v>
      </c>
      <c r="K2175">
        <f>IF(ISBLANK(J2175),VLOOKUP(A2175,LinearRegression!$B$2:$J$850,6,FALSE),J2175)</f>
        <v>37557.139417833001</v>
      </c>
      <c r="L2175" s="4">
        <f>IF(ISBLANK(J2175),VLOOKUP(A2175,GradientBoostingRegressor!$B$2:$J$850,6,FALSE),J2175)</f>
        <v>34522.407994724002</v>
      </c>
      <c r="P2175">
        <f t="shared" si="124"/>
        <v>0</v>
      </c>
      <c r="Q2175">
        <f>$H2175*Q$2402</f>
        <v>31423.199505053104</v>
      </c>
      <c r="R2175">
        <f t="shared" si="125"/>
        <v>0</v>
      </c>
      <c r="S2175">
        <f t="shared" si="126"/>
        <v>0</v>
      </c>
      <c r="T2175">
        <f>MROT/DAY(EOMONTH(MIN($G$2:$G$2401),MONTH(G2175)-1))/8*H2175*$T$2402</f>
        <v>0</v>
      </c>
      <c r="U2175">
        <f>I2175-PLAN</f>
        <v>80</v>
      </c>
    </row>
    <row r="2176" spans="1:21" x14ac:dyDescent="0.35">
      <c r="A2176">
        <v>1752</v>
      </c>
      <c r="B2176" t="s">
        <v>177</v>
      </c>
      <c r="C2176" t="s">
        <v>114</v>
      </c>
      <c r="D2176">
        <v>6</v>
      </c>
      <c r="E2176" t="s">
        <v>103</v>
      </c>
      <c r="F2176">
        <v>3.3</v>
      </c>
      <c r="G2176" s="1">
        <v>44570</v>
      </c>
      <c r="H2176">
        <v>204</v>
      </c>
      <c r="I2176">
        <v>1640</v>
      </c>
      <c r="K2176">
        <f>IF(ISBLANK(J2176),VLOOKUP(A2176,LinearRegression!$B$2:$J$850,6,FALSE),J2176)</f>
        <v>37557.139417833001</v>
      </c>
      <c r="L2176" s="4">
        <f>IF(ISBLANK(J2176),VLOOKUP(A2176,GradientBoostingRegressor!$B$2:$J$850,6,FALSE),J2176)</f>
        <v>34522.407994724002</v>
      </c>
      <c r="P2176">
        <f t="shared" si="124"/>
        <v>0</v>
      </c>
      <c r="Q2176">
        <f>$H2176*Q$2402</f>
        <v>31423.199505053104</v>
      </c>
      <c r="R2176">
        <f t="shared" si="125"/>
        <v>0</v>
      </c>
      <c r="S2176">
        <f t="shared" si="126"/>
        <v>0</v>
      </c>
      <c r="T2176">
        <f>MROT/DAY(EOMONTH(MIN($G$2:$G$2401),MONTH(G2176)-1))/8*H2176*$T$2402</f>
        <v>0</v>
      </c>
      <c r="U2176">
        <f>I2176-PLAN</f>
        <v>80</v>
      </c>
    </row>
    <row r="2177" spans="1:21" x14ac:dyDescent="0.35">
      <c r="A2177">
        <v>1753</v>
      </c>
      <c r="B2177" t="s">
        <v>178</v>
      </c>
      <c r="C2177" t="s">
        <v>114</v>
      </c>
      <c r="D2177">
        <v>6</v>
      </c>
      <c r="E2177" t="s">
        <v>103</v>
      </c>
      <c r="F2177">
        <v>3.3</v>
      </c>
      <c r="G2177" s="1">
        <v>44570</v>
      </c>
      <c r="H2177">
        <v>168</v>
      </c>
      <c r="I2177">
        <v>1640</v>
      </c>
      <c r="K2177">
        <f>IF(ISBLANK(J2177),VLOOKUP(A2177,LinearRegression!$B$2:$J$850,6,FALSE),J2177)</f>
        <v>29254.839035074099</v>
      </c>
      <c r="L2177" s="4">
        <f>IF(ISBLANK(J2177),VLOOKUP(A2177,GradientBoostingRegressor!$B$2:$J$850,6,FALSE),J2177)</f>
        <v>25126.517923629101</v>
      </c>
      <c r="P2177">
        <f t="shared" si="124"/>
        <v>0</v>
      </c>
      <c r="Q2177">
        <f>$H2177*Q$2402</f>
        <v>25877.929004161379</v>
      </c>
      <c r="R2177">
        <f t="shared" si="125"/>
        <v>0</v>
      </c>
      <c r="S2177">
        <f t="shared" si="126"/>
        <v>0</v>
      </c>
      <c r="T2177">
        <f>MROT/DAY(EOMONTH(MIN($G$2:$G$2401),MONTH(G2177)-1))/8*H2177*$T$2402</f>
        <v>0</v>
      </c>
      <c r="U2177">
        <f>I2177-PLAN</f>
        <v>80</v>
      </c>
    </row>
    <row r="2178" spans="1:21" x14ac:dyDescent="0.35">
      <c r="A2178">
        <v>1754</v>
      </c>
      <c r="B2178" t="s">
        <v>179</v>
      </c>
      <c r="C2178" t="s">
        <v>180</v>
      </c>
      <c r="D2178">
        <v>7</v>
      </c>
      <c r="E2178" t="s">
        <v>181</v>
      </c>
      <c r="F2178">
        <v>1</v>
      </c>
      <c r="G2178" s="1">
        <v>44570</v>
      </c>
      <c r="H2178">
        <v>204</v>
      </c>
      <c r="I2178">
        <v>1640</v>
      </c>
      <c r="K2178">
        <f>IF(ISBLANK(J2178),VLOOKUP(A2178,LinearRegression!$B$2:$J$850,6,FALSE),J2178)</f>
        <v>34790.4965541782</v>
      </c>
      <c r="L2178" s="4">
        <f>IF(ISBLANK(J2178),VLOOKUP(A2178,GradientBoostingRegressor!$B$2:$J$850,6,FALSE),J2178)</f>
        <v>32545.1605415501</v>
      </c>
      <c r="P2178">
        <f t="shared" si="124"/>
        <v>0</v>
      </c>
      <c r="Q2178">
        <f>$H2178*Q$2402</f>
        <v>31423.199505053104</v>
      </c>
      <c r="R2178">
        <f t="shared" si="125"/>
        <v>0</v>
      </c>
      <c r="S2178">
        <f t="shared" si="126"/>
        <v>0</v>
      </c>
      <c r="T2178">
        <f>MROT/DAY(EOMONTH(MIN($G$2:$G$2401),MONTH(G2178)-1))/8*H2178*$T$2402</f>
        <v>0</v>
      </c>
      <c r="U2178">
        <f>I2178-PLAN</f>
        <v>80</v>
      </c>
    </row>
    <row r="2179" spans="1:21" x14ac:dyDescent="0.35">
      <c r="A2179">
        <v>1755</v>
      </c>
      <c r="B2179" t="s">
        <v>182</v>
      </c>
      <c r="C2179" t="s">
        <v>180</v>
      </c>
      <c r="D2179">
        <v>7</v>
      </c>
      <c r="E2179" t="s">
        <v>181</v>
      </c>
      <c r="F2179">
        <v>1</v>
      </c>
      <c r="G2179" s="1">
        <v>44570</v>
      </c>
      <c r="H2179">
        <v>168</v>
      </c>
      <c r="I2179">
        <v>1640</v>
      </c>
      <c r="K2179">
        <f>IF(ISBLANK(J2179),VLOOKUP(A2179,LinearRegression!$B$2:$J$850,6,FALSE),J2179)</f>
        <v>26488.196171419298</v>
      </c>
      <c r="L2179" s="4">
        <f>IF(ISBLANK(J2179),VLOOKUP(A2179,GradientBoostingRegressor!$B$2:$J$850,6,FALSE),J2179)</f>
        <v>22694.3442863491</v>
      </c>
      <c r="P2179">
        <f t="shared" ref="P2179:P2242" si="127">$I2179*P$2402</f>
        <v>0</v>
      </c>
      <c r="Q2179">
        <f>$H2179*Q$2402</f>
        <v>25877.929004161379</v>
      </c>
      <c r="R2179">
        <f t="shared" ref="R2179:R2242" si="128">$D2179*R$2402</f>
        <v>0</v>
      </c>
      <c r="S2179">
        <f t="shared" ref="S2179:S2242" si="129">$F2179*S$2402</f>
        <v>0</v>
      </c>
      <c r="T2179">
        <f>MROT/DAY(EOMONTH(MIN($G$2:$G$2401),MONTH(G2179)-1))/8*H2179*$T$2402</f>
        <v>0</v>
      </c>
      <c r="U2179">
        <f>I2179-PLAN</f>
        <v>80</v>
      </c>
    </row>
    <row r="2180" spans="1:21" x14ac:dyDescent="0.35">
      <c r="A2180">
        <v>1756</v>
      </c>
      <c r="B2180" t="s">
        <v>183</v>
      </c>
      <c r="C2180" t="s">
        <v>180</v>
      </c>
      <c r="D2180">
        <v>7</v>
      </c>
      <c r="E2180" t="s">
        <v>181</v>
      </c>
      <c r="F2180">
        <v>1</v>
      </c>
      <c r="G2180" s="1">
        <v>44570</v>
      </c>
      <c r="H2180">
        <v>180</v>
      </c>
      <c r="I2180">
        <v>1640</v>
      </c>
      <c r="K2180">
        <f>IF(ISBLANK(J2180),VLOOKUP(A2180,LinearRegression!$B$2:$J$850,6,FALSE),J2180)</f>
        <v>29255.6296323389</v>
      </c>
      <c r="L2180" s="4">
        <f>IF(ISBLANK(J2180),VLOOKUP(A2180,GradientBoostingRegressor!$B$2:$J$850,6,FALSE),J2180)</f>
        <v>26469.308563297898</v>
      </c>
      <c r="P2180">
        <f t="shared" si="127"/>
        <v>0</v>
      </c>
      <c r="Q2180">
        <f>$H2180*Q$2402</f>
        <v>27726.35250445862</v>
      </c>
      <c r="R2180">
        <f t="shared" si="128"/>
        <v>0</v>
      </c>
      <c r="S2180">
        <f t="shared" si="129"/>
        <v>0</v>
      </c>
      <c r="T2180">
        <f>MROT/DAY(EOMONTH(MIN($G$2:$G$2401),MONTH(G2180)-1))/8*H2180*$T$2402</f>
        <v>0</v>
      </c>
      <c r="U2180">
        <f>I2180-PLAN</f>
        <v>80</v>
      </c>
    </row>
    <row r="2181" spans="1:21" x14ac:dyDescent="0.35">
      <c r="A2181">
        <v>1757</v>
      </c>
      <c r="B2181" t="s">
        <v>184</v>
      </c>
      <c r="C2181" t="s">
        <v>180</v>
      </c>
      <c r="D2181">
        <v>7</v>
      </c>
      <c r="E2181" t="s">
        <v>181</v>
      </c>
      <c r="F2181">
        <v>1</v>
      </c>
      <c r="G2181" s="1">
        <v>44570</v>
      </c>
      <c r="H2181">
        <v>156</v>
      </c>
      <c r="I2181">
        <v>1640</v>
      </c>
      <c r="K2181">
        <f>IF(ISBLANK(J2181),VLOOKUP(A2181,LinearRegression!$B$2:$J$850,6,FALSE),J2181)</f>
        <v>23720.762710499701</v>
      </c>
      <c r="L2181" s="4">
        <f>IF(ISBLANK(J2181),VLOOKUP(A2181,GradientBoostingRegressor!$B$2:$J$850,6,FALSE),J2181)</f>
        <v>21050.888871279702</v>
      </c>
      <c r="P2181">
        <f t="shared" si="127"/>
        <v>0</v>
      </c>
      <c r="Q2181">
        <f>$H2181*Q$2402</f>
        <v>24029.505503864137</v>
      </c>
      <c r="R2181">
        <f t="shared" si="128"/>
        <v>0</v>
      </c>
      <c r="S2181">
        <f t="shared" si="129"/>
        <v>0</v>
      </c>
      <c r="T2181">
        <f>MROT/DAY(EOMONTH(MIN($G$2:$G$2401),MONTH(G2181)-1))/8*H2181*$T$2402</f>
        <v>0</v>
      </c>
      <c r="U2181">
        <f>I2181-PLAN</f>
        <v>80</v>
      </c>
    </row>
    <row r="2182" spans="1:21" x14ac:dyDescent="0.35">
      <c r="A2182">
        <v>1758</v>
      </c>
      <c r="B2182" t="s">
        <v>185</v>
      </c>
      <c r="C2182" t="s">
        <v>180</v>
      </c>
      <c r="D2182">
        <v>7</v>
      </c>
      <c r="E2182" t="s">
        <v>181</v>
      </c>
      <c r="F2182">
        <v>1</v>
      </c>
      <c r="G2182" s="1">
        <v>44570</v>
      </c>
      <c r="H2182">
        <v>192</v>
      </c>
      <c r="I2182">
        <v>1640</v>
      </c>
      <c r="K2182">
        <f>IF(ISBLANK(J2182),VLOOKUP(A2182,LinearRegression!$B$2:$J$850,6,FALSE),J2182)</f>
        <v>32023.063093258501</v>
      </c>
      <c r="L2182" s="4">
        <f>IF(ISBLANK(J2182),VLOOKUP(A2182,GradientBoostingRegressor!$B$2:$J$850,6,FALSE),J2182)</f>
        <v>29686.615657542901</v>
      </c>
      <c r="P2182">
        <f t="shared" si="127"/>
        <v>0</v>
      </c>
      <c r="Q2182">
        <f>$H2182*Q$2402</f>
        <v>29574.776004755862</v>
      </c>
      <c r="R2182">
        <f t="shared" si="128"/>
        <v>0</v>
      </c>
      <c r="S2182">
        <f t="shared" si="129"/>
        <v>0</v>
      </c>
      <c r="T2182">
        <f>MROT/DAY(EOMONTH(MIN($G$2:$G$2401),MONTH(G2182)-1))/8*H2182*$T$2402</f>
        <v>0</v>
      </c>
      <c r="U2182">
        <f>I2182-PLAN</f>
        <v>80</v>
      </c>
    </row>
    <row r="2183" spans="1:21" x14ac:dyDescent="0.35">
      <c r="A2183">
        <v>1759</v>
      </c>
      <c r="B2183" t="s">
        <v>186</v>
      </c>
      <c r="C2183" t="s">
        <v>180</v>
      </c>
      <c r="D2183">
        <v>7</v>
      </c>
      <c r="E2183" t="s">
        <v>181</v>
      </c>
      <c r="F2183">
        <v>1</v>
      </c>
      <c r="G2183" s="1">
        <v>44570</v>
      </c>
      <c r="H2183">
        <v>168</v>
      </c>
      <c r="I2183">
        <v>1640</v>
      </c>
      <c r="K2183">
        <f>IF(ISBLANK(J2183),VLOOKUP(A2183,LinearRegression!$B$2:$J$850,6,FALSE),J2183)</f>
        <v>26488.196171419298</v>
      </c>
      <c r="L2183" s="4">
        <f>IF(ISBLANK(J2183),VLOOKUP(A2183,GradientBoostingRegressor!$B$2:$J$850,6,FALSE),J2183)</f>
        <v>22694.3442863491</v>
      </c>
      <c r="P2183">
        <f t="shared" si="127"/>
        <v>0</v>
      </c>
      <c r="Q2183">
        <f>$H2183*Q$2402</f>
        <v>25877.929004161379</v>
      </c>
      <c r="R2183">
        <f t="shared" si="128"/>
        <v>0</v>
      </c>
      <c r="S2183">
        <f t="shared" si="129"/>
        <v>0</v>
      </c>
      <c r="T2183">
        <f>MROT/DAY(EOMONTH(MIN($G$2:$G$2401),MONTH(G2183)-1))/8*H2183*$T$2402</f>
        <v>0</v>
      </c>
      <c r="U2183">
        <f>I2183-PLAN</f>
        <v>80</v>
      </c>
    </row>
    <row r="2184" spans="1:21" x14ac:dyDescent="0.35">
      <c r="A2184">
        <v>1760</v>
      </c>
      <c r="B2184" t="s">
        <v>187</v>
      </c>
      <c r="C2184" t="s">
        <v>180</v>
      </c>
      <c r="D2184">
        <v>7</v>
      </c>
      <c r="E2184" t="s">
        <v>181</v>
      </c>
      <c r="F2184">
        <v>1</v>
      </c>
      <c r="G2184" s="1">
        <v>44570</v>
      </c>
      <c r="H2184">
        <v>192</v>
      </c>
      <c r="I2184">
        <v>1640</v>
      </c>
      <c r="K2184">
        <f>IF(ISBLANK(J2184),VLOOKUP(A2184,LinearRegression!$B$2:$J$850,6,FALSE),J2184)</f>
        <v>32023.063093258501</v>
      </c>
      <c r="L2184" s="4">
        <f>IF(ISBLANK(J2184),VLOOKUP(A2184,GradientBoostingRegressor!$B$2:$J$850,6,FALSE),J2184)</f>
        <v>29686.615657542901</v>
      </c>
      <c r="P2184">
        <f t="shared" si="127"/>
        <v>0</v>
      </c>
      <c r="Q2184">
        <f>$H2184*Q$2402</f>
        <v>29574.776004755862</v>
      </c>
      <c r="R2184">
        <f t="shared" si="128"/>
        <v>0</v>
      </c>
      <c r="S2184">
        <f t="shared" si="129"/>
        <v>0</v>
      </c>
      <c r="T2184">
        <f>MROT/DAY(EOMONTH(MIN($G$2:$G$2401),MONTH(G2184)-1))/8*H2184*$T$2402</f>
        <v>0</v>
      </c>
      <c r="U2184">
        <f>I2184-PLAN</f>
        <v>80</v>
      </c>
    </row>
    <row r="2185" spans="1:21" x14ac:dyDescent="0.35">
      <c r="A2185">
        <v>1761</v>
      </c>
      <c r="B2185" t="s">
        <v>188</v>
      </c>
      <c r="C2185" t="s">
        <v>65</v>
      </c>
      <c r="D2185">
        <v>7</v>
      </c>
      <c r="E2185" t="s">
        <v>66</v>
      </c>
      <c r="F2185">
        <v>3.4</v>
      </c>
      <c r="G2185" s="1">
        <v>44570</v>
      </c>
      <c r="H2185">
        <v>180</v>
      </c>
      <c r="I2185">
        <v>1640</v>
      </c>
      <c r="K2185">
        <f>IF(ISBLANK(J2185),VLOOKUP(A2185,LinearRegression!$B$2:$J$850,6,FALSE),J2185)</f>
        <v>35055.730063275798</v>
      </c>
      <c r="L2185" s="4">
        <f>IF(ISBLANK(J2185),VLOOKUP(A2185,GradientBoostingRegressor!$B$2:$J$850,6,FALSE),J2185)</f>
        <v>32144.9106624589</v>
      </c>
      <c r="P2185">
        <f t="shared" si="127"/>
        <v>0</v>
      </c>
      <c r="Q2185">
        <f>$H2185*Q$2402</f>
        <v>27726.35250445862</v>
      </c>
      <c r="R2185">
        <f t="shared" si="128"/>
        <v>0</v>
      </c>
      <c r="S2185">
        <f t="shared" si="129"/>
        <v>0</v>
      </c>
      <c r="T2185">
        <f>MROT/DAY(EOMONTH(MIN($G$2:$G$2401),MONTH(G2185)-1))/8*H2185*$T$2402</f>
        <v>0</v>
      </c>
      <c r="U2185">
        <f>I2185-PLAN</f>
        <v>80</v>
      </c>
    </row>
    <row r="2186" spans="1:21" x14ac:dyDescent="0.35">
      <c r="A2186">
        <v>1762</v>
      </c>
      <c r="B2186" t="s">
        <v>189</v>
      </c>
      <c r="C2186" t="s">
        <v>65</v>
      </c>
      <c r="D2186">
        <v>7</v>
      </c>
      <c r="E2186" t="s">
        <v>66</v>
      </c>
      <c r="F2186">
        <v>3.4</v>
      </c>
      <c r="G2186" s="1">
        <v>44570</v>
      </c>
      <c r="H2186">
        <v>180</v>
      </c>
      <c r="I2186">
        <v>1640</v>
      </c>
      <c r="K2186">
        <f>IF(ISBLANK(J2186),VLOOKUP(A2186,LinearRegression!$B$2:$J$850,6,FALSE),J2186)</f>
        <v>35055.730063275798</v>
      </c>
      <c r="L2186" s="4">
        <f>IF(ISBLANK(J2186),VLOOKUP(A2186,GradientBoostingRegressor!$B$2:$J$850,6,FALSE),J2186)</f>
        <v>32144.9106624589</v>
      </c>
      <c r="P2186">
        <f t="shared" si="127"/>
        <v>0</v>
      </c>
      <c r="Q2186">
        <f>$H2186*Q$2402</f>
        <v>27726.35250445862</v>
      </c>
      <c r="R2186">
        <f t="shared" si="128"/>
        <v>0</v>
      </c>
      <c r="S2186">
        <f t="shared" si="129"/>
        <v>0</v>
      </c>
      <c r="T2186">
        <f>MROT/DAY(EOMONTH(MIN($G$2:$G$2401),MONTH(G2186)-1))/8*H2186*$T$2402</f>
        <v>0</v>
      </c>
      <c r="U2186">
        <f>I2186-PLAN</f>
        <v>80</v>
      </c>
    </row>
    <row r="2187" spans="1:21" x14ac:dyDescent="0.35">
      <c r="A2187">
        <v>1763</v>
      </c>
      <c r="B2187" t="s">
        <v>190</v>
      </c>
      <c r="C2187" t="s">
        <v>65</v>
      </c>
      <c r="D2187">
        <v>7</v>
      </c>
      <c r="E2187" t="s">
        <v>66</v>
      </c>
      <c r="F2187">
        <v>3.4</v>
      </c>
      <c r="G2187" s="1">
        <v>44570</v>
      </c>
      <c r="H2187">
        <v>192</v>
      </c>
      <c r="I2187">
        <v>1640</v>
      </c>
      <c r="K2187">
        <f>IF(ISBLANK(J2187),VLOOKUP(A2187,LinearRegression!$B$2:$J$850,6,FALSE),J2187)</f>
        <v>37823.163524195399</v>
      </c>
      <c r="L2187" s="4">
        <f>IF(ISBLANK(J2187),VLOOKUP(A2187,GradientBoostingRegressor!$B$2:$J$850,6,FALSE),J2187)</f>
        <v>35631.578655456098</v>
      </c>
      <c r="P2187">
        <f t="shared" si="127"/>
        <v>0</v>
      </c>
      <c r="Q2187">
        <f>$H2187*Q$2402</f>
        <v>29574.776004755862</v>
      </c>
      <c r="R2187">
        <f t="shared" si="128"/>
        <v>0</v>
      </c>
      <c r="S2187">
        <f t="shared" si="129"/>
        <v>0</v>
      </c>
      <c r="T2187">
        <f>MROT/DAY(EOMONTH(MIN($G$2:$G$2401),MONTH(G2187)-1))/8*H2187*$T$2402</f>
        <v>0</v>
      </c>
      <c r="U2187">
        <f>I2187-PLAN</f>
        <v>80</v>
      </c>
    </row>
    <row r="2188" spans="1:21" x14ac:dyDescent="0.35">
      <c r="A2188">
        <v>1764</v>
      </c>
      <c r="B2188" t="s">
        <v>191</v>
      </c>
      <c r="C2188" t="s">
        <v>65</v>
      </c>
      <c r="D2188">
        <v>7</v>
      </c>
      <c r="E2188" t="s">
        <v>66</v>
      </c>
      <c r="F2188">
        <v>3.4</v>
      </c>
      <c r="G2188" s="1">
        <v>44570</v>
      </c>
      <c r="H2188">
        <v>204</v>
      </c>
      <c r="I2188">
        <v>1640</v>
      </c>
      <c r="K2188">
        <f>IF(ISBLANK(J2188),VLOOKUP(A2188,LinearRegression!$B$2:$J$850,6,FALSE),J2188)</f>
        <v>40590.596985115</v>
      </c>
      <c r="L2188" s="4">
        <f>IF(ISBLANK(J2188),VLOOKUP(A2188,GradientBoostingRegressor!$B$2:$J$850,6,FALSE),J2188)</f>
        <v>39413.136519096603</v>
      </c>
      <c r="P2188">
        <f t="shared" si="127"/>
        <v>0</v>
      </c>
      <c r="Q2188">
        <f>$H2188*Q$2402</f>
        <v>31423.199505053104</v>
      </c>
      <c r="R2188">
        <f t="shared" si="128"/>
        <v>0</v>
      </c>
      <c r="S2188">
        <f t="shared" si="129"/>
        <v>0</v>
      </c>
      <c r="T2188">
        <f>MROT/DAY(EOMONTH(MIN($G$2:$G$2401),MONTH(G2188)-1))/8*H2188*$T$2402</f>
        <v>0</v>
      </c>
      <c r="U2188">
        <f>I2188-PLAN</f>
        <v>80</v>
      </c>
    </row>
    <row r="2189" spans="1:21" x14ac:dyDescent="0.35">
      <c r="A2189">
        <v>1765</v>
      </c>
      <c r="B2189" t="s">
        <v>192</v>
      </c>
      <c r="C2189" t="s">
        <v>65</v>
      </c>
      <c r="D2189">
        <v>7</v>
      </c>
      <c r="E2189" t="s">
        <v>66</v>
      </c>
      <c r="F2189">
        <v>3.4</v>
      </c>
      <c r="G2189" s="1">
        <v>44570</v>
      </c>
      <c r="H2189">
        <v>180</v>
      </c>
      <c r="I2189">
        <v>1640</v>
      </c>
      <c r="K2189">
        <f>IF(ISBLANK(J2189),VLOOKUP(A2189,LinearRegression!$B$2:$J$850,6,FALSE),J2189)</f>
        <v>35055.730063275798</v>
      </c>
      <c r="L2189" s="4">
        <f>IF(ISBLANK(J2189),VLOOKUP(A2189,GradientBoostingRegressor!$B$2:$J$850,6,FALSE),J2189)</f>
        <v>32144.9106624589</v>
      </c>
      <c r="P2189">
        <f t="shared" si="127"/>
        <v>0</v>
      </c>
      <c r="Q2189">
        <f>$H2189*Q$2402</f>
        <v>27726.35250445862</v>
      </c>
      <c r="R2189">
        <f t="shared" si="128"/>
        <v>0</v>
      </c>
      <c r="S2189">
        <f t="shared" si="129"/>
        <v>0</v>
      </c>
      <c r="T2189">
        <f>MROT/DAY(EOMONTH(MIN($G$2:$G$2401),MONTH(G2189)-1))/8*H2189*$T$2402</f>
        <v>0</v>
      </c>
      <c r="U2189">
        <f>I2189-PLAN</f>
        <v>80</v>
      </c>
    </row>
    <row r="2190" spans="1:21" x14ac:dyDescent="0.35">
      <c r="A2190">
        <v>1766</v>
      </c>
      <c r="B2190" t="s">
        <v>193</v>
      </c>
      <c r="C2190" t="s">
        <v>65</v>
      </c>
      <c r="D2190">
        <v>7</v>
      </c>
      <c r="E2190" t="s">
        <v>66</v>
      </c>
      <c r="F2190">
        <v>3.4</v>
      </c>
      <c r="G2190" s="1">
        <v>44570</v>
      </c>
      <c r="H2190">
        <v>252</v>
      </c>
      <c r="I2190">
        <v>1640</v>
      </c>
      <c r="K2190">
        <f>IF(ISBLANK(J2190),VLOOKUP(A2190,LinearRegression!$B$2:$J$850,6,FALSE),J2190)</f>
        <v>51660.3308287935</v>
      </c>
      <c r="L2190" s="4">
        <f>IF(ISBLANK(J2190),VLOOKUP(A2190,GradientBoostingRegressor!$B$2:$J$850,6,FALSE),J2190)</f>
        <v>53856.483899773099</v>
      </c>
      <c r="P2190">
        <f t="shared" si="127"/>
        <v>0</v>
      </c>
      <c r="Q2190">
        <f>$H2190*Q$2402</f>
        <v>38816.893506242071</v>
      </c>
      <c r="R2190">
        <f t="shared" si="128"/>
        <v>0</v>
      </c>
      <c r="S2190">
        <f t="shared" si="129"/>
        <v>0</v>
      </c>
      <c r="T2190">
        <f>MROT/DAY(EOMONTH(MIN($G$2:$G$2401),MONTH(G2190)-1))/8*H2190*$T$2402</f>
        <v>0</v>
      </c>
      <c r="U2190">
        <f>I2190-PLAN</f>
        <v>80</v>
      </c>
    </row>
    <row r="2191" spans="1:21" x14ac:dyDescent="0.35">
      <c r="A2191">
        <v>1767</v>
      </c>
      <c r="B2191" t="s">
        <v>194</v>
      </c>
      <c r="C2191" t="s">
        <v>114</v>
      </c>
      <c r="D2191">
        <v>7</v>
      </c>
      <c r="E2191" t="s">
        <v>16</v>
      </c>
      <c r="F2191">
        <v>3.3</v>
      </c>
      <c r="G2191" s="1">
        <v>44570</v>
      </c>
      <c r="H2191">
        <v>204</v>
      </c>
      <c r="I2191">
        <v>1640</v>
      </c>
      <c r="K2191">
        <f>IF(ISBLANK(J2191),VLOOKUP(A2191,LinearRegression!$B$2:$J$850,6,FALSE),J2191)</f>
        <v>40348.926133825997</v>
      </c>
      <c r="L2191" s="4">
        <f>IF(ISBLANK(J2191),VLOOKUP(A2191,GradientBoostingRegressor!$B$2:$J$850,6,FALSE),J2191)</f>
        <v>37967.684256792003</v>
      </c>
      <c r="P2191">
        <f t="shared" si="127"/>
        <v>0</v>
      </c>
      <c r="Q2191">
        <f>$H2191*Q$2402</f>
        <v>31423.199505053104</v>
      </c>
      <c r="R2191">
        <f t="shared" si="128"/>
        <v>0</v>
      </c>
      <c r="S2191">
        <f t="shared" si="129"/>
        <v>0</v>
      </c>
      <c r="T2191">
        <f>MROT/DAY(EOMONTH(MIN($G$2:$G$2401),MONTH(G2191)-1))/8*H2191*$T$2402</f>
        <v>0</v>
      </c>
      <c r="U2191">
        <f>I2191-PLAN</f>
        <v>80</v>
      </c>
    </row>
    <row r="2192" spans="1:21" x14ac:dyDescent="0.35">
      <c r="A2192">
        <v>1768</v>
      </c>
      <c r="B2192" t="s">
        <v>195</v>
      </c>
      <c r="C2192" t="s">
        <v>114</v>
      </c>
      <c r="D2192">
        <v>7</v>
      </c>
      <c r="E2192" t="s">
        <v>16</v>
      </c>
      <c r="F2192">
        <v>3.3</v>
      </c>
      <c r="G2192" s="1">
        <v>44570</v>
      </c>
      <c r="H2192">
        <v>192</v>
      </c>
      <c r="I2192">
        <v>1640</v>
      </c>
      <c r="K2192">
        <f>IF(ISBLANK(J2192),VLOOKUP(A2192,LinearRegression!$B$2:$J$850,6,FALSE),J2192)</f>
        <v>37581.492672906403</v>
      </c>
      <c r="L2192" s="4">
        <f>IF(ISBLANK(J2192),VLOOKUP(A2192,GradientBoostingRegressor!$B$2:$J$850,6,FALSE),J2192)</f>
        <v>34253.162474555596</v>
      </c>
      <c r="P2192">
        <f t="shared" si="127"/>
        <v>0</v>
      </c>
      <c r="Q2192">
        <f>$H2192*Q$2402</f>
        <v>29574.776004755862</v>
      </c>
      <c r="R2192">
        <f t="shared" si="128"/>
        <v>0</v>
      </c>
      <c r="S2192">
        <f t="shared" si="129"/>
        <v>0</v>
      </c>
      <c r="T2192">
        <f>MROT/DAY(EOMONTH(MIN($G$2:$G$2401),MONTH(G2192)-1))/8*H2192*$T$2402</f>
        <v>0</v>
      </c>
      <c r="U2192">
        <f>I2192-PLAN</f>
        <v>80</v>
      </c>
    </row>
    <row r="2193" spans="1:21" x14ac:dyDescent="0.35">
      <c r="A2193">
        <v>1769</v>
      </c>
      <c r="B2193" t="s">
        <v>196</v>
      </c>
      <c r="C2193" t="s">
        <v>114</v>
      </c>
      <c r="D2193">
        <v>7</v>
      </c>
      <c r="E2193" t="s">
        <v>16</v>
      </c>
      <c r="F2193">
        <v>3.3</v>
      </c>
      <c r="G2193" s="1">
        <v>44570</v>
      </c>
      <c r="H2193">
        <v>180</v>
      </c>
      <c r="I2193">
        <v>1640</v>
      </c>
      <c r="K2193">
        <f>IF(ISBLANK(J2193),VLOOKUP(A2193,LinearRegression!$B$2:$J$850,6,FALSE),J2193)</f>
        <v>34814.059211986802</v>
      </c>
      <c r="L2193" s="4">
        <f>IF(ISBLANK(J2193),VLOOKUP(A2193,GradientBoostingRegressor!$B$2:$J$850,6,FALSE),J2193)</f>
        <v>31102.540133164199</v>
      </c>
      <c r="P2193">
        <f t="shared" si="127"/>
        <v>0</v>
      </c>
      <c r="Q2193">
        <f>$H2193*Q$2402</f>
        <v>27726.35250445862</v>
      </c>
      <c r="R2193">
        <f t="shared" si="128"/>
        <v>0</v>
      </c>
      <c r="S2193">
        <f t="shared" si="129"/>
        <v>0</v>
      </c>
      <c r="T2193">
        <f>MROT/DAY(EOMONTH(MIN($G$2:$G$2401),MONTH(G2193)-1))/8*H2193*$T$2402</f>
        <v>0</v>
      </c>
      <c r="U2193">
        <f>I2193-PLAN</f>
        <v>80</v>
      </c>
    </row>
    <row r="2194" spans="1:21" x14ac:dyDescent="0.35">
      <c r="A2194">
        <v>1770</v>
      </c>
      <c r="B2194" t="s">
        <v>197</v>
      </c>
      <c r="C2194" t="s">
        <v>114</v>
      </c>
      <c r="D2194">
        <v>7</v>
      </c>
      <c r="E2194" t="s">
        <v>16</v>
      </c>
      <c r="F2194">
        <v>3.3</v>
      </c>
      <c r="G2194" s="1">
        <v>44570</v>
      </c>
      <c r="H2194">
        <v>192</v>
      </c>
      <c r="I2194">
        <v>1640</v>
      </c>
      <c r="K2194">
        <f>IF(ISBLANK(J2194),VLOOKUP(A2194,LinearRegression!$B$2:$J$850,6,FALSE),J2194)</f>
        <v>37581.492672906403</v>
      </c>
      <c r="L2194" s="4">
        <f>IF(ISBLANK(J2194),VLOOKUP(A2194,GradientBoostingRegressor!$B$2:$J$850,6,FALSE),J2194)</f>
        <v>34253.162474555596</v>
      </c>
      <c r="P2194">
        <f t="shared" si="127"/>
        <v>0</v>
      </c>
      <c r="Q2194">
        <f>$H2194*Q$2402</f>
        <v>29574.776004755862</v>
      </c>
      <c r="R2194">
        <f t="shared" si="128"/>
        <v>0</v>
      </c>
      <c r="S2194">
        <f t="shared" si="129"/>
        <v>0</v>
      </c>
      <c r="T2194">
        <f>MROT/DAY(EOMONTH(MIN($G$2:$G$2401),MONTH(G2194)-1))/8*H2194*$T$2402</f>
        <v>0</v>
      </c>
      <c r="U2194">
        <f>I2194-PLAN</f>
        <v>80</v>
      </c>
    </row>
    <row r="2195" spans="1:21" x14ac:dyDescent="0.35">
      <c r="A2195">
        <v>1771</v>
      </c>
      <c r="B2195" t="s">
        <v>198</v>
      </c>
      <c r="C2195" t="s">
        <v>114</v>
      </c>
      <c r="D2195">
        <v>7</v>
      </c>
      <c r="E2195" t="s">
        <v>16</v>
      </c>
      <c r="F2195">
        <v>3.3</v>
      </c>
      <c r="G2195" s="1">
        <v>44570</v>
      </c>
      <c r="H2195">
        <v>204</v>
      </c>
      <c r="I2195">
        <v>1640</v>
      </c>
      <c r="K2195">
        <f>IF(ISBLANK(J2195),VLOOKUP(A2195,LinearRegression!$B$2:$J$850,6,FALSE),J2195)</f>
        <v>40348.926133825997</v>
      </c>
      <c r="L2195" s="4">
        <f>IF(ISBLANK(J2195),VLOOKUP(A2195,GradientBoostingRegressor!$B$2:$J$850,6,FALSE),J2195)</f>
        <v>37967.684256792003</v>
      </c>
      <c r="P2195">
        <f t="shared" si="127"/>
        <v>0</v>
      </c>
      <c r="Q2195">
        <f>$H2195*Q$2402</f>
        <v>31423.199505053104</v>
      </c>
      <c r="R2195">
        <f t="shared" si="128"/>
        <v>0</v>
      </c>
      <c r="S2195">
        <f t="shared" si="129"/>
        <v>0</v>
      </c>
      <c r="T2195">
        <f>MROT/DAY(EOMONTH(MIN($G$2:$G$2401),MONTH(G2195)-1))/8*H2195*$T$2402</f>
        <v>0</v>
      </c>
      <c r="U2195">
        <f>I2195-PLAN</f>
        <v>80</v>
      </c>
    </row>
    <row r="2196" spans="1:21" x14ac:dyDescent="0.35">
      <c r="A2196">
        <v>1772</v>
      </c>
      <c r="B2196" t="s">
        <v>199</v>
      </c>
      <c r="C2196" t="s">
        <v>114</v>
      </c>
      <c r="D2196">
        <v>7</v>
      </c>
      <c r="E2196" t="s">
        <v>16</v>
      </c>
      <c r="F2196">
        <v>3.3</v>
      </c>
      <c r="G2196" s="1">
        <v>44570</v>
      </c>
      <c r="H2196">
        <v>180</v>
      </c>
      <c r="I2196">
        <v>1640</v>
      </c>
      <c r="K2196">
        <f>IF(ISBLANK(J2196),VLOOKUP(A2196,LinearRegression!$B$2:$J$850,6,FALSE),J2196)</f>
        <v>34814.059211986802</v>
      </c>
      <c r="L2196" s="4">
        <f>IF(ISBLANK(J2196),VLOOKUP(A2196,GradientBoostingRegressor!$B$2:$J$850,6,FALSE),J2196)</f>
        <v>31102.540133164199</v>
      </c>
      <c r="P2196">
        <f t="shared" si="127"/>
        <v>0</v>
      </c>
      <c r="Q2196">
        <f>$H2196*Q$2402</f>
        <v>27726.35250445862</v>
      </c>
      <c r="R2196">
        <f t="shared" si="128"/>
        <v>0</v>
      </c>
      <c r="S2196">
        <f t="shared" si="129"/>
        <v>0</v>
      </c>
      <c r="T2196">
        <f>MROT/DAY(EOMONTH(MIN($G$2:$G$2401),MONTH(G2196)-1))/8*H2196*$T$2402</f>
        <v>0</v>
      </c>
      <c r="U2196">
        <f>I2196-PLAN</f>
        <v>80</v>
      </c>
    </row>
    <row r="2197" spans="1:21" x14ac:dyDescent="0.35">
      <c r="A2197">
        <v>1773</v>
      </c>
      <c r="B2197" t="s">
        <v>200</v>
      </c>
      <c r="C2197" t="s">
        <v>114</v>
      </c>
      <c r="D2197">
        <v>7</v>
      </c>
      <c r="E2197" t="s">
        <v>16</v>
      </c>
      <c r="F2197">
        <v>3.3</v>
      </c>
      <c r="G2197" s="1">
        <v>44570</v>
      </c>
      <c r="H2197">
        <v>168</v>
      </c>
      <c r="I2197">
        <v>1640</v>
      </c>
      <c r="K2197">
        <f>IF(ISBLANK(J2197),VLOOKUP(A2197,LinearRegression!$B$2:$J$850,6,FALSE),J2197)</f>
        <v>32046.625751067098</v>
      </c>
      <c r="L2197" s="4">
        <f>IF(ISBLANK(J2197),VLOOKUP(A2197,GradientBoostingRegressor!$B$2:$J$850,6,FALSE),J2197)</f>
        <v>27327.575856215401</v>
      </c>
      <c r="P2197">
        <f t="shared" si="127"/>
        <v>0</v>
      </c>
      <c r="Q2197">
        <f>$H2197*Q$2402</f>
        <v>25877.929004161379</v>
      </c>
      <c r="R2197">
        <f t="shared" si="128"/>
        <v>0</v>
      </c>
      <c r="S2197">
        <f t="shared" si="129"/>
        <v>0</v>
      </c>
      <c r="T2197">
        <f>MROT/DAY(EOMONTH(MIN($G$2:$G$2401),MONTH(G2197)-1))/8*H2197*$T$2402</f>
        <v>0</v>
      </c>
      <c r="U2197">
        <f>I2197-PLAN</f>
        <v>80</v>
      </c>
    </row>
    <row r="2198" spans="1:21" x14ac:dyDescent="0.35">
      <c r="A2198">
        <v>1774</v>
      </c>
      <c r="B2198" t="s">
        <v>201</v>
      </c>
      <c r="C2198" t="s">
        <v>114</v>
      </c>
      <c r="D2198">
        <v>7</v>
      </c>
      <c r="E2198" t="s">
        <v>16</v>
      </c>
      <c r="F2198">
        <v>3.3</v>
      </c>
      <c r="G2198" s="1">
        <v>44570</v>
      </c>
      <c r="H2198">
        <v>192</v>
      </c>
      <c r="I2198">
        <v>1640</v>
      </c>
      <c r="K2198">
        <f>IF(ISBLANK(J2198),VLOOKUP(A2198,LinearRegression!$B$2:$J$850,6,FALSE),J2198)</f>
        <v>37581.492672906403</v>
      </c>
      <c r="L2198" s="4">
        <f>IF(ISBLANK(J2198),VLOOKUP(A2198,GradientBoostingRegressor!$B$2:$J$850,6,FALSE),J2198)</f>
        <v>34253.162474555596</v>
      </c>
      <c r="P2198">
        <f t="shared" si="127"/>
        <v>0</v>
      </c>
      <c r="Q2198">
        <f>$H2198*Q$2402</f>
        <v>29574.776004755862</v>
      </c>
      <c r="R2198">
        <f t="shared" si="128"/>
        <v>0</v>
      </c>
      <c r="S2198">
        <f t="shared" si="129"/>
        <v>0</v>
      </c>
      <c r="T2198">
        <f>MROT/DAY(EOMONTH(MIN($G$2:$G$2401),MONTH(G2198)-1))/8*H2198*$T$2402</f>
        <v>0</v>
      </c>
      <c r="U2198">
        <f>I2198-PLAN</f>
        <v>80</v>
      </c>
    </row>
    <row r="2199" spans="1:21" x14ac:dyDescent="0.35">
      <c r="A2199">
        <v>1775</v>
      </c>
      <c r="B2199" t="s">
        <v>202</v>
      </c>
      <c r="C2199" t="s">
        <v>114</v>
      </c>
      <c r="D2199">
        <v>7</v>
      </c>
      <c r="E2199" t="s">
        <v>103</v>
      </c>
      <c r="F2199">
        <v>3.3</v>
      </c>
      <c r="G2199" s="1">
        <v>44570</v>
      </c>
      <c r="H2199">
        <v>192</v>
      </c>
      <c r="I2199">
        <v>1640</v>
      </c>
      <c r="K2199">
        <f>IF(ISBLANK(J2199),VLOOKUP(A2199,LinearRegression!$B$2:$J$850,6,FALSE),J2199)</f>
        <v>37581.492672906403</v>
      </c>
      <c r="L2199" s="4">
        <f>IF(ISBLANK(J2199),VLOOKUP(A2199,GradientBoostingRegressor!$B$2:$J$850,6,FALSE),J2199)</f>
        <v>34253.162474555596</v>
      </c>
      <c r="P2199">
        <f t="shared" si="127"/>
        <v>0</v>
      </c>
      <c r="Q2199">
        <f>$H2199*Q$2402</f>
        <v>29574.776004755862</v>
      </c>
      <c r="R2199">
        <f t="shared" si="128"/>
        <v>0</v>
      </c>
      <c r="S2199">
        <f t="shared" si="129"/>
        <v>0</v>
      </c>
      <c r="T2199">
        <f>MROT/DAY(EOMONTH(MIN($G$2:$G$2401),MONTH(G2199)-1))/8*H2199*$T$2402</f>
        <v>0</v>
      </c>
      <c r="U2199">
        <f>I2199-PLAN</f>
        <v>80</v>
      </c>
    </row>
    <row r="2200" spans="1:21" x14ac:dyDescent="0.35">
      <c r="A2200">
        <v>1776</v>
      </c>
      <c r="B2200" t="s">
        <v>203</v>
      </c>
      <c r="C2200" t="s">
        <v>114</v>
      </c>
      <c r="D2200">
        <v>7</v>
      </c>
      <c r="E2200" t="s">
        <v>103</v>
      </c>
      <c r="F2200">
        <v>3.3</v>
      </c>
      <c r="G2200" s="1">
        <v>44570</v>
      </c>
      <c r="H2200">
        <v>204</v>
      </c>
      <c r="I2200">
        <v>1640</v>
      </c>
      <c r="K2200">
        <f>IF(ISBLANK(J2200),VLOOKUP(A2200,LinearRegression!$B$2:$J$850,6,FALSE),J2200)</f>
        <v>40348.926133825997</v>
      </c>
      <c r="L2200" s="4">
        <f>IF(ISBLANK(J2200),VLOOKUP(A2200,GradientBoostingRegressor!$B$2:$J$850,6,FALSE),J2200)</f>
        <v>37967.684256792003</v>
      </c>
      <c r="P2200">
        <f t="shared" si="127"/>
        <v>0</v>
      </c>
      <c r="Q2200">
        <f>$H2200*Q$2402</f>
        <v>31423.199505053104</v>
      </c>
      <c r="R2200">
        <f t="shared" si="128"/>
        <v>0</v>
      </c>
      <c r="S2200">
        <f t="shared" si="129"/>
        <v>0</v>
      </c>
      <c r="T2200">
        <f>MROT/DAY(EOMONTH(MIN($G$2:$G$2401),MONTH(G2200)-1))/8*H2200*$T$2402</f>
        <v>0</v>
      </c>
      <c r="U2200">
        <f>I2200-PLAN</f>
        <v>80</v>
      </c>
    </row>
    <row r="2201" spans="1:21" x14ac:dyDescent="0.35">
      <c r="A2201">
        <v>1777</v>
      </c>
      <c r="B2201" t="s">
        <v>204</v>
      </c>
      <c r="C2201" t="s">
        <v>114</v>
      </c>
      <c r="D2201">
        <v>7</v>
      </c>
      <c r="E2201" t="s">
        <v>103</v>
      </c>
      <c r="F2201">
        <v>3.3</v>
      </c>
      <c r="G2201" s="1">
        <v>44570</v>
      </c>
      <c r="H2201">
        <v>204</v>
      </c>
      <c r="I2201">
        <v>1640</v>
      </c>
      <c r="K2201">
        <f>IF(ISBLANK(J2201),VLOOKUP(A2201,LinearRegression!$B$2:$J$850,6,FALSE),J2201)</f>
        <v>40348.926133825997</v>
      </c>
      <c r="L2201" s="4">
        <f>IF(ISBLANK(J2201),VLOOKUP(A2201,GradientBoostingRegressor!$B$2:$J$850,6,FALSE),J2201)</f>
        <v>37967.684256792003</v>
      </c>
      <c r="P2201">
        <f t="shared" si="127"/>
        <v>0</v>
      </c>
      <c r="Q2201">
        <f>$H2201*Q$2402</f>
        <v>31423.199505053104</v>
      </c>
      <c r="R2201">
        <f t="shared" si="128"/>
        <v>0</v>
      </c>
      <c r="S2201">
        <f t="shared" si="129"/>
        <v>0</v>
      </c>
      <c r="T2201">
        <f>MROT/DAY(EOMONTH(MIN($G$2:$G$2401),MONTH(G2201)-1))/8*H2201*$T$2402</f>
        <v>0</v>
      </c>
      <c r="U2201">
        <f>I2201-PLAN</f>
        <v>80</v>
      </c>
    </row>
    <row r="2202" spans="1:21" x14ac:dyDescent="0.35">
      <c r="A2202">
        <v>1778</v>
      </c>
      <c r="B2202" t="s">
        <v>205</v>
      </c>
      <c r="C2202" t="s">
        <v>114</v>
      </c>
      <c r="D2202">
        <v>7</v>
      </c>
      <c r="E2202" t="s">
        <v>103</v>
      </c>
      <c r="F2202">
        <v>3.3</v>
      </c>
      <c r="G2202" s="1">
        <v>44570</v>
      </c>
      <c r="H2202">
        <v>192</v>
      </c>
      <c r="I2202">
        <v>1640</v>
      </c>
      <c r="K2202">
        <f>IF(ISBLANK(J2202),VLOOKUP(A2202,LinearRegression!$B$2:$J$850,6,FALSE),J2202)</f>
        <v>37581.492672906403</v>
      </c>
      <c r="L2202" s="4">
        <f>IF(ISBLANK(J2202),VLOOKUP(A2202,GradientBoostingRegressor!$B$2:$J$850,6,FALSE),J2202)</f>
        <v>34253.162474555596</v>
      </c>
      <c r="P2202">
        <f t="shared" si="127"/>
        <v>0</v>
      </c>
      <c r="Q2202">
        <f>$H2202*Q$2402</f>
        <v>29574.776004755862</v>
      </c>
      <c r="R2202">
        <f t="shared" si="128"/>
        <v>0</v>
      </c>
      <c r="S2202">
        <f t="shared" si="129"/>
        <v>0</v>
      </c>
      <c r="T2202">
        <f>MROT/DAY(EOMONTH(MIN($G$2:$G$2401),MONTH(G2202)-1))/8*H2202*$T$2402</f>
        <v>0</v>
      </c>
      <c r="U2202">
        <f>I2202-PLAN</f>
        <v>80</v>
      </c>
    </row>
    <row r="2203" spans="1:21" x14ac:dyDescent="0.35">
      <c r="A2203">
        <v>1779</v>
      </c>
      <c r="B2203" t="s">
        <v>206</v>
      </c>
      <c r="C2203" t="s">
        <v>114</v>
      </c>
      <c r="D2203">
        <v>7</v>
      </c>
      <c r="E2203" t="s">
        <v>103</v>
      </c>
      <c r="F2203">
        <v>3.3</v>
      </c>
      <c r="G2203" s="1">
        <v>44570</v>
      </c>
      <c r="H2203">
        <v>216</v>
      </c>
      <c r="I2203">
        <v>1640</v>
      </c>
      <c r="K2203">
        <f>IF(ISBLANK(J2203),VLOOKUP(A2203,LinearRegression!$B$2:$J$850,6,FALSE),J2203)</f>
        <v>43116.359594745598</v>
      </c>
      <c r="L2203" s="4">
        <f>IF(ISBLANK(J2203),VLOOKUP(A2203,GradientBoostingRegressor!$B$2:$J$850,6,FALSE),J2203)</f>
        <v>41355.222784190802</v>
      </c>
      <c r="P2203">
        <f t="shared" si="127"/>
        <v>0</v>
      </c>
      <c r="Q2203">
        <f>$H2203*Q$2402</f>
        <v>33271.623005350346</v>
      </c>
      <c r="R2203">
        <f t="shared" si="128"/>
        <v>0</v>
      </c>
      <c r="S2203">
        <f t="shared" si="129"/>
        <v>0</v>
      </c>
      <c r="T2203">
        <f>MROT/DAY(EOMONTH(MIN($G$2:$G$2401),MONTH(G2203)-1))/8*H2203*$T$2402</f>
        <v>0</v>
      </c>
      <c r="U2203">
        <f>I2203-PLAN</f>
        <v>80</v>
      </c>
    </row>
    <row r="2204" spans="1:21" x14ac:dyDescent="0.35">
      <c r="A2204">
        <v>1780</v>
      </c>
      <c r="B2204" t="s">
        <v>207</v>
      </c>
      <c r="C2204" t="s">
        <v>114</v>
      </c>
      <c r="D2204">
        <v>7</v>
      </c>
      <c r="E2204" t="s">
        <v>103</v>
      </c>
      <c r="F2204">
        <v>3.3</v>
      </c>
      <c r="G2204" s="1">
        <v>44570</v>
      </c>
      <c r="H2204">
        <v>204</v>
      </c>
      <c r="I2204">
        <v>1640</v>
      </c>
      <c r="K2204">
        <f>IF(ISBLANK(J2204),VLOOKUP(A2204,LinearRegression!$B$2:$J$850,6,FALSE),J2204)</f>
        <v>40348.926133825997</v>
      </c>
      <c r="L2204" s="4">
        <f>IF(ISBLANK(J2204),VLOOKUP(A2204,GradientBoostingRegressor!$B$2:$J$850,6,FALSE),J2204)</f>
        <v>37967.684256792003</v>
      </c>
      <c r="P2204">
        <f t="shared" si="127"/>
        <v>0</v>
      </c>
      <c r="Q2204">
        <f>$H2204*Q$2402</f>
        <v>31423.199505053104</v>
      </c>
      <c r="R2204">
        <f t="shared" si="128"/>
        <v>0</v>
      </c>
      <c r="S2204">
        <f t="shared" si="129"/>
        <v>0</v>
      </c>
      <c r="T2204">
        <f>MROT/DAY(EOMONTH(MIN($G$2:$G$2401),MONTH(G2204)-1))/8*H2204*$T$2402</f>
        <v>0</v>
      </c>
      <c r="U2204">
        <f>I2204-PLAN</f>
        <v>80</v>
      </c>
    </row>
    <row r="2205" spans="1:21" x14ac:dyDescent="0.35">
      <c r="A2205">
        <v>1781</v>
      </c>
      <c r="B2205" t="s">
        <v>208</v>
      </c>
      <c r="C2205" t="s">
        <v>114</v>
      </c>
      <c r="D2205">
        <v>7</v>
      </c>
      <c r="E2205" t="s">
        <v>103</v>
      </c>
      <c r="F2205">
        <v>3.3</v>
      </c>
      <c r="G2205" s="1">
        <v>44570</v>
      </c>
      <c r="H2205">
        <v>180</v>
      </c>
      <c r="I2205">
        <v>1640</v>
      </c>
      <c r="K2205">
        <f>IF(ISBLANK(J2205),VLOOKUP(A2205,LinearRegression!$B$2:$J$850,6,FALSE),J2205)</f>
        <v>34814.059211986802</v>
      </c>
      <c r="L2205" s="4">
        <f>IF(ISBLANK(J2205),VLOOKUP(A2205,GradientBoostingRegressor!$B$2:$J$850,6,FALSE),J2205)</f>
        <v>31102.540133164199</v>
      </c>
      <c r="P2205">
        <f t="shared" si="127"/>
        <v>0</v>
      </c>
      <c r="Q2205">
        <f>$H2205*Q$2402</f>
        <v>27726.35250445862</v>
      </c>
      <c r="R2205">
        <f t="shared" si="128"/>
        <v>0</v>
      </c>
      <c r="S2205">
        <f t="shared" si="129"/>
        <v>0</v>
      </c>
      <c r="T2205">
        <f>MROT/DAY(EOMONTH(MIN($G$2:$G$2401),MONTH(G2205)-1))/8*H2205*$T$2402</f>
        <v>0</v>
      </c>
      <c r="U2205">
        <f>I2205-PLAN</f>
        <v>80</v>
      </c>
    </row>
    <row r="2206" spans="1:21" x14ac:dyDescent="0.35">
      <c r="A2206">
        <v>1782</v>
      </c>
      <c r="B2206" t="s">
        <v>209</v>
      </c>
      <c r="C2206" t="s">
        <v>114</v>
      </c>
      <c r="D2206">
        <v>7</v>
      </c>
      <c r="E2206" t="s">
        <v>103</v>
      </c>
      <c r="F2206">
        <v>3.3</v>
      </c>
      <c r="G2206" s="1">
        <v>44570</v>
      </c>
      <c r="H2206">
        <v>216</v>
      </c>
      <c r="I2206">
        <v>1640</v>
      </c>
      <c r="K2206">
        <f>IF(ISBLANK(J2206),VLOOKUP(A2206,LinearRegression!$B$2:$J$850,6,FALSE),J2206)</f>
        <v>43116.359594745598</v>
      </c>
      <c r="L2206" s="4">
        <f>IF(ISBLANK(J2206),VLOOKUP(A2206,GradientBoostingRegressor!$B$2:$J$850,6,FALSE),J2206)</f>
        <v>41355.222784190802</v>
      </c>
      <c r="P2206">
        <f t="shared" si="127"/>
        <v>0</v>
      </c>
      <c r="Q2206">
        <f>$H2206*Q$2402</f>
        <v>33271.623005350346</v>
      </c>
      <c r="R2206">
        <f t="shared" si="128"/>
        <v>0</v>
      </c>
      <c r="S2206">
        <f t="shared" si="129"/>
        <v>0</v>
      </c>
      <c r="T2206">
        <f>MROT/DAY(EOMONTH(MIN($G$2:$G$2401),MONTH(G2206)-1))/8*H2206*$T$2402</f>
        <v>0</v>
      </c>
      <c r="U2206">
        <f>I2206-PLAN</f>
        <v>80</v>
      </c>
    </row>
    <row r="2207" spans="1:21" x14ac:dyDescent="0.35">
      <c r="A2207">
        <v>1783</v>
      </c>
      <c r="B2207" t="s">
        <v>210</v>
      </c>
      <c r="C2207" t="s">
        <v>180</v>
      </c>
      <c r="D2207">
        <v>8</v>
      </c>
      <c r="E2207" t="s">
        <v>181</v>
      </c>
      <c r="F2207">
        <v>1</v>
      </c>
      <c r="G2207" s="1">
        <v>44570</v>
      </c>
      <c r="H2207">
        <v>180</v>
      </c>
      <c r="I2207">
        <v>1640</v>
      </c>
      <c r="K2207">
        <f>IF(ISBLANK(J2207),VLOOKUP(A2207,LinearRegression!$B$2:$J$850,6,FALSE),J2207)</f>
        <v>32047.416348331899</v>
      </c>
      <c r="L2207" s="4">
        <f>IF(ISBLANK(J2207),VLOOKUP(A2207,GradientBoostingRegressor!$B$2:$J$850,6,FALSE),J2207)</f>
        <v>26469.308563297898</v>
      </c>
      <c r="P2207">
        <f t="shared" si="127"/>
        <v>0</v>
      </c>
      <c r="Q2207">
        <f>$H2207*Q$2402</f>
        <v>27726.35250445862</v>
      </c>
      <c r="R2207">
        <f t="shared" si="128"/>
        <v>0</v>
      </c>
      <c r="S2207">
        <f t="shared" si="129"/>
        <v>0</v>
      </c>
      <c r="T2207">
        <f>MROT/DAY(EOMONTH(MIN($G$2:$G$2401),MONTH(G2207)-1))/8*H2207*$T$2402</f>
        <v>0</v>
      </c>
      <c r="U2207">
        <f>I2207-PLAN</f>
        <v>80</v>
      </c>
    </row>
    <row r="2208" spans="1:21" x14ac:dyDescent="0.35">
      <c r="A2208">
        <v>1784</v>
      </c>
      <c r="B2208" t="s">
        <v>211</v>
      </c>
      <c r="C2208" t="s">
        <v>180</v>
      </c>
      <c r="D2208">
        <v>8</v>
      </c>
      <c r="E2208" t="s">
        <v>181</v>
      </c>
      <c r="F2208">
        <v>1</v>
      </c>
      <c r="G2208" s="1">
        <v>44570</v>
      </c>
      <c r="H2208">
        <v>204</v>
      </c>
      <c r="I2208">
        <v>1640</v>
      </c>
      <c r="K2208">
        <f>IF(ISBLANK(J2208),VLOOKUP(A2208,LinearRegression!$B$2:$J$850,6,FALSE),J2208)</f>
        <v>37582.283270171203</v>
      </c>
      <c r="L2208" s="4">
        <f>IF(ISBLANK(J2208),VLOOKUP(A2208,GradientBoostingRegressor!$B$2:$J$850,6,FALSE),J2208)</f>
        <v>32545.1605415501</v>
      </c>
      <c r="P2208">
        <f t="shared" si="127"/>
        <v>0</v>
      </c>
      <c r="Q2208">
        <f>$H2208*Q$2402</f>
        <v>31423.199505053104</v>
      </c>
      <c r="R2208">
        <f t="shared" si="128"/>
        <v>0</v>
      </c>
      <c r="S2208">
        <f t="shared" si="129"/>
        <v>0</v>
      </c>
      <c r="T2208">
        <f>MROT/DAY(EOMONTH(MIN($G$2:$G$2401),MONTH(G2208)-1))/8*H2208*$T$2402</f>
        <v>0</v>
      </c>
      <c r="U2208">
        <f>I2208-PLAN</f>
        <v>80</v>
      </c>
    </row>
    <row r="2209" spans="1:21" x14ac:dyDescent="0.35">
      <c r="A2209">
        <v>1785</v>
      </c>
      <c r="B2209" t="s">
        <v>212</v>
      </c>
      <c r="C2209" t="s">
        <v>65</v>
      </c>
      <c r="D2209">
        <v>8</v>
      </c>
      <c r="E2209" t="s">
        <v>66</v>
      </c>
      <c r="F2209">
        <v>3.4</v>
      </c>
      <c r="G2209" s="1">
        <v>44570</v>
      </c>
      <c r="H2209">
        <v>228</v>
      </c>
      <c r="I2209">
        <v>1640</v>
      </c>
      <c r="K2209">
        <f>IF(ISBLANK(J2209),VLOOKUP(A2209,LinearRegression!$B$2:$J$850,6,FALSE),J2209)</f>
        <v>48917.2506229473</v>
      </c>
      <c r="L2209" s="4">
        <f>IF(ISBLANK(J2209),VLOOKUP(A2209,GradientBoostingRegressor!$B$2:$J$850,6,FALSE),J2209)</f>
        <v>46666.332694441197</v>
      </c>
      <c r="P2209">
        <f t="shared" si="127"/>
        <v>0</v>
      </c>
      <c r="Q2209">
        <f>$H2209*Q$2402</f>
        <v>35120.046505647588</v>
      </c>
      <c r="R2209">
        <f t="shared" si="128"/>
        <v>0</v>
      </c>
      <c r="S2209">
        <f t="shared" si="129"/>
        <v>0</v>
      </c>
      <c r="T2209">
        <f>MROT/DAY(EOMONTH(MIN($G$2:$G$2401),MONTH(G2209)-1))/8*H2209*$T$2402</f>
        <v>0</v>
      </c>
      <c r="U2209">
        <f>I2209-PLAN</f>
        <v>80</v>
      </c>
    </row>
    <row r="2210" spans="1:21" x14ac:dyDescent="0.35">
      <c r="A2210">
        <v>1786</v>
      </c>
      <c r="B2210" t="s">
        <v>213</v>
      </c>
      <c r="C2210" t="s">
        <v>65</v>
      </c>
      <c r="D2210">
        <v>8</v>
      </c>
      <c r="E2210" t="s">
        <v>66</v>
      </c>
      <c r="F2210">
        <v>3.4</v>
      </c>
      <c r="G2210" s="1">
        <v>44570</v>
      </c>
      <c r="H2210">
        <v>180</v>
      </c>
      <c r="I2210">
        <v>1640</v>
      </c>
      <c r="K2210">
        <f>IF(ISBLANK(J2210),VLOOKUP(A2210,LinearRegression!$B$2:$J$850,6,FALSE),J2210)</f>
        <v>37847.516779268801</v>
      </c>
      <c r="L2210" s="4">
        <f>IF(ISBLANK(J2210),VLOOKUP(A2210,GradientBoostingRegressor!$B$2:$J$850,6,FALSE),J2210)</f>
        <v>32144.9106624589</v>
      </c>
      <c r="P2210">
        <f t="shared" si="127"/>
        <v>0</v>
      </c>
      <c r="Q2210">
        <f>$H2210*Q$2402</f>
        <v>27726.35250445862</v>
      </c>
      <c r="R2210">
        <f t="shared" si="128"/>
        <v>0</v>
      </c>
      <c r="S2210">
        <f t="shared" si="129"/>
        <v>0</v>
      </c>
      <c r="T2210">
        <f>MROT/DAY(EOMONTH(MIN($G$2:$G$2401),MONTH(G2210)-1))/8*H2210*$T$2402</f>
        <v>0</v>
      </c>
      <c r="U2210">
        <f>I2210-PLAN</f>
        <v>80</v>
      </c>
    </row>
    <row r="2211" spans="1:21" x14ac:dyDescent="0.35">
      <c r="A2211">
        <v>1787</v>
      </c>
      <c r="B2211" t="s">
        <v>214</v>
      </c>
      <c r="C2211" t="s">
        <v>65</v>
      </c>
      <c r="D2211">
        <v>8</v>
      </c>
      <c r="E2211" t="s">
        <v>66</v>
      </c>
      <c r="F2211">
        <v>3.4</v>
      </c>
      <c r="G2211" s="1">
        <v>44570</v>
      </c>
      <c r="H2211">
        <v>192</v>
      </c>
      <c r="I2211">
        <v>1640</v>
      </c>
      <c r="K2211">
        <f>IF(ISBLANK(J2211),VLOOKUP(A2211,LinearRegression!$B$2:$J$850,6,FALSE),J2211)</f>
        <v>40614.950240188402</v>
      </c>
      <c r="L2211" s="4">
        <f>IF(ISBLANK(J2211),VLOOKUP(A2211,GradientBoostingRegressor!$B$2:$J$850,6,FALSE),J2211)</f>
        <v>35631.578655456098</v>
      </c>
      <c r="P2211">
        <f t="shared" si="127"/>
        <v>0</v>
      </c>
      <c r="Q2211">
        <f>$H2211*Q$2402</f>
        <v>29574.776004755862</v>
      </c>
      <c r="R2211">
        <f t="shared" si="128"/>
        <v>0</v>
      </c>
      <c r="S2211">
        <f t="shared" si="129"/>
        <v>0</v>
      </c>
      <c r="T2211">
        <f>MROT/DAY(EOMONTH(MIN($G$2:$G$2401),MONTH(G2211)-1))/8*H2211*$T$2402</f>
        <v>0</v>
      </c>
      <c r="U2211">
        <f>I2211-PLAN</f>
        <v>80</v>
      </c>
    </row>
    <row r="2212" spans="1:21" x14ac:dyDescent="0.35">
      <c r="A2212">
        <v>1788</v>
      </c>
      <c r="B2212" t="s">
        <v>215</v>
      </c>
      <c r="C2212" t="s">
        <v>65</v>
      </c>
      <c r="D2212">
        <v>8</v>
      </c>
      <c r="E2212" t="s">
        <v>66</v>
      </c>
      <c r="F2212">
        <v>3.4</v>
      </c>
      <c r="G2212" s="1">
        <v>44570</v>
      </c>
      <c r="H2212">
        <v>192</v>
      </c>
      <c r="I2212">
        <v>1640</v>
      </c>
      <c r="K2212">
        <f>IF(ISBLANK(J2212),VLOOKUP(A2212,LinearRegression!$B$2:$J$850,6,FALSE),J2212)</f>
        <v>40614.950240188402</v>
      </c>
      <c r="L2212" s="4">
        <f>IF(ISBLANK(J2212),VLOOKUP(A2212,GradientBoostingRegressor!$B$2:$J$850,6,FALSE),J2212)</f>
        <v>35631.578655456098</v>
      </c>
      <c r="P2212">
        <f t="shared" si="127"/>
        <v>0</v>
      </c>
      <c r="Q2212">
        <f>$H2212*Q$2402</f>
        <v>29574.776004755862</v>
      </c>
      <c r="R2212">
        <f t="shared" si="128"/>
        <v>0</v>
      </c>
      <c r="S2212">
        <f t="shared" si="129"/>
        <v>0</v>
      </c>
      <c r="T2212">
        <f>MROT/DAY(EOMONTH(MIN($G$2:$G$2401),MONTH(G2212)-1))/8*H2212*$T$2402</f>
        <v>0</v>
      </c>
      <c r="U2212">
        <f>I2212-PLAN</f>
        <v>80</v>
      </c>
    </row>
    <row r="2213" spans="1:21" x14ac:dyDescent="0.35">
      <c r="A2213">
        <v>1789</v>
      </c>
      <c r="B2213" t="s">
        <v>216</v>
      </c>
      <c r="C2213" t="s">
        <v>65</v>
      </c>
      <c r="D2213">
        <v>8</v>
      </c>
      <c r="E2213" t="s">
        <v>66</v>
      </c>
      <c r="F2213">
        <v>3.4</v>
      </c>
      <c r="G2213" s="1">
        <v>44570</v>
      </c>
      <c r="H2213">
        <v>192</v>
      </c>
      <c r="I2213">
        <v>1640</v>
      </c>
      <c r="K2213">
        <f>IF(ISBLANK(J2213),VLOOKUP(A2213,LinearRegression!$B$2:$J$850,6,FALSE),J2213)</f>
        <v>40614.950240188402</v>
      </c>
      <c r="L2213" s="4">
        <f>IF(ISBLANK(J2213),VLOOKUP(A2213,GradientBoostingRegressor!$B$2:$J$850,6,FALSE),J2213)</f>
        <v>35631.578655456098</v>
      </c>
      <c r="P2213">
        <f t="shared" si="127"/>
        <v>0</v>
      </c>
      <c r="Q2213">
        <f>$H2213*Q$2402</f>
        <v>29574.776004755862</v>
      </c>
      <c r="R2213">
        <f t="shared" si="128"/>
        <v>0</v>
      </c>
      <c r="S2213">
        <f t="shared" si="129"/>
        <v>0</v>
      </c>
      <c r="T2213">
        <f>MROT/DAY(EOMONTH(MIN($G$2:$G$2401),MONTH(G2213)-1))/8*H2213*$T$2402</f>
        <v>0</v>
      </c>
      <c r="U2213">
        <f>I2213-PLAN</f>
        <v>80</v>
      </c>
    </row>
    <row r="2214" spans="1:21" x14ac:dyDescent="0.35">
      <c r="A2214">
        <v>1790</v>
      </c>
      <c r="B2214" t="s">
        <v>217</v>
      </c>
      <c r="C2214" t="s">
        <v>65</v>
      </c>
      <c r="D2214">
        <v>8</v>
      </c>
      <c r="E2214" t="s">
        <v>66</v>
      </c>
      <c r="F2214">
        <v>3.4</v>
      </c>
      <c r="G2214" s="1">
        <v>44570</v>
      </c>
      <c r="H2214">
        <v>192</v>
      </c>
      <c r="I2214">
        <v>1640</v>
      </c>
      <c r="K2214">
        <f>IF(ISBLANK(J2214),VLOOKUP(A2214,LinearRegression!$B$2:$J$850,6,FALSE),J2214)</f>
        <v>40614.950240188402</v>
      </c>
      <c r="L2214" s="4">
        <f>IF(ISBLANK(J2214),VLOOKUP(A2214,GradientBoostingRegressor!$B$2:$J$850,6,FALSE),J2214)</f>
        <v>35631.578655456098</v>
      </c>
      <c r="P2214">
        <f t="shared" si="127"/>
        <v>0</v>
      </c>
      <c r="Q2214">
        <f>$H2214*Q$2402</f>
        <v>29574.776004755862</v>
      </c>
      <c r="R2214">
        <f t="shared" si="128"/>
        <v>0</v>
      </c>
      <c r="S2214">
        <f t="shared" si="129"/>
        <v>0</v>
      </c>
      <c r="T2214">
        <f>MROT/DAY(EOMONTH(MIN($G$2:$G$2401),MONTH(G2214)-1))/8*H2214*$T$2402</f>
        <v>0</v>
      </c>
      <c r="U2214">
        <f>I2214-PLAN</f>
        <v>80</v>
      </c>
    </row>
    <row r="2215" spans="1:21" x14ac:dyDescent="0.35">
      <c r="A2215">
        <v>1791</v>
      </c>
      <c r="B2215" t="s">
        <v>218</v>
      </c>
      <c r="C2215" t="s">
        <v>114</v>
      </c>
      <c r="D2215">
        <v>8</v>
      </c>
      <c r="E2215" t="s">
        <v>16</v>
      </c>
      <c r="F2215">
        <v>3.3</v>
      </c>
      <c r="G2215" s="1">
        <v>44570</v>
      </c>
      <c r="H2215">
        <v>192</v>
      </c>
      <c r="I2215">
        <v>1640</v>
      </c>
      <c r="K2215">
        <f>IF(ISBLANK(J2215),VLOOKUP(A2215,LinearRegression!$B$2:$J$850,6,FALSE),J2215)</f>
        <v>40373.279388899398</v>
      </c>
      <c r="L2215" s="4">
        <f>IF(ISBLANK(J2215),VLOOKUP(A2215,GradientBoostingRegressor!$B$2:$J$850,6,FALSE),J2215)</f>
        <v>34253.162474555596</v>
      </c>
      <c r="P2215">
        <f t="shared" si="127"/>
        <v>0</v>
      </c>
      <c r="Q2215">
        <f>$H2215*Q$2402</f>
        <v>29574.776004755862</v>
      </c>
      <c r="R2215">
        <f t="shared" si="128"/>
        <v>0</v>
      </c>
      <c r="S2215">
        <f t="shared" si="129"/>
        <v>0</v>
      </c>
      <c r="T2215">
        <f>MROT/DAY(EOMONTH(MIN($G$2:$G$2401),MONTH(G2215)-1))/8*H2215*$T$2402</f>
        <v>0</v>
      </c>
      <c r="U2215">
        <f>I2215-PLAN</f>
        <v>80</v>
      </c>
    </row>
    <row r="2216" spans="1:21" x14ac:dyDescent="0.35">
      <c r="A2216">
        <v>1792</v>
      </c>
      <c r="B2216" t="s">
        <v>219</v>
      </c>
      <c r="C2216" t="s">
        <v>114</v>
      </c>
      <c r="D2216">
        <v>8</v>
      </c>
      <c r="E2216" t="s">
        <v>16</v>
      </c>
      <c r="F2216">
        <v>3.3</v>
      </c>
      <c r="G2216" s="1">
        <v>44570</v>
      </c>
      <c r="H2216">
        <v>204</v>
      </c>
      <c r="I2216">
        <v>1640</v>
      </c>
      <c r="K2216">
        <f>IF(ISBLANK(J2216),VLOOKUP(A2216,LinearRegression!$B$2:$J$850,6,FALSE),J2216)</f>
        <v>43140.712849819</v>
      </c>
      <c r="L2216" s="4">
        <f>IF(ISBLANK(J2216),VLOOKUP(A2216,GradientBoostingRegressor!$B$2:$J$850,6,FALSE),J2216)</f>
        <v>37967.684256792003</v>
      </c>
      <c r="P2216">
        <f t="shared" si="127"/>
        <v>0</v>
      </c>
      <c r="Q2216">
        <f>$H2216*Q$2402</f>
        <v>31423.199505053104</v>
      </c>
      <c r="R2216">
        <f t="shared" si="128"/>
        <v>0</v>
      </c>
      <c r="S2216">
        <f t="shared" si="129"/>
        <v>0</v>
      </c>
      <c r="T2216">
        <f>MROT/DAY(EOMONTH(MIN($G$2:$G$2401),MONTH(G2216)-1))/8*H2216*$T$2402</f>
        <v>0</v>
      </c>
      <c r="U2216">
        <f>I2216-PLAN</f>
        <v>80</v>
      </c>
    </row>
    <row r="2217" spans="1:21" x14ac:dyDescent="0.35">
      <c r="A2217">
        <v>1793</v>
      </c>
      <c r="B2217" t="s">
        <v>220</v>
      </c>
      <c r="C2217" t="s">
        <v>114</v>
      </c>
      <c r="D2217">
        <v>8</v>
      </c>
      <c r="E2217" t="s">
        <v>16</v>
      </c>
      <c r="F2217">
        <v>3.3</v>
      </c>
      <c r="G2217" s="1">
        <v>44570</v>
      </c>
      <c r="H2217">
        <v>192</v>
      </c>
      <c r="I2217">
        <v>1640</v>
      </c>
      <c r="K2217">
        <f>IF(ISBLANK(J2217),VLOOKUP(A2217,LinearRegression!$B$2:$J$850,6,FALSE),J2217)</f>
        <v>40373.279388899398</v>
      </c>
      <c r="L2217" s="4">
        <f>IF(ISBLANK(J2217),VLOOKUP(A2217,GradientBoostingRegressor!$B$2:$J$850,6,FALSE),J2217)</f>
        <v>34253.162474555596</v>
      </c>
      <c r="P2217">
        <f t="shared" si="127"/>
        <v>0</v>
      </c>
      <c r="Q2217">
        <f>$H2217*Q$2402</f>
        <v>29574.776004755862</v>
      </c>
      <c r="R2217">
        <f t="shared" si="128"/>
        <v>0</v>
      </c>
      <c r="S2217">
        <f t="shared" si="129"/>
        <v>0</v>
      </c>
      <c r="T2217">
        <f>MROT/DAY(EOMONTH(MIN($G$2:$G$2401),MONTH(G2217)-1))/8*H2217*$T$2402</f>
        <v>0</v>
      </c>
      <c r="U2217">
        <f>I2217-PLAN</f>
        <v>80</v>
      </c>
    </row>
    <row r="2218" spans="1:21" x14ac:dyDescent="0.35">
      <c r="A2218">
        <v>1794</v>
      </c>
      <c r="B2218" t="s">
        <v>221</v>
      </c>
      <c r="C2218" t="s">
        <v>114</v>
      </c>
      <c r="D2218">
        <v>8</v>
      </c>
      <c r="E2218" t="s">
        <v>16</v>
      </c>
      <c r="F2218">
        <v>3.3</v>
      </c>
      <c r="G2218" s="1">
        <v>44570</v>
      </c>
      <c r="H2218">
        <v>192</v>
      </c>
      <c r="I2218">
        <v>1640</v>
      </c>
      <c r="K2218">
        <f>IF(ISBLANK(J2218),VLOOKUP(A2218,LinearRegression!$B$2:$J$850,6,FALSE),J2218)</f>
        <v>40373.279388899398</v>
      </c>
      <c r="L2218" s="4">
        <f>IF(ISBLANK(J2218),VLOOKUP(A2218,GradientBoostingRegressor!$B$2:$J$850,6,FALSE),J2218)</f>
        <v>34253.162474555596</v>
      </c>
      <c r="P2218">
        <f t="shared" si="127"/>
        <v>0</v>
      </c>
      <c r="Q2218">
        <f>$H2218*Q$2402</f>
        <v>29574.776004755862</v>
      </c>
      <c r="R2218">
        <f t="shared" si="128"/>
        <v>0</v>
      </c>
      <c r="S2218">
        <f t="shared" si="129"/>
        <v>0</v>
      </c>
      <c r="T2218">
        <f>MROT/DAY(EOMONTH(MIN($G$2:$G$2401),MONTH(G2218)-1))/8*H2218*$T$2402</f>
        <v>0</v>
      </c>
      <c r="U2218">
        <f>I2218-PLAN</f>
        <v>80</v>
      </c>
    </row>
    <row r="2219" spans="1:21" x14ac:dyDescent="0.35">
      <c r="A2219">
        <v>1795</v>
      </c>
      <c r="B2219" t="s">
        <v>222</v>
      </c>
      <c r="C2219" t="s">
        <v>114</v>
      </c>
      <c r="D2219">
        <v>8</v>
      </c>
      <c r="E2219" t="s">
        <v>16</v>
      </c>
      <c r="F2219">
        <v>3.3</v>
      </c>
      <c r="G2219" s="1">
        <v>44570</v>
      </c>
      <c r="H2219">
        <v>192</v>
      </c>
      <c r="I2219">
        <v>1640</v>
      </c>
      <c r="K2219">
        <f>IF(ISBLANK(J2219),VLOOKUP(A2219,LinearRegression!$B$2:$J$850,6,FALSE),J2219)</f>
        <v>40373.279388899398</v>
      </c>
      <c r="L2219" s="4">
        <f>IF(ISBLANK(J2219),VLOOKUP(A2219,GradientBoostingRegressor!$B$2:$J$850,6,FALSE),J2219)</f>
        <v>34253.162474555596</v>
      </c>
      <c r="P2219">
        <f t="shared" si="127"/>
        <v>0</v>
      </c>
      <c r="Q2219">
        <f>$H2219*Q$2402</f>
        <v>29574.776004755862</v>
      </c>
      <c r="R2219">
        <f t="shared" si="128"/>
        <v>0</v>
      </c>
      <c r="S2219">
        <f t="shared" si="129"/>
        <v>0</v>
      </c>
      <c r="T2219">
        <f>MROT/DAY(EOMONTH(MIN($G$2:$G$2401),MONTH(G2219)-1))/8*H2219*$T$2402</f>
        <v>0</v>
      </c>
      <c r="U2219">
        <f>I2219-PLAN</f>
        <v>80</v>
      </c>
    </row>
    <row r="2220" spans="1:21" x14ac:dyDescent="0.35">
      <c r="A2220">
        <v>1796</v>
      </c>
      <c r="B2220" t="s">
        <v>223</v>
      </c>
      <c r="C2220" t="s">
        <v>114</v>
      </c>
      <c r="D2220">
        <v>8</v>
      </c>
      <c r="E2220" t="s">
        <v>16</v>
      </c>
      <c r="F2220">
        <v>3.3</v>
      </c>
      <c r="G2220" s="1">
        <v>44570</v>
      </c>
      <c r="H2220">
        <v>204</v>
      </c>
      <c r="I2220">
        <v>1640</v>
      </c>
      <c r="K2220">
        <f>IF(ISBLANK(J2220),VLOOKUP(A2220,LinearRegression!$B$2:$J$850,6,FALSE),J2220)</f>
        <v>43140.712849819</v>
      </c>
      <c r="L2220" s="4">
        <f>IF(ISBLANK(J2220),VLOOKUP(A2220,GradientBoostingRegressor!$B$2:$J$850,6,FALSE),J2220)</f>
        <v>37967.684256792003</v>
      </c>
      <c r="P2220">
        <f t="shared" si="127"/>
        <v>0</v>
      </c>
      <c r="Q2220">
        <f>$H2220*Q$2402</f>
        <v>31423.199505053104</v>
      </c>
      <c r="R2220">
        <f t="shared" si="128"/>
        <v>0</v>
      </c>
      <c r="S2220">
        <f t="shared" si="129"/>
        <v>0</v>
      </c>
      <c r="T2220">
        <f>MROT/DAY(EOMONTH(MIN($G$2:$G$2401),MONTH(G2220)-1))/8*H2220*$T$2402</f>
        <v>0</v>
      </c>
      <c r="U2220">
        <f>I2220-PLAN</f>
        <v>80</v>
      </c>
    </row>
    <row r="2221" spans="1:21" x14ac:dyDescent="0.35">
      <c r="A2221">
        <v>1797</v>
      </c>
      <c r="B2221" t="s">
        <v>224</v>
      </c>
      <c r="C2221" t="s">
        <v>114</v>
      </c>
      <c r="D2221">
        <v>8</v>
      </c>
      <c r="E2221" t="s">
        <v>103</v>
      </c>
      <c r="F2221">
        <v>3.3</v>
      </c>
      <c r="G2221" s="1">
        <v>44570</v>
      </c>
      <c r="H2221">
        <v>204</v>
      </c>
      <c r="I2221">
        <v>1640</v>
      </c>
      <c r="K2221">
        <f>IF(ISBLANK(J2221),VLOOKUP(A2221,LinearRegression!$B$2:$J$850,6,FALSE),J2221)</f>
        <v>43140.712849819</v>
      </c>
      <c r="L2221" s="4">
        <f>IF(ISBLANK(J2221),VLOOKUP(A2221,GradientBoostingRegressor!$B$2:$J$850,6,FALSE),J2221)</f>
        <v>37967.684256792003</v>
      </c>
      <c r="P2221">
        <f t="shared" si="127"/>
        <v>0</v>
      </c>
      <c r="Q2221">
        <f>$H2221*Q$2402</f>
        <v>31423.199505053104</v>
      </c>
      <c r="R2221">
        <f t="shared" si="128"/>
        <v>0</v>
      </c>
      <c r="S2221">
        <f t="shared" si="129"/>
        <v>0</v>
      </c>
      <c r="T2221">
        <f>MROT/DAY(EOMONTH(MIN($G$2:$G$2401),MONTH(G2221)-1))/8*H2221*$T$2402</f>
        <v>0</v>
      </c>
      <c r="U2221">
        <f>I2221-PLAN</f>
        <v>80</v>
      </c>
    </row>
    <row r="2222" spans="1:21" x14ac:dyDescent="0.35">
      <c r="A2222">
        <v>1798</v>
      </c>
      <c r="B2222" t="s">
        <v>225</v>
      </c>
      <c r="C2222" t="s">
        <v>114</v>
      </c>
      <c r="D2222">
        <v>8</v>
      </c>
      <c r="E2222" t="s">
        <v>103</v>
      </c>
      <c r="F2222">
        <v>3.3</v>
      </c>
      <c r="G2222" s="1">
        <v>44570</v>
      </c>
      <c r="H2222">
        <v>204</v>
      </c>
      <c r="I2222">
        <v>1640</v>
      </c>
      <c r="K2222">
        <f>IF(ISBLANK(J2222),VLOOKUP(A2222,LinearRegression!$B$2:$J$850,6,FALSE),J2222)</f>
        <v>43140.712849819</v>
      </c>
      <c r="L2222" s="4">
        <f>IF(ISBLANK(J2222),VLOOKUP(A2222,GradientBoostingRegressor!$B$2:$J$850,6,FALSE),J2222)</f>
        <v>37967.684256792003</v>
      </c>
      <c r="P2222">
        <f t="shared" si="127"/>
        <v>0</v>
      </c>
      <c r="Q2222">
        <f>$H2222*Q$2402</f>
        <v>31423.199505053104</v>
      </c>
      <c r="R2222">
        <f t="shared" si="128"/>
        <v>0</v>
      </c>
      <c r="S2222">
        <f t="shared" si="129"/>
        <v>0</v>
      </c>
      <c r="T2222">
        <f>MROT/DAY(EOMONTH(MIN($G$2:$G$2401),MONTH(G2222)-1))/8*H2222*$T$2402</f>
        <v>0</v>
      </c>
      <c r="U2222">
        <f>I2222-PLAN</f>
        <v>80</v>
      </c>
    </row>
    <row r="2223" spans="1:21" x14ac:dyDescent="0.35">
      <c r="A2223">
        <v>1799</v>
      </c>
      <c r="B2223" t="s">
        <v>226</v>
      </c>
      <c r="C2223" t="s">
        <v>114</v>
      </c>
      <c r="D2223">
        <v>8</v>
      </c>
      <c r="E2223" t="s">
        <v>103</v>
      </c>
      <c r="F2223">
        <v>3.3</v>
      </c>
      <c r="G2223" s="1">
        <v>44570</v>
      </c>
      <c r="H2223">
        <v>180</v>
      </c>
      <c r="I2223">
        <v>1640</v>
      </c>
      <c r="K2223">
        <f>IF(ISBLANK(J2223),VLOOKUP(A2223,LinearRegression!$B$2:$J$850,6,FALSE),J2223)</f>
        <v>37605.845927979797</v>
      </c>
      <c r="L2223" s="4">
        <f>IF(ISBLANK(J2223),VLOOKUP(A2223,GradientBoostingRegressor!$B$2:$J$850,6,FALSE),J2223)</f>
        <v>31102.540133164199</v>
      </c>
      <c r="P2223">
        <f t="shared" si="127"/>
        <v>0</v>
      </c>
      <c r="Q2223">
        <f>$H2223*Q$2402</f>
        <v>27726.35250445862</v>
      </c>
      <c r="R2223">
        <f t="shared" si="128"/>
        <v>0</v>
      </c>
      <c r="S2223">
        <f t="shared" si="129"/>
        <v>0</v>
      </c>
      <c r="T2223">
        <f>MROT/DAY(EOMONTH(MIN($G$2:$G$2401),MONTH(G2223)-1))/8*H2223*$T$2402</f>
        <v>0</v>
      </c>
      <c r="U2223">
        <f>I2223-PLAN</f>
        <v>80</v>
      </c>
    </row>
    <row r="2224" spans="1:21" x14ac:dyDescent="0.35">
      <c r="A2224">
        <v>1800</v>
      </c>
      <c r="B2224" t="s">
        <v>227</v>
      </c>
      <c r="C2224" t="s">
        <v>114</v>
      </c>
      <c r="D2224">
        <v>8</v>
      </c>
      <c r="E2224" t="s">
        <v>103</v>
      </c>
      <c r="F2224">
        <v>3.3</v>
      </c>
      <c r="G2224" s="1">
        <v>44570</v>
      </c>
      <c r="H2224">
        <v>192</v>
      </c>
      <c r="I2224">
        <v>1640</v>
      </c>
      <c r="K2224">
        <f>IF(ISBLANK(J2224),VLOOKUP(A2224,LinearRegression!$B$2:$J$850,6,FALSE),J2224)</f>
        <v>40373.279388899398</v>
      </c>
      <c r="L2224" s="4">
        <f>IF(ISBLANK(J2224),VLOOKUP(A2224,GradientBoostingRegressor!$B$2:$J$850,6,FALSE),J2224)</f>
        <v>34253.162474555596</v>
      </c>
      <c r="P2224">
        <f t="shared" si="127"/>
        <v>0</v>
      </c>
      <c r="Q2224">
        <f>$H2224*Q$2402</f>
        <v>29574.776004755862</v>
      </c>
      <c r="R2224">
        <f t="shared" si="128"/>
        <v>0</v>
      </c>
      <c r="S2224">
        <f t="shared" si="129"/>
        <v>0</v>
      </c>
      <c r="T2224">
        <f>MROT/DAY(EOMONTH(MIN($G$2:$G$2401),MONTH(G2224)-1))/8*H2224*$T$2402</f>
        <v>0</v>
      </c>
      <c r="U2224">
        <f>I2224-PLAN</f>
        <v>80</v>
      </c>
    </row>
    <row r="2225" spans="1:21" x14ac:dyDescent="0.35">
      <c r="A2225">
        <v>1801</v>
      </c>
      <c r="B2225" t="s">
        <v>10</v>
      </c>
      <c r="C2225" t="s">
        <v>11</v>
      </c>
      <c r="D2225">
        <v>2</v>
      </c>
      <c r="E2225" t="s">
        <v>12</v>
      </c>
      <c r="F2225">
        <v>1</v>
      </c>
      <c r="G2225" s="1">
        <v>44571</v>
      </c>
      <c r="H2225">
        <v>108</v>
      </c>
      <c r="I2225">
        <v>890</v>
      </c>
      <c r="K2225">
        <f>IF(ISBLANK(J2225),VLOOKUP(A2225,LinearRegression!$B$2:$J$850,6,FALSE),J2225)</f>
        <v>-2964.2591438517702</v>
      </c>
      <c r="L2225" s="4">
        <f>IF(ISBLANK(J2225),VLOOKUP(A2225,GradientBoostingRegressor!$B$2:$J$850,6,FALSE),J2225)</f>
        <v>9411.0294660600193</v>
      </c>
      <c r="P2225">
        <f t="shared" si="127"/>
        <v>0</v>
      </c>
      <c r="Q2225">
        <f>$H2225*Q$2402</f>
        <v>16635.811502675173</v>
      </c>
      <c r="R2225">
        <f t="shared" si="128"/>
        <v>0</v>
      </c>
      <c r="S2225">
        <f t="shared" si="129"/>
        <v>0</v>
      </c>
      <c r="T2225">
        <f>MROT/DAY(EOMONTH(MIN($G$2:$G$2401),MONTH(G2225)-1))/8*H2225*$T$2402</f>
        <v>0</v>
      </c>
      <c r="U2225">
        <f>I2225-PLAN</f>
        <v>-670</v>
      </c>
    </row>
    <row r="2226" spans="1:21" x14ac:dyDescent="0.35">
      <c r="A2226">
        <v>1802</v>
      </c>
      <c r="B2226" t="s">
        <v>13</v>
      </c>
      <c r="C2226" t="s">
        <v>11</v>
      </c>
      <c r="D2226">
        <v>2</v>
      </c>
      <c r="E2226" t="s">
        <v>12</v>
      </c>
      <c r="F2226">
        <v>1</v>
      </c>
      <c r="G2226" s="1">
        <v>44571</v>
      </c>
      <c r="H2226">
        <v>108</v>
      </c>
      <c r="I2226">
        <v>890</v>
      </c>
      <c r="K2226">
        <f>IF(ISBLANK(J2226),VLOOKUP(A2226,LinearRegression!$B$2:$J$850,6,FALSE),J2226)</f>
        <v>-2964.2591438517702</v>
      </c>
      <c r="L2226" s="4">
        <f>IF(ISBLANK(J2226),VLOOKUP(A2226,GradientBoostingRegressor!$B$2:$J$850,6,FALSE),J2226)</f>
        <v>9411.0294660600193</v>
      </c>
      <c r="P2226">
        <f t="shared" si="127"/>
        <v>0</v>
      </c>
      <c r="Q2226">
        <f>$H2226*Q$2402</f>
        <v>16635.811502675173</v>
      </c>
      <c r="R2226">
        <f t="shared" si="128"/>
        <v>0</v>
      </c>
      <c r="S2226">
        <f t="shared" si="129"/>
        <v>0</v>
      </c>
      <c r="T2226">
        <f>MROT/DAY(EOMONTH(MIN($G$2:$G$2401),MONTH(G2226)-1))/8*H2226*$T$2402</f>
        <v>0</v>
      </c>
      <c r="U2226">
        <f>I2226-PLAN</f>
        <v>-670</v>
      </c>
    </row>
    <row r="2227" spans="1:21" x14ac:dyDescent="0.35">
      <c r="A2227">
        <v>1803</v>
      </c>
      <c r="B2227" t="s">
        <v>14</v>
      </c>
      <c r="C2227" t="s">
        <v>11</v>
      </c>
      <c r="D2227">
        <v>2</v>
      </c>
      <c r="E2227" t="s">
        <v>12</v>
      </c>
      <c r="F2227">
        <v>1</v>
      </c>
      <c r="G2227" s="1">
        <v>44571</v>
      </c>
      <c r="H2227">
        <v>84</v>
      </c>
      <c r="I2227">
        <v>890</v>
      </c>
      <c r="K2227">
        <f>IF(ISBLANK(J2227),VLOOKUP(A2227,LinearRegression!$B$2:$J$850,6,FALSE),J2227)</f>
        <v>-8499.1260656910199</v>
      </c>
      <c r="L2227" s="4">
        <f>IF(ISBLANK(J2227),VLOOKUP(A2227,GradientBoostingRegressor!$B$2:$J$850,6,FALSE),J2227)</f>
        <v>7126.3864448827298</v>
      </c>
      <c r="P2227">
        <f t="shared" si="127"/>
        <v>0</v>
      </c>
      <c r="Q2227">
        <f>$H2227*Q$2402</f>
        <v>12938.964502080689</v>
      </c>
      <c r="R2227">
        <f t="shared" si="128"/>
        <v>0</v>
      </c>
      <c r="S2227">
        <f t="shared" si="129"/>
        <v>0</v>
      </c>
      <c r="T2227">
        <f>MROT/DAY(EOMONTH(MIN($G$2:$G$2401),MONTH(G2227)-1))/8*H2227*$T$2402</f>
        <v>0</v>
      </c>
      <c r="U2227">
        <f>I2227-PLAN</f>
        <v>-670</v>
      </c>
    </row>
    <row r="2228" spans="1:21" x14ac:dyDescent="0.35">
      <c r="A2228">
        <v>1804</v>
      </c>
      <c r="B2228" t="s">
        <v>15</v>
      </c>
      <c r="C2228" t="s">
        <v>11</v>
      </c>
      <c r="D2228">
        <v>2</v>
      </c>
      <c r="E2228" t="s">
        <v>16</v>
      </c>
      <c r="F2228">
        <v>3.3</v>
      </c>
      <c r="G2228" s="1">
        <v>44571</v>
      </c>
      <c r="H2228">
        <v>84</v>
      </c>
      <c r="I2228">
        <v>890</v>
      </c>
      <c r="K2228">
        <f>IF(ISBLANK(J2228),VLOOKUP(A2228,LinearRegression!$B$2:$J$850,6,FALSE),J2228)</f>
        <v>-2940.6964860431799</v>
      </c>
      <c r="L2228" s="4">
        <f>IF(ISBLANK(J2228),VLOOKUP(A2228,GradientBoostingRegressor!$B$2:$J$850,6,FALSE),J2228)</f>
        <v>10418.247521183201</v>
      </c>
      <c r="P2228">
        <f t="shared" si="127"/>
        <v>0</v>
      </c>
      <c r="Q2228">
        <f>$H2228*Q$2402</f>
        <v>12938.964502080689</v>
      </c>
      <c r="R2228">
        <f t="shared" si="128"/>
        <v>0</v>
      </c>
      <c r="S2228">
        <f t="shared" si="129"/>
        <v>0</v>
      </c>
      <c r="T2228">
        <f>MROT/DAY(EOMONTH(MIN($G$2:$G$2401),MONTH(G2228)-1))/8*H2228*$T$2402</f>
        <v>0</v>
      </c>
      <c r="U2228">
        <f>I2228-PLAN</f>
        <v>-670</v>
      </c>
    </row>
    <row r="2229" spans="1:21" x14ac:dyDescent="0.35">
      <c r="A2229">
        <v>1805</v>
      </c>
      <c r="B2229" t="s">
        <v>17</v>
      </c>
      <c r="C2229" t="s">
        <v>18</v>
      </c>
      <c r="D2229">
        <v>2</v>
      </c>
      <c r="E2229" t="s">
        <v>16</v>
      </c>
      <c r="F2229">
        <v>3.3</v>
      </c>
      <c r="G2229" s="1">
        <v>44571</v>
      </c>
      <c r="H2229">
        <v>120</v>
      </c>
      <c r="I2229">
        <v>890</v>
      </c>
      <c r="K2229">
        <f>IF(ISBLANK(J2229),VLOOKUP(A2229,LinearRegression!$B$2:$J$850,6,FALSE),J2229)</f>
        <v>5361.6038967156901</v>
      </c>
      <c r="L2229" s="4">
        <f>IF(ISBLANK(J2229),VLOOKUP(A2229,GradientBoostingRegressor!$B$2:$J$850,6,FALSE),J2229)</f>
        <v>14399.2974528063</v>
      </c>
      <c r="P2229">
        <f t="shared" si="127"/>
        <v>0</v>
      </c>
      <c r="Q2229">
        <f>$H2229*Q$2402</f>
        <v>18484.235002972415</v>
      </c>
      <c r="R2229">
        <f t="shared" si="128"/>
        <v>0</v>
      </c>
      <c r="S2229">
        <f t="shared" si="129"/>
        <v>0</v>
      </c>
      <c r="T2229">
        <f>MROT/DAY(EOMONTH(MIN($G$2:$G$2401),MONTH(G2229)-1))/8*H2229*$T$2402</f>
        <v>0</v>
      </c>
      <c r="U2229">
        <f>I2229-PLAN</f>
        <v>-670</v>
      </c>
    </row>
    <row r="2230" spans="1:21" x14ac:dyDescent="0.35">
      <c r="A2230">
        <v>1806</v>
      </c>
      <c r="B2230" t="s">
        <v>19</v>
      </c>
      <c r="C2230" t="s">
        <v>11</v>
      </c>
      <c r="D2230">
        <v>2</v>
      </c>
      <c r="E2230" t="s">
        <v>16</v>
      </c>
      <c r="F2230">
        <v>3.3</v>
      </c>
      <c r="G2230" s="1">
        <v>44571</v>
      </c>
      <c r="H2230">
        <v>84</v>
      </c>
      <c r="I2230">
        <v>890</v>
      </c>
      <c r="K2230">
        <f>IF(ISBLANK(J2230),VLOOKUP(A2230,LinearRegression!$B$2:$J$850,6,FALSE),J2230)</f>
        <v>-2940.6964860431799</v>
      </c>
      <c r="L2230" s="4">
        <f>IF(ISBLANK(J2230),VLOOKUP(A2230,GradientBoostingRegressor!$B$2:$J$850,6,FALSE),J2230)</f>
        <v>10418.247521183201</v>
      </c>
      <c r="P2230">
        <f t="shared" si="127"/>
        <v>0</v>
      </c>
      <c r="Q2230">
        <f>$H2230*Q$2402</f>
        <v>12938.964502080689</v>
      </c>
      <c r="R2230">
        <f t="shared" si="128"/>
        <v>0</v>
      </c>
      <c r="S2230">
        <f t="shared" si="129"/>
        <v>0</v>
      </c>
      <c r="T2230">
        <f>MROT/DAY(EOMONTH(MIN($G$2:$G$2401),MONTH(G2230)-1))/8*H2230*$T$2402</f>
        <v>0</v>
      </c>
      <c r="U2230">
        <f>I2230-PLAN</f>
        <v>-670</v>
      </c>
    </row>
    <row r="2231" spans="1:21" x14ac:dyDescent="0.35">
      <c r="A2231">
        <v>1807</v>
      </c>
      <c r="B2231" t="s">
        <v>20</v>
      </c>
      <c r="C2231" t="s">
        <v>18</v>
      </c>
      <c r="D2231">
        <v>2</v>
      </c>
      <c r="E2231" t="s">
        <v>16</v>
      </c>
      <c r="F2231">
        <v>3.3</v>
      </c>
      <c r="G2231" s="1">
        <v>44571</v>
      </c>
      <c r="H2231">
        <v>108</v>
      </c>
      <c r="I2231">
        <v>890</v>
      </c>
      <c r="K2231">
        <f>IF(ISBLANK(J2231),VLOOKUP(A2231,LinearRegression!$B$2:$J$850,6,FALSE),J2231)</f>
        <v>2594.1704357960698</v>
      </c>
      <c r="L2231" s="4">
        <f>IF(ISBLANK(J2231),VLOOKUP(A2231,GradientBoostingRegressor!$B$2:$J$850,6,FALSE),J2231)</f>
        <v>12833.434262222199</v>
      </c>
      <c r="P2231">
        <f t="shared" si="127"/>
        <v>0</v>
      </c>
      <c r="Q2231">
        <f>$H2231*Q$2402</f>
        <v>16635.811502675173</v>
      </c>
      <c r="R2231">
        <f t="shared" si="128"/>
        <v>0</v>
      </c>
      <c r="S2231">
        <f t="shared" si="129"/>
        <v>0</v>
      </c>
      <c r="T2231">
        <f>MROT/DAY(EOMONTH(MIN($G$2:$G$2401),MONTH(G2231)-1))/8*H2231*$T$2402</f>
        <v>0</v>
      </c>
      <c r="U2231">
        <f>I2231-PLAN</f>
        <v>-670</v>
      </c>
    </row>
    <row r="2232" spans="1:21" x14ac:dyDescent="0.35">
      <c r="A2232">
        <v>1808</v>
      </c>
      <c r="B2232" t="s">
        <v>21</v>
      </c>
      <c r="C2232" t="s">
        <v>11</v>
      </c>
      <c r="D2232">
        <v>2</v>
      </c>
      <c r="E2232" t="s">
        <v>16</v>
      </c>
      <c r="F2232">
        <v>3.3</v>
      </c>
      <c r="G2232" s="1">
        <v>44571</v>
      </c>
      <c r="H2232">
        <v>120</v>
      </c>
      <c r="I2232">
        <v>890</v>
      </c>
      <c r="K2232">
        <f>IF(ISBLANK(J2232),VLOOKUP(A2232,LinearRegression!$B$2:$J$850,6,FALSE),J2232)</f>
        <v>5361.6038967156901</v>
      </c>
      <c r="L2232" s="4">
        <f>IF(ISBLANK(J2232),VLOOKUP(A2232,GradientBoostingRegressor!$B$2:$J$850,6,FALSE),J2232)</f>
        <v>14365.114255975501</v>
      </c>
      <c r="P2232">
        <f t="shared" si="127"/>
        <v>0</v>
      </c>
      <c r="Q2232">
        <f>$H2232*Q$2402</f>
        <v>18484.235002972415</v>
      </c>
      <c r="R2232">
        <f t="shared" si="128"/>
        <v>0</v>
      </c>
      <c r="S2232">
        <f t="shared" si="129"/>
        <v>0</v>
      </c>
      <c r="T2232">
        <f>MROT/DAY(EOMONTH(MIN($G$2:$G$2401),MONTH(G2232)-1))/8*H2232*$T$2402</f>
        <v>0</v>
      </c>
      <c r="U2232">
        <f>I2232-PLAN</f>
        <v>-670</v>
      </c>
    </row>
    <row r="2233" spans="1:21" x14ac:dyDescent="0.35">
      <c r="A2233">
        <v>1809</v>
      </c>
      <c r="B2233" t="s">
        <v>22</v>
      </c>
      <c r="C2233" t="s">
        <v>11</v>
      </c>
      <c r="D2233">
        <v>2</v>
      </c>
      <c r="E2233" t="s">
        <v>16</v>
      </c>
      <c r="F2233">
        <v>3.3</v>
      </c>
      <c r="G2233" s="1">
        <v>44571</v>
      </c>
      <c r="H2233">
        <v>72</v>
      </c>
      <c r="I2233">
        <v>890</v>
      </c>
      <c r="K2233">
        <f>IF(ISBLANK(J2233),VLOOKUP(A2233,LinearRegression!$B$2:$J$850,6,FALSE),J2233)</f>
        <v>-5708.1299469628102</v>
      </c>
      <c r="L2233" s="4">
        <f>IF(ISBLANK(J2233),VLOOKUP(A2233,GradientBoostingRegressor!$B$2:$J$850,6,FALSE),J2233)</f>
        <v>10041.7946255024</v>
      </c>
      <c r="P2233">
        <f t="shared" si="127"/>
        <v>0</v>
      </c>
      <c r="Q2233">
        <f>$H2233*Q$2402</f>
        <v>11090.541001783447</v>
      </c>
      <c r="R2233">
        <f t="shared" si="128"/>
        <v>0</v>
      </c>
      <c r="S2233">
        <f t="shared" si="129"/>
        <v>0</v>
      </c>
      <c r="T2233">
        <f>MROT/DAY(EOMONTH(MIN($G$2:$G$2401),MONTH(G2233)-1))/8*H2233*$T$2402</f>
        <v>0</v>
      </c>
      <c r="U2233">
        <f>I2233-PLAN</f>
        <v>-670</v>
      </c>
    </row>
    <row r="2234" spans="1:21" x14ac:dyDescent="0.35">
      <c r="A2234">
        <v>1810</v>
      </c>
      <c r="B2234" t="s">
        <v>23</v>
      </c>
      <c r="C2234" t="s">
        <v>18</v>
      </c>
      <c r="D2234">
        <v>2</v>
      </c>
      <c r="E2234" t="s">
        <v>16</v>
      </c>
      <c r="F2234">
        <v>3.3</v>
      </c>
      <c r="G2234" s="1">
        <v>44571</v>
      </c>
      <c r="H2234">
        <v>96</v>
      </c>
      <c r="I2234">
        <v>890</v>
      </c>
      <c r="K2234">
        <f>IF(ISBLANK(J2234),VLOOKUP(A2234,LinearRegression!$B$2:$J$850,6,FALSE),J2234)</f>
        <v>-173.26302512356</v>
      </c>
      <c r="L2234" s="4">
        <f>IF(ISBLANK(J2234),VLOOKUP(A2234,GradientBoostingRegressor!$B$2:$J$850,6,FALSE),J2234)</f>
        <v>11489.367282442199</v>
      </c>
      <c r="P2234">
        <f t="shared" si="127"/>
        <v>0</v>
      </c>
      <c r="Q2234">
        <f>$H2234*Q$2402</f>
        <v>14787.388002377931</v>
      </c>
      <c r="R2234">
        <f t="shared" si="128"/>
        <v>0</v>
      </c>
      <c r="S2234">
        <f t="shared" si="129"/>
        <v>0</v>
      </c>
      <c r="T2234">
        <f>MROT/DAY(EOMONTH(MIN($G$2:$G$2401),MONTH(G2234)-1))/8*H2234*$T$2402</f>
        <v>0</v>
      </c>
      <c r="U2234">
        <f>I2234-PLAN</f>
        <v>-670</v>
      </c>
    </row>
    <row r="2235" spans="1:21" x14ac:dyDescent="0.35">
      <c r="A2235">
        <v>1811</v>
      </c>
      <c r="B2235" t="s">
        <v>24</v>
      </c>
      <c r="C2235" t="s">
        <v>18</v>
      </c>
      <c r="D2235">
        <v>2</v>
      </c>
      <c r="E2235" t="s">
        <v>16</v>
      </c>
      <c r="F2235">
        <v>3.3</v>
      </c>
      <c r="G2235" s="1">
        <v>44571</v>
      </c>
      <c r="H2235">
        <v>108</v>
      </c>
      <c r="I2235">
        <v>890</v>
      </c>
      <c r="K2235">
        <f>IF(ISBLANK(J2235),VLOOKUP(A2235,LinearRegression!$B$2:$J$850,6,FALSE),J2235)</f>
        <v>2594.1704357960698</v>
      </c>
      <c r="L2235" s="4">
        <f>IF(ISBLANK(J2235),VLOOKUP(A2235,GradientBoostingRegressor!$B$2:$J$850,6,FALSE),J2235)</f>
        <v>12833.434262222199</v>
      </c>
      <c r="P2235">
        <f t="shared" si="127"/>
        <v>0</v>
      </c>
      <c r="Q2235">
        <f>$H2235*Q$2402</f>
        <v>16635.811502675173</v>
      </c>
      <c r="R2235">
        <f t="shared" si="128"/>
        <v>0</v>
      </c>
      <c r="S2235">
        <f t="shared" si="129"/>
        <v>0</v>
      </c>
      <c r="T2235">
        <f>MROT/DAY(EOMONTH(MIN($G$2:$G$2401),MONTH(G2235)-1))/8*H2235*$T$2402</f>
        <v>0</v>
      </c>
      <c r="U2235">
        <f>I2235-PLAN</f>
        <v>-670</v>
      </c>
    </row>
    <row r="2236" spans="1:21" x14ac:dyDescent="0.35">
      <c r="A2236">
        <v>1812</v>
      </c>
      <c r="B2236" t="s">
        <v>25</v>
      </c>
      <c r="C2236" t="s">
        <v>11</v>
      </c>
      <c r="D2236">
        <v>2</v>
      </c>
      <c r="E2236" t="s">
        <v>16</v>
      </c>
      <c r="F2236">
        <v>3.3</v>
      </c>
      <c r="G2236" s="1">
        <v>44571</v>
      </c>
      <c r="H2236">
        <v>96</v>
      </c>
      <c r="I2236">
        <v>890</v>
      </c>
      <c r="K2236">
        <f>IF(ISBLANK(J2236),VLOOKUP(A2236,LinearRegression!$B$2:$J$850,6,FALSE),J2236)</f>
        <v>-173.26302512356</v>
      </c>
      <c r="L2236" s="4">
        <f>IF(ISBLANK(J2236),VLOOKUP(A2236,GradientBoostingRegressor!$B$2:$J$850,6,FALSE),J2236)</f>
        <v>11501.4494259856</v>
      </c>
      <c r="P2236">
        <f t="shared" si="127"/>
        <v>0</v>
      </c>
      <c r="Q2236">
        <f>$H2236*Q$2402</f>
        <v>14787.388002377931</v>
      </c>
      <c r="R2236">
        <f t="shared" si="128"/>
        <v>0</v>
      </c>
      <c r="S2236">
        <f t="shared" si="129"/>
        <v>0</v>
      </c>
      <c r="T2236">
        <f>MROT/DAY(EOMONTH(MIN($G$2:$G$2401),MONTH(G2236)-1))/8*H2236*$T$2402</f>
        <v>0</v>
      </c>
      <c r="U2236">
        <f>I2236-PLAN</f>
        <v>-670</v>
      </c>
    </row>
    <row r="2237" spans="1:21" x14ac:dyDescent="0.35">
      <c r="A2237">
        <v>1813</v>
      </c>
      <c r="B2237" t="s">
        <v>26</v>
      </c>
      <c r="C2237" t="s">
        <v>11</v>
      </c>
      <c r="D2237">
        <v>2</v>
      </c>
      <c r="E2237" t="s">
        <v>16</v>
      </c>
      <c r="F2237">
        <v>3.3</v>
      </c>
      <c r="G2237" s="1">
        <v>44571</v>
      </c>
      <c r="H2237">
        <v>108</v>
      </c>
      <c r="I2237">
        <v>890</v>
      </c>
      <c r="K2237">
        <f>IF(ISBLANK(J2237),VLOOKUP(A2237,LinearRegression!$B$2:$J$850,6,FALSE),J2237)</f>
        <v>2594.1704357960698</v>
      </c>
      <c r="L2237" s="4">
        <f>IF(ISBLANK(J2237),VLOOKUP(A2237,GradientBoostingRegressor!$B$2:$J$850,6,FALSE),J2237)</f>
        <v>12799.2510653913</v>
      </c>
      <c r="P2237">
        <f t="shared" si="127"/>
        <v>0</v>
      </c>
      <c r="Q2237">
        <f>$H2237*Q$2402</f>
        <v>16635.811502675173</v>
      </c>
      <c r="R2237">
        <f t="shared" si="128"/>
        <v>0</v>
      </c>
      <c r="S2237">
        <f t="shared" si="129"/>
        <v>0</v>
      </c>
      <c r="T2237">
        <f>MROT/DAY(EOMONTH(MIN($G$2:$G$2401),MONTH(G2237)-1))/8*H2237*$T$2402</f>
        <v>0</v>
      </c>
      <c r="U2237">
        <f>I2237-PLAN</f>
        <v>-670</v>
      </c>
    </row>
    <row r="2238" spans="1:21" x14ac:dyDescent="0.35">
      <c r="A2238">
        <v>1814</v>
      </c>
      <c r="B2238" t="s">
        <v>27</v>
      </c>
      <c r="C2238" t="s">
        <v>18</v>
      </c>
      <c r="D2238">
        <v>2</v>
      </c>
      <c r="E2238" t="s">
        <v>16</v>
      </c>
      <c r="F2238">
        <v>3.3</v>
      </c>
      <c r="G2238" s="1">
        <v>44571</v>
      </c>
      <c r="H2238">
        <v>108</v>
      </c>
      <c r="I2238">
        <v>890</v>
      </c>
      <c r="K2238">
        <f>IF(ISBLANK(J2238),VLOOKUP(A2238,LinearRegression!$B$2:$J$850,6,FALSE),J2238)</f>
        <v>2594.1704357960698</v>
      </c>
      <c r="L2238" s="4">
        <f>IF(ISBLANK(J2238),VLOOKUP(A2238,GradientBoostingRegressor!$B$2:$J$850,6,FALSE),J2238)</f>
        <v>12833.434262222199</v>
      </c>
      <c r="P2238">
        <f t="shared" si="127"/>
        <v>0</v>
      </c>
      <c r="Q2238">
        <f>$H2238*Q$2402</f>
        <v>16635.811502675173</v>
      </c>
      <c r="R2238">
        <f t="shared" si="128"/>
        <v>0</v>
      </c>
      <c r="S2238">
        <f t="shared" si="129"/>
        <v>0</v>
      </c>
      <c r="T2238">
        <f>MROT/DAY(EOMONTH(MIN($G$2:$G$2401),MONTH(G2238)-1))/8*H2238*$T$2402</f>
        <v>0</v>
      </c>
      <c r="U2238">
        <f>I2238-PLAN</f>
        <v>-670</v>
      </c>
    </row>
    <row r="2239" spans="1:21" x14ac:dyDescent="0.35">
      <c r="A2239">
        <v>1815</v>
      </c>
      <c r="B2239" t="s">
        <v>28</v>
      </c>
      <c r="C2239" t="s">
        <v>11</v>
      </c>
      <c r="D2239">
        <v>2</v>
      </c>
      <c r="E2239" t="s">
        <v>16</v>
      </c>
      <c r="F2239">
        <v>3.3</v>
      </c>
      <c r="G2239" s="1">
        <v>44571</v>
      </c>
      <c r="H2239">
        <v>108</v>
      </c>
      <c r="I2239">
        <v>890</v>
      </c>
      <c r="K2239">
        <f>IF(ISBLANK(J2239),VLOOKUP(A2239,LinearRegression!$B$2:$J$850,6,FALSE),J2239)</f>
        <v>2594.1704357960698</v>
      </c>
      <c r="L2239" s="4">
        <f>IF(ISBLANK(J2239),VLOOKUP(A2239,GradientBoostingRegressor!$B$2:$J$850,6,FALSE),J2239)</f>
        <v>12799.2510653913</v>
      </c>
      <c r="P2239">
        <f t="shared" si="127"/>
        <v>0</v>
      </c>
      <c r="Q2239">
        <f>$H2239*Q$2402</f>
        <v>16635.811502675173</v>
      </c>
      <c r="R2239">
        <f t="shared" si="128"/>
        <v>0</v>
      </c>
      <c r="S2239">
        <f t="shared" si="129"/>
        <v>0</v>
      </c>
      <c r="T2239">
        <f>MROT/DAY(EOMONTH(MIN($G$2:$G$2401),MONTH(G2239)-1))/8*H2239*$T$2402</f>
        <v>0</v>
      </c>
      <c r="U2239">
        <f>I2239-PLAN</f>
        <v>-670</v>
      </c>
    </row>
    <row r="2240" spans="1:21" x14ac:dyDescent="0.35">
      <c r="A2240">
        <v>1816</v>
      </c>
      <c r="B2240" t="s">
        <v>29</v>
      </c>
      <c r="C2240" t="s">
        <v>18</v>
      </c>
      <c r="D2240">
        <v>2</v>
      </c>
      <c r="E2240" t="s">
        <v>16</v>
      </c>
      <c r="F2240">
        <v>3.3</v>
      </c>
      <c r="G2240" s="1">
        <v>44571</v>
      </c>
      <c r="H2240">
        <v>108</v>
      </c>
      <c r="I2240">
        <v>890</v>
      </c>
      <c r="K2240">
        <f>IF(ISBLANK(J2240),VLOOKUP(A2240,LinearRegression!$B$2:$J$850,6,FALSE),J2240)</f>
        <v>2594.1704357960698</v>
      </c>
      <c r="L2240" s="4">
        <f>IF(ISBLANK(J2240),VLOOKUP(A2240,GradientBoostingRegressor!$B$2:$J$850,6,FALSE),J2240)</f>
        <v>12833.434262222199</v>
      </c>
      <c r="P2240">
        <f t="shared" si="127"/>
        <v>0</v>
      </c>
      <c r="Q2240">
        <f>$H2240*Q$2402</f>
        <v>16635.811502675173</v>
      </c>
      <c r="R2240">
        <f t="shared" si="128"/>
        <v>0</v>
      </c>
      <c r="S2240">
        <f t="shared" si="129"/>
        <v>0</v>
      </c>
      <c r="T2240">
        <f>MROT/DAY(EOMONTH(MIN($G$2:$G$2401),MONTH(G2240)-1))/8*H2240*$T$2402</f>
        <v>0</v>
      </c>
      <c r="U2240">
        <f>I2240-PLAN</f>
        <v>-670</v>
      </c>
    </row>
    <row r="2241" spans="1:21" x14ac:dyDescent="0.35">
      <c r="A2241">
        <v>1820</v>
      </c>
      <c r="B2241" t="s">
        <v>33</v>
      </c>
      <c r="C2241" t="s">
        <v>11</v>
      </c>
      <c r="D2241">
        <v>3</v>
      </c>
      <c r="E2241" t="s">
        <v>12</v>
      </c>
      <c r="F2241">
        <v>1</v>
      </c>
      <c r="G2241" s="1">
        <v>44571</v>
      </c>
      <c r="H2241">
        <v>120</v>
      </c>
      <c r="I2241">
        <v>890</v>
      </c>
      <c r="K2241">
        <f>IF(ISBLANK(J2241),VLOOKUP(A2241,LinearRegression!$B$2:$J$850,6,FALSE),J2241)</f>
        <v>2594.9610330608698</v>
      </c>
      <c r="L2241" s="4">
        <f>IF(ISBLANK(J2241),VLOOKUP(A2241,GradientBoostingRegressor!$B$2:$J$850,6,FALSE),J2241)</f>
        <v>10757.462892482001</v>
      </c>
      <c r="P2241">
        <f t="shared" si="127"/>
        <v>0</v>
      </c>
      <c r="Q2241">
        <f>$H2241*Q$2402</f>
        <v>18484.235002972415</v>
      </c>
      <c r="R2241">
        <f t="shared" si="128"/>
        <v>0</v>
      </c>
      <c r="S2241">
        <f t="shared" si="129"/>
        <v>0</v>
      </c>
      <c r="T2241">
        <f>MROT/DAY(EOMONTH(MIN($G$2:$G$2401),MONTH(G2241)-1))/8*H2241*$T$2402</f>
        <v>0</v>
      </c>
      <c r="U2241">
        <f>I2241-PLAN</f>
        <v>-670</v>
      </c>
    </row>
    <row r="2242" spans="1:21" x14ac:dyDescent="0.35">
      <c r="A2242">
        <v>1827</v>
      </c>
      <c r="B2242" t="s">
        <v>40</v>
      </c>
      <c r="C2242" t="s">
        <v>18</v>
      </c>
      <c r="D2242">
        <v>3</v>
      </c>
      <c r="E2242" t="s">
        <v>16</v>
      </c>
      <c r="F2242">
        <v>3.3</v>
      </c>
      <c r="G2242" s="1">
        <v>44571</v>
      </c>
      <c r="H2242">
        <v>96</v>
      </c>
      <c r="I2242">
        <v>890</v>
      </c>
      <c r="K2242">
        <f>IF(ISBLANK(J2242),VLOOKUP(A2242,LinearRegression!$B$2:$J$850,6,FALSE),J2242)</f>
        <v>2618.5236908694401</v>
      </c>
      <c r="L2242" s="4">
        <f>IF(ISBLANK(J2242),VLOOKUP(A2242,GradientBoostingRegressor!$B$2:$J$850,6,FALSE),J2242)</f>
        <v>11489.367282442199</v>
      </c>
      <c r="P2242">
        <f t="shared" si="127"/>
        <v>0</v>
      </c>
      <c r="Q2242">
        <f>$H2242*Q$2402</f>
        <v>14787.388002377931</v>
      </c>
      <c r="R2242">
        <f t="shared" si="128"/>
        <v>0</v>
      </c>
      <c r="S2242">
        <f t="shared" si="129"/>
        <v>0</v>
      </c>
      <c r="T2242">
        <f>MROT/DAY(EOMONTH(MIN($G$2:$G$2401),MONTH(G2242)-1))/8*H2242*$T$2402</f>
        <v>0</v>
      </c>
      <c r="U2242">
        <f>I2242-PLAN</f>
        <v>-670</v>
      </c>
    </row>
    <row r="2243" spans="1:21" x14ac:dyDescent="0.35">
      <c r="A2243">
        <v>1849</v>
      </c>
      <c r="B2243" t="s">
        <v>64</v>
      </c>
      <c r="C2243" t="s">
        <v>65</v>
      </c>
      <c r="D2243">
        <v>4</v>
      </c>
      <c r="E2243" t="s">
        <v>66</v>
      </c>
      <c r="F2243">
        <v>3.4</v>
      </c>
      <c r="G2243" s="1">
        <v>44571</v>
      </c>
      <c r="H2243">
        <v>108</v>
      </c>
      <c r="I2243">
        <v>890</v>
      </c>
      <c r="K2243">
        <f>IF(ISBLANK(J2243),VLOOKUP(A2243,LinearRegression!$B$2:$J$850,6,FALSE),J2243)</f>
        <v>8419.4147190711192</v>
      </c>
      <c r="L2243" s="4">
        <f>IF(ISBLANK(J2243),VLOOKUP(A2243,GradientBoostingRegressor!$B$2:$J$850,6,FALSE),J2243)</f>
        <v>13973.6305134308</v>
      </c>
      <c r="P2243">
        <f t="shared" ref="P2243:P2306" si="130">$I2243*P$2402</f>
        <v>0</v>
      </c>
      <c r="Q2243">
        <f>$H2243*Q$2402</f>
        <v>16635.811502675173</v>
      </c>
      <c r="R2243">
        <f t="shared" ref="R2243:R2306" si="131">$D2243*R$2402</f>
        <v>0</v>
      </c>
      <c r="S2243">
        <f t="shared" ref="S2243:S2306" si="132">$F2243*S$2402</f>
        <v>0</v>
      </c>
      <c r="T2243">
        <f>MROT/DAY(EOMONTH(MIN($G$2:$G$2401),MONTH(G2243)-1))/8*H2243*$T$2402</f>
        <v>0</v>
      </c>
      <c r="U2243">
        <f>I2243-PLAN</f>
        <v>-670</v>
      </c>
    </row>
    <row r="2244" spans="1:21" x14ac:dyDescent="0.35">
      <c r="A2244">
        <v>1851</v>
      </c>
      <c r="B2244" t="s">
        <v>69</v>
      </c>
      <c r="C2244" t="s">
        <v>68</v>
      </c>
      <c r="D2244">
        <v>4</v>
      </c>
      <c r="E2244" t="s">
        <v>66</v>
      </c>
      <c r="F2244">
        <v>3.4</v>
      </c>
      <c r="G2244" s="1">
        <v>44571</v>
      </c>
      <c r="H2244">
        <v>108</v>
      </c>
      <c r="I2244">
        <v>890</v>
      </c>
      <c r="K2244">
        <f>IF(ISBLANK(J2244),VLOOKUP(A2244,LinearRegression!$B$2:$J$850,6,FALSE),J2244)</f>
        <v>8419.4147190711192</v>
      </c>
      <c r="L2244" s="4">
        <f>IF(ISBLANK(J2244),VLOOKUP(A2244,GradientBoostingRegressor!$B$2:$J$850,6,FALSE),J2244)</f>
        <v>14326.2611708764</v>
      </c>
      <c r="P2244">
        <f t="shared" si="130"/>
        <v>0</v>
      </c>
      <c r="Q2244">
        <f>$H2244*Q$2402</f>
        <v>16635.811502675173</v>
      </c>
      <c r="R2244">
        <f t="shared" si="131"/>
        <v>0</v>
      </c>
      <c r="S2244">
        <f t="shared" si="132"/>
        <v>0</v>
      </c>
      <c r="T2244">
        <f>MROT/DAY(EOMONTH(MIN($G$2:$G$2401),MONTH(G2244)-1))/8*H2244*$T$2402</f>
        <v>0</v>
      </c>
      <c r="U2244">
        <f>I2244-PLAN</f>
        <v>-670</v>
      </c>
    </row>
    <row r="2245" spans="1:21" x14ac:dyDescent="0.35">
      <c r="A2245">
        <v>1857</v>
      </c>
      <c r="B2245" t="s">
        <v>76</v>
      </c>
      <c r="C2245" t="s">
        <v>71</v>
      </c>
      <c r="D2245">
        <v>4</v>
      </c>
      <c r="E2245" t="s">
        <v>66</v>
      </c>
      <c r="F2245">
        <v>3.1</v>
      </c>
      <c r="G2245" s="1">
        <v>44571</v>
      </c>
      <c r="H2245">
        <v>132</v>
      </c>
      <c r="I2245">
        <v>890</v>
      </c>
      <c r="K2245">
        <f>IF(ISBLANK(J2245),VLOOKUP(A2245,LinearRegression!$B$2:$J$850,6,FALSE),J2245)</f>
        <v>13229.2690870432</v>
      </c>
      <c r="L2245" s="4">
        <f>IF(ISBLANK(J2245),VLOOKUP(A2245,GradientBoostingRegressor!$B$2:$J$850,6,FALSE),J2245)</f>
        <v>15152.1686724379</v>
      </c>
      <c r="P2245">
        <f t="shared" si="130"/>
        <v>0</v>
      </c>
      <c r="Q2245">
        <f>$H2245*Q$2402</f>
        <v>20332.658503269657</v>
      </c>
      <c r="R2245">
        <f t="shared" si="131"/>
        <v>0</v>
      </c>
      <c r="S2245">
        <f t="shared" si="132"/>
        <v>0</v>
      </c>
      <c r="T2245">
        <f>MROT/DAY(EOMONTH(MIN($G$2:$G$2401),MONTH(G2245)-1))/8*H2245*$T$2402</f>
        <v>0</v>
      </c>
      <c r="U2245">
        <f>I2245-PLAN</f>
        <v>-670</v>
      </c>
    </row>
    <row r="2246" spans="1:21" x14ac:dyDescent="0.35">
      <c r="A2246">
        <v>1859</v>
      </c>
      <c r="B2246" t="s">
        <v>78</v>
      </c>
      <c r="C2246" t="s">
        <v>65</v>
      </c>
      <c r="D2246">
        <v>4</v>
      </c>
      <c r="E2246" t="s">
        <v>66</v>
      </c>
      <c r="F2246">
        <v>3.4</v>
      </c>
      <c r="G2246" s="1">
        <v>44571</v>
      </c>
      <c r="H2246">
        <v>120</v>
      </c>
      <c r="I2246">
        <v>890</v>
      </c>
      <c r="K2246">
        <f>IF(ISBLANK(J2246),VLOOKUP(A2246,LinearRegression!$B$2:$J$850,6,FALSE),J2246)</f>
        <v>11186.8481799907</v>
      </c>
      <c r="L2246" s="4">
        <f>IF(ISBLANK(J2246),VLOOKUP(A2246,GradientBoostingRegressor!$B$2:$J$850,6,FALSE),J2246)</f>
        <v>15564.204205022301</v>
      </c>
      <c r="P2246">
        <f t="shared" si="130"/>
        <v>0</v>
      </c>
      <c r="Q2246">
        <f>$H2246*Q$2402</f>
        <v>18484.235002972415</v>
      </c>
      <c r="R2246">
        <f t="shared" si="131"/>
        <v>0</v>
      </c>
      <c r="S2246">
        <f t="shared" si="132"/>
        <v>0</v>
      </c>
      <c r="T2246">
        <f>MROT/DAY(EOMONTH(MIN($G$2:$G$2401),MONTH(G2246)-1))/8*H2246*$T$2402</f>
        <v>0</v>
      </c>
      <c r="U2246">
        <f>I2246-PLAN</f>
        <v>-670</v>
      </c>
    </row>
    <row r="2247" spans="1:21" x14ac:dyDescent="0.35">
      <c r="A2247">
        <v>1877</v>
      </c>
      <c r="B2247" t="s">
        <v>97</v>
      </c>
      <c r="C2247" t="s">
        <v>89</v>
      </c>
      <c r="D2247">
        <v>4</v>
      </c>
      <c r="E2247" t="s">
        <v>16</v>
      </c>
      <c r="F2247">
        <v>3.2</v>
      </c>
      <c r="G2247" s="1">
        <v>44571</v>
      </c>
      <c r="H2247">
        <v>96</v>
      </c>
      <c r="I2247">
        <v>890</v>
      </c>
      <c r="K2247">
        <f>IF(ISBLANK(J2247),VLOOKUP(A2247,LinearRegression!$B$2:$J$850,6,FALSE),J2247)</f>
        <v>5168.6395555734198</v>
      </c>
      <c r="L2247" s="4">
        <f>IF(ISBLANK(J2247),VLOOKUP(A2247,GradientBoostingRegressor!$B$2:$J$850,6,FALSE),J2247)</f>
        <v>11884.8150649904</v>
      </c>
      <c r="P2247">
        <f t="shared" si="130"/>
        <v>0</v>
      </c>
      <c r="Q2247">
        <f>$H2247*Q$2402</f>
        <v>14787.388002377931</v>
      </c>
      <c r="R2247">
        <f t="shared" si="131"/>
        <v>0</v>
      </c>
      <c r="S2247">
        <f t="shared" si="132"/>
        <v>0</v>
      </c>
      <c r="T2247">
        <f>MROT/DAY(EOMONTH(MIN($G$2:$G$2401),MONTH(G2247)-1))/8*H2247*$T$2402</f>
        <v>0</v>
      </c>
      <c r="U2247">
        <f>I2247-PLAN</f>
        <v>-670</v>
      </c>
    </row>
    <row r="2248" spans="1:21" x14ac:dyDescent="0.35">
      <c r="A2248">
        <v>1880</v>
      </c>
      <c r="B2248" t="s">
        <v>100</v>
      </c>
      <c r="C2248" t="s">
        <v>89</v>
      </c>
      <c r="D2248">
        <v>4</v>
      </c>
      <c r="E2248" t="s">
        <v>16</v>
      </c>
      <c r="F2248">
        <v>3.2</v>
      </c>
      <c r="G2248" s="1">
        <v>44571</v>
      </c>
      <c r="H2248">
        <v>108</v>
      </c>
      <c r="I2248">
        <v>890</v>
      </c>
      <c r="K2248">
        <f>IF(ISBLANK(J2248),VLOOKUP(A2248,LinearRegression!$B$2:$J$850,6,FALSE),J2248)</f>
        <v>7936.0730164930501</v>
      </c>
      <c r="L2248" s="4">
        <f>IF(ISBLANK(J2248),VLOOKUP(A2248,GradientBoostingRegressor!$B$2:$J$850,6,FALSE),J2248)</f>
        <v>13286.276855968799</v>
      </c>
      <c r="P2248">
        <f t="shared" si="130"/>
        <v>0</v>
      </c>
      <c r="Q2248">
        <f>$H2248*Q$2402</f>
        <v>16635.811502675173</v>
      </c>
      <c r="R2248">
        <f t="shared" si="131"/>
        <v>0</v>
      </c>
      <c r="S2248">
        <f t="shared" si="132"/>
        <v>0</v>
      </c>
      <c r="T2248">
        <f>MROT/DAY(EOMONTH(MIN($G$2:$G$2401),MONTH(G2248)-1))/8*H2248*$T$2402</f>
        <v>0</v>
      </c>
      <c r="U2248">
        <f>I2248-PLAN</f>
        <v>-670</v>
      </c>
    </row>
    <row r="2249" spans="1:21" x14ac:dyDescent="0.35">
      <c r="A2249">
        <v>1891</v>
      </c>
      <c r="B2249" t="s">
        <v>112</v>
      </c>
      <c r="C2249" t="s">
        <v>18</v>
      </c>
      <c r="D2249">
        <v>4</v>
      </c>
      <c r="E2249" t="s">
        <v>103</v>
      </c>
      <c r="F2249">
        <v>3.3</v>
      </c>
      <c r="G2249" s="1">
        <v>44571</v>
      </c>
      <c r="H2249">
        <v>108</v>
      </c>
      <c r="I2249">
        <v>890</v>
      </c>
      <c r="K2249">
        <f>IF(ISBLANK(J2249),VLOOKUP(A2249,LinearRegression!$B$2:$J$850,6,FALSE),J2249)</f>
        <v>8177.7438677820801</v>
      </c>
      <c r="L2249" s="4">
        <f>IF(ISBLANK(J2249),VLOOKUP(A2249,GradientBoostingRegressor!$B$2:$J$850,6,FALSE),J2249)</f>
        <v>13647.376219931501</v>
      </c>
      <c r="P2249">
        <f t="shared" si="130"/>
        <v>0</v>
      </c>
      <c r="Q2249">
        <f>$H2249*Q$2402</f>
        <v>16635.811502675173</v>
      </c>
      <c r="R2249">
        <f t="shared" si="131"/>
        <v>0</v>
      </c>
      <c r="S2249">
        <f t="shared" si="132"/>
        <v>0</v>
      </c>
      <c r="T2249">
        <f>MROT/DAY(EOMONTH(MIN($G$2:$G$2401),MONTH(G2249)-1))/8*H2249*$T$2402</f>
        <v>0</v>
      </c>
      <c r="U2249">
        <f>I2249-PLAN</f>
        <v>-670</v>
      </c>
    </row>
    <row r="2250" spans="1:21" x14ac:dyDescent="0.35">
      <c r="A2250">
        <v>1900</v>
      </c>
      <c r="B2250" t="s">
        <v>122</v>
      </c>
      <c r="C2250" t="s">
        <v>114</v>
      </c>
      <c r="D2250">
        <v>5</v>
      </c>
      <c r="E2250" t="s">
        <v>51</v>
      </c>
      <c r="F2250">
        <v>3.3</v>
      </c>
      <c r="G2250" s="1">
        <v>44571</v>
      </c>
      <c r="H2250">
        <v>108</v>
      </c>
      <c r="I2250">
        <v>890</v>
      </c>
      <c r="K2250">
        <f>IF(ISBLANK(J2250),VLOOKUP(A2250,LinearRegression!$B$2:$J$850,6,FALSE),J2250)</f>
        <v>10969.530583775</v>
      </c>
      <c r="L2250" s="4">
        <f>IF(ISBLANK(J2250),VLOOKUP(A2250,GradientBoostingRegressor!$B$2:$J$850,6,FALSE),J2250)</f>
        <v>14635.5905478433</v>
      </c>
      <c r="P2250">
        <f t="shared" si="130"/>
        <v>0</v>
      </c>
      <c r="Q2250">
        <f>$H2250*Q$2402</f>
        <v>16635.811502675173</v>
      </c>
      <c r="R2250">
        <f t="shared" si="131"/>
        <v>0</v>
      </c>
      <c r="S2250">
        <f t="shared" si="132"/>
        <v>0</v>
      </c>
      <c r="T2250">
        <f>MROT/DAY(EOMONTH(MIN($G$2:$G$2401),MONTH(G2250)-1))/8*H2250*$T$2402</f>
        <v>0</v>
      </c>
      <c r="U2250">
        <f>I2250-PLAN</f>
        <v>-670</v>
      </c>
    </row>
    <row r="2251" spans="1:21" x14ac:dyDescent="0.35">
      <c r="A2251">
        <v>1913</v>
      </c>
      <c r="B2251" t="s">
        <v>136</v>
      </c>
      <c r="C2251" t="s">
        <v>50</v>
      </c>
      <c r="D2251">
        <v>5</v>
      </c>
      <c r="E2251" t="s">
        <v>133</v>
      </c>
      <c r="F2251">
        <v>2</v>
      </c>
      <c r="G2251" s="1">
        <v>44571</v>
      </c>
      <c r="H2251">
        <v>108</v>
      </c>
      <c r="I2251">
        <v>890</v>
      </c>
      <c r="K2251">
        <f>IF(ISBLANK(J2251),VLOOKUP(A2251,LinearRegression!$B$2:$J$850,6,FALSE),J2251)</f>
        <v>7827.8095170176102</v>
      </c>
      <c r="L2251" s="4">
        <f>IF(ISBLANK(J2251),VLOOKUP(A2251,GradientBoostingRegressor!$B$2:$J$850,6,FALSE),J2251)</f>
        <v>13131.119819064599</v>
      </c>
      <c r="P2251">
        <f t="shared" si="130"/>
        <v>0</v>
      </c>
      <c r="Q2251">
        <f>$H2251*Q$2402</f>
        <v>16635.811502675173</v>
      </c>
      <c r="R2251">
        <f t="shared" si="131"/>
        <v>0</v>
      </c>
      <c r="S2251">
        <f t="shared" si="132"/>
        <v>0</v>
      </c>
      <c r="T2251">
        <f>MROT/DAY(EOMONTH(MIN($G$2:$G$2401),MONTH(G2251)-1))/8*H2251*$T$2402</f>
        <v>0</v>
      </c>
      <c r="U2251">
        <f>I2251-PLAN</f>
        <v>-670</v>
      </c>
    </row>
    <row r="2252" spans="1:21" x14ac:dyDescent="0.35">
      <c r="A2252">
        <v>1914</v>
      </c>
      <c r="B2252" t="s">
        <v>137</v>
      </c>
      <c r="C2252" t="s">
        <v>50</v>
      </c>
      <c r="D2252">
        <v>5</v>
      </c>
      <c r="E2252" t="s">
        <v>133</v>
      </c>
      <c r="F2252">
        <v>2</v>
      </c>
      <c r="G2252" s="1">
        <v>44571</v>
      </c>
      <c r="H2252">
        <v>108</v>
      </c>
      <c r="I2252">
        <v>890</v>
      </c>
      <c r="K2252">
        <f>IF(ISBLANK(J2252),VLOOKUP(A2252,LinearRegression!$B$2:$J$850,6,FALSE),J2252)</f>
        <v>7827.8095170176102</v>
      </c>
      <c r="L2252" s="4">
        <f>IF(ISBLANK(J2252),VLOOKUP(A2252,GradientBoostingRegressor!$B$2:$J$850,6,FALSE),J2252)</f>
        <v>13131.119819064599</v>
      </c>
      <c r="P2252">
        <f t="shared" si="130"/>
        <v>0</v>
      </c>
      <c r="Q2252">
        <f>$H2252*Q$2402</f>
        <v>16635.811502675173</v>
      </c>
      <c r="R2252">
        <f t="shared" si="131"/>
        <v>0</v>
      </c>
      <c r="S2252">
        <f t="shared" si="132"/>
        <v>0</v>
      </c>
      <c r="T2252">
        <f>MROT/DAY(EOMONTH(MIN($G$2:$G$2401),MONTH(G2252)-1))/8*H2252*$T$2402</f>
        <v>0</v>
      </c>
      <c r="U2252">
        <f>I2252-PLAN</f>
        <v>-670</v>
      </c>
    </row>
    <row r="2253" spans="1:21" x14ac:dyDescent="0.35">
      <c r="A2253">
        <v>1916</v>
      </c>
      <c r="B2253" t="s">
        <v>139</v>
      </c>
      <c r="C2253" t="s">
        <v>65</v>
      </c>
      <c r="D2253">
        <v>5</v>
      </c>
      <c r="E2253" t="s">
        <v>66</v>
      </c>
      <c r="F2253">
        <v>3.4</v>
      </c>
      <c r="G2253" s="1">
        <v>44571</v>
      </c>
      <c r="H2253">
        <v>96</v>
      </c>
      <c r="I2253">
        <v>890</v>
      </c>
      <c r="K2253">
        <f>IF(ISBLANK(J2253),VLOOKUP(A2253,LinearRegression!$B$2:$J$850,6,FALSE),J2253)</f>
        <v>8443.7679741445008</v>
      </c>
      <c r="L2253" s="4">
        <f>IF(ISBLANK(J2253),VLOOKUP(A2253,GradientBoostingRegressor!$B$2:$J$850,6,FALSE),J2253)</f>
        <v>14001.482897657001</v>
      </c>
      <c r="P2253">
        <f t="shared" si="130"/>
        <v>0</v>
      </c>
      <c r="Q2253">
        <f>$H2253*Q$2402</f>
        <v>14787.388002377931</v>
      </c>
      <c r="R2253">
        <f t="shared" si="131"/>
        <v>0</v>
      </c>
      <c r="S2253">
        <f t="shared" si="132"/>
        <v>0</v>
      </c>
      <c r="T2253">
        <f>MROT/DAY(EOMONTH(MIN($G$2:$G$2401),MONTH(G2253)-1))/8*H2253*$T$2402</f>
        <v>0</v>
      </c>
      <c r="U2253">
        <f>I2253-PLAN</f>
        <v>-670</v>
      </c>
    </row>
    <row r="2254" spans="1:21" x14ac:dyDescent="0.35">
      <c r="A2254">
        <v>1919</v>
      </c>
      <c r="B2254" t="s">
        <v>143</v>
      </c>
      <c r="C2254" t="s">
        <v>65</v>
      </c>
      <c r="D2254">
        <v>5</v>
      </c>
      <c r="E2254" t="s">
        <v>142</v>
      </c>
      <c r="F2254">
        <v>3.4</v>
      </c>
      <c r="G2254" s="1">
        <v>44571</v>
      </c>
      <c r="H2254">
        <v>108</v>
      </c>
      <c r="I2254">
        <v>890</v>
      </c>
      <c r="K2254">
        <f>IF(ISBLANK(J2254),VLOOKUP(A2254,LinearRegression!$B$2:$J$850,6,FALSE),J2254)</f>
        <v>11211.2014350641</v>
      </c>
      <c r="L2254" s="4">
        <f>IF(ISBLANK(J2254),VLOOKUP(A2254,GradientBoostingRegressor!$B$2:$J$850,6,FALSE),J2254)</f>
        <v>15434.5613513477</v>
      </c>
      <c r="P2254">
        <f t="shared" si="130"/>
        <v>0</v>
      </c>
      <c r="Q2254">
        <f>$H2254*Q$2402</f>
        <v>16635.811502675173</v>
      </c>
      <c r="R2254">
        <f t="shared" si="131"/>
        <v>0</v>
      </c>
      <c r="S2254">
        <f t="shared" si="132"/>
        <v>0</v>
      </c>
      <c r="T2254">
        <f>MROT/DAY(EOMONTH(MIN($G$2:$G$2401),MONTH(G2254)-1))/8*H2254*$T$2402</f>
        <v>0</v>
      </c>
      <c r="U2254">
        <f>I2254-PLAN</f>
        <v>-670</v>
      </c>
    </row>
    <row r="2255" spans="1:21" x14ac:dyDescent="0.35">
      <c r="A2255">
        <v>1931</v>
      </c>
      <c r="B2255" t="s">
        <v>156</v>
      </c>
      <c r="C2255" t="s">
        <v>65</v>
      </c>
      <c r="D2255">
        <v>5</v>
      </c>
      <c r="E2255" t="s">
        <v>151</v>
      </c>
      <c r="F2255">
        <v>3.4</v>
      </c>
      <c r="G2255" s="1">
        <v>44571</v>
      </c>
      <c r="H2255">
        <v>108</v>
      </c>
      <c r="I2255">
        <v>890</v>
      </c>
      <c r="K2255">
        <f>IF(ISBLANK(J2255),VLOOKUP(A2255,LinearRegression!$B$2:$J$850,6,FALSE),J2255)</f>
        <v>11211.2014350641</v>
      </c>
      <c r="L2255" s="4">
        <f>IF(ISBLANK(J2255),VLOOKUP(A2255,GradientBoostingRegressor!$B$2:$J$850,6,FALSE),J2255)</f>
        <v>15390.199236505399</v>
      </c>
      <c r="P2255">
        <f t="shared" si="130"/>
        <v>0</v>
      </c>
      <c r="Q2255">
        <f>$H2255*Q$2402</f>
        <v>16635.811502675173</v>
      </c>
      <c r="R2255">
        <f t="shared" si="131"/>
        <v>0</v>
      </c>
      <c r="S2255">
        <f t="shared" si="132"/>
        <v>0</v>
      </c>
      <c r="T2255">
        <f>MROT/DAY(EOMONTH(MIN($G$2:$G$2401),MONTH(G2255)-1))/8*H2255*$T$2402</f>
        <v>0</v>
      </c>
      <c r="U2255">
        <f>I2255-PLAN</f>
        <v>-670</v>
      </c>
    </row>
    <row r="2256" spans="1:21" x14ac:dyDescent="0.35">
      <c r="A2256">
        <v>1944</v>
      </c>
      <c r="B2256" t="s">
        <v>169</v>
      </c>
      <c r="C2256" t="s">
        <v>65</v>
      </c>
      <c r="D2256">
        <v>6</v>
      </c>
      <c r="E2256" t="s">
        <v>66</v>
      </c>
      <c r="F2256">
        <v>3.4</v>
      </c>
      <c r="G2256" s="1">
        <v>44571</v>
      </c>
      <c r="H2256">
        <v>120</v>
      </c>
      <c r="I2256">
        <v>890</v>
      </c>
      <c r="K2256">
        <f>IF(ISBLANK(J2256),VLOOKUP(A2256,LinearRegression!$B$2:$J$850,6,FALSE),J2256)</f>
        <v>16770.421611976701</v>
      </c>
      <c r="L2256" s="4">
        <f>IF(ISBLANK(J2256),VLOOKUP(A2256,GradientBoostingRegressor!$B$2:$J$850,6,FALSE),J2256)</f>
        <v>18423.382107245801</v>
      </c>
      <c r="P2256">
        <f t="shared" si="130"/>
        <v>0</v>
      </c>
      <c r="Q2256">
        <f>$H2256*Q$2402</f>
        <v>18484.235002972415</v>
      </c>
      <c r="R2256">
        <f t="shared" si="131"/>
        <v>0</v>
      </c>
      <c r="S2256">
        <f t="shared" si="132"/>
        <v>0</v>
      </c>
      <c r="T2256">
        <f>MROT/DAY(EOMONTH(MIN($G$2:$G$2401),MONTH(G2256)-1))/8*H2256*$T$2402</f>
        <v>0</v>
      </c>
      <c r="U2256">
        <f>I2256-PLAN</f>
        <v>-670</v>
      </c>
    </row>
    <row r="2257" spans="1:21" x14ac:dyDescent="0.35">
      <c r="A2257">
        <v>1945</v>
      </c>
      <c r="B2257" t="s">
        <v>170</v>
      </c>
      <c r="C2257" t="s">
        <v>65</v>
      </c>
      <c r="D2257">
        <v>6</v>
      </c>
      <c r="E2257" t="s">
        <v>66</v>
      </c>
      <c r="F2257">
        <v>3.4</v>
      </c>
      <c r="G2257" s="1">
        <v>44571</v>
      </c>
      <c r="H2257">
        <v>108</v>
      </c>
      <c r="I2257">
        <v>890</v>
      </c>
      <c r="K2257">
        <f>IF(ISBLANK(J2257),VLOOKUP(A2257,LinearRegression!$B$2:$J$850,6,FALSE),J2257)</f>
        <v>14002.988151057099</v>
      </c>
      <c r="L2257" s="4">
        <f>IF(ISBLANK(J2257),VLOOKUP(A2257,GradientBoostingRegressor!$B$2:$J$850,6,FALSE),J2257)</f>
        <v>16725.770200922401</v>
      </c>
      <c r="P2257">
        <f t="shared" si="130"/>
        <v>0</v>
      </c>
      <c r="Q2257">
        <f>$H2257*Q$2402</f>
        <v>16635.811502675173</v>
      </c>
      <c r="R2257">
        <f t="shared" si="131"/>
        <v>0</v>
      </c>
      <c r="S2257">
        <f t="shared" si="132"/>
        <v>0</v>
      </c>
      <c r="T2257">
        <f>MROT/DAY(EOMONTH(MIN($G$2:$G$2401),MONTH(G2257)-1))/8*H2257*$T$2402</f>
        <v>0</v>
      </c>
      <c r="U2257">
        <f>I2257-PLAN</f>
        <v>-670</v>
      </c>
    </row>
    <row r="2258" spans="1:21" x14ac:dyDescent="0.35">
      <c r="A2258">
        <v>1946</v>
      </c>
      <c r="B2258" t="s">
        <v>171</v>
      </c>
      <c r="C2258" t="s">
        <v>65</v>
      </c>
      <c r="D2258">
        <v>6</v>
      </c>
      <c r="E2258" t="s">
        <v>66</v>
      </c>
      <c r="F2258">
        <v>3.4</v>
      </c>
      <c r="G2258" s="1">
        <v>44571</v>
      </c>
      <c r="H2258">
        <v>108</v>
      </c>
      <c r="I2258">
        <v>890</v>
      </c>
      <c r="K2258">
        <f>IF(ISBLANK(J2258),VLOOKUP(A2258,LinearRegression!$B$2:$J$850,6,FALSE),J2258)</f>
        <v>14002.988151057099</v>
      </c>
      <c r="L2258" s="4">
        <f>IF(ISBLANK(J2258),VLOOKUP(A2258,GradientBoostingRegressor!$B$2:$J$850,6,FALSE),J2258)</f>
        <v>16725.770200922401</v>
      </c>
      <c r="P2258">
        <f t="shared" si="130"/>
        <v>0</v>
      </c>
      <c r="Q2258">
        <f>$H2258*Q$2402</f>
        <v>16635.811502675173</v>
      </c>
      <c r="R2258">
        <f t="shared" si="131"/>
        <v>0</v>
      </c>
      <c r="S2258">
        <f t="shared" si="132"/>
        <v>0</v>
      </c>
      <c r="T2258">
        <f>MROT/DAY(EOMONTH(MIN($G$2:$G$2401),MONTH(G2258)-1))/8*H2258*$T$2402</f>
        <v>0</v>
      </c>
      <c r="U2258">
        <f>I2258-PLAN</f>
        <v>-670</v>
      </c>
    </row>
    <row r="2259" spans="1:21" x14ac:dyDescent="0.35">
      <c r="A2259">
        <v>1949</v>
      </c>
      <c r="B2259" t="s">
        <v>174</v>
      </c>
      <c r="C2259" t="s">
        <v>114</v>
      </c>
      <c r="D2259">
        <v>6</v>
      </c>
      <c r="E2259" t="s">
        <v>16</v>
      </c>
      <c r="F2259">
        <v>3.3</v>
      </c>
      <c r="G2259" s="1">
        <v>44571</v>
      </c>
      <c r="H2259">
        <v>96</v>
      </c>
      <c r="I2259">
        <v>890</v>
      </c>
      <c r="K2259">
        <f>IF(ISBLANK(J2259),VLOOKUP(A2259,LinearRegression!$B$2:$J$850,6,FALSE),J2259)</f>
        <v>10993.8838388484</v>
      </c>
      <c r="L2259" s="4">
        <f>IF(ISBLANK(J2259),VLOOKUP(A2259,GradientBoostingRegressor!$B$2:$J$850,6,FALSE),J2259)</f>
        <v>14613.090095097899</v>
      </c>
      <c r="P2259">
        <f t="shared" si="130"/>
        <v>0</v>
      </c>
      <c r="Q2259">
        <f>$H2259*Q$2402</f>
        <v>14787.388002377931</v>
      </c>
      <c r="R2259">
        <f t="shared" si="131"/>
        <v>0</v>
      </c>
      <c r="S2259">
        <f t="shared" si="132"/>
        <v>0</v>
      </c>
      <c r="T2259">
        <f>MROT/DAY(EOMONTH(MIN($G$2:$G$2401),MONTH(G2259)-1))/8*H2259*$T$2402</f>
        <v>0</v>
      </c>
      <c r="U2259">
        <f>I2259-PLAN</f>
        <v>-670</v>
      </c>
    </row>
    <row r="2260" spans="1:21" x14ac:dyDescent="0.35">
      <c r="A2260">
        <v>1951</v>
      </c>
      <c r="B2260" t="s">
        <v>176</v>
      </c>
      <c r="C2260" t="s">
        <v>114</v>
      </c>
      <c r="D2260">
        <v>6</v>
      </c>
      <c r="E2260" t="s">
        <v>103</v>
      </c>
      <c r="F2260">
        <v>3.3</v>
      </c>
      <c r="G2260" s="1">
        <v>44571</v>
      </c>
      <c r="H2260">
        <v>108</v>
      </c>
      <c r="I2260">
        <v>890</v>
      </c>
      <c r="K2260">
        <f>IF(ISBLANK(J2260),VLOOKUP(A2260,LinearRegression!$B$2:$J$850,6,FALSE),J2260)</f>
        <v>13761.317299767999</v>
      </c>
      <c r="L2260" s="4">
        <f>IF(ISBLANK(J2260),VLOOKUP(A2260,GradientBoostingRegressor!$B$2:$J$850,6,FALSE),J2260)</f>
        <v>16132.000943168799</v>
      </c>
      <c r="P2260">
        <f t="shared" si="130"/>
        <v>0</v>
      </c>
      <c r="Q2260">
        <f>$H2260*Q$2402</f>
        <v>16635.811502675173</v>
      </c>
      <c r="R2260">
        <f t="shared" si="131"/>
        <v>0</v>
      </c>
      <c r="S2260">
        <f t="shared" si="132"/>
        <v>0</v>
      </c>
      <c r="T2260">
        <f>MROT/DAY(EOMONTH(MIN($G$2:$G$2401),MONTH(G2260)-1))/8*H2260*$T$2402</f>
        <v>0</v>
      </c>
      <c r="U2260">
        <f>I2260-PLAN</f>
        <v>-670</v>
      </c>
    </row>
    <row r="2261" spans="1:21" x14ac:dyDescent="0.35">
      <c r="A2261">
        <v>1960</v>
      </c>
      <c r="B2261" t="s">
        <v>187</v>
      </c>
      <c r="C2261" t="s">
        <v>180</v>
      </c>
      <c r="D2261">
        <v>7</v>
      </c>
      <c r="E2261" t="s">
        <v>181</v>
      </c>
      <c r="F2261">
        <v>1</v>
      </c>
      <c r="G2261" s="1">
        <v>44571</v>
      </c>
      <c r="H2261">
        <v>96</v>
      </c>
      <c r="I2261">
        <v>890</v>
      </c>
      <c r="K2261">
        <f>IF(ISBLANK(J2261),VLOOKUP(A2261,LinearRegression!$B$2:$J$850,6,FALSE),J2261)</f>
        <v>8227.2409751936393</v>
      </c>
      <c r="L2261" s="4">
        <f>IF(ISBLANK(J2261),VLOOKUP(A2261,GradientBoostingRegressor!$B$2:$J$850,6,FALSE),J2261)</f>
        <v>13146.9422185442</v>
      </c>
      <c r="P2261">
        <f t="shared" si="130"/>
        <v>0</v>
      </c>
      <c r="Q2261">
        <f>$H2261*Q$2402</f>
        <v>14787.388002377931</v>
      </c>
      <c r="R2261">
        <f t="shared" si="131"/>
        <v>0</v>
      </c>
      <c r="S2261">
        <f t="shared" si="132"/>
        <v>0</v>
      </c>
      <c r="T2261">
        <f>MROT/DAY(EOMONTH(MIN($G$2:$G$2401),MONTH(G2261)-1))/8*H2261*$T$2402</f>
        <v>0</v>
      </c>
      <c r="U2261">
        <f>I2261-PLAN</f>
        <v>-670</v>
      </c>
    </row>
    <row r="2262" spans="1:21" x14ac:dyDescent="0.35">
      <c r="A2262">
        <v>1962</v>
      </c>
      <c r="B2262" t="s">
        <v>189</v>
      </c>
      <c r="C2262" t="s">
        <v>65</v>
      </c>
      <c r="D2262">
        <v>7</v>
      </c>
      <c r="E2262" t="s">
        <v>66</v>
      </c>
      <c r="F2262">
        <v>3.4</v>
      </c>
      <c r="G2262" s="1">
        <v>44571</v>
      </c>
      <c r="H2262">
        <v>96</v>
      </c>
      <c r="I2262">
        <v>890</v>
      </c>
      <c r="K2262">
        <f>IF(ISBLANK(J2262),VLOOKUP(A2262,LinearRegression!$B$2:$J$850,6,FALSE),J2262)</f>
        <v>14027.341406130499</v>
      </c>
      <c r="L2262" s="4">
        <f>IF(ISBLANK(J2262),VLOOKUP(A2262,GradientBoostingRegressor!$B$2:$J$850,6,FALSE),J2262)</f>
        <v>17023.373623195999</v>
      </c>
      <c r="P2262">
        <f t="shared" si="130"/>
        <v>0</v>
      </c>
      <c r="Q2262">
        <f>$H2262*Q$2402</f>
        <v>14787.388002377931</v>
      </c>
      <c r="R2262">
        <f t="shared" si="131"/>
        <v>0</v>
      </c>
      <c r="S2262">
        <f t="shared" si="132"/>
        <v>0</v>
      </c>
      <c r="T2262">
        <f>MROT/DAY(EOMONTH(MIN($G$2:$G$2401),MONTH(G2262)-1))/8*H2262*$T$2402</f>
        <v>0</v>
      </c>
      <c r="U2262">
        <f>I2262-PLAN</f>
        <v>-670</v>
      </c>
    </row>
    <row r="2263" spans="1:21" x14ac:dyDescent="0.35">
      <c r="A2263">
        <v>1972</v>
      </c>
      <c r="B2263" t="s">
        <v>199</v>
      </c>
      <c r="C2263" t="s">
        <v>114</v>
      </c>
      <c r="D2263">
        <v>7</v>
      </c>
      <c r="E2263" t="s">
        <v>16</v>
      </c>
      <c r="F2263">
        <v>3.3</v>
      </c>
      <c r="G2263" s="1">
        <v>44571</v>
      </c>
      <c r="H2263">
        <v>120</v>
      </c>
      <c r="I2263">
        <v>890</v>
      </c>
      <c r="K2263">
        <f>IF(ISBLANK(J2263),VLOOKUP(A2263,LinearRegression!$B$2:$J$850,6,FALSE),J2263)</f>
        <v>19320.5374766807</v>
      </c>
      <c r="L2263" s="4">
        <f>IF(ISBLANK(J2263),VLOOKUP(A2263,GradientBoostingRegressor!$B$2:$J$850,6,FALSE),J2263)</f>
        <v>19482.1336382683</v>
      </c>
      <c r="P2263">
        <f t="shared" si="130"/>
        <v>0</v>
      </c>
      <c r="Q2263">
        <f>$H2263*Q$2402</f>
        <v>18484.235002972415</v>
      </c>
      <c r="R2263">
        <f t="shared" si="131"/>
        <v>0</v>
      </c>
      <c r="S2263">
        <f t="shared" si="132"/>
        <v>0</v>
      </c>
      <c r="T2263">
        <f>MROT/DAY(EOMONTH(MIN($G$2:$G$2401),MONTH(G2263)-1))/8*H2263*$T$2402</f>
        <v>0</v>
      </c>
      <c r="U2263">
        <f>I2263-PLAN</f>
        <v>-670</v>
      </c>
    </row>
    <row r="2264" spans="1:21" x14ac:dyDescent="0.35">
      <c r="A2264">
        <v>1973</v>
      </c>
      <c r="B2264" t="s">
        <v>200</v>
      </c>
      <c r="C2264" t="s">
        <v>114</v>
      </c>
      <c r="D2264">
        <v>7</v>
      </c>
      <c r="E2264" t="s">
        <v>16</v>
      </c>
      <c r="F2264">
        <v>3.3</v>
      </c>
      <c r="G2264" s="1">
        <v>44571</v>
      </c>
      <c r="H2264">
        <v>132</v>
      </c>
      <c r="I2264">
        <v>890</v>
      </c>
      <c r="K2264">
        <f>IF(ISBLANK(J2264),VLOOKUP(A2264,LinearRegression!$B$2:$J$850,6,FALSE),J2264)</f>
        <v>22087.970937600301</v>
      </c>
      <c r="L2264" s="4">
        <f>IF(ISBLANK(J2264),VLOOKUP(A2264,GradientBoostingRegressor!$B$2:$J$850,6,FALSE),J2264)</f>
        <v>21360.010960461299</v>
      </c>
      <c r="P2264">
        <f t="shared" si="130"/>
        <v>0</v>
      </c>
      <c r="Q2264">
        <f>$H2264*Q$2402</f>
        <v>20332.658503269657</v>
      </c>
      <c r="R2264">
        <f t="shared" si="131"/>
        <v>0</v>
      </c>
      <c r="S2264">
        <f t="shared" si="132"/>
        <v>0</v>
      </c>
      <c r="T2264">
        <f>MROT/DAY(EOMONTH(MIN($G$2:$G$2401),MONTH(G2264)-1))/8*H2264*$T$2402</f>
        <v>0</v>
      </c>
      <c r="U2264">
        <f>I2264-PLAN</f>
        <v>-670</v>
      </c>
    </row>
    <row r="2265" spans="1:21" x14ac:dyDescent="0.35">
      <c r="A2265">
        <v>1980</v>
      </c>
      <c r="B2265" t="s">
        <v>207</v>
      </c>
      <c r="C2265" t="s">
        <v>114</v>
      </c>
      <c r="D2265">
        <v>7</v>
      </c>
      <c r="E2265" t="s">
        <v>103</v>
      </c>
      <c r="F2265">
        <v>3.3</v>
      </c>
      <c r="G2265" s="1">
        <v>44571</v>
      </c>
      <c r="H2265">
        <v>120</v>
      </c>
      <c r="I2265">
        <v>890</v>
      </c>
      <c r="K2265">
        <f>IF(ISBLANK(J2265),VLOOKUP(A2265,LinearRegression!$B$2:$J$850,6,FALSE),J2265)</f>
        <v>19320.5374766807</v>
      </c>
      <c r="L2265" s="4">
        <f>IF(ISBLANK(J2265),VLOOKUP(A2265,GradientBoostingRegressor!$B$2:$J$850,6,FALSE),J2265)</f>
        <v>19482.1336382683</v>
      </c>
      <c r="P2265">
        <f t="shared" si="130"/>
        <v>0</v>
      </c>
      <c r="Q2265">
        <f>$H2265*Q$2402</f>
        <v>18484.235002972415</v>
      </c>
      <c r="R2265">
        <f t="shared" si="131"/>
        <v>0</v>
      </c>
      <c r="S2265">
        <f t="shared" si="132"/>
        <v>0</v>
      </c>
      <c r="T2265">
        <f>MROT/DAY(EOMONTH(MIN($G$2:$G$2401),MONTH(G2265)-1))/8*H2265*$T$2402</f>
        <v>0</v>
      </c>
      <c r="U2265">
        <f>I2265-PLAN</f>
        <v>-670</v>
      </c>
    </row>
    <row r="2266" spans="1:21" x14ac:dyDescent="0.35">
      <c r="A2266">
        <v>1983</v>
      </c>
      <c r="B2266" t="s">
        <v>210</v>
      </c>
      <c r="C2266" t="s">
        <v>180</v>
      </c>
      <c r="D2266">
        <v>8</v>
      </c>
      <c r="E2266" t="s">
        <v>181</v>
      </c>
      <c r="F2266">
        <v>1</v>
      </c>
      <c r="G2266" s="1">
        <v>44571</v>
      </c>
      <c r="H2266">
        <v>108</v>
      </c>
      <c r="I2266">
        <v>890</v>
      </c>
      <c r="K2266">
        <f>IF(ISBLANK(J2266),VLOOKUP(A2266,LinearRegression!$B$2:$J$850,6,FALSE),J2266)</f>
        <v>13786.4611521062</v>
      </c>
      <c r="L2266" s="4">
        <f>IF(ISBLANK(J2266),VLOOKUP(A2266,GradientBoostingRegressor!$B$2:$J$850,6,FALSE),J2266)</f>
        <v>14520.624734688499</v>
      </c>
      <c r="P2266">
        <f t="shared" si="130"/>
        <v>0</v>
      </c>
      <c r="Q2266">
        <f>$H2266*Q$2402</f>
        <v>16635.811502675173</v>
      </c>
      <c r="R2266">
        <f t="shared" si="131"/>
        <v>0</v>
      </c>
      <c r="S2266">
        <f t="shared" si="132"/>
        <v>0</v>
      </c>
      <c r="T2266">
        <f>MROT/DAY(EOMONTH(MIN($G$2:$G$2401),MONTH(G2266)-1))/8*H2266*$T$2402</f>
        <v>0</v>
      </c>
      <c r="U2266">
        <f>I2266-PLAN</f>
        <v>-670</v>
      </c>
    </row>
    <row r="2267" spans="1:21" x14ac:dyDescent="0.35">
      <c r="A2267">
        <v>1984</v>
      </c>
      <c r="B2267" t="s">
        <v>211</v>
      </c>
      <c r="C2267" t="s">
        <v>180</v>
      </c>
      <c r="D2267">
        <v>8</v>
      </c>
      <c r="E2267" t="s">
        <v>181</v>
      </c>
      <c r="F2267">
        <v>1</v>
      </c>
      <c r="G2267" s="1">
        <v>44571</v>
      </c>
      <c r="H2267">
        <v>108</v>
      </c>
      <c r="I2267">
        <v>890</v>
      </c>
      <c r="K2267">
        <f>IF(ISBLANK(J2267),VLOOKUP(A2267,LinearRegression!$B$2:$J$850,6,FALSE),J2267)</f>
        <v>13786.4611521062</v>
      </c>
      <c r="L2267" s="4">
        <f>IF(ISBLANK(J2267),VLOOKUP(A2267,GradientBoostingRegressor!$B$2:$J$850,6,FALSE),J2267)</f>
        <v>14520.624734688499</v>
      </c>
      <c r="P2267">
        <f t="shared" si="130"/>
        <v>0</v>
      </c>
      <c r="Q2267">
        <f>$H2267*Q$2402</f>
        <v>16635.811502675173</v>
      </c>
      <c r="R2267">
        <f t="shared" si="131"/>
        <v>0</v>
      </c>
      <c r="S2267">
        <f t="shared" si="132"/>
        <v>0</v>
      </c>
      <c r="T2267">
        <f>MROT/DAY(EOMONTH(MIN($G$2:$G$2401),MONTH(G2267)-1))/8*H2267*$T$2402</f>
        <v>0</v>
      </c>
      <c r="U2267">
        <f>I2267-PLAN</f>
        <v>-670</v>
      </c>
    </row>
    <row r="2268" spans="1:21" x14ac:dyDescent="0.35">
      <c r="A2268">
        <v>1985</v>
      </c>
      <c r="B2268" t="s">
        <v>212</v>
      </c>
      <c r="C2268" t="s">
        <v>65</v>
      </c>
      <c r="D2268">
        <v>8</v>
      </c>
      <c r="E2268" t="s">
        <v>66</v>
      </c>
      <c r="F2268">
        <v>3.4</v>
      </c>
      <c r="G2268" s="1">
        <v>44571</v>
      </c>
      <c r="H2268">
        <v>96</v>
      </c>
      <c r="I2268">
        <v>890</v>
      </c>
      <c r="K2268">
        <f>IF(ISBLANK(J2268),VLOOKUP(A2268,LinearRegression!$B$2:$J$850,6,FALSE),J2268)</f>
        <v>16819.1281221235</v>
      </c>
      <c r="L2268" s="4">
        <f>IF(ISBLANK(J2268),VLOOKUP(A2268,GradientBoostingRegressor!$B$2:$J$850,6,FALSE),J2268)</f>
        <v>17023.373623195999</v>
      </c>
      <c r="P2268">
        <f t="shared" si="130"/>
        <v>0</v>
      </c>
      <c r="Q2268">
        <f>$H2268*Q$2402</f>
        <v>14787.388002377931</v>
      </c>
      <c r="R2268">
        <f t="shared" si="131"/>
        <v>0</v>
      </c>
      <c r="S2268">
        <f t="shared" si="132"/>
        <v>0</v>
      </c>
      <c r="T2268">
        <f>MROT/DAY(EOMONTH(MIN($G$2:$G$2401),MONTH(G2268)-1))/8*H2268*$T$2402</f>
        <v>0</v>
      </c>
      <c r="U2268">
        <f>I2268-PLAN</f>
        <v>-670</v>
      </c>
    </row>
    <row r="2269" spans="1:21" x14ac:dyDescent="0.35">
      <c r="A2269">
        <v>1986</v>
      </c>
      <c r="B2269" t="s">
        <v>213</v>
      </c>
      <c r="C2269" t="s">
        <v>65</v>
      </c>
      <c r="D2269">
        <v>8</v>
      </c>
      <c r="E2269" t="s">
        <v>66</v>
      </c>
      <c r="F2269">
        <v>3.4</v>
      </c>
      <c r="G2269" s="1">
        <v>44571</v>
      </c>
      <c r="H2269">
        <v>96</v>
      </c>
      <c r="I2269">
        <v>890</v>
      </c>
      <c r="K2269">
        <f>IF(ISBLANK(J2269),VLOOKUP(A2269,LinearRegression!$B$2:$J$850,6,FALSE),J2269)</f>
        <v>16819.1281221235</v>
      </c>
      <c r="L2269" s="4">
        <f>IF(ISBLANK(J2269),VLOOKUP(A2269,GradientBoostingRegressor!$B$2:$J$850,6,FALSE),J2269)</f>
        <v>17023.373623195999</v>
      </c>
      <c r="P2269">
        <f t="shared" si="130"/>
        <v>0</v>
      </c>
      <c r="Q2269">
        <f>$H2269*Q$2402</f>
        <v>14787.388002377931</v>
      </c>
      <c r="R2269">
        <f t="shared" si="131"/>
        <v>0</v>
      </c>
      <c r="S2269">
        <f t="shared" si="132"/>
        <v>0</v>
      </c>
      <c r="T2269">
        <f>MROT/DAY(EOMONTH(MIN($G$2:$G$2401),MONTH(G2269)-1))/8*H2269*$T$2402</f>
        <v>0</v>
      </c>
      <c r="U2269">
        <f>I2269-PLAN</f>
        <v>-670</v>
      </c>
    </row>
    <row r="2270" spans="1:21" x14ac:dyDescent="0.35">
      <c r="A2270">
        <v>1987</v>
      </c>
      <c r="B2270" t="s">
        <v>214</v>
      </c>
      <c r="C2270" t="s">
        <v>65</v>
      </c>
      <c r="D2270">
        <v>8</v>
      </c>
      <c r="E2270" t="s">
        <v>66</v>
      </c>
      <c r="F2270">
        <v>3.4</v>
      </c>
      <c r="G2270" s="1">
        <v>44571</v>
      </c>
      <c r="H2270">
        <v>120</v>
      </c>
      <c r="I2270">
        <v>890</v>
      </c>
      <c r="K2270">
        <f>IF(ISBLANK(J2270),VLOOKUP(A2270,LinearRegression!$B$2:$J$850,6,FALSE),J2270)</f>
        <v>22353.995043962699</v>
      </c>
      <c r="L2270" s="4">
        <f>IF(ISBLANK(J2270),VLOOKUP(A2270,GradientBoostingRegressor!$B$2:$J$850,6,FALSE),J2270)</f>
        <v>20233.917619281099</v>
      </c>
      <c r="P2270">
        <f t="shared" si="130"/>
        <v>0</v>
      </c>
      <c r="Q2270">
        <f>$H2270*Q$2402</f>
        <v>18484.235002972415</v>
      </c>
      <c r="R2270">
        <f t="shared" si="131"/>
        <v>0</v>
      </c>
      <c r="S2270">
        <f t="shared" si="132"/>
        <v>0</v>
      </c>
      <c r="T2270">
        <f>MROT/DAY(EOMONTH(MIN($G$2:$G$2401),MONTH(G2270)-1))/8*H2270*$T$2402</f>
        <v>0</v>
      </c>
      <c r="U2270">
        <f>I2270-PLAN</f>
        <v>-670</v>
      </c>
    </row>
    <row r="2271" spans="1:21" x14ac:dyDescent="0.35">
      <c r="A2271">
        <v>1988</v>
      </c>
      <c r="B2271" t="s">
        <v>215</v>
      </c>
      <c r="C2271" t="s">
        <v>65</v>
      </c>
      <c r="D2271">
        <v>8</v>
      </c>
      <c r="E2271" t="s">
        <v>66</v>
      </c>
      <c r="F2271">
        <v>3.4</v>
      </c>
      <c r="G2271" s="1">
        <v>44571</v>
      </c>
      <c r="H2271">
        <v>96</v>
      </c>
      <c r="I2271">
        <v>890</v>
      </c>
      <c r="K2271">
        <f>IF(ISBLANK(J2271),VLOOKUP(A2271,LinearRegression!$B$2:$J$850,6,FALSE),J2271)</f>
        <v>16819.1281221235</v>
      </c>
      <c r="L2271" s="4">
        <f>IF(ISBLANK(J2271),VLOOKUP(A2271,GradientBoostingRegressor!$B$2:$J$850,6,FALSE),J2271)</f>
        <v>17023.373623195999</v>
      </c>
      <c r="P2271">
        <f t="shared" si="130"/>
        <v>0</v>
      </c>
      <c r="Q2271">
        <f>$H2271*Q$2402</f>
        <v>14787.388002377931</v>
      </c>
      <c r="R2271">
        <f t="shared" si="131"/>
        <v>0</v>
      </c>
      <c r="S2271">
        <f t="shared" si="132"/>
        <v>0</v>
      </c>
      <c r="T2271">
        <f>MROT/DAY(EOMONTH(MIN($G$2:$G$2401),MONTH(G2271)-1))/8*H2271*$T$2402</f>
        <v>0</v>
      </c>
      <c r="U2271">
        <f>I2271-PLAN</f>
        <v>-670</v>
      </c>
    </row>
    <row r="2272" spans="1:21" x14ac:dyDescent="0.35">
      <c r="A2272">
        <v>1989</v>
      </c>
      <c r="B2272" t="s">
        <v>216</v>
      </c>
      <c r="C2272" t="s">
        <v>65</v>
      </c>
      <c r="D2272">
        <v>8</v>
      </c>
      <c r="E2272" t="s">
        <v>66</v>
      </c>
      <c r="F2272">
        <v>3.4</v>
      </c>
      <c r="G2272" s="1">
        <v>44571</v>
      </c>
      <c r="H2272">
        <v>96</v>
      </c>
      <c r="I2272">
        <v>890</v>
      </c>
      <c r="K2272">
        <f>IF(ISBLANK(J2272),VLOOKUP(A2272,LinearRegression!$B$2:$J$850,6,FALSE),J2272)</f>
        <v>16819.1281221235</v>
      </c>
      <c r="L2272" s="4">
        <f>IF(ISBLANK(J2272),VLOOKUP(A2272,GradientBoostingRegressor!$B$2:$J$850,6,FALSE),J2272)</f>
        <v>17023.373623195999</v>
      </c>
      <c r="P2272">
        <f t="shared" si="130"/>
        <v>0</v>
      </c>
      <c r="Q2272">
        <f>$H2272*Q$2402</f>
        <v>14787.388002377931</v>
      </c>
      <c r="R2272">
        <f t="shared" si="131"/>
        <v>0</v>
      </c>
      <c r="S2272">
        <f t="shared" si="132"/>
        <v>0</v>
      </c>
      <c r="T2272">
        <f>MROT/DAY(EOMONTH(MIN($G$2:$G$2401),MONTH(G2272)-1))/8*H2272*$T$2402</f>
        <v>0</v>
      </c>
      <c r="U2272">
        <f>I2272-PLAN</f>
        <v>-670</v>
      </c>
    </row>
    <row r="2273" spans="1:21" x14ac:dyDescent="0.35">
      <c r="A2273">
        <v>1990</v>
      </c>
      <c r="B2273" t="s">
        <v>217</v>
      </c>
      <c r="C2273" t="s">
        <v>65</v>
      </c>
      <c r="D2273">
        <v>8</v>
      </c>
      <c r="E2273" t="s">
        <v>66</v>
      </c>
      <c r="F2273">
        <v>3.4</v>
      </c>
      <c r="G2273" s="1">
        <v>44571</v>
      </c>
      <c r="H2273">
        <v>108</v>
      </c>
      <c r="I2273">
        <v>890</v>
      </c>
      <c r="K2273">
        <f>IF(ISBLANK(J2273),VLOOKUP(A2273,LinearRegression!$B$2:$J$850,6,FALSE),J2273)</f>
        <v>19586.561583043102</v>
      </c>
      <c r="L2273" s="4">
        <f>IF(ISBLANK(J2273),VLOOKUP(A2273,GradientBoostingRegressor!$B$2:$J$850,6,FALSE),J2273)</f>
        <v>18493.416662371099</v>
      </c>
      <c r="P2273">
        <f t="shared" si="130"/>
        <v>0</v>
      </c>
      <c r="Q2273">
        <f>$H2273*Q$2402</f>
        <v>16635.811502675173</v>
      </c>
      <c r="R2273">
        <f t="shared" si="131"/>
        <v>0</v>
      </c>
      <c r="S2273">
        <f t="shared" si="132"/>
        <v>0</v>
      </c>
      <c r="T2273">
        <f>MROT/DAY(EOMONTH(MIN($G$2:$G$2401),MONTH(G2273)-1))/8*H2273*$T$2402</f>
        <v>0</v>
      </c>
      <c r="U2273">
        <f>I2273-PLAN</f>
        <v>-670</v>
      </c>
    </row>
    <row r="2274" spans="1:21" x14ac:dyDescent="0.35">
      <c r="A2274">
        <v>1991</v>
      </c>
      <c r="B2274" t="s">
        <v>218</v>
      </c>
      <c r="C2274" t="s">
        <v>114</v>
      </c>
      <c r="D2274">
        <v>8</v>
      </c>
      <c r="E2274" t="s">
        <v>16</v>
      </c>
      <c r="F2274">
        <v>3.3</v>
      </c>
      <c r="G2274" s="1">
        <v>44571</v>
      </c>
      <c r="H2274">
        <v>108</v>
      </c>
      <c r="I2274">
        <v>890</v>
      </c>
      <c r="K2274">
        <f>IF(ISBLANK(J2274),VLOOKUP(A2274,LinearRegression!$B$2:$J$850,6,FALSE),J2274)</f>
        <v>19344.890731754102</v>
      </c>
      <c r="L2274" s="4">
        <f>IF(ISBLANK(J2274),VLOOKUP(A2274,GradientBoostingRegressor!$B$2:$J$850,6,FALSE),J2274)</f>
        <v>17766.343182365599</v>
      </c>
      <c r="P2274">
        <f t="shared" si="130"/>
        <v>0</v>
      </c>
      <c r="Q2274">
        <f>$H2274*Q$2402</f>
        <v>16635.811502675173</v>
      </c>
      <c r="R2274">
        <f t="shared" si="131"/>
        <v>0</v>
      </c>
      <c r="S2274">
        <f t="shared" si="132"/>
        <v>0</v>
      </c>
      <c r="T2274">
        <f>MROT/DAY(EOMONTH(MIN($G$2:$G$2401),MONTH(G2274)-1))/8*H2274*$T$2402</f>
        <v>0</v>
      </c>
      <c r="U2274">
        <f>I2274-PLAN</f>
        <v>-670</v>
      </c>
    </row>
    <row r="2275" spans="1:21" x14ac:dyDescent="0.35">
      <c r="A2275">
        <v>1992</v>
      </c>
      <c r="B2275" t="s">
        <v>219</v>
      </c>
      <c r="C2275" t="s">
        <v>114</v>
      </c>
      <c r="D2275">
        <v>8</v>
      </c>
      <c r="E2275" t="s">
        <v>16</v>
      </c>
      <c r="F2275">
        <v>3.3</v>
      </c>
      <c r="G2275" s="1">
        <v>44571</v>
      </c>
      <c r="H2275">
        <v>108</v>
      </c>
      <c r="I2275">
        <v>890</v>
      </c>
      <c r="K2275">
        <f>IF(ISBLANK(J2275),VLOOKUP(A2275,LinearRegression!$B$2:$J$850,6,FALSE),J2275)</f>
        <v>19344.890731754102</v>
      </c>
      <c r="L2275" s="4">
        <f>IF(ISBLANK(J2275),VLOOKUP(A2275,GradientBoostingRegressor!$B$2:$J$850,6,FALSE),J2275)</f>
        <v>17766.343182365599</v>
      </c>
      <c r="P2275">
        <f t="shared" si="130"/>
        <v>0</v>
      </c>
      <c r="Q2275">
        <f>$H2275*Q$2402</f>
        <v>16635.811502675173</v>
      </c>
      <c r="R2275">
        <f t="shared" si="131"/>
        <v>0</v>
      </c>
      <c r="S2275">
        <f t="shared" si="132"/>
        <v>0</v>
      </c>
      <c r="T2275">
        <f>MROT/DAY(EOMONTH(MIN($G$2:$G$2401),MONTH(G2275)-1))/8*H2275*$T$2402</f>
        <v>0</v>
      </c>
      <c r="U2275">
        <f>I2275-PLAN</f>
        <v>-670</v>
      </c>
    </row>
    <row r="2276" spans="1:21" x14ac:dyDescent="0.35">
      <c r="A2276">
        <v>1993</v>
      </c>
      <c r="B2276" t="s">
        <v>220</v>
      </c>
      <c r="C2276" t="s">
        <v>114</v>
      </c>
      <c r="D2276">
        <v>8</v>
      </c>
      <c r="E2276" t="s">
        <v>16</v>
      </c>
      <c r="F2276">
        <v>3.3</v>
      </c>
      <c r="G2276" s="1">
        <v>44571</v>
      </c>
      <c r="H2276">
        <v>96</v>
      </c>
      <c r="I2276">
        <v>890</v>
      </c>
      <c r="K2276">
        <f>IF(ISBLANK(J2276),VLOOKUP(A2276,LinearRegression!$B$2:$J$850,6,FALSE),J2276)</f>
        <v>16577.457270834399</v>
      </c>
      <c r="L2276" s="4">
        <f>IF(ISBLANK(J2276),VLOOKUP(A2276,GradientBoostingRegressor!$B$2:$J$850,6,FALSE),J2276)</f>
        <v>16296.3001431905</v>
      </c>
      <c r="P2276">
        <f t="shared" si="130"/>
        <v>0</v>
      </c>
      <c r="Q2276">
        <f>$H2276*Q$2402</f>
        <v>14787.388002377931</v>
      </c>
      <c r="R2276">
        <f t="shared" si="131"/>
        <v>0</v>
      </c>
      <c r="S2276">
        <f t="shared" si="132"/>
        <v>0</v>
      </c>
      <c r="T2276">
        <f>MROT/DAY(EOMONTH(MIN($G$2:$G$2401),MONTH(G2276)-1))/8*H2276*$T$2402</f>
        <v>0</v>
      </c>
      <c r="U2276">
        <f>I2276-PLAN</f>
        <v>-670</v>
      </c>
    </row>
    <row r="2277" spans="1:21" x14ac:dyDescent="0.35">
      <c r="A2277">
        <v>1994</v>
      </c>
      <c r="B2277" t="s">
        <v>221</v>
      </c>
      <c r="C2277" t="s">
        <v>114</v>
      </c>
      <c r="D2277">
        <v>8</v>
      </c>
      <c r="E2277" t="s">
        <v>16</v>
      </c>
      <c r="F2277">
        <v>3.3</v>
      </c>
      <c r="G2277" s="1">
        <v>44571</v>
      </c>
      <c r="H2277">
        <v>120</v>
      </c>
      <c r="I2277">
        <v>890</v>
      </c>
      <c r="K2277">
        <f>IF(ISBLANK(J2277),VLOOKUP(A2277,LinearRegression!$B$2:$J$850,6,FALSE),J2277)</f>
        <v>22112.324192673699</v>
      </c>
      <c r="L2277" s="4">
        <f>IF(ISBLANK(J2277),VLOOKUP(A2277,GradientBoostingRegressor!$B$2:$J$850,6,FALSE),J2277)</f>
        <v>19482.1336382683</v>
      </c>
      <c r="P2277">
        <f t="shared" si="130"/>
        <v>0</v>
      </c>
      <c r="Q2277">
        <f>$H2277*Q$2402</f>
        <v>18484.235002972415</v>
      </c>
      <c r="R2277">
        <f t="shared" si="131"/>
        <v>0</v>
      </c>
      <c r="S2277">
        <f t="shared" si="132"/>
        <v>0</v>
      </c>
      <c r="T2277">
        <f>MROT/DAY(EOMONTH(MIN($G$2:$G$2401),MONTH(G2277)-1))/8*H2277*$T$2402</f>
        <v>0</v>
      </c>
      <c r="U2277">
        <f>I2277-PLAN</f>
        <v>-670</v>
      </c>
    </row>
    <row r="2278" spans="1:21" x14ac:dyDescent="0.35">
      <c r="A2278">
        <v>1995</v>
      </c>
      <c r="B2278" t="s">
        <v>222</v>
      </c>
      <c r="C2278" t="s">
        <v>114</v>
      </c>
      <c r="D2278">
        <v>8</v>
      </c>
      <c r="E2278" t="s">
        <v>16</v>
      </c>
      <c r="F2278">
        <v>3.3</v>
      </c>
      <c r="G2278" s="1">
        <v>44571</v>
      </c>
      <c r="H2278">
        <v>96</v>
      </c>
      <c r="I2278">
        <v>890</v>
      </c>
      <c r="K2278">
        <f>IF(ISBLANK(J2278),VLOOKUP(A2278,LinearRegression!$B$2:$J$850,6,FALSE),J2278)</f>
        <v>16577.457270834399</v>
      </c>
      <c r="L2278" s="4">
        <f>IF(ISBLANK(J2278),VLOOKUP(A2278,GradientBoostingRegressor!$B$2:$J$850,6,FALSE),J2278)</f>
        <v>16296.3001431905</v>
      </c>
      <c r="P2278">
        <f t="shared" si="130"/>
        <v>0</v>
      </c>
      <c r="Q2278">
        <f>$H2278*Q$2402</f>
        <v>14787.388002377931</v>
      </c>
      <c r="R2278">
        <f t="shared" si="131"/>
        <v>0</v>
      </c>
      <c r="S2278">
        <f t="shared" si="132"/>
        <v>0</v>
      </c>
      <c r="T2278">
        <f>MROT/DAY(EOMONTH(MIN($G$2:$G$2401),MONTH(G2278)-1))/8*H2278*$T$2402</f>
        <v>0</v>
      </c>
      <c r="U2278">
        <f>I2278-PLAN</f>
        <v>-670</v>
      </c>
    </row>
    <row r="2279" spans="1:21" x14ac:dyDescent="0.35">
      <c r="A2279">
        <v>1996</v>
      </c>
      <c r="B2279" t="s">
        <v>223</v>
      </c>
      <c r="C2279" t="s">
        <v>114</v>
      </c>
      <c r="D2279">
        <v>8</v>
      </c>
      <c r="E2279" t="s">
        <v>16</v>
      </c>
      <c r="F2279">
        <v>3.3</v>
      </c>
      <c r="G2279" s="1">
        <v>44571</v>
      </c>
      <c r="H2279">
        <v>120</v>
      </c>
      <c r="I2279">
        <v>890</v>
      </c>
      <c r="K2279">
        <f>IF(ISBLANK(J2279),VLOOKUP(A2279,LinearRegression!$B$2:$J$850,6,FALSE),J2279)</f>
        <v>22112.324192673699</v>
      </c>
      <c r="L2279" s="4">
        <f>IF(ISBLANK(J2279),VLOOKUP(A2279,GradientBoostingRegressor!$B$2:$J$850,6,FALSE),J2279)</f>
        <v>19482.1336382683</v>
      </c>
      <c r="P2279">
        <f t="shared" si="130"/>
        <v>0</v>
      </c>
      <c r="Q2279">
        <f>$H2279*Q$2402</f>
        <v>18484.235002972415</v>
      </c>
      <c r="R2279">
        <f t="shared" si="131"/>
        <v>0</v>
      </c>
      <c r="S2279">
        <f t="shared" si="132"/>
        <v>0</v>
      </c>
      <c r="T2279">
        <f>MROT/DAY(EOMONTH(MIN($G$2:$G$2401),MONTH(G2279)-1))/8*H2279*$T$2402</f>
        <v>0</v>
      </c>
      <c r="U2279">
        <f>I2279-PLAN</f>
        <v>-670</v>
      </c>
    </row>
    <row r="2280" spans="1:21" x14ac:dyDescent="0.35">
      <c r="A2280">
        <v>1997</v>
      </c>
      <c r="B2280" t="s">
        <v>224</v>
      </c>
      <c r="C2280" t="s">
        <v>114</v>
      </c>
      <c r="D2280">
        <v>8</v>
      </c>
      <c r="E2280" t="s">
        <v>103</v>
      </c>
      <c r="F2280">
        <v>3.3</v>
      </c>
      <c r="G2280" s="1">
        <v>44571</v>
      </c>
      <c r="H2280">
        <v>96</v>
      </c>
      <c r="I2280">
        <v>890</v>
      </c>
      <c r="K2280">
        <f>IF(ISBLANK(J2280),VLOOKUP(A2280,LinearRegression!$B$2:$J$850,6,FALSE),J2280)</f>
        <v>16577.457270834399</v>
      </c>
      <c r="L2280" s="4">
        <f>IF(ISBLANK(J2280),VLOOKUP(A2280,GradientBoostingRegressor!$B$2:$J$850,6,FALSE),J2280)</f>
        <v>16296.3001431905</v>
      </c>
      <c r="P2280">
        <f t="shared" si="130"/>
        <v>0</v>
      </c>
      <c r="Q2280">
        <f>$H2280*Q$2402</f>
        <v>14787.388002377931</v>
      </c>
      <c r="R2280">
        <f t="shared" si="131"/>
        <v>0</v>
      </c>
      <c r="S2280">
        <f t="shared" si="132"/>
        <v>0</v>
      </c>
      <c r="T2280">
        <f>MROT/DAY(EOMONTH(MIN($G$2:$G$2401),MONTH(G2280)-1))/8*H2280*$T$2402</f>
        <v>0</v>
      </c>
      <c r="U2280">
        <f>I2280-PLAN</f>
        <v>-670</v>
      </c>
    </row>
    <row r="2281" spans="1:21" x14ac:dyDescent="0.35">
      <c r="A2281">
        <v>1998</v>
      </c>
      <c r="B2281" t="s">
        <v>225</v>
      </c>
      <c r="C2281" t="s">
        <v>114</v>
      </c>
      <c r="D2281">
        <v>8</v>
      </c>
      <c r="E2281" t="s">
        <v>103</v>
      </c>
      <c r="F2281">
        <v>3.3</v>
      </c>
      <c r="G2281" s="1">
        <v>44571</v>
      </c>
      <c r="H2281">
        <v>96</v>
      </c>
      <c r="I2281">
        <v>890</v>
      </c>
      <c r="K2281">
        <f>IF(ISBLANK(J2281),VLOOKUP(A2281,LinearRegression!$B$2:$J$850,6,FALSE),J2281)</f>
        <v>16577.457270834399</v>
      </c>
      <c r="L2281" s="4">
        <f>IF(ISBLANK(J2281),VLOOKUP(A2281,GradientBoostingRegressor!$B$2:$J$850,6,FALSE),J2281)</f>
        <v>16296.3001431905</v>
      </c>
      <c r="P2281">
        <f t="shared" si="130"/>
        <v>0</v>
      </c>
      <c r="Q2281">
        <f>$H2281*Q$2402</f>
        <v>14787.388002377931</v>
      </c>
      <c r="R2281">
        <f t="shared" si="131"/>
        <v>0</v>
      </c>
      <c r="S2281">
        <f t="shared" si="132"/>
        <v>0</v>
      </c>
      <c r="T2281">
        <f>MROT/DAY(EOMONTH(MIN($G$2:$G$2401),MONTH(G2281)-1))/8*H2281*$T$2402</f>
        <v>0</v>
      </c>
      <c r="U2281">
        <f>I2281-PLAN</f>
        <v>-670</v>
      </c>
    </row>
    <row r="2282" spans="1:21" x14ac:dyDescent="0.35">
      <c r="A2282">
        <v>1999</v>
      </c>
      <c r="B2282" t="s">
        <v>226</v>
      </c>
      <c r="C2282" t="s">
        <v>114</v>
      </c>
      <c r="D2282">
        <v>8</v>
      </c>
      <c r="E2282" t="s">
        <v>103</v>
      </c>
      <c r="F2282">
        <v>3.3</v>
      </c>
      <c r="G2282" s="1">
        <v>44571</v>
      </c>
      <c r="H2282">
        <v>120</v>
      </c>
      <c r="I2282">
        <v>890</v>
      </c>
      <c r="K2282">
        <f>IF(ISBLANK(J2282),VLOOKUP(A2282,LinearRegression!$B$2:$J$850,6,FALSE),J2282)</f>
        <v>22112.324192673699</v>
      </c>
      <c r="L2282" s="4">
        <f>IF(ISBLANK(J2282),VLOOKUP(A2282,GradientBoostingRegressor!$B$2:$J$850,6,FALSE),J2282)</f>
        <v>19482.1336382683</v>
      </c>
      <c r="P2282">
        <f t="shared" si="130"/>
        <v>0</v>
      </c>
      <c r="Q2282">
        <f>$H2282*Q$2402</f>
        <v>18484.235002972415</v>
      </c>
      <c r="R2282">
        <f t="shared" si="131"/>
        <v>0</v>
      </c>
      <c r="S2282">
        <f t="shared" si="132"/>
        <v>0</v>
      </c>
      <c r="T2282">
        <f>MROT/DAY(EOMONTH(MIN($G$2:$G$2401),MONTH(G2282)-1))/8*H2282*$T$2402</f>
        <v>0</v>
      </c>
      <c r="U2282">
        <f>I2282-PLAN</f>
        <v>-670</v>
      </c>
    </row>
    <row r="2283" spans="1:21" x14ac:dyDescent="0.35">
      <c r="A2283">
        <v>2000</v>
      </c>
      <c r="B2283" t="s">
        <v>227</v>
      </c>
      <c r="C2283" t="s">
        <v>114</v>
      </c>
      <c r="D2283">
        <v>8</v>
      </c>
      <c r="E2283" t="s">
        <v>103</v>
      </c>
      <c r="F2283">
        <v>3.3</v>
      </c>
      <c r="G2283" s="1">
        <v>44571</v>
      </c>
      <c r="H2283">
        <v>120</v>
      </c>
      <c r="I2283">
        <v>890</v>
      </c>
      <c r="K2283">
        <f>IF(ISBLANK(J2283),VLOOKUP(A2283,LinearRegression!$B$2:$J$850,6,FALSE),J2283)</f>
        <v>22112.324192673699</v>
      </c>
      <c r="L2283" s="4">
        <f>IF(ISBLANK(J2283),VLOOKUP(A2283,GradientBoostingRegressor!$B$2:$J$850,6,FALSE),J2283)</f>
        <v>19482.1336382683</v>
      </c>
      <c r="P2283">
        <f t="shared" si="130"/>
        <v>0</v>
      </c>
      <c r="Q2283">
        <f>$H2283*Q$2402</f>
        <v>18484.235002972415</v>
      </c>
      <c r="R2283">
        <f t="shared" si="131"/>
        <v>0</v>
      </c>
      <c r="S2283">
        <f t="shared" si="132"/>
        <v>0</v>
      </c>
      <c r="T2283">
        <f>MROT/DAY(EOMONTH(MIN($G$2:$G$2401),MONTH(G2283)-1))/8*H2283*$T$2402</f>
        <v>0</v>
      </c>
      <c r="U2283">
        <f>I2283-PLAN</f>
        <v>-670</v>
      </c>
    </row>
    <row r="2284" spans="1:21" x14ac:dyDescent="0.35">
      <c r="A2284">
        <v>2001</v>
      </c>
      <c r="B2284" t="s">
        <v>10</v>
      </c>
      <c r="C2284" t="s">
        <v>11</v>
      </c>
      <c r="D2284">
        <v>2</v>
      </c>
      <c r="E2284" t="s">
        <v>12</v>
      </c>
      <c r="F2284">
        <v>1</v>
      </c>
      <c r="G2284" s="1">
        <v>44572</v>
      </c>
      <c r="H2284">
        <v>156</v>
      </c>
      <c r="I2284">
        <v>1200</v>
      </c>
      <c r="K2284">
        <f>IF(ISBLANK(J2284),VLOOKUP(A2284,LinearRegression!$B$2:$J$850,6,FALSE),J2284)</f>
        <v>8790.1011978526803</v>
      </c>
      <c r="L2284" s="4">
        <f>IF(ISBLANK(J2284),VLOOKUP(A2284,GradientBoostingRegressor!$B$2:$J$850,6,FALSE),J2284)</f>
        <v>14502.935552405899</v>
      </c>
      <c r="P2284">
        <f t="shared" si="130"/>
        <v>0</v>
      </c>
      <c r="Q2284">
        <f>$H2284*Q$2402</f>
        <v>24029.505503864137</v>
      </c>
      <c r="R2284">
        <f t="shared" si="131"/>
        <v>0</v>
      </c>
      <c r="S2284">
        <f t="shared" si="132"/>
        <v>0</v>
      </c>
      <c r="T2284">
        <f>MROT/DAY(EOMONTH(MIN($G$2:$G$2401),MONTH(G2284)-1))/8*H2284*$T$2402</f>
        <v>0</v>
      </c>
      <c r="U2284">
        <f>I2284-PLAN</f>
        <v>-360</v>
      </c>
    </row>
    <row r="2285" spans="1:21" x14ac:dyDescent="0.35">
      <c r="A2285">
        <v>2002</v>
      </c>
      <c r="B2285" t="s">
        <v>13</v>
      </c>
      <c r="C2285" t="s">
        <v>11</v>
      </c>
      <c r="D2285">
        <v>2</v>
      </c>
      <c r="E2285" t="s">
        <v>12</v>
      </c>
      <c r="F2285">
        <v>1</v>
      </c>
      <c r="G2285" s="1">
        <v>44572</v>
      </c>
      <c r="H2285">
        <v>156</v>
      </c>
      <c r="I2285">
        <v>1200</v>
      </c>
      <c r="K2285">
        <f>IF(ISBLANK(J2285),VLOOKUP(A2285,LinearRegression!$B$2:$J$850,6,FALSE),J2285)</f>
        <v>8790.1011978526803</v>
      </c>
      <c r="L2285" s="4">
        <f>IF(ISBLANK(J2285),VLOOKUP(A2285,GradientBoostingRegressor!$B$2:$J$850,6,FALSE),J2285)</f>
        <v>14502.935552405899</v>
      </c>
      <c r="P2285">
        <f t="shared" si="130"/>
        <v>0</v>
      </c>
      <c r="Q2285">
        <f>$H2285*Q$2402</f>
        <v>24029.505503864137</v>
      </c>
      <c r="R2285">
        <f t="shared" si="131"/>
        <v>0</v>
      </c>
      <c r="S2285">
        <f t="shared" si="132"/>
        <v>0</v>
      </c>
      <c r="T2285">
        <f>MROT/DAY(EOMONTH(MIN($G$2:$G$2401),MONTH(G2285)-1))/8*H2285*$T$2402</f>
        <v>0</v>
      </c>
      <c r="U2285">
        <f>I2285-PLAN</f>
        <v>-360</v>
      </c>
    </row>
    <row r="2286" spans="1:21" x14ac:dyDescent="0.35">
      <c r="A2286">
        <v>2003</v>
      </c>
      <c r="B2286" t="s">
        <v>14</v>
      </c>
      <c r="C2286" t="s">
        <v>11</v>
      </c>
      <c r="D2286">
        <v>2</v>
      </c>
      <c r="E2286" t="s">
        <v>12</v>
      </c>
      <c r="F2286">
        <v>1</v>
      </c>
      <c r="G2286" s="1">
        <v>44572</v>
      </c>
      <c r="H2286">
        <v>144</v>
      </c>
      <c r="I2286">
        <v>1200</v>
      </c>
      <c r="K2286">
        <f>IF(ISBLANK(J2286),VLOOKUP(A2286,LinearRegression!$B$2:$J$850,6,FALSE),J2286)</f>
        <v>6022.66773693305</v>
      </c>
      <c r="L2286" s="4">
        <f>IF(ISBLANK(J2286),VLOOKUP(A2286,GradientBoostingRegressor!$B$2:$J$850,6,FALSE),J2286)</f>
        <v>12677.043681097301</v>
      </c>
      <c r="P2286">
        <f t="shared" si="130"/>
        <v>0</v>
      </c>
      <c r="Q2286">
        <f>$H2286*Q$2402</f>
        <v>22181.082003566895</v>
      </c>
      <c r="R2286">
        <f t="shared" si="131"/>
        <v>0</v>
      </c>
      <c r="S2286">
        <f t="shared" si="132"/>
        <v>0</v>
      </c>
      <c r="T2286">
        <f>MROT/DAY(EOMONTH(MIN($G$2:$G$2401),MONTH(G2286)-1))/8*H2286*$T$2402</f>
        <v>0</v>
      </c>
      <c r="U2286">
        <f>I2286-PLAN</f>
        <v>-360</v>
      </c>
    </row>
    <row r="2287" spans="1:21" x14ac:dyDescent="0.35">
      <c r="A2287">
        <v>2004</v>
      </c>
      <c r="B2287" t="s">
        <v>15</v>
      </c>
      <c r="C2287" t="s">
        <v>11</v>
      </c>
      <c r="D2287">
        <v>2</v>
      </c>
      <c r="E2287" t="s">
        <v>16</v>
      </c>
      <c r="F2287">
        <v>3.3</v>
      </c>
      <c r="G2287" s="1">
        <v>44572</v>
      </c>
      <c r="H2287">
        <v>132</v>
      </c>
      <c r="I2287">
        <v>1200</v>
      </c>
      <c r="K2287">
        <f>IF(ISBLANK(J2287),VLOOKUP(A2287,LinearRegression!$B$2:$J$850,6,FALSE),J2287)</f>
        <v>8813.6638556612597</v>
      </c>
      <c r="L2287" s="4">
        <f>IF(ISBLANK(J2287),VLOOKUP(A2287,GradientBoostingRegressor!$B$2:$J$850,6,FALSE),J2287)</f>
        <v>15569.824815678399</v>
      </c>
      <c r="P2287">
        <f t="shared" si="130"/>
        <v>0</v>
      </c>
      <c r="Q2287">
        <f>$H2287*Q$2402</f>
        <v>20332.658503269657</v>
      </c>
      <c r="R2287">
        <f t="shared" si="131"/>
        <v>0</v>
      </c>
      <c r="S2287">
        <f t="shared" si="132"/>
        <v>0</v>
      </c>
      <c r="T2287">
        <f>MROT/DAY(EOMONTH(MIN($G$2:$G$2401),MONTH(G2287)-1))/8*H2287*$T$2402</f>
        <v>0</v>
      </c>
      <c r="U2287">
        <f>I2287-PLAN</f>
        <v>-360</v>
      </c>
    </row>
    <row r="2288" spans="1:21" x14ac:dyDescent="0.35">
      <c r="A2288">
        <v>2005</v>
      </c>
      <c r="B2288" t="s">
        <v>17</v>
      </c>
      <c r="C2288" t="s">
        <v>18</v>
      </c>
      <c r="D2288">
        <v>2</v>
      </c>
      <c r="E2288" t="s">
        <v>16</v>
      </c>
      <c r="F2288">
        <v>3.3</v>
      </c>
      <c r="G2288" s="1">
        <v>44572</v>
      </c>
      <c r="H2288">
        <v>144</v>
      </c>
      <c r="I2288">
        <v>1200</v>
      </c>
      <c r="K2288">
        <f>IF(ISBLANK(J2288),VLOOKUP(A2288,LinearRegression!$B$2:$J$850,6,FALSE),J2288)</f>
        <v>11581.097316580801</v>
      </c>
      <c r="L2288" s="4">
        <f>IF(ISBLANK(J2288),VLOOKUP(A2288,GradientBoostingRegressor!$B$2:$J$850,6,FALSE),J2288)</f>
        <v>16402.9723889099</v>
      </c>
      <c r="P2288">
        <f t="shared" si="130"/>
        <v>0</v>
      </c>
      <c r="Q2288">
        <f>$H2288*Q$2402</f>
        <v>22181.082003566895</v>
      </c>
      <c r="R2288">
        <f t="shared" si="131"/>
        <v>0</v>
      </c>
      <c r="S2288">
        <f t="shared" si="132"/>
        <v>0</v>
      </c>
      <c r="T2288">
        <f>MROT/DAY(EOMONTH(MIN($G$2:$G$2401),MONTH(G2288)-1))/8*H2288*$T$2402</f>
        <v>0</v>
      </c>
      <c r="U2288">
        <f>I2288-PLAN</f>
        <v>-360</v>
      </c>
    </row>
    <row r="2289" spans="1:21" x14ac:dyDescent="0.35">
      <c r="A2289">
        <v>2006</v>
      </c>
      <c r="B2289" t="s">
        <v>19</v>
      </c>
      <c r="C2289" t="s">
        <v>11</v>
      </c>
      <c r="D2289">
        <v>2</v>
      </c>
      <c r="E2289" t="s">
        <v>16</v>
      </c>
      <c r="F2289">
        <v>3.3</v>
      </c>
      <c r="G2289" s="1">
        <v>44572</v>
      </c>
      <c r="H2289">
        <v>192</v>
      </c>
      <c r="I2289">
        <v>1200</v>
      </c>
      <c r="K2289">
        <f>IF(ISBLANK(J2289),VLOOKUP(A2289,LinearRegression!$B$2:$J$850,6,FALSE),J2289)</f>
        <v>22650.831160259298</v>
      </c>
      <c r="L2289" s="4">
        <f>IF(ISBLANK(J2289),VLOOKUP(A2289,GradientBoostingRegressor!$B$2:$J$850,6,FALSE),J2289)</f>
        <v>24375.2314855074</v>
      </c>
      <c r="P2289">
        <f t="shared" si="130"/>
        <v>0</v>
      </c>
      <c r="Q2289">
        <f>$H2289*Q$2402</f>
        <v>29574.776004755862</v>
      </c>
      <c r="R2289">
        <f t="shared" si="131"/>
        <v>0</v>
      </c>
      <c r="S2289">
        <f t="shared" si="132"/>
        <v>0</v>
      </c>
      <c r="T2289">
        <f>MROT/DAY(EOMONTH(MIN($G$2:$G$2401),MONTH(G2289)-1))/8*H2289*$T$2402</f>
        <v>0</v>
      </c>
      <c r="U2289">
        <f>I2289-PLAN</f>
        <v>-360</v>
      </c>
    </row>
    <row r="2290" spans="1:21" x14ac:dyDescent="0.35">
      <c r="A2290">
        <v>2007</v>
      </c>
      <c r="B2290" t="s">
        <v>20</v>
      </c>
      <c r="C2290" t="s">
        <v>18</v>
      </c>
      <c r="D2290">
        <v>2</v>
      </c>
      <c r="E2290" t="s">
        <v>16</v>
      </c>
      <c r="F2290">
        <v>3.3</v>
      </c>
      <c r="G2290" s="1">
        <v>44572</v>
      </c>
      <c r="H2290">
        <v>156</v>
      </c>
      <c r="I2290">
        <v>1200</v>
      </c>
      <c r="K2290">
        <f>IF(ISBLANK(J2290),VLOOKUP(A2290,LinearRegression!$B$2:$J$850,6,FALSE),J2290)</f>
        <v>14348.5307775005</v>
      </c>
      <c r="L2290" s="4">
        <f>IF(ISBLANK(J2290),VLOOKUP(A2290,GradientBoostingRegressor!$B$2:$J$850,6,FALSE),J2290)</f>
        <v>18228.864260218499</v>
      </c>
      <c r="P2290">
        <f t="shared" si="130"/>
        <v>0</v>
      </c>
      <c r="Q2290">
        <f>$H2290*Q$2402</f>
        <v>24029.505503864137</v>
      </c>
      <c r="R2290">
        <f t="shared" si="131"/>
        <v>0</v>
      </c>
      <c r="S2290">
        <f t="shared" si="132"/>
        <v>0</v>
      </c>
      <c r="T2290">
        <f>MROT/DAY(EOMONTH(MIN($G$2:$G$2401),MONTH(G2290)-1))/8*H2290*$T$2402</f>
        <v>0</v>
      </c>
      <c r="U2290">
        <f>I2290-PLAN</f>
        <v>-360</v>
      </c>
    </row>
    <row r="2291" spans="1:21" x14ac:dyDescent="0.35">
      <c r="A2291">
        <v>2008</v>
      </c>
      <c r="B2291" t="s">
        <v>21</v>
      </c>
      <c r="C2291" t="s">
        <v>11</v>
      </c>
      <c r="D2291">
        <v>2</v>
      </c>
      <c r="E2291" t="s">
        <v>16</v>
      </c>
      <c r="F2291">
        <v>3.3</v>
      </c>
      <c r="G2291" s="1">
        <v>44572</v>
      </c>
      <c r="H2291">
        <v>144</v>
      </c>
      <c r="I2291">
        <v>1200</v>
      </c>
      <c r="K2291">
        <f>IF(ISBLANK(J2291),VLOOKUP(A2291,LinearRegression!$B$2:$J$850,6,FALSE),J2291)</f>
        <v>11581.097316580801</v>
      </c>
      <c r="L2291" s="4">
        <f>IF(ISBLANK(J2291),VLOOKUP(A2291,GradientBoostingRegressor!$B$2:$J$850,6,FALSE),J2291)</f>
        <v>16368.789192079001</v>
      </c>
      <c r="P2291">
        <f t="shared" si="130"/>
        <v>0</v>
      </c>
      <c r="Q2291">
        <f>$H2291*Q$2402</f>
        <v>22181.082003566895</v>
      </c>
      <c r="R2291">
        <f t="shared" si="131"/>
        <v>0</v>
      </c>
      <c r="S2291">
        <f t="shared" si="132"/>
        <v>0</v>
      </c>
      <c r="T2291">
        <f>MROT/DAY(EOMONTH(MIN($G$2:$G$2401),MONTH(G2291)-1))/8*H2291*$T$2402</f>
        <v>0</v>
      </c>
      <c r="U2291">
        <f>I2291-PLAN</f>
        <v>-360</v>
      </c>
    </row>
    <row r="2292" spans="1:21" x14ac:dyDescent="0.35">
      <c r="A2292">
        <v>2009</v>
      </c>
      <c r="B2292" t="s">
        <v>22</v>
      </c>
      <c r="C2292" t="s">
        <v>11</v>
      </c>
      <c r="D2292">
        <v>2</v>
      </c>
      <c r="E2292" t="s">
        <v>16</v>
      </c>
      <c r="F2292">
        <v>3.3</v>
      </c>
      <c r="G2292" s="1">
        <v>44572</v>
      </c>
      <c r="H2292">
        <v>144</v>
      </c>
      <c r="I2292">
        <v>1200</v>
      </c>
      <c r="K2292">
        <f>IF(ISBLANK(J2292),VLOOKUP(A2292,LinearRegression!$B$2:$J$850,6,FALSE),J2292)</f>
        <v>11581.097316580801</v>
      </c>
      <c r="L2292" s="4">
        <f>IF(ISBLANK(J2292),VLOOKUP(A2292,GradientBoostingRegressor!$B$2:$J$850,6,FALSE),J2292)</f>
        <v>16368.789192079001</v>
      </c>
      <c r="P2292">
        <f t="shared" si="130"/>
        <v>0</v>
      </c>
      <c r="Q2292">
        <f>$H2292*Q$2402</f>
        <v>22181.082003566895</v>
      </c>
      <c r="R2292">
        <f t="shared" si="131"/>
        <v>0</v>
      </c>
      <c r="S2292">
        <f t="shared" si="132"/>
        <v>0</v>
      </c>
      <c r="T2292">
        <f>MROT/DAY(EOMONTH(MIN($G$2:$G$2401),MONTH(G2292)-1))/8*H2292*$T$2402</f>
        <v>0</v>
      </c>
      <c r="U2292">
        <f>I2292-PLAN</f>
        <v>-360</v>
      </c>
    </row>
    <row r="2293" spans="1:21" x14ac:dyDescent="0.35">
      <c r="A2293">
        <v>2010</v>
      </c>
      <c r="B2293" t="s">
        <v>23</v>
      </c>
      <c r="C2293" t="s">
        <v>18</v>
      </c>
      <c r="D2293">
        <v>2</v>
      </c>
      <c r="E2293" t="s">
        <v>16</v>
      </c>
      <c r="F2293">
        <v>3.3</v>
      </c>
      <c r="G2293" s="1">
        <v>44572</v>
      </c>
      <c r="H2293">
        <v>108</v>
      </c>
      <c r="I2293">
        <v>1200</v>
      </c>
      <c r="K2293">
        <f>IF(ISBLANK(J2293),VLOOKUP(A2293,LinearRegression!$B$2:$J$850,6,FALSE),J2293)</f>
        <v>3278.79693382201</v>
      </c>
      <c r="L2293" s="4">
        <f>IF(ISBLANK(J2293),VLOOKUP(A2293,GradientBoostingRegressor!$B$2:$J$850,6,FALSE),J2293)</f>
        <v>12445.900635778</v>
      </c>
      <c r="P2293">
        <f t="shared" si="130"/>
        <v>0</v>
      </c>
      <c r="Q2293">
        <f>$H2293*Q$2402</f>
        <v>16635.811502675173</v>
      </c>
      <c r="R2293">
        <f t="shared" si="131"/>
        <v>0</v>
      </c>
      <c r="S2293">
        <f t="shared" si="132"/>
        <v>0</v>
      </c>
      <c r="T2293">
        <f>MROT/DAY(EOMONTH(MIN($G$2:$G$2401),MONTH(G2293)-1))/8*H2293*$T$2402</f>
        <v>0</v>
      </c>
      <c r="U2293">
        <f>I2293-PLAN</f>
        <v>-360</v>
      </c>
    </row>
    <row r="2294" spans="1:21" x14ac:dyDescent="0.35">
      <c r="A2294">
        <v>2011</v>
      </c>
      <c r="B2294" t="s">
        <v>24</v>
      </c>
      <c r="C2294" t="s">
        <v>18</v>
      </c>
      <c r="D2294">
        <v>2</v>
      </c>
      <c r="E2294" t="s">
        <v>16</v>
      </c>
      <c r="F2294">
        <v>3.3</v>
      </c>
      <c r="G2294" s="1">
        <v>44572</v>
      </c>
      <c r="H2294">
        <v>144</v>
      </c>
      <c r="I2294">
        <v>1200</v>
      </c>
      <c r="K2294">
        <f>IF(ISBLANK(J2294),VLOOKUP(A2294,LinearRegression!$B$2:$J$850,6,FALSE),J2294)</f>
        <v>11581.097316580801</v>
      </c>
      <c r="L2294" s="4">
        <f>IF(ISBLANK(J2294),VLOOKUP(A2294,GradientBoostingRegressor!$B$2:$J$850,6,FALSE),J2294)</f>
        <v>16402.9723889099</v>
      </c>
      <c r="P2294">
        <f t="shared" si="130"/>
        <v>0</v>
      </c>
      <c r="Q2294">
        <f>$H2294*Q$2402</f>
        <v>22181.082003566895</v>
      </c>
      <c r="R2294">
        <f t="shared" si="131"/>
        <v>0</v>
      </c>
      <c r="S2294">
        <f t="shared" si="132"/>
        <v>0</v>
      </c>
      <c r="T2294">
        <f>MROT/DAY(EOMONTH(MIN($G$2:$G$2401),MONTH(G2294)-1))/8*H2294*$T$2402</f>
        <v>0</v>
      </c>
      <c r="U2294">
        <f>I2294-PLAN</f>
        <v>-360</v>
      </c>
    </row>
    <row r="2295" spans="1:21" x14ac:dyDescent="0.35">
      <c r="A2295">
        <v>2012</v>
      </c>
      <c r="B2295" t="s">
        <v>25</v>
      </c>
      <c r="C2295" t="s">
        <v>11</v>
      </c>
      <c r="D2295">
        <v>2</v>
      </c>
      <c r="E2295" t="s">
        <v>16</v>
      </c>
      <c r="F2295">
        <v>3.3</v>
      </c>
      <c r="G2295" s="1">
        <v>44572</v>
      </c>
      <c r="H2295">
        <v>144</v>
      </c>
      <c r="I2295">
        <v>1200</v>
      </c>
      <c r="K2295">
        <f>IF(ISBLANK(J2295),VLOOKUP(A2295,LinearRegression!$B$2:$J$850,6,FALSE),J2295)</f>
        <v>11581.097316580801</v>
      </c>
      <c r="L2295" s="4">
        <f>IF(ISBLANK(J2295),VLOOKUP(A2295,GradientBoostingRegressor!$B$2:$J$850,6,FALSE),J2295)</f>
        <v>16368.789192079001</v>
      </c>
      <c r="P2295">
        <f t="shared" si="130"/>
        <v>0</v>
      </c>
      <c r="Q2295">
        <f>$H2295*Q$2402</f>
        <v>22181.082003566895</v>
      </c>
      <c r="R2295">
        <f t="shared" si="131"/>
        <v>0</v>
      </c>
      <c r="S2295">
        <f t="shared" si="132"/>
        <v>0</v>
      </c>
      <c r="T2295">
        <f>MROT/DAY(EOMONTH(MIN($G$2:$G$2401),MONTH(G2295)-1))/8*H2295*$T$2402</f>
        <v>0</v>
      </c>
      <c r="U2295">
        <f>I2295-PLAN</f>
        <v>-360</v>
      </c>
    </row>
    <row r="2296" spans="1:21" x14ac:dyDescent="0.35">
      <c r="A2296">
        <v>2013</v>
      </c>
      <c r="B2296" t="s">
        <v>26</v>
      </c>
      <c r="C2296" t="s">
        <v>11</v>
      </c>
      <c r="D2296">
        <v>2</v>
      </c>
      <c r="E2296" t="s">
        <v>16</v>
      </c>
      <c r="F2296">
        <v>3.3</v>
      </c>
      <c r="G2296" s="1">
        <v>44572</v>
      </c>
      <c r="H2296">
        <v>132</v>
      </c>
      <c r="I2296">
        <v>1200</v>
      </c>
      <c r="K2296">
        <f>IF(ISBLANK(J2296),VLOOKUP(A2296,LinearRegression!$B$2:$J$850,6,FALSE),J2296)</f>
        <v>8813.6638556612597</v>
      </c>
      <c r="L2296" s="4">
        <f>IF(ISBLANK(J2296),VLOOKUP(A2296,GradientBoostingRegressor!$B$2:$J$850,6,FALSE),J2296)</f>
        <v>15569.824815678399</v>
      </c>
      <c r="P2296">
        <f t="shared" si="130"/>
        <v>0</v>
      </c>
      <c r="Q2296">
        <f>$H2296*Q$2402</f>
        <v>20332.658503269657</v>
      </c>
      <c r="R2296">
        <f t="shared" si="131"/>
        <v>0</v>
      </c>
      <c r="S2296">
        <f t="shared" si="132"/>
        <v>0</v>
      </c>
      <c r="T2296">
        <f>MROT/DAY(EOMONTH(MIN($G$2:$G$2401),MONTH(G2296)-1))/8*H2296*$T$2402</f>
        <v>0</v>
      </c>
      <c r="U2296">
        <f>I2296-PLAN</f>
        <v>-360</v>
      </c>
    </row>
    <row r="2297" spans="1:21" x14ac:dyDescent="0.35">
      <c r="A2297">
        <v>2014</v>
      </c>
      <c r="B2297" t="s">
        <v>27</v>
      </c>
      <c r="C2297" t="s">
        <v>18</v>
      </c>
      <c r="D2297">
        <v>2</v>
      </c>
      <c r="E2297" t="s">
        <v>16</v>
      </c>
      <c r="F2297">
        <v>3.3</v>
      </c>
      <c r="G2297" s="1">
        <v>44572</v>
      </c>
      <c r="H2297">
        <v>144</v>
      </c>
      <c r="I2297">
        <v>1200</v>
      </c>
      <c r="K2297">
        <f>IF(ISBLANK(J2297),VLOOKUP(A2297,LinearRegression!$B$2:$J$850,6,FALSE),J2297)</f>
        <v>11581.097316580801</v>
      </c>
      <c r="L2297" s="4">
        <f>IF(ISBLANK(J2297),VLOOKUP(A2297,GradientBoostingRegressor!$B$2:$J$850,6,FALSE),J2297)</f>
        <v>16402.9723889099</v>
      </c>
      <c r="P2297">
        <f t="shared" si="130"/>
        <v>0</v>
      </c>
      <c r="Q2297">
        <f>$H2297*Q$2402</f>
        <v>22181.082003566895</v>
      </c>
      <c r="R2297">
        <f t="shared" si="131"/>
        <v>0</v>
      </c>
      <c r="S2297">
        <f t="shared" si="132"/>
        <v>0</v>
      </c>
      <c r="T2297">
        <f>MROT/DAY(EOMONTH(MIN($G$2:$G$2401),MONTH(G2297)-1))/8*H2297*$T$2402</f>
        <v>0</v>
      </c>
      <c r="U2297">
        <f>I2297-PLAN</f>
        <v>-360</v>
      </c>
    </row>
    <row r="2298" spans="1:21" x14ac:dyDescent="0.35">
      <c r="A2298">
        <v>2015</v>
      </c>
      <c r="B2298" t="s">
        <v>28</v>
      </c>
      <c r="C2298" t="s">
        <v>11</v>
      </c>
      <c r="D2298">
        <v>2</v>
      </c>
      <c r="E2298" t="s">
        <v>16</v>
      </c>
      <c r="F2298">
        <v>3.3</v>
      </c>
      <c r="G2298" s="1">
        <v>44572</v>
      </c>
      <c r="H2298">
        <v>156</v>
      </c>
      <c r="I2298">
        <v>1200</v>
      </c>
      <c r="K2298">
        <f>IF(ISBLANK(J2298),VLOOKUP(A2298,LinearRegression!$B$2:$J$850,6,FALSE),J2298)</f>
        <v>14348.5307775005</v>
      </c>
      <c r="L2298" s="4">
        <f>IF(ISBLANK(J2298),VLOOKUP(A2298,GradientBoostingRegressor!$B$2:$J$850,6,FALSE),J2298)</f>
        <v>18194.681063387699</v>
      </c>
      <c r="P2298">
        <f t="shared" si="130"/>
        <v>0</v>
      </c>
      <c r="Q2298">
        <f>$H2298*Q$2402</f>
        <v>24029.505503864137</v>
      </c>
      <c r="R2298">
        <f t="shared" si="131"/>
        <v>0</v>
      </c>
      <c r="S2298">
        <f t="shared" si="132"/>
        <v>0</v>
      </c>
      <c r="T2298">
        <f>MROT/DAY(EOMONTH(MIN($G$2:$G$2401),MONTH(G2298)-1))/8*H2298*$T$2402</f>
        <v>0</v>
      </c>
      <c r="U2298">
        <f>I2298-PLAN</f>
        <v>-360</v>
      </c>
    </row>
    <row r="2299" spans="1:21" x14ac:dyDescent="0.35">
      <c r="A2299">
        <v>2016</v>
      </c>
      <c r="B2299" t="s">
        <v>29</v>
      </c>
      <c r="C2299" t="s">
        <v>18</v>
      </c>
      <c r="D2299">
        <v>2</v>
      </c>
      <c r="E2299" t="s">
        <v>16</v>
      </c>
      <c r="F2299">
        <v>3.3</v>
      </c>
      <c r="G2299" s="1">
        <v>44572</v>
      </c>
      <c r="H2299">
        <v>120</v>
      </c>
      <c r="I2299">
        <v>1200</v>
      </c>
      <c r="K2299">
        <f>IF(ISBLANK(J2299),VLOOKUP(A2299,LinearRegression!$B$2:$J$850,6,FALSE),J2299)</f>
        <v>6046.2303947416303</v>
      </c>
      <c r="L2299" s="4">
        <f>IF(ISBLANK(J2299),VLOOKUP(A2299,GradientBoostingRegressor!$B$2:$J$850,6,FALSE),J2299)</f>
        <v>14355.8084414389</v>
      </c>
      <c r="P2299">
        <f t="shared" si="130"/>
        <v>0</v>
      </c>
      <c r="Q2299">
        <f>$H2299*Q$2402</f>
        <v>18484.235002972415</v>
      </c>
      <c r="R2299">
        <f t="shared" si="131"/>
        <v>0</v>
      </c>
      <c r="S2299">
        <f t="shared" si="132"/>
        <v>0</v>
      </c>
      <c r="T2299">
        <f>MROT/DAY(EOMONTH(MIN($G$2:$G$2401),MONTH(G2299)-1))/8*H2299*$T$2402</f>
        <v>0</v>
      </c>
      <c r="U2299">
        <f>I2299-PLAN</f>
        <v>-360</v>
      </c>
    </row>
    <row r="2300" spans="1:21" x14ac:dyDescent="0.35">
      <c r="A2300">
        <v>2020</v>
      </c>
      <c r="B2300" t="s">
        <v>33</v>
      </c>
      <c r="C2300" t="s">
        <v>11</v>
      </c>
      <c r="D2300">
        <v>3</v>
      </c>
      <c r="E2300" t="s">
        <v>12</v>
      </c>
      <c r="F2300">
        <v>1</v>
      </c>
      <c r="G2300" s="1">
        <v>44572</v>
      </c>
      <c r="H2300">
        <v>132</v>
      </c>
      <c r="I2300">
        <v>1200</v>
      </c>
      <c r="K2300">
        <f>IF(ISBLANK(J2300),VLOOKUP(A2300,LinearRegression!$B$2:$J$850,6,FALSE),J2300)</f>
        <v>6047.0209920064299</v>
      </c>
      <c r="L2300" s="4">
        <f>IF(ISBLANK(J2300),VLOOKUP(A2300,GradientBoostingRegressor!$B$2:$J$850,6,FALSE),J2300)</f>
        <v>11878.079304696699</v>
      </c>
      <c r="P2300">
        <f t="shared" si="130"/>
        <v>0</v>
      </c>
      <c r="Q2300">
        <f>$H2300*Q$2402</f>
        <v>20332.658503269657</v>
      </c>
      <c r="R2300">
        <f t="shared" si="131"/>
        <v>0</v>
      </c>
      <c r="S2300">
        <f t="shared" si="132"/>
        <v>0</v>
      </c>
      <c r="T2300">
        <f>MROT/DAY(EOMONTH(MIN($G$2:$G$2401),MONTH(G2300)-1))/8*H2300*$T$2402</f>
        <v>0</v>
      </c>
      <c r="U2300">
        <f>I2300-PLAN</f>
        <v>-360</v>
      </c>
    </row>
    <row r="2301" spans="1:21" x14ac:dyDescent="0.35">
      <c r="A2301">
        <v>2027</v>
      </c>
      <c r="B2301" t="s">
        <v>40</v>
      </c>
      <c r="C2301" t="s">
        <v>18</v>
      </c>
      <c r="D2301">
        <v>3</v>
      </c>
      <c r="E2301" t="s">
        <v>16</v>
      </c>
      <c r="F2301">
        <v>3.3</v>
      </c>
      <c r="G2301" s="1">
        <v>44572</v>
      </c>
      <c r="H2301">
        <v>168</v>
      </c>
      <c r="I2301">
        <v>1200</v>
      </c>
      <c r="K2301">
        <f>IF(ISBLANK(J2301),VLOOKUP(A2301,LinearRegression!$B$2:$J$850,6,FALSE),J2301)</f>
        <v>19907.750954413099</v>
      </c>
      <c r="L2301" s="4">
        <f>IF(ISBLANK(J2301),VLOOKUP(A2301,GradientBoostingRegressor!$B$2:$J$850,6,FALSE),J2301)</f>
        <v>19594.230872120901</v>
      </c>
      <c r="P2301">
        <f t="shared" si="130"/>
        <v>0</v>
      </c>
      <c r="Q2301">
        <f>$H2301*Q$2402</f>
        <v>25877.929004161379</v>
      </c>
      <c r="R2301">
        <f t="shared" si="131"/>
        <v>0</v>
      </c>
      <c r="S2301">
        <f t="shared" si="132"/>
        <v>0</v>
      </c>
      <c r="T2301">
        <f>MROT/DAY(EOMONTH(MIN($G$2:$G$2401),MONTH(G2301)-1))/8*H2301*$T$2402</f>
        <v>0</v>
      </c>
      <c r="U2301">
        <f>I2301-PLAN</f>
        <v>-360</v>
      </c>
    </row>
    <row r="2302" spans="1:21" x14ac:dyDescent="0.35">
      <c r="A2302">
        <v>2049</v>
      </c>
      <c r="B2302" t="s">
        <v>64</v>
      </c>
      <c r="C2302" t="s">
        <v>65</v>
      </c>
      <c r="D2302">
        <v>4</v>
      </c>
      <c r="E2302" t="s">
        <v>66</v>
      </c>
      <c r="F2302">
        <v>3.4</v>
      </c>
      <c r="G2302" s="1">
        <v>44572</v>
      </c>
      <c r="H2302">
        <v>144</v>
      </c>
      <c r="I2302">
        <v>1200</v>
      </c>
      <c r="K2302">
        <f>IF(ISBLANK(J2302),VLOOKUP(A2302,LinearRegression!$B$2:$J$850,6,FALSE),J2302)</f>
        <v>17406.341599855899</v>
      </c>
      <c r="L2302" s="4">
        <f>IF(ISBLANK(J2302),VLOOKUP(A2302,GradientBoostingRegressor!$B$2:$J$850,6,FALSE),J2302)</f>
        <v>18563.369486519201</v>
      </c>
      <c r="P2302">
        <f t="shared" si="130"/>
        <v>0</v>
      </c>
      <c r="Q2302">
        <f>$H2302*Q$2402</f>
        <v>22181.082003566895</v>
      </c>
      <c r="R2302">
        <f t="shared" si="131"/>
        <v>0</v>
      </c>
      <c r="S2302">
        <f t="shared" si="132"/>
        <v>0</v>
      </c>
      <c r="T2302">
        <f>MROT/DAY(EOMONTH(MIN($G$2:$G$2401),MONTH(G2302)-1))/8*H2302*$T$2402</f>
        <v>0</v>
      </c>
      <c r="U2302">
        <f>I2302-PLAN</f>
        <v>-360</v>
      </c>
    </row>
    <row r="2303" spans="1:21" x14ac:dyDescent="0.35">
      <c r="A2303">
        <v>2051</v>
      </c>
      <c r="B2303" t="s">
        <v>69</v>
      </c>
      <c r="C2303" t="s">
        <v>68</v>
      </c>
      <c r="D2303">
        <v>4</v>
      </c>
      <c r="E2303" t="s">
        <v>66</v>
      </c>
      <c r="F2303">
        <v>3.4</v>
      </c>
      <c r="G2303" s="1">
        <v>44572</v>
      </c>
      <c r="H2303">
        <v>144</v>
      </c>
      <c r="I2303">
        <v>1200</v>
      </c>
      <c r="K2303">
        <f>IF(ISBLANK(J2303),VLOOKUP(A2303,LinearRegression!$B$2:$J$850,6,FALSE),J2303)</f>
        <v>17406.341599855899</v>
      </c>
      <c r="L2303" s="4">
        <f>IF(ISBLANK(J2303),VLOOKUP(A2303,GradientBoostingRegressor!$B$2:$J$850,6,FALSE),J2303)</f>
        <v>18916.000143964699</v>
      </c>
      <c r="P2303">
        <f t="shared" si="130"/>
        <v>0</v>
      </c>
      <c r="Q2303">
        <f>$H2303*Q$2402</f>
        <v>22181.082003566895</v>
      </c>
      <c r="R2303">
        <f t="shared" si="131"/>
        <v>0</v>
      </c>
      <c r="S2303">
        <f t="shared" si="132"/>
        <v>0</v>
      </c>
      <c r="T2303">
        <f>MROT/DAY(EOMONTH(MIN($G$2:$G$2401),MONTH(G2303)-1))/8*H2303*$T$2402</f>
        <v>0</v>
      </c>
      <c r="U2303">
        <f>I2303-PLAN</f>
        <v>-360</v>
      </c>
    </row>
    <row r="2304" spans="1:21" x14ac:dyDescent="0.35">
      <c r="A2304">
        <v>2057</v>
      </c>
      <c r="B2304" t="s">
        <v>76</v>
      </c>
      <c r="C2304" t="s">
        <v>71</v>
      </c>
      <c r="D2304">
        <v>4</v>
      </c>
      <c r="E2304" t="s">
        <v>66</v>
      </c>
      <c r="F2304">
        <v>3.1</v>
      </c>
      <c r="G2304" s="1">
        <v>44572</v>
      </c>
      <c r="H2304">
        <v>144</v>
      </c>
      <c r="I2304">
        <v>1200</v>
      </c>
      <c r="K2304">
        <f>IF(ISBLANK(J2304),VLOOKUP(A2304,LinearRegression!$B$2:$J$850,6,FALSE),J2304)</f>
        <v>16681.329045988801</v>
      </c>
      <c r="L2304" s="4">
        <f>IF(ISBLANK(J2304),VLOOKUP(A2304,GradientBoostingRegressor!$B$2:$J$850,6,FALSE),J2304)</f>
        <v>16522.4411418893</v>
      </c>
      <c r="P2304">
        <f t="shared" si="130"/>
        <v>0</v>
      </c>
      <c r="Q2304">
        <f>$H2304*Q$2402</f>
        <v>22181.082003566895</v>
      </c>
      <c r="R2304">
        <f t="shared" si="131"/>
        <v>0</v>
      </c>
      <c r="S2304">
        <f t="shared" si="132"/>
        <v>0</v>
      </c>
      <c r="T2304">
        <f>MROT/DAY(EOMONTH(MIN($G$2:$G$2401),MONTH(G2304)-1))/8*H2304*$T$2402</f>
        <v>0</v>
      </c>
      <c r="U2304">
        <f>I2304-PLAN</f>
        <v>-360</v>
      </c>
    </row>
    <row r="2305" spans="1:21" x14ac:dyDescent="0.35">
      <c r="A2305">
        <v>2059</v>
      </c>
      <c r="B2305" t="s">
        <v>78</v>
      </c>
      <c r="C2305" t="s">
        <v>65</v>
      </c>
      <c r="D2305">
        <v>4</v>
      </c>
      <c r="E2305" t="s">
        <v>66</v>
      </c>
      <c r="F2305">
        <v>3.4</v>
      </c>
      <c r="G2305" s="1">
        <v>44572</v>
      </c>
      <c r="H2305">
        <v>144</v>
      </c>
      <c r="I2305">
        <v>1200</v>
      </c>
      <c r="K2305">
        <f>IF(ISBLANK(J2305),VLOOKUP(A2305,LinearRegression!$B$2:$J$850,6,FALSE),J2305)</f>
        <v>17406.341599855899</v>
      </c>
      <c r="L2305" s="4">
        <f>IF(ISBLANK(J2305),VLOOKUP(A2305,GradientBoostingRegressor!$B$2:$J$850,6,FALSE),J2305)</f>
        <v>18563.369486519201</v>
      </c>
      <c r="P2305">
        <f t="shared" si="130"/>
        <v>0</v>
      </c>
      <c r="Q2305">
        <f>$H2305*Q$2402</f>
        <v>22181.082003566895</v>
      </c>
      <c r="R2305">
        <f t="shared" si="131"/>
        <v>0</v>
      </c>
      <c r="S2305">
        <f t="shared" si="132"/>
        <v>0</v>
      </c>
      <c r="T2305">
        <f>MROT/DAY(EOMONTH(MIN($G$2:$G$2401),MONTH(G2305)-1))/8*H2305*$T$2402</f>
        <v>0</v>
      </c>
      <c r="U2305">
        <f>I2305-PLAN</f>
        <v>-360</v>
      </c>
    </row>
    <row r="2306" spans="1:21" x14ac:dyDescent="0.35">
      <c r="A2306">
        <v>2077</v>
      </c>
      <c r="B2306" t="s">
        <v>97</v>
      </c>
      <c r="C2306" t="s">
        <v>89</v>
      </c>
      <c r="D2306">
        <v>4</v>
      </c>
      <c r="E2306" t="s">
        <v>16</v>
      </c>
      <c r="F2306">
        <v>3.2</v>
      </c>
      <c r="G2306" s="1">
        <v>44572</v>
      </c>
      <c r="H2306">
        <v>156</v>
      </c>
      <c r="I2306">
        <v>1200</v>
      </c>
      <c r="K2306">
        <f>IF(ISBLANK(J2306),VLOOKUP(A2306,LinearRegression!$B$2:$J$850,6,FALSE),J2306)</f>
        <v>19690.433358197501</v>
      </c>
      <c r="L2306" s="4">
        <f>IF(ISBLANK(J2306),VLOOKUP(A2306,GradientBoostingRegressor!$B$2:$J$850,6,FALSE),J2306)</f>
        <v>19370.766898002399</v>
      </c>
      <c r="P2306">
        <f t="shared" si="130"/>
        <v>0</v>
      </c>
      <c r="Q2306">
        <f>$H2306*Q$2402</f>
        <v>24029.505503864137</v>
      </c>
      <c r="R2306">
        <f t="shared" si="131"/>
        <v>0</v>
      </c>
      <c r="S2306">
        <f t="shared" si="132"/>
        <v>0</v>
      </c>
      <c r="T2306">
        <f>MROT/DAY(EOMONTH(MIN($G$2:$G$2401),MONTH(G2306)-1))/8*H2306*$T$2402</f>
        <v>0</v>
      </c>
      <c r="U2306">
        <f>I2306-PLAN</f>
        <v>-360</v>
      </c>
    </row>
    <row r="2307" spans="1:21" x14ac:dyDescent="0.35">
      <c r="A2307">
        <v>2080</v>
      </c>
      <c r="B2307" t="s">
        <v>100</v>
      </c>
      <c r="C2307" t="s">
        <v>89</v>
      </c>
      <c r="D2307">
        <v>4</v>
      </c>
      <c r="E2307" t="s">
        <v>16</v>
      </c>
      <c r="F2307">
        <v>3.2</v>
      </c>
      <c r="G2307" s="1">
        <v>44572</v>
      </c>
      <c r="H2307">
        <v>120</v>
      </c>
      <c r="I2307">
        <v>1200</v>
      </c>
      <c r="K2307">
        <f>IF(ISBLANK(J2307),VLOOKUP(A2307,LinearRegression!$B$2:$J$850,6,FALSE),J2307)</f>
        <v>11388.132975438601</v>
      </c>
      <c r="L2307" s="4">
        <f>IF(ISBLANK(J2307),VLOOKUP(A2307,GradientBoostingRegressor!$B$2:$J$850,6,FALSE),J2307)</f>
        <v>14671.1968536122</v>
      </c>
      <c r="P2307">
        <f t="shared" ref="P2307:P2370" si="133">$I2307*P$2402</f>
        <v>0</v>
      </c>
      <c r="Q2307">
        <f>$H2307*Q$2402</f>
        <v>18484.235002972415</v>
      </c>
      <c r="R2307">
        <f t="shared" ref="R2307:R2370" si="134">$D2307*R$2402</f>
        <v>0</v>
      </c>
      <c r="S2307">
        <f t="shared" ref="S2307:S2370" si="135">$F2307*S$2402</f>
        <v>0</v>
      </c>
      <c r="T2307">
        <f>MROT/DAY(EOMONTH(MIN($G$2:$G$2401),MONTH(G2307)-1))/8*H2307*$T$2402</f>
        <v>0</v>
      </c>
      <c r="U2307">
        <f>I2307-PLAN</f>
        <v>-360</v>
      </c>
    </row>
    <row r="2308" spans="1:21" x14ac:dyDescent="0.35">
      <c r="A2308">
        <v>2091</v>
      </c>
      <c r="B2308" t="s">
        <v>112</v>
      </c>
      <c r="C2308" t="s">
        <v>18</v>
      </c>
      <c r="D2308">
        <v>4</v>
      </c>
      <c r="E2308" t="s">
        <v>103</v>
      </c>
      <c r="F2308">
        <v>3.3</v>
      </c>
      <c r="G2308" s="1">
        <v>44572</v>
      </c>
      <c r="H2308">
        <v>156</v>
      </c>
      <c r="I2308">
        <v>1200</v>
      </c>
      <c r="K2308">
        <f>IF(ISBLANK(J2308),VLOOKUP(A2308,LinearRegression!$B$2:$J$850,6,FALSE),J2308)</f>
        <v>19932.104209486501</v>
      </c>
      <c r="L2308" s="4">
        <f>IF(ISBLANK(J2308),VLOOKUP(A2308,GradientBoostingRegressor!$B$2:$J$850,6,FALSE),J2308)</f>
        <v>19869.320443538301</v>
      </c>
      <c r="P2308">
        <f t="shared" si="133"/>
        <v>0</v>
      </c>
      <c r="Q2308">
        <f>$H2308*Q$2402</f>
        <v>24029.505503864137</v>
      </c>
      <c r="R2308">
        <f t="shared" si="134"/>
        <v>0</v>
      </c>
      <c r="S2308">
        <f t="shared" si="135"/>
        <v>0</v>
      </c>
      <c r="T2308">
        <f>MROT/DAY(EOMONTH(MIN($G$2:$G$2401),MONTH(G2308)-1))/8*H2308*$T$2402</f>
        <v>0</v>
      </c>
      <c r="U2308">
        <f>I2308-PLAN</f>
        <v>-360</v>
      </c>
    </row>
    <row r="2309" spans="1:21" x14ac:dyDescent="0.35">
      <c r="A2309">
        <v>2100</v>
      </c>
      <c r="B2309" t="s">
        <v>122</v>
      </c>
      <c r="C2309" t="s">
        <v>114</v>
      </c>
      <c r="D2309">
        <v>5</v>
      </c>
      <c r="E2309" t="s">
        <v>51</v>
      </c>
      <c r="F2309">
        <v>3.3</v>
      </c>
      <c r="G2309" s="1">
        <v>44572</v>
      </c>
      <c r="H2309">
        <v>156</v>
      </c>
      <c r="I2309">
        <v>1200</v>
      </c>
      <c r="K2309">
        <f>IF(ISBLANK(J2309),VLOOKUP(A2309,LinearRegression!$B$2:$J$850,6,FALSE),J2309)</f>
        <v>22723.8909254795</v>
      </c>
      <c r="L2309" s="4">
        <f>IF(ISBLANK(J2309),VLOOKUP(A2309,GradientBoostingRegressor!$B$2:$J$850,6,FALSE),J2309)</f>
        <v>21270.579006235199</v>
      </c>
      <c r="P2309">
        <f t="shared" si="133"/>
        <v>0</v>
      </c>
      <c r="Q2309">
        <f>$H2309*Q$2402</f>
        <v>24029.505503864137</v>
      </c>
      <c r="R2309">
        <f t="shared" si="134"/>
        <v>0</v>
      </c>
      <c r="S2309">
        <f t="shared" si="135"/>
        <v>0</v>
      </c>
      <c r="T2309">
        <f>MROT/DAY(EOMONTH(MIN($G$2:$G$2401),MONTH(G2309)-1))/8*H2309*$T$2402</f>
        <v>0</v>
      </c>
      <c r="U2309">
        <f>I2309-PLAN</f>
        <v>-360</v>
      </c>
    </row>
    <row r="2310" spans="1:21" x14ac:dyDescent="0.35">
      <c r="A2310">
        <v>2113</v>
      </c>
      <c r="B2310" t="s">
        <v>136</v>
      </c>
      <c r="C2310" t="s">
        <v>50</v>
      </c>
      <c r="D2310">
        <v>5</v>
      </c>
      <c r="E2310" t="s">
        <v>133</v>
      </c>
      <c r="F2310">
        <v>2</v>
      </c>
      <c r="G2310" s="1">
        <v>44572</v>
      </c>
      <c r="H2310">
        <v>156</v>
      </c>
      <c r="I2310">
        <v>1200</v>
      </c>
      <c r="K2310">
        <f>IF(ISBLANK(J2310),VLOOKUP(A2310,LinearRegression!$B$2:$J$850,6,FALSE),J2310)</f>
        <v>19582.169858722002</v>
      </c>
      <c r="L2310" s="4">
        <f>IF(ISBLANK(J2310),VLOOKUP(A2310,GradientBoostingRegressor!$B$2:$J$850,6,FALSE),J2310)</f>
        <v>19590.755665440502</v>
      </c>
      <c r="P2310">
        <f t="shared" si="133"/>
        <v>0</v>
      </c>
      <c r="Q2310">
        <f>$H2310*Q$2402</f>
        <v>24029.505503864137</v>
      </c>
      <c r="R2310">
        <f t="shared" si="134"/>
        <v>0</v>
      </c>
      <c r="S2310">
        <f t="shared" si="135"/>
        <v>0</v>
      </c>
      <c r="T2310">
        <f>MROT/DAY(EOMONTH(MIN($G$2:$G$2401),MONTH(G2310)-1))/8*H2310*$T$2402</f>
        <v>0</v>
      </c>
      <c r="U2310">
        <f>I2310-PLAN</f>
        <v>-360</v>
      </c>
    </row>
    <row r="2311" spans="1:21" x14ac:dyDescent="0.35">
      <c r="A2311">
        <v>2114</v>
      </c>
      <c r="B2311" t="s">
        <v>137</v>
      </c>
      <c r="C2311" t="s">
        <v>50</v>
      </c>
      <c r="D2311">
        <v>5</v>
      </c>
      <c r="E2311" t="s">
        <v>133</v>
      </c>
      <c r="F2311">
        <v>2</v>
      </c>
      <c r="G2311" s="1">
        <v>44572</v>
      </c>
      <c r="H2311">
        <v>156</v>
      </c>
      <c r="I2311">
        <v>1200</v>
      </c>
      <c r="K2311">
        <f>IF(ISBLANK(J2311),VLOOKUP(A2311,LinearRegression!$B$2:$J$850,6,FALSE),J2311)</f>
        <v>19582.169858722002</v>
      </c>
      <c r="L2311" s="4">
        <f>IF(ISBLANK(J2311),VLOOKUP(A2311,GradientBoostingRegressor!$B$2:$J$850,6,FALSE),J2311)</f>
        <v>19590.755665440502</v>
      </c>
      <c r="P2311">
        <f t="shared" si="133"/>
        <v>0</v>
      </c>
      <c r="Q2311">
        <f>$H2311*Q$2402</f>
        <v>24029.505503864137</v>
      </c>
      <c r="R2311">
        <f t="shared" si="134"/>
        <v>0</v>
      </c>
      <c r="S2311">
        <f t="shared" si="135"/>
        <v>0</v>
      </c>
      <c r="T2311">
        <f>MROT/DAY(EOMONTH(MIN($G$2:$G$2401),MONTH(G2311)-1))/8*H2311*$T$2402</f>
        <v>0</v>
      </c>
      <c r="U2311">
        <f>I2311-PLAN</f>
        <v>-360</v>
      </c>
    </row>
    <row r="2312" spans="1:21" x14ac:dyDescent="0.35">
      <c r="A2312">
        <v>2116</v>
      </c>
      <c r="B2312" t="s">
        <v>139</v>
      </c>
      <c r="C2312" t="s">
        <v>65</v>
      </c>
      <c r="D2312">
        <v>5</v>
      </c>
      <c r="E2312" t="s">
        <v>66</v>
      </c>
      <c r="F2312">
        <v>3.4</v>
      </c>
      <c r="G2312" s="1">
        <v>44572</v>
      </c>
      <c r="H2312">
        <v>132</v>
      </c>
      <c r="I2312">
        <v>1200</v>
      </c>
      <c r="K2312">
        <f>IF(ISBLANK(J2312),VLOOKUP(A2312,LinearRegression!$B$2:$J$850,6,FALSE),J2312)</f>
        <v>17430.694854929301</v>
      </c>
      <c r="L2312" s="4">
        <f>IF(ISBLANK(J2312),VLOOKUP(A2312,GradientBoostingRegressor!$B$2:$J$850,6,FALSE),J2312)</f>
        <v>18864.153829667801</v>
      </c>
      <c r="P2312">
        <f t="shared" si="133"/>
        <v>0</v>
      </c>
      <c r="Q2312">
        <f>$H2312*Q$2402</f>
        <v>20332.658503269657</v>
      </c>
      <c r="R2312">
        <f t="shared" si="134"/>
        <v>0</v>
      </c>
      <c r="S2312">
        <f t="shared" si="135"/>
        <v>0</v>
      </c>
      <c r="T2312">
        <f>MROT/DAY(EOMONTH(MIN($G$2:$G$2401),MONTH(G2312)-1))/8*H2312*$T$2402</f>
        <v>0</v>
      </c>
      <c r="U2312">
        <f>I2312-PLAN</f>
        <v>-360</v>
      </c>
    </row>
    <row r="2313" spans="1:21" x14ac:dyDescent="0.35">
      <c r="A2313">
        <v>2119</v>
      </c>
      <c r="B2313" t="s">
        <v>143</v>
      </c>
      <c r="C2313" t="s">
        <v>65</v>
      </c>
      <c r="D2313">
        <v>5</v>
      </c>
      <c r="E2313" t="s">
        <v>142</v>
      </c>
      <c r="F2313">
        <v>3.4</v>
      </c>
      <c r="G2313" s="1">
        <v>44572</v>
      </c>
      <c r="H2313">
        <v>156</v>
      </c>
      <c r="I2313">
        <v>1200</v>
      </c>
      <c r="K2313">
        <f>IF(ISBLANK(J2313),VLOOKUP(A2313,LinearRegression!$B$2:$J$850,6,FALSE),J2313)</f>
        <v>22965.5617767685</v>
      </c>
      <c r="L2313" s="4">
        <f>IF(ISBLANK(J2313),VLOOKUP(A2313,GradientBoostingRegressor!$B$2:$J$850,6,FALSE),J2313)</f>
        <v>22333.034074206</v>
      </c>
      <c r="P2313">
        <f t="shared" si="133"/>
        <v>0</v>
      </c>
      <c r="Q2313">
        <f>$H2313*Q$2402</f>
        <v>24029.505503864137</v>
      </c>
      <c r="R2313">
        <f t="shared" si="134"/>
        <v>0</v>
      </c>
      <c r="S2313">
        <f t="shared" si="135"/>
        <v>0</v>
      </c>
      <c r="T2313">
        <f>MROT/DAY(EOMONTH(MIN($G$2:$G$2401),MONTH(G2313)-1))/8*H2313*$T$2402</f>
        <v>0</v>
      </c>
      <c r="U2313">
        <f>I2313-PLAN</f>
        <v>-360</v>
      </c>
    </row>
    <row r="2314" spans="1:21" x14ac:dyDescent="0.35">
      <c r="A2314">
        <v>2131</v>
      </c>
      <c r="B2314" t="s">
        <v>156</v>
      </c>
      <c r="C2314" t="s">
        <v>65</v>
      </c>
      <c r="D2314">
        <v>5</v>
      </c>
      <c r="E2314" t="s">
        <v>151</v>
      </c>
      <c r="F2314">
        <v>3.4</v>
      </c>
      <c r="G2314" s="1">
        <v>44572</v>
      </c>
      <c r="H2314">
        <v>144</v>
      </c>
      <c r="I2314">
        <v>1200</v>
      </c>
      <c r="K2314">
        <f>IF(ISBLANK(J2314),VLOOKUP(A2314,LinearRegression!$B$2:$J$850,6,FALSE),J2314)</f>
        <v>20198.128315848899</v>
      </c>
      <c r="L2314" s="4">
        <f>IF(ISBLANK(J2314),VLOOKUP(A2314,GradientBoostingRegressor!$B$2:$J$850,6,FALSE),J2314)</f>
        <v>20268.223661467899</v>
      </c>
      <c r="P2314">
        <f t="shared" si="133"/>
        <v>0</v>
      </c>
      <c r="Q2314">
        <f>$H2314*Q$2402</f>
        <v>22181.082003566895</v>
      </c>
      <c r="R2314">
        <f t="shared" si="134"/>
        <v>0</v>
      </c>
      <c r="S2314">
        <f t="shared" si="135"/>
        <v>0</v>
      </c>
      <c r="T2314">
        <f>MROT/DAY(EOMONTH(MIN($G$2:$G$2401),MONTH(G2314)-1))/8*H2314*$T$2402</f>
        <v>0</v>
      </c>
      <c r="U2314">
        <f>I2314-PLAN</f>
        <v>-360</v>
      </c>
    </row>
    <row r="2315" spans="1:21" x14ac:dyDescent="0.35">
      <c r="A2315">
        <v>2144</v>
      </c>
      <c r="B2315" t="s">
        <v>169</v>
      </c>
      <c r="C2315" t="s">
        <v>65</v>
      </c>
      <c r="D2315">
        <v>6</v>
      </c>
      <c r="E2315" t="s">
        <v>66</v>
      </c>
      <c r="F2315">
        <v>3.4</v>
      </c>
      <c r="G2315" s="1">
        <v>44572</v>
      </c>
      <c r="H2315">
        <v>132</v>
      </c>
      <c r="I2315">
        <v>1200</v>
      </c>
      <c r="K2315">
        <f>IF(ISBLANK(J2315),VLOOKUP(A2315,LinearRegression!$B$2:$J$850,6,FALSE),J2315)</f>
        <v>20222.4815709223</v>
      </c>
      <c r="L2315" s="4">
        <f>IF(ISBLANK(J2315),VLOOKUP(A2315,GradientBoostingRegressor!$B$2:$J$850,6,FALSE),J2315)</f>
        <v>20262.400893974402</v>
      </c>
      <c r="P2315">
        <f t="shared" si="133"/>
        <v>0</v>
      </c>
      <c r="Q2315">
        <f>$H2315*Q$2402</f>
        <v>20332.658503269657</v>
      </c>
      <c r="R2315">
        <f t="shared" si="134"/>
        <v>0</v>
      </c>
      <c r="S2315">
        <f t="shared" si="135"/>
        <v>0</v>
      </c>
      <c r="T2315">
        <f>MROT/DAY(EOMONTH(MIN($G$2:$G$2401),MONTH(G2315)-1))/8*H2315*$T$2402</f>
        <v>0</v>
      </c>
      <c r="U2315">
        <f>I2315-PLAN</f>
        <v>-360</v>
      </c>
    </row>
    <row r="2316" spans="1:21" x14ac:dyDescent="0.35">
      <c r="A2316">
        <v>2145</v>
      </c>
      <c r="B2316" t="s">
        <v>170</v>
      </c>
      <c r="C2316" t="s">
        <v>65</v>
      </c>
      <c r="D2316">
        <v>6</v>
      </c>
      <c r="E2316" t="s">
        <v>66</v>
      </c>
      <c r="F2316">
        <v>3.4</v>
      </c>
      <c r="G2316" s="1">
        <v>44572</v>
      </c>
      <c r="H2316">
        <v>132</v>
      </c>
      <c r="I2316">
        <v>1200</v>
      </c>
      <c r="K2316">
        <f>IF(ISBLANK(J2316),VLOOKUP(A2316,LinearRegression!$B$2:$J$850,6,FALSE),J2316)</f>
        <v>20222.4815709223</v>
      </c>
      <c r="L2316" s="4">
        <f>IF(ISBLANK(J2316),VLOOKUP(A2316,GradientBoostingRegressor!$B$2:$J$850,6,FALSE),J2316)</f>
        <v>20262.400893974402</v>
      </c>
      <c r="P2316">
        <f t="shared" si="133"/>
        <v>0</v>
      </c>
      <c r="Q2316">
        <f>$H2316*Q$2402</f>
        <v>20332.658503269657</v>
      </c>
      <c r="R2316">
        <f t="shared" si="134"/>
        <v>0</v>
      </c>
      <c r="S2316">
        <f t="shared" si="135"/>
        <v>0</v>
      </c>
      <c r="T2316">
        <f>MROT/DAY(EOMONTH(MIN($G$2:$G$2401),MONTH(G2316)-1))/8*H2316*$T$2402</f>
        <v>0</v>
      </c>
      <c r="U2316">
        <f>I2316-PLAN</f>
        <v>-360</v>
      </c>
    </row>
    <row r="2317" spans="1:21" x14ac:dyDescent="0.35">
      <c r="A2317">
        <v>2146</v>
      </c>
      <c r="B2317" t="s">
        <v>171</v>
      </c>
      <c r="C2317" t="s">
        <v>65</v>
      </c>
      <c r="D2317">
        <v>6</v>
      </c>
      <c r="E2317" t="s">
        <v>66</v>
      </c>
      <c r="F2317">
        <v>3.4</v>
      </c>
      <c r="G2317" s="1">
        <v>44572</v>
      </c>
      <c r="H2317">
        <v>108</v>
      </c>
      <c r="I2317">
        <v>1200</v>
      </c>
      <c r="K2317">
        <f>IF(ISBLANK(J2317),VLOOKUP(A2317,LinearRegression!$B$2:$J$850,6,FALSE),J2317)</f>
        <v>14687.614649083</v>
      </c>
      <c r="L2317" s="4">
        <f>IF(ISBLANK(J2317),VLOOKUP(A2317,GradientBoostingRegressor!$B$2:$J$850,6,FALSE),J2317)</f>
        <v>16689.417679920301</v>
      </c>
      <c r="P2317">
        <f t="shared" si="133"/>
        <v>0</v>
      </c>
      <c r="Q2317">
        <f>$H2317*Q$2402</f>
        <v>16635.811502675173</v>
      </c>
      <c r="R2317">
        <f t="shared" si="134"/>
        <v>0</v>
      </c>
      <c r="S2317">
        <f t="shared" si="135"/>
        <v>0</v>
      </c>
      <c r="T2317">
        <f>MROT/DAY(EOMONTH(MIN($G$2:$G$2401),MONTH(G2317)-1))/8*H2317*$T$2402</f>
        <v>0</v>
      </c>
      <c r="U2317">
        <f>I2317-PLAN</f>
        <v>-360</v>
      </c>
    </row>
    <row r="2318" spans="1:21" x14ac:dyDescent="0.35">
      <c r="A2318">
        <v>2149</v>
      </c>
      <c r="B2318" t="s">
        <v>174</v>
      </c>
      <c r="C2318" t="s">
        <v>114</v>
      </c>
      <c r="D2318">
        <v>6</v>
      </c>
      <c r="E2318" t="s">
        <v>16</v>
      </c>
      <c r="F2318">
        <v>3.3</v>
      </c>
      <c r="G2318" s="1">
        <v>44572</v>
      </c>
      <c r="H2318">
        <v>144</v>
      </c>
      <c r="I2318">
        <v>1200</v>
      </c>
      <c r="K2318">
        <f>IF(ISBLANK(J2318),VLOOKUP(A2318,LinearRegression!$B$2:$J$850,6,FALSE),J2318)</f>
        <v>22748.244180552902</v>
      </c>
      <c r="L2318" s="4">
        <f>IF(ISBLANK(J2318),VLOOKUP(A2318,GradientBoostingRegressor!$B$2:$J$850,6,FALSE),J2318)</f>
        <v>21041.757531195701</v>
      </c>
      <c r="P2318">
        <f t="shared" si="133"/>
        <v>0</v>
      </c>
      <c r="Q2318">
        <f>$H2318*Q$2402</f>
        <v>22181.082003566895</v>
      </c>
      <c r="R2318">
        <f t="shared" si="134"/>
        <v>0</v>
      </c>
      <c r="S2318">
        <f t="shared" si="135"/>
        <v>0</v>
      </c>
      <c r="T2318">
        <f>MROT/DAY(EOMONTH(MIN($G$2:$G$2401),MONTH(G2318)-1))/8*H2318*$T$2402</f>
        <v>0</v>
      </c>
      <c r="U2318">
        <f>I2318-PLAN</f>
        <v>-360</v>
      </c>
    </row>
    <row r="2319" spans="1:21" x14ac:dyDescent="0.35">
      <c r="A2319">
        <v>2151</v>
      </c>
      <c r="B2319" t="s">
        <v>176</v>
      </c>
      <c r="C2319" t="s">
        <v>114</v>
      </c>
      <c r="D2319">
        <v>6</v>
      </c>
      <c r="E2319" t="s">
        <v>103</v>
      </c>
      <c r="F2319">
        <v>3.3</v>
      </c>
      <c r="G2319" s="1">
        <v>44572</v>
      </c>
      <c r="H2319">
        <v>144</v>
      </c>
      <c r="I2319">
        <v>1200</v>
      </c>
      <c r="K2319">
        <f>IF(ISBLANK(J2319),VLOOKUP(A2319,LinearRegression!$B$2:$J$850,6,FALSE),J2319)</f>
        <v>22748.244180552902</v>
      </c>
      <c r="L2319" s="4">
        <f>IF(ISBLANK(J2319),VLOOKUP(A2319,GradientBoostingRegressor!$B$2:$J$850,6,FALSE),J2319)</f>
        <v>21041.757531195701</v>
      </c>
      <c r="P2319">
        <f t="shared" si="133"/>
        <v>0</v>
      </c>
      <c r="Q2319">
        <f>$H2319*Q$2402</f>
        <v>22181.082003566895</v>
      </c>
      <c r="R2319">
        <f t="shared" si="134"/>
        <v>0</v>
      </c>
      <c r="S2319">
        <f t="shared" si="135"/>
        <v>0</v>
      </c>
      <c r="T2319">
        <f>MROT/DAY(EOMONTH(MIN($G$2:$G$2401),MONTH(G2319)-1))/8*H2319*$T$2402</f>
        <v>0</v>
      </c>
      <c r="U2319">
        <f>I2319-PLAN</f>
        <v>-360</v>
      </c>
    </row>
    <row r="2320" spans="1:21" x14ac:dyDescent="0.35">
      <c r="A2320">
        <v>2160</v>
      </c>
      <c r="B2320" t="s">
        <v>187</v>
      </c>
      <c r="C2320" t="s">
        <v>180</v>
      </c>
      <c r="D2320">
        <v>7</v>
      </c>
      <c r="E2320" t="s">
        <v>181</v>
      </c>
      <c r="F2320">
        <v>1</v>
      </c>
      <c r="G2320" s="1">
        <v>44572</v>
      </c>
      <c r="H2320">
        <v>144</v>
      </c>
      <c r="I2320">
        <v>1200</v>
      </c>
      <c r="K2320">
        <f>IF(ISBLANK(J2320),VLOOKUP(A2320,LinearRegression!$B$2:$J$850,6,FALSE),J2320)</f>
        <v>19981.601316897999</v>
      </c>
      <c r="L2320" s="4">
        <f>IF(ISBLANK(J2320),VLOOKUP(A2320,GradientBoostingRegressor!$B$2:$J$850,6,FALSE),J2320)</f>
        <v>18970.841244498599</v>
      </c>
      <c r="P2320">
        <f t="shared" si="133"/>
        <v>0</v>
      </c>
      <c r="Q2320">
        <f>$H2320*Q$2402</f>
        <v>22181.082003566895</v>
      </c>
      <c r="R2320">
        <f t="shared" si="134"/>
        <v>0</v>
      </c>
      <c r="S2320">
        <f t="shared" si="135"/>
        <v>0</v>
      </c>
      <c r="T2320">
        <f>MROT/DAY(EOMONTH(MIN($G$2:$G$2401),MONTH(G2320)-1))/8*H2320*$T$2402</f>
        <v>0</v>
      </c>
      <c r="U2320">
        <f>I2320-PLAN</f>
        <v>-360</v>
      </c>
    </row>
    <row r="2321" spans="1:21" x14ac:dyDescent="0.35">
      <c r="A2321">
        <v>2162</v>
      </c>
      <c r="B2321" t="s">
        <v>189</v>
      </c>
      <c r="C2321" t="s">
        <v>65</v>
      </c>
      <c r="D2321">
        <v>7</v>
      </c>
      <c r="E2321" t="s">
        <v>66</v>
      </c>
      <c r="F2321">
        <v>3.4</v>
      </c>
      <c r="G2321" s="1">
        <v>44572</v>
      </c>
      <c r="H2321">
        <v>144</v>
      </c>
      <c r="I2321">
        <v>1200</v>
      </c>
      <c r="K2321">
        <f>IF(ISBLANK(J2321),VLOOKUP(A2321,LinearRegression!$B$2:$J$850,6,FALSE),J2321)</f>
        <v>25781.701747834901</v>
      </c>
      <c r="L2321" s="4">
        <f>IF(ISBLANK(J2321),VLOOKUP(A2321,GradientBoostingRegressor!$B$2:$J$850,6,FALSE),J2321)</f>
        <v>24023.1035906127</v>
      </c>
      <c r="P2321">
        <f t="shared" si="133"/>
        <v>0</v>
      </c>
      <c r="Q2321">
        <f>$H2321*Q$2402</f>
        <v>22181.082003566895</v>
      </c>
      <c r="R2321">
        <f t="shared" si="134"/>
        <v>0</v>
      </c>
      <c r="S2321">
        <f t="shared" si="135"/>
        <v>0</v>
      </c>
      <c r="T2321">
        <f>MROT/DAY(EOMONTH(MIN($G$2:$G$2401),MONTH(G2321)-1))/8*H2321*$T$2402</f>
        <v>0</v>
      </c>
      <c r="U2321">
        <f>I2321-PLAN</f>
        <v>-360</v>
      </c>
    </row>
    <row r="2322" spans="1:21" x14ac:dyDescent="0.35">
      <c r="A2322">
        <v>2172</v>
      </c>
      <c r="B2322" t="s">
        <v>199</v>
      </c>
      <c r="C2322" t="s">
        <v>114</v>
      </c>
      <c r="D2322">
        <v>7</v>
      </c>
      <c r="E2322" t="s">
        <v>16</v>
      </c>
      <c r="F2322">
        <v>3.3</v>
      </c>
      <c r="G2322" s="1">
        <v>44572</v>
      </c>
      <c r="H2322">
        <v>120</v>
      </c>
      <c r="I2322">
        <v>1200</v>
      </c>
      <c r="K2322">
        <f>IF(ISBLANK(J2322),VLOOKUP(A2322,LinearRegression!$B$2:$J$850,6,FALSE),J2322)</f>
        <v>20005.1639747066</v>
      </c>
      <c r="L2322" s="4">
        <f>IF(ISBLANK(J2322),VLOOKUP(A2322,GradientBoostingRegressor!$B$2:$J$850,6,FALSE),J2322)</f>
        <v>19492.613205617701</v>
      </c>
      <c r="P2322">
        <f t="shared" si="133"/>
        <v>0</v>
      </c>
      <c r="Q2322">
        <f>$H2322*Q$2402</f>
        <v>18484.235002972415</v>
      </c>
      <c r="R2322">
        <f t="shared" si="134"/>
        <v>0</v>
      </c>
      <c r="S2322">
        <f t="shared" si="135"/>
        <v>0</v>
      </c>
      <c r="T2322">
        <f>MROT/DAY(EOMONTH(MIN($G$2:$G$2401),MONTH(G2322)-1))/8*H2322*$T$2402</f>
        <v>0</v>
      </c>
      <c r="U2322">
        <f>I2322-PLAN</f>
        <v>-360</v>
      </c>
    </row>
    <row r="2323" spans="1:21" x14ac:dyDescent="0.35">
      <c r="A2323">
        <v>2173</v>
      </c>
      <c r="B2323" t="s">
        <v>200</v>
      </c>
      <c r="C2323" t="s">
        <v>114</v>
      </c>
      <c r="D2323">
        <v>7</v>
      </c>
      <c r="E2323" t="s">
        <v>16</v>
      </c>
      <c r="F2323">
        <v>3.3</v>
      </c>
      <c r="G2323" s="1">
        <v>44572</v>
      </c>
      <c r="H2323">
        <v>144</v>
      </c>
      <c r="I2323">
        <v>1200</v>
      </c>
      <c r="K2323">
        <f>IF(ISBLANK(J2323),VLOOKUP(A2323,LinearRegression!$B$2:$J$850,6,FALSE),J2323)</f>
        <v>25540.030896545901</v>
      </c>
      <c r="L2323" s="4">
        <f>IF(ISBLANK(J2323),VLOOKUP(A2323,GradientBoostingRegressor!$B$2:$J$850,6,FALSE),J2323)</f>
        <v>23147.324075317101</v>
      </c>
      <c r="P2323">
        <f t="shared" si="133"/>
        <v>0</v>
      </c>
      <c r="Q2323">
        <f>$H2323*Q$2402</f>
        <v>22181.082003566895</v>
      </c>
      <c r="R2323">
        <f t="shared" si="134"/>
        <v>0</v>
      </c>
      <c r="S2323">
        <f t="shared" si="135"/>
        <v>0</v>
      </c>
      <c r="T2323">
        <f>MROT/DAY(EOMONTH(MIN($G$2:$G$2401),MONTH(G2323)-1))/8*H2323*$T$2402</f>
        <v>0</v>
      </c>
      <c r="U2323">
        <f>I2323-PLAN</f>
        <v>-360</v>
      </c>
    </row>
    <row r="2324" spans="1:21" x14ac:dyDescent="0.35">
      <c r="A2324">
        <v>2180</v>
      </c>
      <c r="B2324" t="s">
        <v>207</v>
      </c>
      <c r="C2324" t="s">
        <v>114</v>
      </c>
      <c r="D2324">
        <v>7</v>
      </c>
      <c r="E2324" t="s">
        <v>103</v>
      </c>
      <c r="F2324">
        <v>3.3</v>
      </c>
      <c r="G2324" s="1">
        <v>44572</v>
      </c>
      <c r="H2324">
        <v>144</v>
      </c>
      <c r="I2324">
        <v>1200</v>
      </c>
      <c r="K2324">
        <f>IF(ISBLANK(J2324),VLOOKUP(A2324,LinearRegression!$B$2:$J$850,6,FALSE),J2324)</f>
        <v>25540.030896545901</v>
      </c>
      <c r="L2324" s="4">
        <f>IF(ISBLANK(J2324),VLOOKUP(A2324,GradientBoostingRegressor!$B$2:$J$850,6,FALSE),J2324)</f>
        <v>23147.324075317101</v>
      </c>
      <c r="P2324">
        <f t="shared" si="133"/>
        <v>0</v>
      </c>
      <c r="Q2324">
        <f>$H2324*Q$2402</f>
        <v>22181.082003566895</v>
      </c>
      <c r="R2324">
        <f t="shared" si="134"/>
        <v>0</v>
      </c>
      <c r="S2324">
        <f t="shared" si="135"/>
        <v>0</v>
      </c>
      <c r="T2324">
        <f>MROT/DAY(EOMONTH(MIN($G$2:$G$2401),MONTH(G2324)-1))/8*H2324*$T$2402</f>
        <v>0</v>
      </c>
      <c r="U2324">
        <f>I2324-PLAN</f>
        <v>-360</v>
      </c>
    </row>
    <row r="2325" spans="1:21" x14ac:dyDescent="0.35">
      <c r="A2325">
        <v>2183</v>
      </c>
      <c r="B2325" t="s">
        <v>210</v>
      </c>
      <c r="C2325" t="s">
        <v>180</v>
      </c>
      <c r="D2325">
        <v>8</v>
      </c>
      <c r="E2325" t="s">
        <v>181</v>
      </c>
      <c r="F2325">
        <v>1</v>
      </c>
      <c r="G2325" s="1">
        <v>44572</v>
      </c>
      <c r="H2325">
        <v>168</v>
      </c>
      <c r="I2325">
        <v>1200</v>
      </c>
      <c r="K2325">
        <f>IF(ISBLANK(J2325),VLOOKUP(A2325,LinearRegression!$B$2:$J$850,6,FALSE),J2325)</f>
        <v>28308.254954730299</v>
      </c>
      <c r="L2325" s="4">
        <f>IF(ISBLANK(J2325),VLOOKUP(A2325,GradientBoostingRegressor!$B$2:$J$850,6,FALSE),J2325)</f>
        <v>22599.972995542001</v>
      </c>
      <c r="P2325">
        <f t="shared" si="133"/>
        <v>0</v>
      </c>
      <c r="Q2325">
        <f>$H2325*Q$2402</f>
        <v>25877.929004161379</v>
      </c>
      <c r="R2325">
        <f t="shared" si="134"/>
        <v>0</v>
      </c>
      <c r="S2325">
        <f t="shared" si="135"/>
        <v>0</v>
      </c>
      <c r="T2325">
        <f>MROT/DAY(EOMONTH(MIN($G$2:$G$2401),MONTH(G2325)-1))/8*H2325*$T$2402</f>
        <v>0</v>
      </c>
      <c r="U2325">
        <f>I2325-PLAN</f>
        <v>-360</v>
      </c>
    </row>
    <row r="2326" spans="1:21" x14ac:dyDescent="0.35">
      <c r="A2326">
        <v>2184</v>
      </c>
      <c r="B2326" t="s">
        <v>211</v>
      </c>
      <c r="C2326" t="s">
        <v>180</v>
      </c>
      <c r="D2326">
        <v>8</v>
      </c>
      <c r="E2326" t="s">
        <v>181</v>
      </c>
      <c r="F2326">
        <v>1</v>
      </c>
      <c r="G2326" s="1">
        <v>44572</v>
      </c>
      <c r="H2326">
        <v>132</v>
      </c>
      <c r="I2326">
        <v>1200</v>
      </c>
      <c r="K2326">
        <f>IF(ISBLANK(J2326),VLOOKUP(A2326,LinearRegression!$B$2:$J$850,6,FALSE),J2326)</f>
        <v>20005.954571971401</v>
      </c>
      <c r="L2326" s="4">
        <f>IF(ISBLANK(J2326),VLOOKUP(A2326,GradientBoostingRegressor!$B$2:$J$850,6,FALSE),J2326)</f>
        <v>17737.009074187499</v>
      </c>
      <c r="P2326">
        <f t="shared" si="133"/>
        <v>0</v>
      </c>
      <c r="Q2326">
        <f>$H2326*Q$2402</f>
        <v>20332.658503269657</v>
      </c>
      <c r="R2326">
        <f t="shared" si="134"/>
        <v>0</v>
      </c>
      <c r="S2326">
        <f t="shared" si="135"/>
        <v>0</v>
      </c>
      <c r="T2326">
        <f>MROT/DAY(EOMONTH(MIN($G$2:$G$2401),MONTH(G2326)-1))/8*H2326*$T$2402</f>
        <v>0</v>
      </c>
      <c r="U2326">
        <f>I2326-PLAN</f>
        <v>-360</v>
      </c>
    </row>
    <row r="2327" spans="1:21" x14ac:dyDescent="0.35">
      <c r="A2327">
        <v>2185</v>
      </c>
      <c r="B2327" t="s">
        <v>212</v>
      </c>
      <c r="C2327" t="s">
        <v>65</v>
      </c>
      <c r="D2327">
        <v>8</v>
      </c>
      <c r="E2327" t="s">
        <v>66</v>
      </c>
      <c r="F2327">
        <v>3.4</v>
      </c>
      <c r="G2327" s="1">
        <v>44572</v>
      </c>
      <c r="H2327">
        <v>180</v>
      </c>
      <c r="I2327">
        <v>1200</v>
      </c>
      <c r="K2327">
        <f>IF(ISBLANK(J2327),VLOOKUP(A2327,LinearRegression!$B$2:$J$850,6,FALSE),J2327)</f>
        <v>36875.788846586802</v>
      </c>
      <c r="L2327" s="4">
        <f>IF(ISBLANK(J2327),VLOOKUP(A2327,GradientBoostingRegressor!$B$2:$J$850,6,FALSE),J2327)</f>
        <v>31619.135305792799</v>
      </c>
      <c r="P2327">
        <f t="shared" si="133"/>
        <v>0</v>
      </c>
      <c r="Q2327">
        <f>$H2327*Q$2402</f>
        <v>27726.35250445862</v>
      </c>
      <c r="R2327">
        <f t="shared" si="134"/>
        <v>0</v>
      </c>
      <c r="S2327">
        <f t="shared" si="135"/>
        <v>0</v>
      </c>
      <c r="T2327">
        <f>MROT/DAY(EOMONTH(MIN($G$2:$G$2401),MONTH(G2327)-1))/8*H2327*$T$2402</f>
        <v>0</v>
      </c>
      <c r="U2327">
        <f>I2327-PLAN</f>
        <v>-360</v>
      </c>
    </row>
    <row r="2328" spans="1:21" x14ac:dyDescent="0.35">
      <c r="A2328">
        <v>2186</v>
      </c>
      <c r="B2328" t="s">
        <v>213</v>
      </c>
      <c r="C2328" t="s">
        <v>65</v>
      </c>
      <c r="D2328">
        <v>8</v>
      </c>
      <c r="E2328" t="s">
        <v>66</v>
      </c>
      <c r="F2328">
        <v>3.4</v>
      </c>
      <c r="G2328" s="1">
        <v>44572</v>
      </c>
      <c r="H2328">
        <v>144</v>
      </c>
      <c r="I2328">
        <v>1200</v>
      </c>
      <c r="K2328">
        <f>IF(ISBLANK(J2328),VLOOKUP(A2328,LinearRegression!$B$2:$J$850,6,FALSE),J2328)</f>
        <v>28573.4884638279</v>
      </c>
      <c r="L2328" s="4">
        <f>IF(ISBLANK(J2328),VLOOKUP(A2328,GradientBoostingRegressor!$B$2:$J$850,6,FALSE),J2328)</f>
        <v>24023.1035906127</v>
      </c>
      <c r="P2328">
        <f t="shared" si="133"/>
        <v>0</v>
      </c>
      <c r="Q2328">
        <f>$H2328*Q$2402</f>
        <v>22181.082003566895</v>
      </c>
      <c r="R2328">
        <f t="shared" si="134"/>
        <v>0</v>
      </c>
      <c r="S2328">
        <f t="shared" si="135"/>
        <v>0</v>
      </c>
      <c r="T2328">
        <f>MROT/DAY(EOMONTH(MIN($G$2:$G$2401),MONTH(G2328)-1))/8*H2328*$T$2402</f>
        <v>0</v>
      </c>
      <c r="U2328">
        <f>I2328-PLAN</f>
        <v>-360</v>
      </c>
    </row>
    <row r="2329" spans="1:21" x14ac:dyDescent="0.35">
      <c r="A2329">
        <v>2187</v>
      </c>
      <c r="B2329" t="s">
        <v>214</v>
      </c>
      <c r="C2329" t="s">
        <v>65</v>
      </c>
      <c r="D2329">
        <v>8</v>
      </c>
      <c r="E2329" t="s">
        <v>66</v>
      </c>
      <c r="F2329">
        <v>3.4</v>
      </c>
      <c r="G2329" s="1">
        <v>44572</v>
      </c>
      <c r="H2329">
        <v>144</v>
      </c>
      <c r="I2329">
        <v>1200</v>
      </c>
      <c r="K2329">
        <f>IF(ISBLANK(J2329),VLOOKUP(A2329,LinearRegression!$B$2:$J$850,6,FALSE),J2329)</f>
        <v>28573.4884638279</v>
      </c>
      <c r="L2329" s="4">
        <f>IF(ISBLANK(J2329),VLOOKUP(A2329,GradientBoostingRegressor!$B$2:$J$850,6,FALSE),J2329)</f>
        <v>24023.1035906127</v>
      </c>
      <c r="P2329">
        <f t="shared" si="133"/>
        <v>0</v>
      </c>
      <c r="Q2329">
        <f>$H2329*Q$2402</f>
        <v>22181.082003566895</v>
      </c>
      <c r="R2329">
        <f t="shared" si="134"/>
        <v>0</v>
      </c>
      <c r="S2329">
        <f t="shared" si="135"/>
        <v>0</v>
      </c>
      <c r="T2329">
        <f>MROT/DAY(EOMONTH(MIN($G$2:$G$2401),MONTH(G2329)-1))/8*H2329*$T$2402</f>
        <v>0</v>
      </c>
      <c r="U2329">
        <f>I2329-PLAN</f>
        <v>-360</v>
      </c>
    </row>
    <row r="2330" spans="1:21" x14ac:dyDescent="0.35">
      <c r="A2330">
        <v>2188</v>
      </c>
      <c r="B2330" t="s">
        <v>215</v>
      </c>
      <c r="C2330" t="s">
        <v>65</v>
      </c>
      <c r="D2330">
        <v>8</v>
      </c>
      <c r="E2330" t="s">
        <v>66</v>
      </c>
      <c r="F2330">
        <v>3.4</v>
      </c>
      <c r="G2330" s="1">
        <v>44572</v>
      </c>
      <c r="H2330">
        <v>156</v>
      </c>
      <c r="I2330">
        <v>1200</v>
      </c>
      <c r="K2330">
        <f>IF(ISBLANK(J2330),VLOOKUP(A2330,LinearRegression!$B$2:$J$850,6,FALSE),J2330)</f>
        <v>31340.921924747599</v>
      </c>
      <c r="L2330" s="4">
        <f>IF(ISBLANK(J2330),VLOOKUP(A2330,GradientBoostingRegressor!$B$2:$J$850,6,FALSE),J2330)</f>
        <v>26277.0043376022</v>
      </c>
      <c r="P2330">
        <f t="shared" si="133"/>
        <v>0</v>
      </c>
      <c r="Q2330">
        <f>$H2330*Q$2402</f>
        <v>24029.505503864137</v>
      </c>
      <c r="R2330">
        <f t="shared" si="134"/>
        <v>0</v>
      </c>
      <c r="S2330">
        <f t="shared" si="135"/>
        <v>0</v>
      </c>
      <c r="T2330">
        <f>MROT/DAY(EOMONTH(MIN($G$2:$G$2401),MONTH(G2330)-1))/8*H2330*$T$2402</f>
        <v>0</v>
      </c>
      <c r="U2330">
        <f>I2330-PLAN</f>
        <v>-360</v>
      </c>
    </row>
    <row r="2331" spans="1:21" x14ac:dyDescent="0.35">
      <c r="A2331">
        <v>2189</v>
      </c>
      <c r="B2331" t="s">
        <v>216</v>
      </c>
      <c r="C2331" t="s">
        <v>65</v>
      </c>
      <c r="D2331">
        <v>8</v>
      </c>
      <c r="E2331" t="s">
        <v>66</v>
      </c>
      <c r="F2331">
        <v>3.4</v>
      </c>
      <c r="G2331" s="1">
        <v>44572</v>
      </c>
      <c r="H2331">
        <v>144</v>
      </c>
      <c r="I2331">
        <v>1200</v>
      </c>
      <c r="K2331">
        <f>IF(ISBLANK(J2331),VLOOKUP(A2331,LinearRegression!$B$2:$J$850,6,FALSE),J2331)</f>
        <v>28573.4884638279</v>
      </c>
      <c r="L2331" s="4">
        <f>IF(ISBLANK(J2331),VLOOKUP(A2331,GradientBoostingRegressor!$B$2:$J$850,6,FALSE),J2331)</f>
        <v>24023.1035906127</v>
      </c>
      <c r="P2331">
        <f t="shared" si="133"/>
        <v>0</v>
      </c>
      <c r="Q2331">
        <f>$H2331*Q$2402</f>
        <v>22181.082003566895</v>
      </c>
      <c r="R2331">
        <f t="shared" si="134"/>
        <v>0</v>
      </c>
      <c r="S2331">
        <f t="shared" si="135"/>
        <v>0</v>
      </c>
      <c r="T2331">
        <f>MROT/DAY(EOMONTH(MIN($G$2:$G$2401),MONTH(G2331)-1))/8*H2331*$T$2402</f>
        <v>0</v>
      </c>
      <c r="U2331">
        <f>I2331-PLAN</f>
        <v>-360</v>
      </c>
    </row>
    <row r="2332" spans="1:21" x14ac:dyDescent="0.35">
      <c r="A2332">
        <v>2190</v>
      </c>
      <c r="B2332" t="s">
        <v>217</v>
      </c>
      <c r="C2332" t="s">
        <v>65</v>
      </c>
      <c r="D2332">
        <v>8</v>
      </c>
      <c r="E2332" t="s">
        <v>66</v>
      </c>
      <c r="F2332">
        <v>3.4</v>
      </c>
      <c r="G2332" s="1">
        <v>44572</v>
      </c>
      <c r="H2332">
        <v>156</v>
      </c>
      <c r="I2332">
        <v>1200</v>
      </c>
      <c r="K2332">
        <f>IF(ISBLANK(J2332),VLOOKUP(A2332,LinearRegression!$B$2:$J$850,6,FALSE),J2332)</f>
        <v>31340.921924747599</v>
      </c>
      <c r="L2332" s="4">
        <f>IF(ISBLANK(J2332),VLOOKUP(A2332,GradientBoostingRegressor!$B$2:$J$850,6,FALSE),J2332)</f>
        <v>26277.0043376022</v>
      </c>
      <c r="P2332">
        <f t="shared" si="133"/>
        <v>0</v>
      </c>
      <c r="Q2332">
        <f>$H2332*Q$2402</f>
        <v>24029.505503864137</v>
      </c>
      <c r="R2332">
        <f t="shared" si="134"/>
        <v>0</v>
      </c>
      <c r="S2332">
        <f t="shared" si="135"/>
        <v>0</v>
      </c>
      <c r="T2332">
        <f>MROT/DAY(EOMONTH(MIN($G$2:$G$2401),MONTH(G2332)-1))/8*H2332*$T$2402</f>
        <v>0</v>
      </c>
      <c r="U2332">
        <f>I2332-PLAN</f>
        <v>-360</v>
      </c>
    </row>
    <row r="2333" spans="1:21" x14ac:dyDescent="0.35">
      <c r="A2333">
        <v>2191</v>
      </c>
      <c r="B2333" t="s">
        <v>218</v>
      </c>
      <c r="C2333" t="s">
        <v>114</v>
      </c>
      <c r="D2333">
        <v>8</v>
      </c>
      <c r="E2333" t="s">
        <v>16</v>
      </c>
      <c r="F2333">
        <v>3.3</v>
      </c>
      <c r="G2333" s="1">
        <v>44572</v>
      </c>
      <c r="H2333">
        <v>144</v>
      </c>
      <c r="I2333">
        <v>1200</v>
      </c>
      <c r="K2333">
        <f>IF(ISBLANK(J2333),VLOOKUP(A2333,LinearRegression!$B$2:$J$850,6,FALSE),J2333)</f>
        <v>28331.8176125389</v>
      </c>
      <c r="L2333" s="4">
        <f>IF(ISBLANK(J2333),VLOOKUP(A2333,GradientBoostingRegressor!$B$2:$J$850,6,FALSE),J2333)</f>
        <v>23147.324075317101</v>
      </c>
      <c r="P2333">
        <f t="shared" si="133"/>
        <v>0</v>
      </c>
      <c r="Q2333">
        <f>$H2333*Q$2402</f>
        <v>22181.082003566895</v>
      </c>
      <c r="R2333">
        <f t="shared" si="134"/>
        <v>0</v>
      </c>
      <c r="S2333">
        <f t="shared" si="135"/>
        <v>0</v>
      </c>
      <c r="T2333">
        <f>MROT/DAY(EOMONTH(MIN($G$2:$G$2401),MONTH(G2333)-1))/8*H2333*$T$2402</f>
        <v>0</v>
      </c>
      <c r="U2333">
        <f>I2333-PLAN</f>
        <v>-360</v>
      </c>
    </row>
    <row r="2334" spans="1:21" x14ac:dyDescent="0.35">
      <c r="A2334">
        <v>2192</v>
      </c>
      <c r="B2334" t="s">
        <v>219</v>
      </c>
      <c r="C2334" t="s">
        <v>114</v>
      </c>
      <c r="D2334">
        <v>8</v>
      </c>
      <c r="E2334" t="s">
        <v>16</v>
      </c>
      <c r="F2334">
        <v>3.3</v>
      </c>
      <c r="G2334" s="1">
        <v>44572</v>
      </c>
      <c r="H2334">
        <v>156</v>
      </c>
      <c r="I2334">
        <v>1200</v>
      </c>
      <c r="K2334">
        <f>IF(ISBLANK(J2334),VLOOKUP(A2334,LinearRegression!$B$2:$J$850,6,FALSE),J2334)</f>
        <v>31099.251073458501</v>
      </c>
      <c r="L2334" s="4">
        <f>IF(ISBLANK(J2334),VLOOKUP(A2334,GradientBoostingRegressor!$B$2:$J$850,6,FALSE),J2334)</f>
        <v>25401.224822306602</v>
      </c>
      <c r="P2334">
        <f t="shared" si="133"/>
        <v>0</v>
      </c>
      <c r="Q2334">
        <f>$H2334*Q$2402</f>
        <v>24029.505503864137</v>
      </c>
      <c r="R2334">
        <f t="shared" si="134"/>
        <v>0</v>
      </c>
      <c r="S2334">
        <f t="shared" si="135"/>
        <v>0</v>
      </c>
      <c r="T2334">
        <f>MROT/DAY(EOMONTH(MIN($G$2:$G$2401),MONTH(G2334)-1))/8*H2334*$T$2402</f>
        <v>0</v>
      </c>
      <c r="U2334">
        <f>I2334-PLAN</f>
        <v>-360</v>
      </c>
    </row>
    <row r="2335" spans="1:21" x14ac:dyDescent="0.35">
      <c r="A2335">
        <v>2193</v>
      </c>
      <c r="B2335" t="s">
        <v>220</v>
      </c>
      <c r="C2335" t="s">
        <v>114</v>
      </c>
      <c r="D2335">
        <v>8</v>
      </c>
      <c r="E2335" t="s">
        <v>16</v>
      </c>
      <c r="F2335">
        <v>3.3</v>
      </c>
      <c r="G2335" s="1">
        <v>44572</v>
      </c>
      <c r="H2335">
        <v>120</v>
      </c>
      <c r="I2335">
        <v>1200</v>
      </c>
      <c r="K2335">
        <f>IF(ISBLANK(J2335),VLOOKUP(A2335,LinearRegression!$B$2:$J$850,6,FALSE),J2335)</f>
        <v>22796.950690699599</v>
      </c>
      <c r="L2335" s="4">
        <f>IF(ISBLANK(J2335),VLOOKUP(A2335,GradientBoostingRegressor!$B$2:$J$850,6,FALSE),J2335)</f>
        <v>19492.613205617701</v>
      </c>
      <c r="P2335">
        <f t="shared" si="133"/>
        <v>0</v>
      </c>
      <c r="Q2335">
        <f>$H2335*Q$2402</f>
        <v>18484.235002972415</v>
      </c>
      <c r="R2335">
        <f t="shared" si="134"/>
        <v>0</v>
      </c>
      <c r="S2335">
        <f t="shared" si="135"/>
        <v>0</v>
      </c>
      <c r="T2335">
        <f>MROT/DAY(EOMONTH(MIN($G$2:$G$2401),MONTH(G2335)-1))/8*H2335*$T$2402</f>
        <v>0</v>
      </c>
      <c r="U2335">
        <f>I2335-PLAN</f>
        <v>-360</v>
      </c>
    </row>
    <row r="2336" spans="1:21" x14ac:dyDescent="0.35">
      <c r="A2336">
        <v>2194</v>
      </c>
      <c r="B2336" t="s">
        <v>221</v>
      </c>
      <c r="C2336" t="s">
        <v>114</v>
      </c>
      <c r="D2336">
        <v>8</v>
      </c>
      <c r="E2336" t="s">
        <v>16</v>
      </c>
      <c r="F2336">
        <v>3.3</v>
      </c>
      <c r="G2336" s="1">
        <v>44572</v>
      </c>
      <c r="H2336">
        <v>144</v>
      </c>
      <c r="I2336">
        <v>1200</v>
      </c>
      <c r="K2336">
        <f>IF(ISBLANK(J2336),VLOOKUP(A2336,LinearRegression!$B$2:$J$850,6,FALSE),J2336)</f>
        <v>28331.8176125389</v>
      </c>
      <c r="L2336" s="4">
        <f>IF(ISBLANK(J2336),VLOOKUP(A2336,GradientBoostingRegressor!$B$2:$J$850,6,FALSE),J2336)</f>
        <v>23147.324075317101</v>
      </c>
      <c r="P2336">
        <f t="shared" si="133"/>
        <v>0</v>
      </c>
      <c r="Q2336">
        <f>$H2336*Q$2402</f>
        <v>22181.082003566895</v>
      </c>
      <c r="R2336">
        <f t="shared" si="134"/>
        <v>0</v>
      </c>
      <c r="S2336">
        <f t="shared" si="135"/>
        <v>0</v>
      </c>
      <c r="T2336">
        <f>MROT/DAY(EOMONTH(MIN($G$2:$G$2401),MONTH(G2336)-1))/8*H2336*$T$2402</f>
        <v>0</v>
      </c>
      <c r="U2336">
        <f>I2336-PLAN</f>
        <v>-360</v>
      </c>
    </row>
    <row r="2337" spans="1:21" x14ac:dyDescent="0.35">
      <c r="A2337">
        <v>2195</v>
      </c>
      <c r="B2337" t="s">
        <v>222</v>
      </c>
      <c r="C2337" t="s">
        <v>114</v>
      </c>
      <c r="D2337">
        <v>8</v>
      </c>
      <c r="E2337" t="s">
        <v>16</v>
      </c>
      <c r="F2337">
        <v>3.3</v>
      </c>
      <c r="G2337" s="1">
        <v>44572</v>
      </c>
      <c r="H2337">
        <v>132</v>
      </c>
      <c r="I2337">
        <v>1200</v>
      </c>
      <c r="K2337">
        <f>IF(ISBLANK(J2337),VLOOKUP(A2337,LinearRegression!$B$2:$J$850,6,FALSE),J2337)</f>
        <v>25564.384151619299</v>
      </c>
      <c r="L2337" s="4">
        <f>IF(ISBLANK(J2337),VLOOKUP(A2337,GradientBoostingRegressor!$B$2:$J$850,6,FALSE),J2337)</f>
        <v>21392.670805448</v>
      </c>
      <c r="P2337">
        <f t="shared" si="133"/>
        <v>0</v>
      </c>
      <c r="Q2337">
        <f>$H2337*Q$2402</f>
        <v>20332.658503269657</v>
      </c>
      <c r="R2337">
        <f t="shared" si="134"/>
        <v>0</v>
      </c>
      <c r="S2337">
        <f t="shared" si="135"/>
        <v>0</v>
      </c>
      <c r="T2337">
        <f>MROT/DAY(EOMONTH(MIN($G$2:$G$2401),MONTH(G2337)-1))/8*H2337*$T$2402</f>
        <v>0</v>
      </c>
      <c r="U2337">
        <f>I2337-PLAN</f>
        <v>-360</v>
      </c>
    </row>
    <row r="2338" spans="1:21" x14ac:dyDescent="0.35">
      <c r="A2338">
        <v>2196</v>
      </c>
      <c r="B2338" t="s">
        <v>223</v>
      </c>
      <c r="C2338" t="s">
        <v>114</v>
      </c>
      <c r="D2338">
        <v>8</v>
      </c>
      <c r="E2338" t="s">
        <v>16</v>
      </c>
      <c r="F2338">
        <v>3.3</v>
      </c>
      <c r="G2338" s="1">
        <v>44572</v>
      </c>
      <c r="H2338">
        <v>120</v>
      </c>
      <c r="I2338">
        <v>1200</v>
      </c>
      <c r="K2338">
        <f>IF(ISBLANK(J2338),VLOOKUP(A2338,LinearRegression!$B$2:$J$850,6,FALSE),J2338)</f>
        <v>22796.950690699599</v>
      </c>
      <c r="L2338" s="4">
        <f>IF(ISBLANK(J2338),VLOOKUP(A2338,GradientBoostingRegressor!$B$2:$J$850,6,FALSE),J2338)</f>
        <v>19492.613205617701</v>
      </c>
      <c r="P2338">
        <f t="shared" si="133"/>
        <v>0</v>
      </c>
      <c r="Q2338">
        <f>$H2338*Q$2402</f>
        <v>18484.235002972415</v>
      </c>
      <c r="R2338">
        <f t="shared" si="134"/>
        <v>0</v>
      </c>
      <c r="S2338">
        <f t="shared" si="135"/>
        <v>0</v>
      </c>
      <c r="T2338">
        <f>MROT/DAY(EOMONTH(MIN($G$2:$G$2401),MONTH(G2338)-1))/8*H2338*$T$2402</f>
        <v>0</v>
      </c>
      <c r="U2338">
        <f>I2338-PLAN</f>
        <v>-360</v>
      </c>
    </row>
    <row r="2339" spans="1:21" x14ac:dyDescent="0.35">
      <c r="A2339">
        <v>2197</v>
      </c>
      <c r="B2339" t="s">
        <v>224</v>
      </c>
      <c r="C2339" t="s">
        <v>114</v>
      </c>
      <c r="D2339">
        <v>8</v>
      </c>
      <c r="E2339" t="s">
        <v>103</v>
      </c>
      <c r="F2339">
        <v>3.3</v>
      </c>
      <c r="G2339" s="1">
        <v>44572</v>
      </c>
      <c r="H2339">
        <v>168</v>
      </c>
      <c r="I2339">
        <v>1200</v>
      </c>
      <c r="K2339">
        <f>IF(ISBLANK(J2339),VLOOKUP(A2339,LinearRegression!$B$2:$J$850,6,FALSE),J2339)</f>
        <v>33866.684534378102</v>
      </c>
      <c r="L2339" s="4">
        <f>IF(ISBLANK(J2339),VLOOKUP(A2339,GradientBoostingRegressor!$B$2:$J$850,6,FALSE),J2339)</f>
        <v>27059.465595992599</v>
      </c>
      <c r="P2339">
        <f t="shared" si="133"/>
        <v>0</v>
      </c>
      <c r="Q2339">
        <f>$H2339*Q$2402</f>
        <v>25877.929004161379</v>
      </c>
      <c r="R2339">
        <f t="shared" si="134"/>
        <v>0</v>
      </c>
      <c r="S2339">
        <f t="shared" si="135"/>
        <v>0</v>
      </c>
      <c r="T2339">
        <f>MROT/DAY(EOMONTH(MIN($G$2:$G$2401),MONTH(G2339)-1))/8*H2339*$T$2402</f>
        <v>0</v>
      </c>
      <c r="U2339">
        <f>I2339-PLAN</f>
        <v>-360</v>
      </c>
    </row>
    <row r="2340" spans="1:21" x14ac:dyDescent="0.35">
      <c r="A2340">
        <v>2198</v>
      </c>
      <c r="B2340" t="s">
        <v>225</v>
      </c>
      <c r="C2340" t="s">
        <v>114</v>
      </c>
      <c r="D2340">
        <v>8</v>
      </c>
      <c r="E2340" t="s">
        <v>103</v>
      </c>
      <c r="F2340">
        <v>3.3</v>
      </c>
      <c r="G2340" s="1">
        <v>44572</v>
      </c>
      <c r="H2340">
        <v>144</v>
      </c>
      <c r="I2340">
        <v>1200</v>
      </c>
      <c r="K2340">
        <f>IF(ISBLANK(J2340),VLOOKUP(A2340,LinearRegression!$B$2:$J$850,6,FALSE),J2340)</f>
        <v>28331.8176125389</v>
      </c>
      <c r="L2340" s="4">
        <f>IF(ISBLANK(J2340),VLOOKUP(A2340,GradientBoostingRegressor!$B$2:$J$850,6,FALSE),J2340)</f>
        <v>23147.324075317101</v>
      </c>
      <c r="P2340">
        <f t="shared" si="133"/>
        <v>0</v>
      </c>
      <c r="Q2340">
        <f>$H2340*Q$2402</f>
        <v>22181.082003566895</v>
      </c>
      <c r="R2340">
        <f t="shared" si="134"/>
        <v>0</v>
      </c>
      <c r="S2340">
        <f t="shared" si="135"/>
        <v>0</v>
      </c>
      <c r="T2340">
        <f>MROT/DAY(EOMONTH(MIN($G$2:$G$2401),MONTH(G2340)-1))/8*H2340*$T$2402</f>
        <v>0</v>
      </c>
      <c r="U2340">
        <f>I2340-PLAN</f>
        <v>-360</v>
      </c>
    </row>
    <row r="2341" spans="1:21" x14ac:dyDescent="0.35">
      <c r="A2341">
        <v>2199</v>
      </c>
      <c r="B2341" t="s">
        <v>226</v>
      </c>
      <c r="C2341" t="s">
        <v>114</v>
      </c>
      <c r="D2341">
        <v>8</v>
      </c>
      <c r="E2341" t="s">
        <v>103</v>
      </c>
      <c r="F2341">
        <v>3.3</v>
      </c>
      <c r="G2341" s="1">
        <v>44572</v>
      </c>
      <c r="H2341">
        <v>132</v>
      </c>
      <c r="I2341">
        <v>1200</v>
      </c>
      <c r="K2341">
        <f>IF(ISBLANK(J2341),VLOOKUP(A2341,LinearRegression!$B$2:$J$850,6,FALSE),J2341)</f>
        <v>25564.384151619299</v>
      </c>
      <c r="L2341" s="4">
        <f>IF(ISBLANK(J2341),VLOOKUP(A2341,GradientBoostingRegressor!$B$2:$J$850,6,FALSE),J2341)</f>
        <v>21392.670805448</v>
      </c>
      <c r="P2341">
        <f t="shared" si="133"/>
        <v>0</v>
      </c>
      <c r="Q2341">
        <f>$H2341*Q$2402</f>
        <v>20332.658503269657</v>
      </c>
      <c r="R2341">
        <f t="shared" si="134"/>
        <v>0</v>
      </c>
      <c r="S2341">
        <f t="shared" si="135"/>
        <v>0</v>
      </c>
      <c r="T2341">
        <f>MROT/DAY(EOMONTH(MIN($G$2:$G$2401),MONTH(G2341)-1))/8*H2341*$T$2402</f>
        <v>0</v>
      </c>
      <c r="U2341">
        <f>I2341-PLAN</f>
        <v>-360</v>
      </c>
    </row>
    <row r="2342" spans="1:21" x14ac:dyDescent="0.35">
      <c r="A2342">
        <v>2200</v>
      </c>
      <c r="B2342" t="s">
        <v>227</v>
      </c>
      <c r="C2342" t="s">
        <v>114</v>
      </c>
      <c r="D2342">
        <v>8</v>
      </c>
      <c r="E2342" t="s">
        <v>103</v>
      </c>
      <c r="F2342">
        <v>3.3</v>
      </c>
      <c r="G2342" s="1">
        <v>44572</v>
      </c>
      <c r="H2342">
        <v>108</v>
      </c>
      <c r="I2342">
        <v>1200</v>
      </c>
      <c r="K2342">
        <f>IF(ISBLANK(J2342),VLOOKUP(A2342,LinearRegression!$B$2:$J$850,6,FALSE),J2342)</f>
        <v>20029.517229780002</v>
      </c>
      <c r="L2342" s="4">
        <f>IF(ISBLANK(J2342),VLOOKUP(A2342,GradientBoostingRegressor!$B$2:$J$850,6,FALSE),J2342)</f>
        <v>17720.067240613898</v>
      </c>
      <c r="P2342">
        <f t="shared" si="133"/>
        <v>0</v>
      </c>
      <c r="Q2342">
        <f>$H2342*Q$2402</f>
        <v>16635.811502675173</v>
      </c>
      <c r="R2342">
        <f t="shared" si="134"/>
        <v>0</v>
      </c>
      <c r="S2342">
        <f t="shared" si="135"/>
        <v>0</v>
      </c>
      <c r="T2342">
        <f>MROT/DAY(EOMONTH(MIN($G$2:$G$2401),MONTH(G2342)-1))/8*H2342*$T$2402</f>
        <v>0</v>
      </c>
      <c r="U2342">
        <f>I2342-PLAN</f>
        <v>-360</v>
      </c>
    </row>
    <row r="2343" spans="1:21" x14ac:dyDescent="0.35">
      <c r="A2343">
        <v>2201</v>
      </c>
      <c r="B2343" t="s">
        <v>10</v>
      </c>
      <c r="C2343" t="s">
        <v>11</v>
      </c>
      <c r="D2343">
        <v>2</v>
      </c>
      <c r="E2343" t="s">
        <v>12</v>
      </c>
      <c r="F2343">
        <v>1</v>
      </c>
      <c r="G2343" s="1">
        <v>44573</v>
      </c>
      <c r="H2343">
        <v>168</v>
      </c>
      <c r="I2343">
        <v>1500</v>
      </c>
      <c r="K2343">
        <f>IF(ISBLANK(J2343),VLOOKUP(A2343,LinearRegression!$B$2:$J$850,6,FALSE),J2343)</f>
        <v>12220.0764310554</v>
      </c>
      <c r="L2343" s="4">
        <f>IF(ISBLANK(J2343),VLOOKUP(A2343,GradientBoostingRegressor!$B$2:$J$850,6,FALSE),J2343)</f>
        <v>15523.404040769499</v>
      </c>
      <c r="P2343">
        <f t="shared" si="133"/>
        <v>0</v>
      </c>
      <c r="Q2343">
        <f>$H2343*Q$2402</f>
        <v>25877.929004161379</v>
      </c>
      <c r="R2343">
        <f t="shared" si="134"/>
        <v>0</v>
      </c>
      <c r="S2343">
        <f t="shared" si="135"/>
        <v>0</v>
      </c>
      <c r="T2343">
        <f>MROT/DAY(EOMONTH(MIN($G$2:$G$2401),MONTH(G2343)-1))/8*H2343*$T$2402</f>
        <v>0</v>
      </c>
      <c r="U2343">
        <f>I2343-PLAN</f>
        <v>-60</v>
      </c>
    </row>
    <row r="2344" spans="1:21" x14ac:dyDescent="0.35">
      <c r="A2344">
        <v>2202</v>
      </c>
      <c r="B2344" t="s">
        <v>13</v>
      </c>
      <c r="C2344" t="s">
        <v>11</v>
      </c>
      <c r="D2344">
        <v>2</v>
      </c>
      <c r="E2344" t="s">
        <v>12</v>
      </c>
      <c r="F2344">
        <v>1</v>
      </c>
      <c r="G2344" s="1">
        <v>44573</v>
      </c>
      <c r="H2344">
        <v>180</v>
      </c>
      <c r="I2344">
        <v>1500</v>
      </c>
      <c r="K2344">
        <f>IF(ISBLANK(J2344),VLOOKUP(A2344,LinearRegression!$B$2:$J$850,6,FALSE),J2344)</f>
        <v>14987.5098919751</v>
      </c>
      <c r="L2344" s="4">
        <f>IF(ISBLANK(J2344),VLOOKUP(A2344,GradientBoostingRegressor!$B$2:$J$850,6,FALSE),J2344)</f>
        <v>17724.7153422958</v>
      </c>
      <c r="P2344">
        <f t="shared" si="133"/>
        <v>0</v>
      </c>
      <c r="Q2344">
        <f>$H2344*Q$2402</f>
        <v>27726.35250445862</v>
      </c>
      <c r="R2344">
        <f t="shared" si="134"/>
        <v>0</v>
      </c>
      <c r="S2344">
        <f t="shared" si="135"/>
        <v>0</v>
      </c>
      <c r="T2344">
        <f>MROT/DAY(EOMONTH(MIN($G$2:$G$2401),MONTH(G2344)-1))/8*H2344*$T$2402</f>
        <v>0</v>
      </c>
      <c r="U2344">
        <f>I2344-PLAN</f>
        <v>-60</v>
      </c>
    </row>
    <row r="2345" spans="1:21" x14ac:dyDescent="0.35">
      <c r="A2345">
        <v>2203</v>
      </c>
      <c r="B2345" t="s">
        <v>14</v>
      </c>
      <c r="C2345" t="s">
        <v>11</v>
      </c>
      <c r="D2345">
        <v>2</v>
      </c>
      <c r="E2345" t="s">
        <v>12</v>
      </c>
      <c r="F2345">
        <v>1</v>
      </c>
      <c r="G2345" s="1">
        <v>44573</v>
      </c>
      <c r="H2345">
        <v>168</v>
      </c>
      <c r="I2345">
        <v>1500</v>
      </c>
      <c r="K2345">
        <f>IF(ISBLANK(J2345),VLOOKUP(A2345,LinearRegression!$B$2:$J$850,6,FALSE),J2345)</f>
        <v>12220.0764310554</v>
      </c>
      <c r="L2345" s="4">
        <f>IF(ISBLANK(J2345),VLOOKUP(A2345,GradientBoostingRegressor!$B$2:$J$850,6,FALSE),J2345)</f>
        <v>15523.404040769499</v>
      </c>
      <c r="P2345">
        <f t="shared" si="133"/>
        <v>0</v>
      </c>
      <c r="Q2345">
        <f>$H2345*Q$2402</f>
        <v>25877.929004161379</v>
      </c>
      <c r="R2345">
        <f t="shared" si="134"/>
        <v>0</v>
      </c>
      <c r="S2345">
        <f t="shared" si="135"/>
        <v>0</v>
      </c>
      <c r="T2345">
        <f>MROT/DAY(EOMONTH(MIN($G$2:$G$2401),MONTH(G2345)-1))/8*H2345*$T$2402</f>
        <v>0</v>
      </c>
      <c r="U2345">
        <f>I2345-PLAN</f>
        <v>-60</v>
      </c>
    </row>
    <row r="2346" spans="1:21" x14ac:dyDescent="0.35">
      <c r="A2346">
        <v>2204</v>
      </c>
      <c r="B2346" t="s">
        <v>15</v>
      </c>
      <c r="C2346" t="s">
        <v>11</v>
      </c>
      <c r="D2346">
        <v>2</v>
      </c>
      <c r="E2346" t="s">
        <v>16</v>
      </c>
      <c r="F2346">
        <v>3.3</v>
      </c>
      <c r="G2346" s="1">
        <v>44573</v>
      </c>
      <c r="H2346">
        <v>192</v>
      </c>
      <c r="I2346">
        <v>1500</v>
      </c>
      <c r="K2346">
        <f>IF(ISBLANK(J2346),VLOOKUP(A2346,LinearRegression!$B$2:$J$850,6,FALSE),J2346)</f>
        <v>23313.372932542501</v>
      </c>
      <c r="L2346" s="4">
        <f>IF(ISBLANK(J2346),VLOOKUP(A2346,GradientBoostingRegressor!$B$2:$J$850,6,FALSE),J2346)</f>
        <v>24459.079955088</v>
      </c>
      <c r="P2346">
        <f t="shared" si="133"/>
        <v>0</v>
      </c>
      <c r="Q2346">
        <f>$H2346*Q$2402</f>
        <v>29574.776004755862</v>
      </c>
      <c r="R2346">
        <f t="shared" si="134"/>
        <v>0</v>
      </c>
      <c r="S2346">
        <f t="shared" si="135"/>
        <v>0</v>
      </c>
      <c r="T2346">
        <f>MROT/DAY(EOMONTH(MIN($G$2:$G$2401),MONTH(G2346)-1))/8*H2346*$T$2402</f>
        <v>0</v>
      </c>
      <c r="U2346">
        <f>I2346-PLAN</f>
        <v>-60</v>
      </c>
    </row>
    <row r="2347" spans="1:21" x14ac:dyDescent="0.35">
      <c r="A2347">
        <v>2205</v>
      </c>
      <c r="B2347" t="s">
        <v>17</v>
      </c>
      <c r="C2347" t="s">
        <v>18</v>
      </c>
      <c r="D2347">
        <v>2</v>
      </c>
      <c r="E2347" t="s">
        <v>16</v>
      </c>
      <c r="F2347">
        <v>3.3</v>
      </c>
      <c r="G2347" s="1">
        <v>44573</v>
      </c>
      <c r="H2347">
        <v>168</v>
      </c>
      <c r="I2347">
        <v>1500</v>
      </c>
      <c r="K2347">
        <f>IF(ISBLANK(J2347),VLOOKUP(A2347,LinearRegression!$B$2:$J$850,6,FALSE),J2347)</f>
        <v>17778.506010703299</v>
      </c>
      <c r="L2347" s="4">
        <f>IF(ISBLANK(J2347),VLOOKUP(A2347,GradientBoostingRegressor!$B$2:$J$850,6,FALSE),J2347)</f>
        <v>19612.410052696901</v>
      </c>
      <c r="P2347">
        <f t="shared" si="133"/>
        <v>0</v>
      </c>
      <c r="Q2347">
        <f>$H2347*Q$2402</f>
        <v>25877.929004161379</v>
      </c>
      <c r="R2347">
        <f t="shared" si="134"/>
        <v>0</v>
      </c>
      <c r="S2347">
        <f t="shared" si="135"/>
        <v>0</v>
      </c>
      <c r="T2347">
        <f>MROT/DAY(EOMONTH(MIN($G$2:$G$2401),MONTH(G2347)-1))/8*H2347*$T$2402</f>
        <v>0</v>
      </c>
      <c r="U2347">
        <f>I2347-PLAN</f>
        <v>-60</v>
      </c>
    </row>
    <row r="2348" spans="1:21" x14ac:dyDescent="0.35">
      <c r="A2348">
        <v>2206</v>
      </c>
      <c r="B2348" t="s">
        <v>19</v>
      </c>
      <c r="C2348" t="s">
        <v>11</v>
      </c>
      <c r="D2348">
        <v>2</v>
      </c>
      <c r="E2348" t="s">
        <v>16</v>
      </c>
      <c r="F2348">
        <v>3.3</v>
      </c>
      <c r="G2348" s="1">
        <v>44573</v>
      </c>
      <c r="H2348">
        <v>180</v>
      </c>
      <c r="I2348">
        <v>1500</v>
      </c>
      <c r="K2348">
        <f>IF(ISBLANK(J2348),VLOOKUP(A2348,LinearRegression!$B$2:$J$850,6,FALSE),J2348)</f>
        <v>20545.9394716229</v>
      </c>
      <c r="L2348" s="4">
        <f>IF(ISBLANK(J2348),VLOOKUP(A2348,GradientBoostingRegressor!$B$2:$J$850,6,FALSE),J2348)</f>
        <v>21853.170861359598</v>
      </c>
      <c r="P2348">
        <f t="shared" si="133"/>
        <v>0</v>
      </c>
      <c r="Q2348">
        <f>$H2348*Q$2402</f>
        <v>27726.35250445862</v>
      </c>
      <c r="R2348">
        <f t="shared" si="134"/>
        <v>0</v>
      </c>
      <c r="S2348">
        <f t="shared" si="135"/>
        <v>0</v>
      </c>
      <c r="T2348">
        <f>MROT/DAY(EOMONTH(MIN($G$2:$G$2401),MONTH(G2348)-1))/8*H2348*$T$2402</f>
        <v>0</v>
      </c>
      <c r="U2348">
        <f>I2348-PLAN</f>
        <v>-60</v>
      </c>
    </row>
    <row r="2349" spans="1:21" x14ac:dyDescent="0.35">
      <c r="A2349">
        <v>2207</v>
      </c>
      <c r="B2349" t="s">
        <v>20</v>
      </c>
      <c r="C2349" t="s">
        <v>18</v>
      </c>
      <c r="D2349">
        <v>2</v>
      </c>
      <c r="E2349" t="s">
        <v>16</v>
      </c>
      <c r="F2349">
        <v>3.3</v>
      </c>
      <c r="G2349" s="1">
        <v>44573</v>
      </c>
      <c r="H2349">
        <v>192</v>
      </c>
      <c r="I2349">
        <v>1500</v>
      </c>
      <c r="K2349">
        <f>IF(ISBLANK(J2349),VLOOKUP(A2349,LinearRegression!$B$2:$J$850,6,FALSE),J2349)</f>
        <v>23313.372932542501</v>
      </c>
      <c r="L2349" s="4">
        <f>IF(ISBLANK(J2349),VLOOKUP(A2349,GradientBoostingRegressor!$B$2:$J$850,6,FALSE),J2349)</f>
        <v>24459.079955088</v>
      </c>
      <c r="P2349">
        <f t="shared" si="133"/>
        <v>0</v>
      </c>
      <c r="Q2349">
        <f>$H2349*Q$2402</f>
        <v>29574.776004755862</v>
      </c>
      <c r="R2349">
        <f t="shared" si="134"/>
        <v>0</v>
      </c>
      <c r="S2349">
        <f t="shared" si="135"/>
        <v>0</v>
      </c>
      <c r="T2349">
        <f>MROT/DAY(EOMONTH(MIN($G$2:$G$2401),MONTH(G2349)-1))/8*H2349*$T$2402</f>
        <v>0</v>
      </c>
      <c r="U2349">
        <f>I2349-PLAN</f>
        <v>-60</v>
      </c>
    </row>
    <row r="2350" spans="1:21" x14ac:dyDescent="0.35">
      <c r="A2350">
        <v>2208</v>
      </c>
      <c r="B2350" t="s">
        <v>21</v>
      </c>
      <c r="C2350" t="s">
        <v>11</v>
      </c>
      <c r="D2350">
        <v>2</v>
      </c>
      <c r="E2350" t="s">
        <v>16</v>
      </c>
      <c r="F2350">
        <v>3.3</v>
      </c>
      <c r="G2350" s="1">
        <v>44573</v>
      </c>
      <c r="H2350">
        <v>156</v>
      </c>
      <c r="I2350">
        <v>1500</v>
      </c>
      <c r="K2350">
        <f>IF(ISBLANK(J2350),VLOOKUP(A2350,LinearRegression!$B$2:$J$850,6,FALSE),J2350)</f>
        <v>15011.072549783599</v>
      </c>
      <c r="L2350" s="4">
        <f>IF(ISBLANK(J2350),VLOOKUP(A2350,GradientBoostingRegressor!$B$2:$J$850,6,FALSE),J2350)</f>
        <v>18212.860243963602</v>
      </c>
      <c r="P2350">
        <f t="shared" si="133"/>
        <v>0</v>
      </c>
      <c r="Q2350">
        <f>$H2350*Q$2402</f>
        <v>24029.505503864137</v>
      </c>
      <c r="R2350">
        <f t="shared" si="134"/>
        <v>0</v>
      </c>
      <c r="S2350">
        <f t="shared" si="135"/>
        <v>0</v>
      </c>
      <c r="T2350">
        <f>MROT/DAY(EOMONTH(MIN($G$2:$G$2401),MONTH(G2350)-1))/8*H2350*$T$2402</f>
        <v>0</v>
      </c>
      <c r="U2350">
        <f>I2350-PLAN</f>
        <v>-60</v>
      </c>
    </row>
    <row r="2351" spans="1:21" x14ac:dyDescent="0.35">
      <c r="A2351">
        <v>2209</v>
      </c>
      <c r="B2351" t="s">
        <v>22</v>
      </c>
      <c r="C2351" t="s">
        <v>11</v>
      </c>
      <c r="D2351">
        <v>2</v>
      </c>
      <c r="E2351" t="s">
        <v>16</v>
      </c>
      <c r="F2351">
        <v>3.3</v>
      </c>
      <c r="G2351" s="1">
        <v>44573</v>
      </c>
      <c r="H2351">
        <v>192</v>
      </c>
      <c r="I2351">
        <v>1500</v>
      </c>
      <c r="K2351">
        <f>IF(ISBLANK(J2351),VLOOKUP(A2351,LinearRegression!$B$2:$J$850,6,FALSE),J2351)</f>
        <v>23313.372932542501</v>
      </c>
      <c r="L2351" s="4">
        <f>IF(ISBLANK(J2351),VLOOKUP(A2351,GradientBoostingRegressor!$B$2:$J$850,6,FALSE),J2351)</f>
        <v>24459.079955088</v>
      </c>
      <c r="P2351">
        <f t="shared" si="133"/>
        <v>0</v>
      </c>
      <c r="Q2351">
        <f>$H2351*Q$2402</f>
        <v>29574.776004755862</v>
      </c>
      <c r="R2351">
        <f t="shared" si="134"/>
        <v>0</v>
      </c>
      <c r="S2351">
        <f t="shared" si="135"/>
        <v>0</v>
      </c>
      <c r="T2351">
        <f>MROT/DAY(EOMONTH(MIN($G$2:$G$2401),MONTH(G2351)-1))/8*H2351*$T$2402</f>
        <v>0</v>
      </c>
      <c r="U2351">
        <f>I2351-PLAN</f>
        <v>-60</v>
      </c>
    </row>
    <row r="2352" spans="1:21" x14ac:dyDescent="0.35">
      <c r="A2352">
        <v>2210</v>
      </c>
      <c r="B2352" t="s">
        <v>23</v>
      </c>
      <c r="C2352" t="s">
        <v>18</v>
      </c>
      <c r="D2352">
        <v>2</v>
      </c>
      <c r="E2352" t="s">
        <v>16</v>
      </c>
      <c r="F2352">
        <v>3.3</v>
      </c>
      <c r="G2352" s="1">
        <v>44573</v>
      </c>
      <c r="H2352">
        <v>180</v>
      </c>
      <c r="I2352">
        <v>1500</v>
      </c>
      <c r="K2352">
        <f>IF(ISBLANK(J2352),VLOOKUP(A2352,LinearRegression!$B$2:$J$850,6,FALSE),J2352)</f>
        <v>20545.9394716229</v>
      </c>
      <c r="L2352" s="4">
        <f>IF(ISBLANK(J2352),VLOOKUP(A2352,GradientBoostingRegressor!$B$2:$J$850,6,FALSE),J2352)</f>
        <v>21887.3540581905</v>
      </c>
      <c r="P2352">
        <f t="shared" si="133"/>
        <v>0</v>
      </c>
      <c r="Q2352">
        <f>$H2352*Q$2402</f>
        <v>27726.35250445862</v>
      </c>
      <c r="R2352">
        <f t="shared" si="134"/>
        <v>0</v>
      </c>
      <c r="S2352">
        <f t="shared" si="135"/>
        <v>0</v>
      </c>
      <c r="T2352">
        <f>MROT/DAY(EOMONTH(MIN($G$2:$G$2401),MONTH(G2352)-1))/8*H2352*$T$2402</f>
        <v>0</v>
      </c>
      <c r="U2352">
        <f>I2352-PLAN</f>
        <v>-60</v>
      </c>
    </row>
    <row r="2353" spans="1:21" x14ac:dyDescent="0.35">
      <c r="A2353">
        <v>2211</v>
      </c>
      <c r="B2353" t="s">
        <v>24</v>
      </c>
      <c r="C2353" t="s">
        <v>18</v>
      </c>
      <c r="D2353">
        <v>2</v>
      </c>
      <c r="E2353" t="s">
        <v>16</v>
      </c>
      <c r="F2353">
        <v>3.3</v>
      </c>
      <c r="G2353" s="1">
        <v>44573</v>
      </c>
      <c r="H2353">
        <v>204</v>
      </c>
      <c r="I2353">
        <v>1500</v>
      </c>
      <c r="K2353">
        <f>IF(ISBLANK(J2353),VLOOKUP(A2353,LinearRegression!$B$2:$J$850,6,FALSE),J2353)</f>
        <v>26080.806393462099</v>
      </c>
      <c r="L2353" s="4">
        <f>IF(ISBLANK(J2353),VLOOKUP(A2353,GradientBoostingRegressor!$B$2:$J$850,6,FALSE),J2353)</f>
        <v>27030.2286975118</v>
      </c>
      <c r="P2353">
        <f t="shared" si="133"/>
        <v>0</v>
      </c>
      <c r="Q2353">
        <f>$H2353*Q$2402</f>
        <v>31423.199505053104</v>
      </c>
      <c r="R2353">
        <f t="shared" si="134"/>
        <v>0</v>
      </c>
      <c r="S2353">
        <f t="shared" si="135"/>
        <v>0</v>
      </c>
      <c r="T2353">
        <f>MROT/DAY(EOMONTH(MIN($G$2:$G$2401),MONTH(G2353)-1))/8*H2353*$T$2402</f>
        <v>0</v>
      </c>
      <c r="U2353">
        <f>I2353-PLAN</f>
        <v>-60</v>
      </c>
    </row>
    <row r="2354" spans="1:21" x14ac:dyDescent="0.35">
      <c r="A2354">
        <v>2212</v>
      </c>
      <c r="B2354" t="s">
        <v>25</v>
      </c>
      <c r="C2354" t="s">
        <v>11</v>
      </c>
      <c r="D2354">
        <v>2</v>
      </c>
      <c r="E2354" t="s">
        <v>16</v>
      </c>
      <c r="F2354">
        <v>3.3</v>
      </c>
      <c r="G2354" s="1">
        <v>44573</v>
      </c>
      <c r="H2354">
        <v>204</v>
      </c>
      <c r="I2354">
        <v>1500</v>
      </c>
      <c r="K2354">
        <f>IF(ISBLANK(J2354),VLOOKUP(A2354,LinearRegression!$B$2:$J$850,6,FALSE),J2354)</f>
        <v>26080.806393462099</v>
      </c>
      <c r="L2354" s="4">
        <f>IF(ISBLANK(J2354),VLOOKUP(A2354,GradientBoostingRegressor!$B$2:$J$850,6,FALSE),J2354)</f>
        <v>27030.2286975118</v>
      </c>
      <c r="P2354">
        <f t="shared" si="133"/>
        <v>0</v>
      </c>
      <c r="Q2354">
        <f>$H2354*Q$2402</f>
        <v>31423.199505053104</v>
      </c>
      <c r="R2354">
        <f t="shared" si="134"/>
        <v>0</v>
      </c>
      <c r="S2354">
        <f t="shared" si="135"/>
        <v>0</v>
      </c>
      <c r="T2354">
        <f>MROT/DAY(EOMONTH(MIN($G$2:$G$2401),MONTH(G2354)-1))/8*H2354*$T$2402</f>
        <v>0</v>
      </c>
      <c r="U2354">
        <f>I2354-PLAN</f>
        <v>-60</v>
      </c>
    </row>
    <row r="2355" spans="1:21" x14ac:dyDescent="0.35">
      <c r="A2355">
        <v>2213</v>
      </c>
      <c r="B2355" t="s">
        <v>26</v>
      </c>
      <c r="C2355" t="s">
        <v>11</v>
      </c>
      <c r="D2355">
        <v>2</v>
      </c>
      <c r="E2355" t="s">
        <v>16</v>
      </c>
      <c r="F2355">
        <v>3.3</v>
      </c>
      <c r="G2355" s="1">
        <v>44573</v>
      </c>
      <c r="H2355">
        <v>180</v>
      </c>
      <c r="I2355">
        <v>1500</v>
      </c>
      <c r="K2355">
        <f>IF(ISBLANK(J2355),VLOOKUP(A2355,LinearRegression!$B$2:$J$850,6,FALSE),J2355)</f>
        <v>20545.9394716229</v>
      </c>
      <c r="L2355" s="4">
        <f>IF(ISBLANK(J2355),VLOOKUP(A2355,GradientBoostingRegressor!$B$2:$J$850,6,FALSE),J2355)</f>
        <v>21853.170861359598</v>
      </c>
      <c r="P2355">
        <f t="shared" si="133"/>
        <v>0</v>
      </c>
      <c r="Q2355">
        <f>$H2355*Q$2402</f>
        <v>27726.35250445862</v>
      </c>
      <c r="R2355">
        <f t="shared" si="134"/>
        <v>0</v>
      </c>
      <c r="S2355">
        <f t="shared" si="135"/>
        <v>0</v>
      </c>
      <c r="T2355">
        <f>MROT/DAY(EOMONTH(MIN($G$2:$G$2401),MONTH(G2355)-1))/8*H2355*$T$2402</f>
        <v>0</v>
      </c>
      <c r="U2355">
        <f>I2355-PLAN</f>
        <v>-60</v>
      </c>
    </row>
    <row r="2356" spans="1:21" x14ac:dyDescent="0.35">
      <c r="A2356">
        <v>2214</v>
      </c>
      <c r="B2356" t="s">
        <v>27</v>
      </c>
      <c r="C2356" t="s">
        <v>18</v>
      </c>
      <c r="D2356">
        <v>2</v>
      </c>
      <c r="E2356" t="s">
        <v>16</v>
      </c>
      <c r="F2356">
        <v>3.3</v>
      </c>
      <c r="G2356" s="1">
        <v>44573</v>
      </c>
      <c r="H2356">
        <v>204</v>
      </c>
      <c r="I2356">
        <v>1500</v>
      </c>
      <c r="K2356">
        <f>IF(ISBLANK(J2356),VLOOKUP(A2356,LinearRegression!$B$2:$J$850,6,FALSE),J2356)</f>
        <v>26080.806393462099</v>
      </c>
      <c r="L2356" s="4">
        <f>IF(ISBLANK(J2356),VLOOKUP(A2356,GradientBoostingRegressor!$B$2:$J$850,6,FALSE),J2356)</f>
        <v>27030.2286975118</v>
      </c>
      <c r="P2356">
        <f t="shared" si="133"/>
        <v>0</v>
      </c>
      <c r="Q2356">
        <f>$H2356*Q$2402</f>
        <v>31423.199505053104</v>
      </c>
      <c r="R2356">
        <f t="shared" si="134"/>
        <v>0</v>
      </c>
      <c r="S2356">
        <f t="shared" si="135"/>
        <v>0</v>
      </c>
      <c r="T2356">
        <f>MROT/DAY(EOMONTH(MIN($G$2:$G$2401),MONTH(G2356)-1))/8*H2356*$T$2402</f>
        <v>0</v>
      </c>
      <c r="U2356">
        <f>I2356-PLAN</f>
        <v>-60</v>
      </c>
    </row>
    <row r="2357" spans="1:21" x14ac:dyDescent="0.35">
      <c r="A2357">
        <v>2215</v>
      </c>
      <c r="B2357" t="s">
        <v>28</v>
      </c>
      <c r="C2357" t="s">
        <v>11</v>
      </c>
      <c r="D2357">
        <v>2</v>
      </c>
      <c r="E2357" t="s">
        <v>16</v>
      </c>
      <c r="F2357">
        <v>3.3</v>
      </c>
      <c r="G2357" s="1">
        <v>44573</v>
      </c>
      <c r="H2357">
        <v>216</v>
      </c>
      <c r="I2357">
        <v>1500</v>
      </c>
      <c r="K2357">
        <f>IF(ISBLANK(J2357),VLOOKUP(A2357,LinearRegression!$B$2:$J$850,6,FALSE),J2357)</f>
        <v>28848.239854381802</v>
      </c>
      <c r="L2357" s="4">
        <f>IF(ISBLANK(J2357),VLOOKUP(A2357,GradientBoostingRegressor!$B$2:$J$850,6,FALSE),J2357)</f>
        <v>29759.455020814101</v>
      </c>
      <c r="P2357">
        <f t="shared" si="133"/>
        <v>0</v>
      </c>
      <c r="Q2357">
        <f>$H2357*Q$2402</f>
        <v>33271.623005350346</v>
      </c>
      <c r="R2357">
        <f t="shared" si="134"/>
        <v>0</v>
      </c>
      <c r="S2357">
        <f t="shared" si="135"/>
        <v>0</v>
      </c>
      <c r="T2357">
        <f>MROT/DAY(EOMONTH(MIN($G$2:$G$2401),MONTH(G2357)-1))/8*H2357*$T$2402</f>
        <v>0</v>
      </c>
      <c r="U2357">
        <f>I2357-PLAN</f>
        <v>-60</v>
      </c>
    </row>
    <row r="2358" spans="1:21" x14ac:dyDescent="0.35">
      <c r="A2358">
        <v>2216</v>
      </c>
      <c r="B2358" t="s">
        <v>29</v>
      </c>
      <c r="C2358" t="s">
        <v>18</v>
      </c>
      <c r="D2358">
        <v>2</v>
      </c>
      <c r="E2358" t="s">
        <v>16</v>
      </c>
      <c r="F2358">
        <v>3.3</v>
      </c>
      <c r="G2358" s="1">
        <v>44573</v>
      </c>
      <c r="H2358">
        <v>156</v>
      </c>
      <c r="I2358">
        <v>1500</v>
      </c>
      <c r="K2358">
        <f>IF(ISBLANK(J2358),VLOOKUP(A2358,LinearRegression!$B$2:$J$850,6,FALSE),J2358)</f>
        <v>15011.072549783599</v>
      </c>
      <c r="L2358" s="4">
        <f>IF(ISBLANK(J2358),VLOOKUP(A2358,GradientBoostingRegressor!$B$2:$J$850,6,FALSE),J2358)</f>
        <v>18247.043440794499</v>
      </c>
      <c r="P2358">
        <f t="shared" si="133"/>
        <v>0</v>
      </c>
      <c r="Q2358">
        <f>$H2358*Q$2402</f>
        <v>24029.505503864137</v>
      </c>
      <c r="R2358">
        <f t="shared" si="134"/>
        <v>0</v>
      </c>
      <c r="S2358">
        <f t="shared" si="135"/>
        <v>0</v>
      </c>
      <c r="T2358">
        <f>MROT/DAY(EOMONTH(MIN($G$2:$G$2401),MONTH(G2358)-1))/8*H2358*$T$2402</f>
        <v>0</v>
      </c>
      <c r="U2358">
        <f>I2358-PLAN</f>
        <v>-60</v>
      </c>
    </row>
    <row r="2359" spans="1:21" x14ac:dyDescent="0.35">
      <c r="A2359">
        <v>2220</v>
      </c>
      <c r="B2359" t="s">
        <v>33</v>
      </c>
      <c r="C2359" t="s">
        <v>11</v>
      </c>
      <c r="D2359">
        <v>3</v>
      </c>
      <c r="E2359" t="s">
        <v>12</v>
      </c>
      <c r="F2359">
        <v>1</v>
      </c>
      <c r="G2359" s="1">
        <v>44573</v>
      </c>
      <c r="H2359">
        <v>204</v>
      </c>
      <c r="I2359">
        <v>1500</v>
      </c>
      <c r="K2359">
        <f>IF(ISBLANK(J2359),VLOOKUP(A2359,LinearRegression!$B$2:$J$850,6,FALSE),J2359)</f>
        <v>23314.163529807302</v>
      </c>
      <c r="L2359" s="4">
        <f>IF(ISBLANK(J2359),VLOOKUP(A2359,GradientBoostingRegressor!$B$2:$J$850,6,FALSE),J2359)</f>
        <v>20680.759592005201</v>
      </c>
      <c r="P2359">
        <f t="shared" si="133"/>
        <v>0</v>
      </c>
      <c r="Q2359">
        <f>$H2359*Q$2402</f>
        <v>31423.199505053104</v>
      </c>
      <c r="R2359">
        <f t="shared" si="134"/>
        <v>0</v>
      </c>
      <c r="S2359">
        <f t="shared" si="135"/>
        <v>0</v>
      </c>
      <c r="T2359">
        <f>MROT/DAY(EOMONTH(MIN($G$2:$G$2401),MONTH(G2359)-1))/8*H2359*$T$2402</f>
        <v>0</v>
      </c>
      <c r="U2359">
        <f>I2359-PLAN</f>
        <v>-60</v>
      </c>
    </row>
    <row r="2360" spans="1:21" x14ac:dyDescent="0.35">
      <c r="A2360">
        <v>2227</v>
      </c>
      <c r="B2360" t="s">
        <v>40</v>
      </c>
      <c r="C2360" t="s">
        <v>18</v>
      </c>
      <c r="D2360">
        <v>3</v>
      </c>
      <c r="E2360" t="s">
        <v>16</v>
      </c>
      <c r="F2360">
        <v>3.3</v>
      </c>
      <c r="G2360" s="1">
        <v>44573</v>
      </c>
      <c r="H2360">
        <v>168</v>
      </c>
      <c r="I2360">
        <v>1500</v>
      </c>
      <c r="K2360">
        <f>IF(ISBLANK(J2360),VLOOKUP(A2360,LinearRegression!$B$2:$J$850,6,FALSE),J2360)</f>
        <v>20570.292726696302</v>
      </c>
      <c r="L2360" s="4">
        <f>IF(ISBLANK(J2360),VLOOKUP(A2360,GradientBoostingRegressor!$B$2:$J$850,6,FALSE),J2360)</f>
        <v>19612.410052696901</v>
      </c>
      <c r="P2360">
        <f t="shared" si="133"/>
        <v>0</v>
      </c>
      <c r="Q2360">
        <f>$H2360*Q$2402</f>
        <v>25877.929004161379</v>
      </c>
      <c r="R2360">
        <f t="shared" si="134"/>
        <v>0</v>
      </c>
      <c r="S2360">
        <f t="shared" si="135"/>
        <v>0</v>
      </c>
      <c r="T2360">
        <f>MROT/DAY(EOMONTH(MIN($G$2:$G$2401),MONTH(G2360)-1))/8*H2360*$T$2402</f>
        <v>0</v>
      </c>
      <c r="U2360">
        <f>I2360-PLAN</f>
        <v>-60</v>
      </c>
    </row>
    <row r="2361" spans="1:21" x14ac:dyDescent="0.35">
      <c r="A2361">
        <v>2249</v>
      </c>
      <c r="B2361" t="s">
        <v>64</v>
      </c>
      <c r="C2361" t="s">
        <v>65</v>
      </c>
      <c r="D2361">
        <v>4</v>
      </c>
      <c r="E2361" t="s">
        <v>66</v>
      </c>
      <c r="F2361">
        <v>3.4</v>
      </c>
      <c r="G2361" s="1">
        <v>44573</v>
      </c>
      <c r="H2361">
        <v>180</v>
      </c>
      <c r="I2361">
        <v>1500</v>
      </c>
      <c r="K2361">
        <f>IF(ISBLANK(J2361),VLOOKUP(A2361,LinearRegression!$B$2:$J$850,6,FALSE),J2361)</f>
        <v>26371.183754898</v>
      </c>
      <c r="L2361" s="4">
        <f>IF(ISBLANK(J2361),VLOOKUP(A2361,GradientBoostingRegressor!$B$2:$J$850,6,FALSE),J2361)</f>
        <v>25674.576466837701</v>
      </c>
      <c r="P2361">
        <f t="shared" si="133"/>
        <v>0</v>
      </c>
      <c r="Q2361">
        <f>$H2361*Q$2402</f>
        <v>27726.35250445862</v>
      </c>
      <c r="R2361">
        <f t="shared" si="134"/>
        <v>0</v>
      </c>
      <c r="S2361">
        <f t="shared" si="135"/>
        <v>0</v>
      </c>
      <c r="T2361">
        <f>MROT/DAY(EOMONTH(MIN($G$2:$G$2401),MONTH(G2361)-1))/8*H2361*$T$2402</f>
        <v>0</v>
      </c>
      <c r="U2361">
        <f>I2361-PLAN</f>
        <v>-60</v>
      </c>
    </row>
    <row r="2362" spans="1:21" x14ac:dyDescent="0.35">
      <c r="A2362">
        <v>2251</v>
      </c>
      <c r="B2362" t="s">
        <v>69</v>
      </c>
      <c r="C2362" t="s">
        <v>68</v>
      </c>
      <c r="D2362">
        <v>4</v>
      </c>
      <c r="E2362" t="s">
        <v>66</v>
      </c>
      <c r="F2362">
        <v>3.4</v>
      </c>
      <c r="G2362" s="1">
        <v>44573</v>
      </c>
      <c r="H2362">
        <v>144</v>
      </c>
      <c r="I2362">
        <v>1500</v>
      </c>
      <c r="K2362">
        <f>IF(ISBLANK(J2362),VLOOKUP(A2362,LinearRegression!$B$2:$J$850,6,FALSE),J2362)</f>
        <v>18068.883372139098</v>
      </c>
      <c r="L2362" s="4">
        <f>IF(ISBLANK(J2362),VLOOKUP(A2362,GradientBoostingRegressor!$B$2:$J$850,6,FALSE),J2362)</f>
        <v>18934.179324540699</v>
      </c>
      <c r="P2362">
        <f t="shared" si="133"/>
        <v>0</v>
      </c>
      <c r="Q2362">
        <f>$H2362*Q$2402</f>
        <v>22181.082003566895</v>
      </c>
      <c r="R2362">
        <f t="shared" si="134"/>
        <v>0</v>
      </c>
      <c r="S2362">
        <f t="shared" si="135"/>
        <v>0</v>
      </c>
      <c r="T2362">
        <f>MROT/DAY(EOMONTH(MIN($G$2:$G$2401),MONTH(G2362)-1))/8*H2362*$T$2402</f>
        <v>0</v>
      </c>
      <c r="U2362">
        <f>I2362-PLAN</f>
        <v>-60</v>
      </c>
    </row>
    <row r="2363" spans="1:21" x14ac:dyDescent="0.35">
      <c r="A2363">
        <v>2257</v>
      </c>
      <c r="B2363" t="s">
        <v>76</v>
      </c>
      <c r="C2363" t="s">
        <v>71</v>
      </c>
      <c r="D2363">
        <v>4</v>
      </c>
      <c r="E2363" t="s">
        <v>66</v>
      </c>
      <c r="F2363">
        <v>3.1</v>
      </c>
      <c r="G2363" s="1">
        <v>44573</v>
      </c>
      <c r="H2363">
        <v>204</v>
      </c>
      <c r="I2363">
        <v>1500</v>
      </c>
      <c r="K2363">
        <f>IF(ISBLANK(J2363),VLOOKUP(A2363,LinearRegression!$B$2:$J$850,6,FALSE),J2363)</f>
        <v>31181.038122870101</v>
      </c>
      <c r="L2363" s="4">
        <f>IF(ISBLANK(J2363),VLOOKUP(A2363,GradientBoostingRegressor!$B$2:$J$850,6,FALSE),J2363)</f>
        <v>26512.876813421401</v>
      </c>
      <c r="P2363">
        <f t="shared" si="133"/>
        <v>0</v>
      </c>
      <c r="Q2363">
        <f>$H2363*Q$2402</f>
        <v>31423.199505053104</v>
      </c>
      <c r="R2363">
        <f t="shared" si="134"/>
        <v>0</v>
      </c>
      <c r="S2363">
        <f t="shared" si="135"/>
        <v>0</v>
      </c>
      <c r="T2363">
        <f>MROT/DAY(EOMONTH(MIN($G$2:$G$2401),MONTH(G2363)-1))/8*H2363*$T$2402</f>
        <v>0</v>
      </c>
      <c r="U2363">
        <f>I2363-PLAN</f>
        <v>-60</v>
      </c>
    </row>
    <row r="2364" spans="1:21" x14ac:dyDescent="0.35">
      <c r="A2364">
        <v>2259</v>
      </c>
      <c r="B2364" t="s">
        <v>78</v>
      </c>
      <c r="C2364" t="s">
        <v>65</v>
      </c>
      <c r="D2364">
        <v>4</v>
      </c>
      <c r="E2364" t="s">
        <v>66</v>
      </c>
      <c r="F2364">
        <v>3.4</v>
      </c>
      <c r="G2364" s="1">
        <v>44573</v>
      </c>
      <c r="H2364">
        <v>192</v>
      </c>
      <c r="I2364">
        <v>1500</v>
      </c>
      <c r="K2364">
        <f>IF(ISBLANK(J2364),VLOOKUP(A2364,LinearRegression!$B$2:$J$850,6,FALSE),J2364)</f>
        <v>29138.617215817601</v>
      </c>
      <c r="L2364" s="4">
        <f>IF(ISBLANK(J2364),VLOOKUP(A2364,GradientBoostingRegressor!$B$2:$J$850,6,FALSE),J2364)</f>
        <v>28287.727021458799</v>
      </c>
      <c r="P2364">
        <f t="shared" si="133"/>
        <v>0</v>
      </c>
      <c r="Q2364">
        <f>$H2364*Q$2402</f>
        <v>29574.776004755862</v>
      </c>
      <c r="R2364">
        <f t="shared" si="134"/>
        <v>0</v>
      </c>
      <c r="S2364">
        <f t="shared" si="135"/>
        <v>0</v>
      </c>
      <c r="T2364">
        <f>MROT/DAY(EOMONTH(MIN($G$2:$G$2401),MONTH(G2364)-1))/8*H2364*$T$2402</f>
        <v>0</v>
      </c>
      <c r="U2364">
        <f>I2364-PLAN</f>
        <v>-60</v>
      </c>
    </row>
    <row r="2365" spans="1:21" x14ac:dyDescent="0.35">
      <c r="A2365">
        <v>2277</v>
      </c>
      <c r="B2365" t="s">
        <v>97</v>
      </c>
      <c r="C2365" t="s">
        <v>89</v>
      </c>
      <c r="D2365">
        <v>4</v>
      </c>
      <c r="E2365" t="s">
        <v>16</v>
      </c>
      <c r="F2365">
        <v>3.2</v>
      </c>
      <c r="G2365" s="1">
        <v>44573</v>
      </c>
      <c r="H2365">
        <v>168</v>
      </c>
      <c r="I2365">
        <v>1500</v>
      </c>
      <c r="K2365">
        <f>IF(ISBLANK(J2365),VLOOKUP(A2365,LinearRegression!$B$2:$J$850,6,FALSE),J2365)</f>
        <v>23120.408591400301</v>
      </c>
      <c r="L2365" s="4">
        <f>IF(ISBLANK(J2365),VLOOKUP(A2365,GradientBoostingRegressor!$B$2:$J$850,6,FALSE),J2365)</f>
        <v>20754.312690480801</v>
      </c>
      <c r="P2365">
        <f t="shared" si="133"/>
        <v>0</v>
      </c>
      <c r="Q2365">
        <f>$H2365*Q$2402</f>
        <v>25877.929004161379</v>
      </c>
      <c r="R2365">
        <f t="shared" si="134"/>
        <v>0</v>
      </c>
      <c r="S2365">
        <f t="shared" si="135"/>
        <v>0</v>
      </c>
      <c r="T2365">
        <f>MROT/DAY(EOMONTH(MIN($G$2:$G$2401),MONTH(G2365)-1))/8*H2365*$T$2402</f>
        <v>0</v>
      </c>
      <c r="U2365">
        <f>I2365-PLAN</f>
        <v>-60</v>
      </c>
    </row>
    <row r="2366" spans="1:21" x14ac:dyDescent="0.35">
      <c r="A2366">
        <v>2280</v>
      </c>
      <c r="B2366" t="s">
        <v>100</v>
      </c>
      <c r="C2366" t="s">
        <v>89</v>
      </c>
      <c r="D2366">
        <v>4</v>
      </c>
      <c r="E2366" t="s">
        <v>16</v>
      </c>
      <c r="F2366">
        <v>3.2</v>
      </c>
      <c r="G2366" s="1">
        <v>44573</v>
      </c>
      <c r="H2366">
        <v>156</v>
      </c>
      <c r="I2366">
        <v>1500</v>
      </c>
      <c r="K2366">
        <f>IF(ISBLANK(J2366),VLOOKUP(A2366,LinearRegression!$B$2:$J$850,6,FALSE),J2366)</f>
        <v>20352.975130480601</v>
      </c>
      <c r="L2366" s="4">
        <f>IF(ISBLANK(J2366),VLOOKUP(A2366,GradientBoostingRegressor!$B$2:$J$850,6,FALSE),J2366)</f>
        <v>19388.946078578399</v>
      </c>
      <c r="P2366">
        <f t="shared" si="133"/>
        <v>0</v>
      </c>
      <c r="Q2366">
        <f>$H2366*Q$2402</f>
        <v>24029.505503864137</v>
      </c>
      <c r="R2366">
        <f t="shared" si="134"/>
        <v>0</v>
      </c>
      <c r="S2366">
        <f t="shared" si="135"/>
        <v>0</v>
      </c>
      <c r="T2366">
        <f>MROT/DAY(EOMONTH(MIN($G$2:$G$2401),MONTH(G2366)-1))/8*H2366*$T$2402</f>
        <v>0</v>
      </c>
      <c r="U2366">
        <f>I2366-PLAN</f>
        <v>-60</v>
      </c>
    </row>
    <row r="2367" spans="1:21" x14ac:dyDescent="0.35">
      <c r="A2367">
        <v>2291</v>
      </c>
      <c r="B2367" t="s">
        <v>112</v>
      </c>
      <c r="C2367" t="s">
        <v>18</v>
      </c>
      <c r="D2367">
        <v>4</v>
      </c>
      <c r="E2367" t="s">
        <v>103</v>
      </c>
      <c r="F2367">
        <v>3.3</v>
      </c>
      <c r="G2367" s="1">
        <v>44573</v>
      </c>
      <c r="H2367">
        <v>192</v>
      </c>
      <c r="I2367">
        <v>1500</v>
      </c>
      <c r="K2367">
        <f>IF(ISBLANK(J2367),VLOOKUP(A2367,LinearRegression!$B$2:$J$850,6,FALSE),J2367)</f>
        <v>28896.9463645285</v>
      </c>
      <c r="L2367" s="4">
        <f>IF(ISBLANK(J2367),VLOOKUP(A2367,GradientBoostingRegressor!$B$2:$J$850,6,FALSE),J2367)</f>
        <v>26259.253923357199</v>
      </c>
      <c r="P2367">
        <f t="shared" si="133"/>
        <v>0</v>
      </c>
      <c r="Q2367">
        <f>$H2367*Q$2402</f>
        <v>29574.776004755862</v>
      </c>
      <c r="R2367">
        <f t="shared" si="134"/>
        <v>0</v>
      </c>
      <c r="S2367">
        <f t="shared" si="135"/>
        <v>0</v>
      </c>
      <c r="T2367">
        <f>MROT/DAY(EOMONTH(MIN($G$2:$G$2401),MONTH(G2367)-1))/8*H2367*$T$2402</f>
        <v>0</v>
      </c>
      <c r="U2367">
        <f>I2367-PLAN</f>
        <v>-60</v>
      </c>
    </row>
    <row r="2368" spans="1:21" x14ac:dyDescent="0.35">
      <c r="A2368">
        <v>2300</v>
      </c>
      <c r="B2368" t="s">
        <v>122</v>
      </c>
      <c r="C2368" t="s">
        <v>114</v>
      </c>
      <c r="D2368">
        <v>5</v>
      </c>
      <c r="E2368" t="s">
        <v>51</v>
      </c>
      <c r="F2368">
        <v>3.3</v>
      </c>
      <c r="G2368" s="1">
        <v>44573</v>
      </c>
      <c r="H2368">
        <v>168</v>
      </c>
      <c r="I2368">
        <v>1500</v>
      </c>
      <c r="K2368">
        <f>IF(ISBLANK(J2368),VLOOKUP(A2368,LinearRegression!$B$2:$J$850,6,FALSE),J2368)</f>
        <v>26153.8661586823</v>
      </c>
      <c r="L2368" s="4">
        <f>IF(ISBLANK(J2368),VLOOKUP(A2368,GradientBoostingRegressor!$B$2:$J$850,6,FALSE),J2368)</f>
        <v>22765.190713079101</v>
      </c>
      <c r="P2368">
        <f t="shared" si="133"/>
        <v>0</v>
      </c>
      <c r="Q2368">
        <f>$H2368*Q$2402</f>
        <v>25877.929004161379</v>
      </c>
      <c r="R2368">
        <f t="shared" si="134"/>
        <v>0</v>
      </c>
      <c r="S2368">
        <f t="shared" si="135"/>
        <v>0</v>
      </c>
      <c r="T2368">
        <f>MROT/DAY(EOMONTH(MIN($G$2:$G$2401),MONTH(G2368)-1))/8*H2368*$T$2402</f>
        <v>0</v>
      </c>
      <c r="U2368">
        <f>I2368-PLAN</f>
        <v>-60</v>
      </c>
    </row>
    <row r="2369" spans="1:21" x14ac:dyDescent="0.35">
      <c r="A2369">
        <v>2313</v>
      </c>
      <c r="B2369" t="s">
        <v>136</v>
      </c>
      <c r="C2369" t="s">
        <v>50</v>
      </c>
      <c r="D2369">
        <v>5</v>
      </c>
      <c r="E2369" t="s">
        <v>133</v>
      </c>
      <c r="F2369">
        <v>2</v>
      </c>
      <c r="G2369" s="1">
        <v>44573</v>
      </c>
      <c r="H2369">
        <v>204</v>
      </c>
      <c r="I2369">
        <v>1500</v>
      </c>
      <c r="K2369">
        <f>IF(ISBLANK(J2369),VLOOKUP(A2369,LinearRegression!$B$2:$J$850,6,FALSE),J2369)</f>
        <v>31314.4454746837</v>
      </c>
      <c r="L2369" s="4">
        <f>IF(ISBLANK(J2369),VLOOKUP(A2369,GradientBoostingRegressor!$B$2:$J$850,6,FALSE),J2369)</f>
        <v>28430.017890406802</v>
      </c>
      <c r="P2369">
        <f t="shared" si="133"/>
        <v>0</v>
      </c>
      <c r="Q2369">
        <f>$H2369*Q$2402</f>
        <v>31423.199505053104</v>
      </c>
      <c r="R2369">
        <f t="shared" si="134"/>
        <v>0</v>
      </c>
      <c r="S2369">
        <f t="shared" si="135"/>
        <v>0</v>
      </c>
      <c r="T2369">
        <f>MROT/DAY(EOMONTH(MIN($G$2:$G$2401),MONTH(G2369)-1))/8*H2369*$T$2402</f>
        <v>0</v>
      </c>
      <c r="U2369">
        <f>I2369-PLAN</f>
        <v>-60</v>
      </c>
    </row>
    <row r="2370" spans="1:21" x14ac:dyDescent="0.35">
      <c r="A2370">
        <v>2314</v>
      </c>
      <c r="B2370" t="s">
        <v>137</v>
      </c>
      <c r="C2370" t="s">
        <v>50</v>
      </c>
      <c r="D2370">
        <v>5</v>
      </c>
      <c r="E2370" t="s">
        <v>133</v>
      </c>
      <c r="F2370">
        <v>2</v>
      </c>
      <c r="G2370" s="1">
        <v>44573</v>
      </c>
      <c r="H2370">
        <v>180</v>
      </c>
      <c r="I2370">
        <v>1500</v>
      </c>
      <c r="K2370">
        <f>IF(ISBLANK(J2370),VLOOKUP(A2370,LinearRegression!$B$2:$J$850,6,FALSE),J2370)</f>
        <v>25779.578552844399</v>
      </c>
      <c r="L2370" s="4">
        <f>IF(ISBLANK(J2370),VLOOKUP(A2370,GradientBoostingRegressor!$B$2:$J$850,6,FALSE),J2370)</f>
        <v>22851.527351332199</v>
      </c>
      <c r="P2370">
        <f t="shared" si="133"/>
        <v>0</v>
      </c>
      <c r="Q2370">
        <f>$H2370*Q$2402</f>
        <v>27726.35250445862</v>
      </c>
      <c r="R2370">
        <f t="shared" si="134"/>
        <v>0</v>
      </c>
      <c r="S2370">
        <f t="shared" si="135"/>
        <v>0</v>
      </c>
      <c r="T2370">
        <f>MROT/DAY(EOMONTH(MIN($G$2:$G$2401),MONTH(G2370)-1))/8*H2370*$T$2402</f>
        <v>0</v>
      </c>
      <c r="U2370">
        <f>I2370-PLAN</f>
        <v>-60</v>
      </c>
    </row>
    <row r="2371" spans="1:21" x14ac:dyDescent="0.35">
      <c r="A2371">
        <v>2316</v>
      </c>
      <c r="B2371" t="s">
        <v>139</v>
      </c>
      <c r="C2371" t="s">
        <v>65</v>
      </c>
      <c r="D2371">
        <v>5</v>
      </c>
      <c r="E2371" t="s">
        <v>66</v>
      </c>
      <c r="F2371">
        <v>3.4</v>
      </c>
      <c r="G2371" s="1">
        <v>44573</v>
      </c>
      <c r="H2371">
        <v>204</v>
      </c>
      <c r="I2371">
        <v>1500</v>
      </c>
      <c r="K2371">
        <f>IF(ISBLANK(J2371),VLOOKUP(A2371,LinearRegression!$B$2:$J$850,6,FALSE),J2371)</f>
        <v>34697.837392730202</v>
      </c>
      <c r="L2371" s="4">
        <f>IF(ISBLANK(J2371),VLOOKUP(A2371,GradientBoostingRegressor!$B$2:$J$850,6,FALSE),J2371)</f>
        <v>33530.507663804703</v>
      </c>
      <c r="P2371">
        <f t="shared" ref="P2371:P2401" si="136">$I2371*P$2402</f>
        <v>0</v>
      </c>
      <c r="Q2371">
        <f>$H2371*Q$2402</f>
        <v>31423.199505053104</v>
      </c>
      <c r="R2371">
        <f t="shared" ref="R2371:R2401" si="137">$D2371*R$2402</f>
        <v>0</v>
      </c>
      <c r="S2371">
        <f t="shared" ref="S2371:S2401" si="138">$F2371*S$2402</f>
        <v>0</v>
      </c>
      <c r="T2371">
        <f>MROT/DAY(EOMONTH(MIN($G$2:$G$2401),MONTH(G2371)-1))/8*H2371*$T$2402</f>
        <v>0</v>
      </c>
      <c r="U2371">
        <f>I2371-PLAN</f>
        <v>-60</v>
      </c>
    </row>
    <row r="2372" spans="1:21" x14ac:dyDescent="0.35">
      <c r="A2372">
        <v>2319</v>
      </c>
      <c r="B2372" t="s">
        <v>143</v>
      </c>
      <c r="C2372" t="s">
        <v>65</v>
      </c>
      <c r="D2372">
        <v>5</v>
      </c>
      <c r="E2372" t="s">
        <v>142</v>
      </c>
      <c r="F2372">
        <v>3.4</v>
      </c>
      <c r="G2372" s="1">
        <v>44573</v>
      </c>
      <c r="H2372">
        <v>180</v>
      </c>
      <c r="I2372">
        <v>1500</v>
      </c>
      <c r="K2372">
        <f>IF(ISBLANK(J2372),VLOOKUP(A2372,LinearRegression!$B$2:$J$850,6,FALSE),J2372)</f>
        <v>29162.970470890999</v>
      </c>
      <c r="L2372" s="4">
        <f>IF(ISBLANK(J2372),VLOOKUP(A2372,GradientBoostingRegressor!$B$2:$J$850,6,FALSE),J2372)</f>
        <v>27503.640840767599</v>
      </c>
      <c r="P2372">
        <f t="shared" si="136"/>
        <v>0</v>
      </c>
      <c r="Q2372">
        <f>$H2372*Q$2402</f>
        <v>27726.35250445862</v>
      </c>
      <c r="R2372">
        <f t="shared" si="137"/>
        <v>0</v>
      </c>
      <c r="S2372">
        <f t="shared" si="138"/>
        <v>0</v>
      </c>
      <c r="T2372">
        <f>MROT/DAY(EOMONTH(MIN($G$2:$G$2401),MONTH(G2372)-1))/8*H2372*$T$2402</f>
        <v>0</v>
      </c>
      <c r="U2372">
        <f>I2372-PLAN</f>
        <v>-60</v>
      </c>
    </row>
    <row r="2373" spans="1:21" x14ac:dyDescent="0.35">
      <c r="A2373">
        <v>2331</v>
      </c>
      <c r="B2373" t="s">
        <v>156</v>
      </c>
      <c r="C2373" t="s">
        <v>65</v>
      </c>
      <c r="D2373">
        <v>5</v>
      </c>
      <c r="E2373" t="s">
        <v>151</v>
      </c>
      <c r="F2373">
        <v>3.4</v>
      </c>
      <c r="G2373" s="1">
        <v>44573</v>
      </c>
      <c r="H2373">
        <v>204</v>
      </c>
      <c r="I2373">
        <v>1500</v>
      </c>
      <c r="K2373">
        <f>IF(ISBLANK(J2373),VLOOKUP(A2373,LinearRegression!$B$2:$J$850,6,FALSE),J2373)</f>
        <v>34697.837392730202</v>
      </c>
      <c r="L2373" s="4">
        <f>IF(ISBLANK(J2373),VLOOKUP(A2373,GradientBoostingRegressor!$B$2:$J$850,6,FALSE),J2373)</f>
        <v>33530.507663804703</v>
      </c>
      <c r="P2373">
        <f t="shared" si="136"/>
        <v>0</v>
      </c>
      <c r="Q2373">
        <f>$H2373*Q$2402</f>
        <v>31423.199505053104</v>
      </c>
      <c r="R2373">
        <f t="shared" si="137"/>
        <v>0</v>
      </c>
      <c r="S2373">
        <f t="shared" si="138"/>
        <v>0</v>
      </c>
      <c r="T2373">
        <f>MROT/DAY(EOMONTH(MIN($G$2:$G$2401),MONTH(G2373)-1))/8*H2373*$T$2402</f>
        <v>0</v>
      </c>
      <c r="U2373">
        <f>I2373-PLAN</f>
        <v>-60</v>
      </c>
    </row>
    <row r="2374" spans="1:21" x14ac:dyDescent="0.35">
      <c r="A2374">
        <v>2344</v>
      </c>
      <c r="B2374" t="s">
        <v>169</v>
      </c>
      <c r="C2374" t="s">
        <v>65</v>
      </c>
      <c r="D2374">
        <v>6</v>
      </c>
      <c r="E2374" t="s">
        <v>66</v>
      </c>
      <c r="F2374">
        <v>3.4</v>
      </c>
      <c r="G2374" s="1">
        <v>44573</v>
      </c>
      <c r="H2374">
        <v>168</v>
      </c>
      <c r="I2374">
        <v>1500</v>
      </c>
      <c r="K2374">
        <f>IF(ISBLANK(J2374),VLOOKUP(A2374,LinearRegression!$B$2:$J$850,6,FALSE),J2374)</f>
        <v>29187.323725964299</v>
      </c>
      <c r="L2374" s="4">
        <f>IF(ISBLANK(J2374),VLOOKUP(A2374,GradientBoostingRegressor!$B$2:$J$850,6,FALSE),J2374)</f>
        <v>25670.817759690901</v>
      </c>
      <c r="P2374">
        <f t="shared" si="136"/>
        <v>0</v>
      </c>
      <c r="Q2374">
        <f>$H2374*Q$2402</f>
        <v>25877.929004161379</v>
      </c>
      <c r="R2374">
        <f t="shared" si="137"/>
        <v>0</v>
      </c>
      <c r="S2374">
        <f t="shared" si="138"/>
        <v>0</v>
      </c>
      <c r="T2374">
        <f>MROT/DAY(EOMONTH(MIN($G$2:$G$2401),MONTH(G2374)-1))/8*H2374*$T$2402</f>
        <v>0</v>
      </c>
      <c r="U2374">
        <f>I2374-PLAN</f>
        <v>-60</v>
      </c>
    </row>
    <row r="2375" spans="1:21" x14ac:dyDescent="0.35">
      <c r="A2375">
        <v>2345</v>
      </c>
      <c r="B2375" t="s">
        <v>170</v>
      </c>
      <c r="C2375" t="s">
        <v>65</v>
      </c>
      <c r="D2375">
        <v>6</v>
      </c>
      <c r="E2375" t="s">
        <v>66</v>
      </c>
      <c r="F2375">
        <v>3.4</v>
      </c>
      <c r="G2375" s="1">
        <v>44573</v>
      </c>
      <c r="H2375">
        <v>204</v>
      </c>
      <c r="I2375">
        <v>1500</v>
      </c>
      <c r="K2375">
        <f>IF(ISBLANK(J2375),VLOOKUP(A2375,LinearRegression!$B$2:$J$850,6,FALSE),J2375)</f>
        <v>37489.624108723197</v>
      </c>
      <c r="L2375" s="4">
        <f>IF(ISBLANK(J2375),VLOOKUP(A2375,GradientBoostingRegressor!$B$2:$J$850,6,FALSE),J2375)</f>
        <v>35125.324721741003</v>
      </c>
      <c r="P2375">
        <f t="shared" si="136"/>
        <v>0</v>
      </c>
      <c r="Q2375">
        <f>$H2375*Q$2402</f>
        <v>31423.199505053104</v>
      </c>
      <c r="R2375">
        <f t="shared" si="137"/>
        <v>0</v>
      </c>
      <c r="S2375">
        <f t="shared" si="138"/>
        <v>0</v>
      </c>
      <c r="T2375">
        <f>MROT/DAY(EOMONTH(MIN($G$2:$G$2401),MONTH(G2375)-1))/8*H2375*$T$2402</f>
        <v>0</v>
      </c>
      <c r="U2375">
        <f>I2375-PLAN</f>
        <v>-60</v>
      </c>
    </row>
    <row r="2376" spans="1:21" x14ac:dyDescent="0.35">
      <c r="A2376">
        <v>2346</v>
      </c>
      <c r="B2376" t="s">
        <v>171</v>
      </c>
      <c r="C2376" t="s">
        <v>65</v>
      </c>
      <c r="D2376">
        <v>6</v>
      </c>
      <c r="E2376" t="s">
        <v>66</v>
      </c>
      <c r="F2376">
        <v>3.4</v>
      </c>
      <c r="G2376" s="1">
        <v>44573</v>
      </c>
      <c r="H2376">
        <v>180</v>
      </c>
      <c r="I2376">
        <v>1500</v>
      </c>
      <c r="K2376">
        <f>IF(ISBLANK(J2376),VLOOKUP(A2376,LinearRegression!$B$2:$J$850,6,FALSE),J2376)</f>
        <v>31954.757186883999</v>
      </c>
      <c r="L2376" s="4">
        <f>IF(ISBLANK(J2376),VLOOKUP(A2376,GradientBoostingRegressor!$B$2:$J$850,6,FALSE),J2376)</f>
        <v>29435.3024692902</v>
      </c>
      <c r="P2376">
        <f t="shared" si="136"/>
        <v>0</v>
      </c>
      <c r="Q2376">
        <f>$H2376*Q$2402</f>
        <v>27726.35250445862</v>
      </c>
      <c r="R2376">
        <f t="shared" si="137"/>
        <v>0</v>
      </c>
      <c r="S2376">
        <f t="shared" si="138"/>
        <v>0</v>
      </c>
      <c r="T2376">
        <f>MROT/DAY(EOMONTH(MIN($G$2:$G$2401),MONTH(G2376)-1))/8*H2376*$T$2402</f>
        <v>0</v>
      </c>
      <c r="U2376">
        <f>I2376-PLAN</f>
        <v>-60</v>
      </c>
    </row>
    <row r="2377" spans="1:21" x14ac:dyDescent="0.35">
      <c r="A2377">
        <v>2349</v>
      </c>
      <c r="B2377" t="s">
        <v>174</v>
      </c>
      <c r="C2377" t="s">
        <v>114</v>
      </c>
      <c r="D2377">
        <v>6</v>
      </c>
      <c r="E2377" t="s">
        <v>16</v>
      </c>
      <c r="F2377">
        <v>3.3</v>
      </c>
      <c r="G2377" s="1">
        <v>44573</v>
      </c>
      <c r="H2377">
        <v>156</v>
      </c>
      <c r="I2377">
        <v>1500</v>
      </c>
      <c r="K2377">
        <f>IF(ISBLANK(J2377),VLOOKUP(A2377,LinearRegression!$B$2:$J$850,6,FALSE),J2377)</f>
        <v>26178.219413755702</v>
      </c>
      <c r="L2377" s="4">
        <f>IF(ISBLANK(J2377),VLOOKUP(A2377,GradientBoostingRegressor!$B$2:$J$850,6,FALSE),J2377)</f>
        <v>23326.730398997101</v>
      </c>
      <c r="P2377">
        <f t="shared" si="136"/>
        <v>0</v>
      </c>
      <c r="Q2377">
        <f>$H2377*Q$2402</f>
        <v>24029.505503864137</v>
      </c>
      <c r="R2377">
        <f t="shared" si="137"/>
        <v>0</v>
      </c>
      <c r="S2377">
        <f t="shared" si="138"/>
        <v>0</v>
      </c>
      <c r="T2377">
        <f>MROT/DAY(EOMONTH(MIN($G$2:$G$2401),MONTH(G2377)-1))/8*H2377*$T$2402</f>
        <v>0</v>
      </c>
      <c r="U2377">
        <f>I2377-PLAN</f>
        <v>-60</v>
      </c>
    </row>
    <row r="2378" spans="1:21" x14ac:dyDescent="0.35">
      <c r="A2378">
        <v>2351</v>
      </c>
      <c r="B2378" t="s">
        <v>176</v>
      </c>
      <c r="C2378" t="s">
        <v>114</v>
      </c>
      <c r="D2378">
        <v>6</v>
      </c>
      <c r="E2378" t="s">
        <v>103</v>
      </c>
      <c r="F2378">
        <v>3.3</v>
      </c>
      <c r="G2378" s="1">
        <v>44573</v>
      </c>
      <c r="H2378">
        <v>156</v>
      </c>
      <c r="I2378">
        <v>1500</v>
      </c>
      <c r="K2378">
        <f>IF(ISBLANK(J2378),VLOOKUP(A2378,LinearRegression!$B$2:$J$850,6,FALSE),J2378)</f>
        <v>26178.219413755702</v>
      </c>
      <c r="L2378" s="4">
        <f>IF(ISBLANK(J2378),VLOOKUP(A2378,GradientBoostingRegressor!$B$2:$J$850,6,FALSE),J2378)</f>
        <v>23326.730398997101</v>
      </c>
      <c r="P2378">
        <f t="shared" si="136"/>
        <v>0</v>
      </c>
      <c r="Q2378">
        <f>$H2378*Q$2402</f>
        <v>24029.505503864137</v>
      </c>
      <c r="R2378">
        <f t="shared" si="137"/>
        <v>0</v>
      </c>
      <c r="S2378">
        <f t="shared" si="138"/>
        <v>0</v>
      </c>
      <c r="T2378">
        <f>MROT/DAY(EOMONTH(MIN($G$2:$G$2401),MONTH(G2378)-1))/8*H2378*$T$2402</f>
        <v>0</v>
      </c>
      <c r="U2378">
        <f>I2378-PLAN</f>
        <v>-60</v>
      </c>
    </row>
    <row r="2379" spans="1:21" x14ac:dyDescent="0.35">
      <c r="A2379">
        <v>2360</v>
      </c>
      <c r="B2379" t="s">
        <v>187</v>
      </c>
      <c r="C2379" t="s">
        <v>180</v>
      </c>
      <c r="D2379">
        <v>7</v>
      </c>
      <c r="E2379" t="s">
        <v>181</v>
      </c>
      <c r="F2379">
        <v>1</v>
      </c>
      <c r="G2379" s="1">
        <v>44573</v>
      </c>
      <c r="H2379">
        <v>168</v>
      </c>
      <c r="I2379">
        <v>1500</v>
      </c>
      <c r="K2379">
        <f>IF(ISBLANK(J2379),VLOOKUP(A2379,LinearRegression!$B$2:$J$850,6,FALSE),J2379)</f>
        <v>26179.010011020498</v>
      </c>
      <c r="L2379" s="4">
        <f>IF(ISBLANK(J2379),VLOOKUP(A2379,GradientBoostingRegressor!$B$2:$J$850,6,FALSE),J2379)</f>
        <v>22550.977581871</v>
      </c>
      <c r="P2379">
        <f t="shared" si="136"/>
        <v>0</v>
      </c>
      <c r="Q2379">
        <f>$H2379*Q$2402</f>
        <v>25877.929004161379</v>
      </c>
      <c r="R2379">
        <f t="shared" si="137"/>
        <v>0</v>
      </c>
      <c r="S2379">
        <f t="shared" si="138"/>
        <v>0</v>
      </c>
      <c r="T2379">
        <f>MROT/DAY(EOMONTH(MIN($G$2:$G$2401),MONTH(G2379)-1))/8*H2379*$T$2402</f>
        <v>0</v>
      </c>
      <c r="U2379">
        <f>I2379-PLAN</f>
        <v>-60</v>
      </c>
    </row>
    <row r="2380" spans="1:21" x14ac:dyDescent="0.35">
      <c r="A2380">
        <v>2362</v>
      </c>
      <c r="B2380" t="s">
        <v>189</v>
      </c>
      <c r="C2380" t="s">
        <v>65</v>
      </c>
      <c r="D2380">
        <v>7</v>
      </c>
      <c r="E2380" t="s">
        <v>66</v>
      </c>
      <c r="F2380">
        <v>3.4</v>
      </c>
      <c r="G2380" s="1">
        <v>44573</v>
      </c>
      <c r="H2380">
        <v>168</v>
      </c>
      <c r="I2380">
        <v>1500</v>
      </c>
      <c r="K2380">
        <f>IF(ISBLANK(J2380),VLOOKUP(A2380,LinearRegression!$B$2:$J$850,6,FALSE),J2380)</f>
        <v>31979.110441957298</v>
      </c>
      <c r="L2380" s="4">
        <f>IF(ISBLANK(J2380),VLOOKUP(A2380,GradientBoostingRegressor!$B$2:$J$850,6,FALSE),J2380)</f>
        <v>27968.9145845889</v>
      </c>
      <c r="P2380">
        <f t="shared" si="136"/>
        <v>0</v>
      </c>
      <c r="Q2380">
        <f>$H2380*Q$2402</f>
        <v>25877.929004161379</v>
      </c>
      <c r="R2380">
        <f t="shared" si="137"/>
        <v>0</v>
      </c>
      <c r="S2380">
        <f t="shared" si="138"/>
        <v>0</v>
      </c>
      <c r="T2380">
        <f>MROT/DAY(EOMONTH(MIN($G$2:$G$2401),MONTH(G2380)-1))/8*H2380*$T$2402</f>
        <v>0</v>
      </c>
      <c r="U2380">
        <f>I2380-PLAN</f>
        <v>-60</v>
      </c>
    </row>
    <row r="2381" spans="1:21" x14ac:dyDescent="0.35">
      <c r="A2381">
        <v>2372</v>
      </c>
      <c r="B2381" t="s">
        <v>199</v>
      </c>
      <c r="C2381" t="s">
        <v>114</v>
      </c>
      <c r="D2381">
        <v>7</v>
      </c>
      <c r="E2381" t="s">
        <v>16</v>
      </c>
      <c r="F2381">
        <v>3.3</v>
      </c>
      <c r="G2381" s="1">
        <v>44573</v>
      </c>
      <c r="H2381">
        <v>180</v>
      </c>
      <c r="I2381">
        <v>1500</v>
      </c>
      <c r="K2381">
        <f>IF(ISBLANK(J2381),VLOOKUP(A2381,LinearRegression!$B$2:$J$850,6,FALSE),J2381)</f>
        <v>34504.8730515879</v>
      </c>
      <c r="L2381" s="4">
        <f>IF(ISBLANK(J2381),VLOOKUP(A2381,GradientBoostingRegressor!$B$2:$J$850,6,FALSE),J2381)</f>
        <v>30948.693861336698</v>
      </c>
      <c r="P2381">
        <f t="shared" si="136"/>
        <v>0</v>
      </c>
      <c r="Q2381">
        <f>$H2381*Q$2402</f>
        <v>27726.35250445862</v>
      </c>
      <c r="R2381">
        <f t="shared" si="137"/>
        <v>0</v>
      </c>
      <c r="S2381">
        <f t="shared" si="138"/>
        <v>0</v>
      </c>
      <c r="T2381">
        <f>MROT/DAY(EOMONTH(MIN($G$2:$G$2401),MONTH(G2381)-1))/8*H2381*$T$2402</f>
        <v>0</v>
      </c>
      <c r="U2381">
        <f>I2381-PLAN</f>
        <v>-60</v>
      </c>
    </row>
    <row r="2382" spans="1:21" x14ac:dyDescent="0.35">
      <c r="A2382">
        <v>2373</v>
      </c>
      <c r="B2382" t="s">
        <v>200</v>
      </c>
      <c r="C2382" t="s">
        <v>114</v>
      </c>
      <c r="D2382">
        <v>7</v>
      </c>
      <c r="E2382" t="s">
        <v>16</v>
      </c>
      <c r="F2382">
        <v>3.3</v>
      </c>
      <c r="G2382" s="1">
        <v>44573</v>
      </c>
      <c r="H2382">
        <v>192</v>
      </c>
      <c r="I2382">
        <v>1500</v>
      </c>
      <c r="K2382">
        <f>IF(ISBLANK(J2382),VLOOKUP(A2382,LinearRegression!$B$2:$J$850,6,FALSE),J2382)</f>
        <v>37272.306512507603</v>
      </c>
      <c r="L2382" s="4">
        <f>IF(ISBLANK(J2382),VLOOKUP(A2382,GradientBoostingRegressor!$B$2:$J$850,6,FALSE),J2382)</f>
        <v>34109.795770077602</v>
      </c>
      <c r="P2382">
        <f t="shared" si="136"/>
        <v>0</v>
      </c>
      <c r="Q2382">
        <f>$H2382*Q$2402</f>
        <v>29574.776004755862</v>
      </c>
      <c r="R2382">
        <f t="shared" si="137"/>
        <v>0</v>
      </c>
      <c r="S2382">
        <f t="shared" si="138"/>
        <v>0</v>
      </c>
      <c r="T2382">
        <f>MROT/DAY(EOMONTH(MIN($G$2:$G$2401),MONTH(G2382)-1))/8*H2382*$T$2402</f>
        <v>0</v>
      </c>
      <c r="U2382">
        <f>I2382-PLAN</f>
        <v>-60</v>
      </c>
    </row>
    <row r="2383" spans="1:21" x14ac:dyDescent="0.35">
      <c r="A2383">
        <v>2380</v>
      </c>
      <c r="B2383" t="s">
        <v>207</v>
      </c>
      <c r="C2383" t="s">
        <v>114</v>
      </c>
      <c r="D2383">
        <v>7</v>
      </c>
      <c r="E2383" t="s">
        <v>103</v>
      </c>
      <c r="F2383">
        <v>3.3</v>
      </c>
      <c r="G2383" s="1">
        <v>44573</v>
      </c>
      <c r="H2383">
        <v>192</v>
      </c>
      <c r="I2383">
        <v>1500</v>
      </c>
      <c r="K2383">
        <f>IF(ISBLANK(J2383),VLOOKUP(A2383,LinearRegression!$B$2:$J$850,6,FALSE),J2383)</f>
        <v>37272.306512507603</v>
      </c>
      <c r="L2383" s="4">
        <f>IF(ISBLANK(J2383),VLOOKUP(A2383,GradientBoostingRegressor!$B$2:$J$850,6,FALSE),J2383)</f>
        <v>34109.795770077602</v>
      </c>
      <c r="P2383">
        <f t="shared" si="136"/>
        <v>0</v>
      </c>
      <c r="Q2383">
        <f>$H2383*Q$2402</f>
        <v>29574.776004755862</v>
      </c>
      <c r="R2383">
        <f t="shared" si="137"/>
        <v>0</v>
      </c>
      <c r="S2383">
        <f t="shared" si="138"/>
        <v>0</v>
      </c>
      <c r="T2383">
        <f>MROT/DAY(EOMONTH(MIN($G$2:$G$2401),MONTH(G2383)-1))/8*H2383*$T$2402</f>
        <v>0</v>
      </c>
      <c r="U2383">
        <f>I2383-PLAN</f>
        <v>-60</v>
      </c>
    </row>
    <row r="2384" spans="1:21" x14ac:dyDescent="0.35">
      <c r="A2384">
        <v>2383</v>
      </c>
      <c r="B2384" t="s">
        <v>210</v>
      </c>
      <c r="C2384" t="s">
        <v>180</v>
      </c>
      <c r="D2384">
        <v>8</v>
      </c>
      <c r="E2384" t="s">
        <v>181</v>
      </c>
      <c r="F2384">
        <v>1</v>
      </c>
      <c r="G2384" s="1">
        <v>44573</v>
      </c>
      <c r="H2384">
        <v>168</v>
      </c>
      <c r="I2384">
        <v>1500</v>
      </c>
      <c r="K2384">
        <f>IF(ISBLANK(J2384),VLOOKUP(A2384,LinearRegression!$B$2:$J$850,6,FALSE),J2384)</f>
        <v>28970.796727013501</v>
      </c>
      <c r="L2384" s="4">
        <f>IF(ISBLANK(J2384),VLOOKUP(A2384,GradientBoostingRegressor!$B$2:$J$850,6,FALSE),J2384)</f>
        <v>22550.977581871</v>
      </c>
      <c r="P2384">
        <f t="shared" si="136"/>
        <v>0</v>
      </c>
      <c r="Q2384">
        <f>$H2384*Q$2402</f>
        <v>25877.929004161379</v>
      </c>
      <c r="R2384">
        <f t="shared" si="137"/>
        <v>0</v>
      </c>
      <c r="S2384">
        <f t="shared" si="138"/>
        <v>0</v>
      </c>
      <c r="T2384">
        <f>MROT/DAY(EOMONTH(MIN($G$2:$G$2401),MONTH(G2384)-1))/8*H2384*$T$2402</f>
        <v>0</v>
      </c>
      <c r="U2384">
        <f>I2384-PLAN</f>
        <v>-60</v>
      </c>
    </row>
    <row r="2385" spans="1:21" x14ac:dyDescent="0.35">
      <c r="A2385">
        <v>2384</v>
      </c>
      <c r="B2385" t="s">
        <v>211</v>
      </c>
      <c r="C2385" t="s">
        <v>180</v>
      </c>
      <c r="D2385">
        <v>8</v>
      </c>
      <c r="E2385" t="s">
        <v>181</v>
      </c>
      <c r="F2385">
        <v>1</v>
      </c>
      <c r="G2385" s="1">
        <v>44573</v>
      </c>
      <c r="H2385">
        <v>168</v>
      </c>
      <c r="I2385">
        <v>1500</v>
      </c>
      <c r="K2385">
        <f>IF(ISBLANK(J2385),VLOOKUP(A2385,LinearRegression!$B$2:$J$850,6,FALSE),J2385)</f>
        <v>28970.796727013501</v>
      </c>
      <c r="L2385" s="4">
        <f>IF(ISBLANK(J2385),VLOOKUP(A2385,GradientBoostingRegressor!$B$2:$J$850,6,FALSE),J2385)</f>
        <v>22550.977581871</v>
      </c>
      <c r="P2385">
        <f t="shared" si="136"/>
        <v>0</v>
      </c>
      <c r="Q2385">
        <f>$H2385*Q$2402</f>
        <v>25877.929004161379</v>
      </c>
      <c r="R2385">
        <f t="shared" si="137"/>
        <v>0</v>
      </c>
      <c r="S2385">
        <f t="shared" si="138"/>
        <v>0</v>
      </c>
      <c r="T2385">
        <f>MROT/DAY(EOMONTH(MIN($G$2:$G$2401),MONTH(G2385)-1))/8*H2385*$T$2402</f>
        <v>0</v>
      </c>
      <c r="U2385">
        <f>I2385-PLAN</f>
        <v>-60</v>
      </c>
    </row>
    <row r="2386" spans="1:21" x14ac:dyDescent="0.35">
      <c r="A2386">
        <v>2385</v>
      </c>
      <c r="B2386" t="s">
        <v>212</v>
      </c>
      <c r="C2386" t="s">
        <v>65</v>
      </c>
      <c r="D2386">
        <v>8</v>
      </c>
      <c r="E2386" t="s">
        <v>66</v>
      </c>
      <c r="F2386">
        <v>3.4</v>
      </c>
      <c r="G2386" s="1">
        <v>44573</v>
      </c>
      <c r="H2386">
        <v>204</v>
      </c>
      <c r="I2386">
        <v>1500</v>
      </c>
      <c r="K2386">
        <f>IF(ISBLANK(J2386),VLOOKUP(A2386,LinearRegression!$B$2:$J$850,6,FALSE),J2386)</f>
        <v>43073.197540709203</v>
      </c>
      <c r="L2386" s="4">
        <f>IF(ISBLANK(J2386),VLOOKUP(A2386,GradientBoostingRegressor!$B$2:$J$850,6,FALSE),J2386)</f>
        <v>39012.104718175397</v>
      </c>
      <c r="P2386">
        <f t="shared" si="136"/>
        <v>0</v>
      </c>
      <c r="Q2386">
        <f>$H2386*Q$2402</f>
        <v>31423.199505053104</v>
      </c>
      <c r="R2386">
        <f t="shared" si="137"/>
        <v>0</v>
      </c>
      <c r="S2386">
        <f t="shared" si="138"/>
        <v>0</v>
      </c>
      <c r="T2386">
        <f>MROT/DAY(EOMONTH(MIN($G$2:$G$2401),MONTH(G2386)-1))/8*H2386*$T$2402</f>
        <v>0</v>
      </c>
      <c r="U2386">
        <f>I2386-PLAN</f>
        <v>-60</v>
      </c>
    </row>
    <row r="2387" spans="1:21" x14ac:dyDescent="0.35">
      <c r="A2387">
        <v>2386</v>
      </c>
      <c r="B2387" t="s">
        <v>213</v>
      </c>
      <c r="C2387" t="s">
        <v>65</v>
      </c>
      <c r="D2387">
        <v>8</v>
      </c>
      <c r="E2387" t="s">
        <v>66</v>
      </c>
      <c r="F2387">
        <v>3.4</v>
      </c>
      <c r="G2387" s="1">
        <v>44573</v>
      </c>
      <c r="H2387">
        <v>180</v>
      </c>
      <c r="I2387">
        <v>1500</v>
      </c>
      <c r="K2387">
        <f>IF(ISBLANK(J2387),VLOOKUP(A2387,LinearRegression!$B$2:$J$850,6,FALSE),J2387)</f>
        <v>37538.330618870001</v>
      </c>
      <c r="L2387" s="4">
        <f>IF(ISBLANK(J2387),VLOOKUP(A2387,GradientBoostingRegressor!$B$2:$J$850,6,FALSE),J2387)</f>
        <v>31733.399294188199</v>
      </c>
      <c r="P2387">
        <f t="shared" si="136"/>
        <v>0</v>
      </c>
      <c r="Q2387">
        <f>$H2387*Q$2402</f>
        <v>27726.35250445862</v>
      </c>
      <c r="R2387">
        <f t="shared" si="137"/>
        <v>0</v>
      </c>
      <c r="S2387">
        <f t="shared" si="138"/>
        <v>0</v>
      </c>
      <c r="T2387">
        <f>MROT/DAY(EOMONTH(MIN($G$2:$G$2401),MONTH(G2387)-1))/8*H2387*$T$2402</f>
        <v>0</v>
      </c>
      <c r="U2387">
        <f>I2387-PLAN</f>
        <v>-60</v>
      </c>
    </row>
    <row r="2388" spans="1:21" x14ac:dyDescent="0.35">
      <c r="A2388">
        <v>2387</v>
      </c>
      <c r="B2388" t="s">
        <v>214</v>
      </c>
      <c r="C2388" t="s">
        <v>65</v>
      </c>
      <c r="D2388">
        <v>8</v>
      </c>
      <c r="E2388" t="s">
        <v>66</v>
      </c>
      <c r="F2388">
        <v>3.4</v>
      </c>
      <c r="G2388" s="1">
        <v>44573</v>
      </c>
      <c r="H2388">
        <v>204</v>
      </c>
      <c r="I2388">
        <v>1500</v>
      </c>
      <c r="K2388">
        <f>IF(ISBLANK(J2388),VLOOKUP(A2388,LinearRegression!$B$2:$J$850,6,FALSE),J2388)</f>
        <v>43073.197540709203</v>
      </c>
      <c r="L2388" s="4">
        <f>IF(ISBLANK(J2388),VLOOKUP(A2388,GradientBoostingRegressor!$B$2:$J$850,6,FALSE),J2388)</f>
        <v>39012.104718175397</v>
      </c>
      <c r="P2388">
        <f t="shared" si="136"/>
        <v>0</v>
      </c>
      <c r="Q2388">
        <f>$H2388*Q$2402</f>
        <v>31423.199505053104</v>
      </c>
      <c r="R2388">
        <f t="shared" si="137"/>
        <v>0</v>
      </c>
      <c r="S2388">
        <f t="shared" si="138"/>
        <v>0</v>
      </c>
      <c r="T2388">
        <f>MROT/DAY(EOMONTH(MIN($G$2:$G$2401),MONTH(G2388)-1))/8*H2388*$T$2402</f>
        <v>0</v>
      </c>
      <c r="U2388">
        <f>I2388-PLAN</f>
        <v>-60</v>
      </c>
    </row>
    <row r="2389" spans="1:21" x14ac:dyDescent="0.35">
      <c r="A2389">
        <v>2388</v>
      </c>
      <c r="B2389" t="s">
        <v>215</v>
      </c>
      <c r="C2389" t="s">
        <v>65</v>
      </c>
      <c r="D2389">
        <v>8</v>
      </c>
      <c r="E2389" t="s">
        <v>66</v>
      </c>
      <c r="F2389">
        <v>3.4</v>
      </c>
      <c r="G2389" s="1">
        <v>44573</v>
      </c>
      <c r="H2389">
        <v>180</v>
      </c>
      <c r="I2389">
        <v>1500</v>
      </c>
      <c r="K2389">
        <f>IF(ISBLANK(J2389),VLOOKUP(A2389,LinearRegression!$B$2:$J$850,6,FALSE),J2389)</f>
        <v>37538.330618870001</v>
      </c>
      <c r="L2389" s="4">
        <f>IF(ISBLANK(J2389),VLOOKUP(A2389,GradientBoostingRegressor!$B$2:$J$850,6,FALSE),J2389)</f>
        <v>31733.399294188199</v>
      </c>
      <c r="P2389">
        <f t="shared" si="136"/>
        <v>0</v>
      </c>
      <c r="Q2389">
        <f>$H2389*Q$2402</f>
        <v>27726.35250445862</v>
      </c>
      <c r="R2389">
        <f t="shared" si="137"/>
        <v>0</v>
      </c>
      <c r="S2389">
        <f t="shared" si="138"/>
        <v>0</v>
      </c>
      <c r="T2389">
        <f>MROT/DAY(EOMONTH(MIN($G$2:$G$2401),MONTH(G2389)-1))/8*H2389*$T$2402</f>
        <v>0</v>
      </c>
      <c r="U2389">
        <f>I2389-PLAN</f>
        <v>-60</v>
      </c>
    </row>
    <row r="2390" spans="1:21" x14ac:dyDescent="0.35">
      <c r="A2390">
        <v>2389</v>
      </c>
      <c r="B2390" t="s">
        <v>216</v>
      </c>
      <c r="C2390" t="s">
        <v>65</v>
      </c>
      <c r="D2390">
        <v>8</v>
      </c>
      <c r="E2390" t="s">
        <v>66</v>
      </c>
      <c r="F2390">
        <v>3.4</v>
      </c>
      <c r="G2390" s="1">
        <v>44573</v>
      </c>
      <c r="H2390">
        <v>168</v>
      </c>
      <c r="I2390">
        <v>1500</v>
      </c>
      <c r="K2390">
        <f>IF(ISBLANK(J2390),VLOOKUP(A2390,LinearRegression!$B$2:$J$850,6,FALSE),J2390)</f>
        <v>34770.8971579504</v>
      </c>
      <c r="L2390" s="4">
        <f>IF(ISBLANK(J2390),VLOOKUP(A2390,GradientBoostingRegressor!$B$2:$J$850,6,FALSE),J2390)</f>
        <v>27968.9145845889</v>
      </c>
      <c r="P2390">
        <f t="shared" si="136"/>
        <v>0</v>
      </c>
      <c r="Q2390">
        <f>$H2390*Q$2402</f>
        <v>25877.929004161379</v>
      </c>
      <c r="R2390">
        <f t="shared" si="137"/>
        <v>0</v>
      </c>
      <c r="S2390">
        <f t="shared" si="138"/>
        <v>0</v>
      </c>
      <c r="T2390">
        <f>MROT/DAY(EOMONTH(MIN($G$2:$G$2401),MONTH(G2390)-1))/8*H2390*$T$2402</f>
        <v>0</v>
      </c>
      <c r="U2390">
        <f>I2390-PLAN</f>
        <v>-60</v>
      </c>
    </row>
    <row r="2391" spans="1:21" x14ac:dyDescent="0.35">
      <c r="A2391">
        <v>2390</v>
      </c>
      <c r="B2391" t="s">
        <v>217</v>
      </c>
      <c r="C2391" t="s">
        <v>65</v>
      </c>
      <c r="D2391">
        <v>8</v>
      </c>
      <c r="E2391" t="s">
        <v>66</v>
      </c>
      <c r="F2391">
        <v>3.4</v>
      </c>
      <c r="G2391" s="1">
        <v>44573</v>
      </c>
      <c r="H2391">
        <v>204</v>
      </c>
      <c r="I2391">
        <v>1500</v>
      </c>
      <c r="K2391">
        <f>IF(ISBLANK(J2391),VLOOKUP(A2391,LinearRegression!$B$2:$J$850,6,FALSE),J2391)</f>
        <v>43073.197540709203</v>
      </c>
      <c r="L2391" s="4">
        <f>IF(ISBLANK(J2391),VLOOKUP(A2391,GradientBoostingRegressor!$B$2:$J$850,6,FALSE),J2391)</f>
        <v>39012.104718175397</v>
      </c>
      <c r="P2391">
        <f t="shared" si="136"/>
        <v>0</v>
      </c>
      <c r="Q2391">
        <f>$H2391*Q$2402</f>
        <v>31423.199505053104</v>
      </c>
      <c r="R2391">
        <f t="shared" si="137"/>
        <v>0</v>
      </c>
      <c r="S2391">
        <f t="shared" si="138"/>
        <v>0</v>
      </c>
      <c r="T2391">
        <f>MROT/DAY(EOMONTH(MIN($G$2:$G$2401),MONTH(G2391)-1))/8*H2391*$T$2402</f>
        <v>0</v>
      </c>
      <c r="U2391">
        <f>I2391-PLAN</f>
        <v>-60</v>
      </c>
    </row>
    <row r="2392" spans="1:21" x14ac:dyDescent="0.35">
      <c r="A2392">
        <v>2391</v>
      </c>
      <c r="B2392" t="s">
        <v>218</v>
      </c>
      <c r="C2392" t="s">
        <v>114</v>
      </c>
      <c r="D2392">
        <v>8</v>
      </c>
      <c r="E2392" t="s">
        <v>16</v>
      </c>
      <c r="F2392">
        <v>3.3</v>
      </c>
      <c r="G2392" s="1">
        <v>44573</v>
      </c>
      <c r="H2392">
        <v>168</v>
      </c>
      <c r="I2392">
        <v>1500</v>
      </c>
      <c r="K2392">
        <f>IF(ISBLANK(J2392),VLOOKUP(A2392,LinearRegression!$B$2:$J$850,6,FALSE),J2392)</f>
        <v>34529.226306661301</v>
      </c>
      <c r="L2392" s="4">
        <f>IF(ISBLANK(J2392),VLOOKUP(A2392,GradientBoostingRegressor!$B$2:$J$850,6,FALSE),J2392)</f>
        <v>27184.209151737301</v>
      </c>
      <c r="P2392">
        <f t="shared" si="136"/>
        <v>0</v>
      </c>
      <c r="Q2392">
        <f>$H2392*Q$2402</f>
        <v>25877.929004161379</v>
      </c>
      <c r="R2392">
        <f t="shared" si="137"/>
        <v>0</v>
      </c>
      <c r="S2392">
        <f t="shared" si="138"/>
        <v>0</v>
      </c>
      <c r="T2392">
        <f>MROT/DAY(EOMONTH(MIN($G$2:$G$2401),MONTH(G2392)-1))/8*H2392*$T$2402</f>
        <v>0</v>
      </c>
      <c r="U2392">
        <f>I2392-PLAN</f>
        <v>-60</v>
      </c>
    </row>
    <row r="2393" spans="1:21" x14ac:dyDescent="0.35">
      <c r="A2393">
        <v>2392</v>
      </c>
      <c r="B2393" t="s">
        <v>219</v>
      </c>
      <c r="C2393" t="s">
        <v>114</v>
      </c>
      <c r="D2393">
        <v>8</v>
      </c>
      <c r="E2393" t="s">
        <v>16</v>
      </c>
      <c r="F2393">
        <v>3.3</v>
      </c>
      <c r="G2393" s="1">
        <v>44573</v>
      </c>
      <c r="H2393">
        <v>144</v>
      </c>
      <c r="I2393">
        <v>1500</v>
      </c>
      <c r="K2393">
        <f>IF(ISBLANK(J2393),VLOOKUP(A2393,LinearRegression!$B$2:$J$850,6,FALSE),J2393)</f>
        <v>28994.359384822099</v>
      </c>
      <c r="L2393" s="4">
        <f>IF(ISBLANK(J2393),VLOOKUP(A2393,GradientBoostingRegressor!$B$2:$J$850,6,FALSE),J2393)</f>
        <v>23272.067631061898</v>
      </c>
      <c r="P2393">
        <f t="shared" si="136"/>
        <v>0</v>
      </c>
      <c r="Q2393">
        <f>$H2393*Q$2402</f>
        <v>22181.082003566895</v>
      </c>
      <c r="R2393">
        <f t="shared" si="137"/>
        <v>0</v>
      </c>
      <c r="S2393">
        <f t="shared" si="138"/>
        <v>0</v>
      </c>
      <c r="T2393">
        <f>MROT/DAY(EOMONTH(MIN($G$2:$G$2401),MONTH(G2393)-1))/8*H2393*$T$2402</f>
        <v>0</v>
      </c>
      <c r="U2393">
        <f>I2393-PLAN</f>
        <v>-60</v>
      </c>
    </row>
    <row r="2394" spans="1:21" x14ac:dyDescent="0.35">
      <c r="A2394">
        <v>2393</v>
      </c>
      <c r="B2394" t="s">
        <v>220</v>
      </c>
      <c r="C2394" t="s">
        <v>114</v>
      </c>
      <c r="D2394">
        <v>8</v>
      </c>
      <c r="E2394" t="s">
        <v>16</v>
      </c>
      <c r="F2394">
        <v>3.3</v>
      </c>
      <c r="G2394" s="1">
        <v>44573</v>
      </c>
      <c r="H2394">
        <v>192</v>
      </c>
      <c r="I2394">
        <v>1500</v>
      </c>
      <c r="K2394">
        <f>IF(ISBLANK(J2394),VLOOKUP(A2394,LinearRegression!$B$2:$J$850,6,FALSE),J2394)</f>
        <v>40064.093228500598</v>
      </c>
      <c r="L2394" s="4">
        <f>IF(ISBLANK(J2394),VLOOKUP(A2394,GradientBoostingRegressor!$B$2:$J$850,6,FALSE),J2394)</f>
        <v>34109.795770077602</v>
      </c>
      <c r="P2394">
        <f t="shared" si="136"/>
        <v>0</v>
      </c>
      <c r="Q2394">
        <f>$H2394*Q$2402</f>
        <v>29574.776004755862</v>
      </c>
      <c r="R2394">
        <f t="shared" si="137"/>
        <v>0</v>
      </c>
      <c r="S2394">
        <f t="shared" si="138"/>
        <v>0</v>
      </c>
      <c r="T2394">
        <f>MROT/DAY(EOMONTH(MIN($G$2:$G$2401),MONTH(G2394)-1))/8*H2394*$T$2402</f>
        <v>0</v>
      </c>
      <c r="U2394">
        <f>I2394-PLAN</f>
        <v>-60</v>
      </c>
    </row>
    <row r="2395" spans="1:21" x14ac:dyDescent="0.35">
      <c r="A2395">
        <v>2394</v>
      </c>
      <c r="B2395" t="s">
        <v>221</v>
      </c>
      <c r="C2395" t="s">
        <v>114</v>
      </c>
      <c r="D2395">
        <v>8</v>
      </c>
      <c r="E2395" t="s">
        <v>16</v>
      </c>
      <c r="F2395">
        <v>3.3</v>
      </c>
      <c r="G2395" s="1">
        <v>44573</v>
      </c>
      <c r="H2395">
        <v>168</v>
      </c>
      <c r="I2395">
        <v>1500</v>
      </c>
      <c r="K2395">
        <f>IF(ISBLANK(J2395),VLOOKUP(A2395,LinearRegression!$B$2:$J$850,6,FALSE),J2395)</f>
        <v>34529.226306661301</v>
      </c>
      <c r="L2395" s="4">
        <f>IF(ISBLANK(J2395),VLOOKUP(A2395,GradientBoostingRegressor!$B$2:$J$850,6,FALSE),J2395)</f>
        <v>27184.209151737301</v>
      </c>
      <c r="P2395">
        <f t="shared" si="136"/>
        <v>0</v>
      </c>
      <c r="Q2395">
        <f>$H2395*Q$2402</f>
        <v>25877.929004161379</v>
      </c>
      <c r="R2395">
        <f t="shared" si="137"/>
        <v>0</v>
      </c>
      <c r="S2395">
        <f t="shared" si="138"/>
        <v>0</v>
      </c>
      <c r="T2395">
        <f>MROT/DAY(EOMONTH(MIN($G$2:$G$2401),MONTH(G2395)-1))/8*H2395*$T$2402</f>
        <v>0</v>
      </c>
      <c r="U2395">
        <f>I2395-PLAN</f>
        <v>-60</v>
      </c>
    </row>
    <row r="2396" spans="1:21" x14ac:dyDescent="0.35">
      <c r="A2396">
        <v>2395</v>
      </c>
      <c r="B2396" t="s">
        <v>222</v>
      </c>
      <c r="C2396" t="s">
        <v>114</v>
      </c>
      <c r="D2396">
        <v>8</v>
      </c>
      <c r="E2396" t="s">
        <v>16</v>
      </c>
      <c r="F2396">
        <v>3.3</v>
      </c>
      <c r="G2396" s="1">
        <v>44573</v>
      </c>
      <c r="H2396">
        <v>180</v>
      </c>
      <c r="I2396">
        <v>1500</v>
      </c>
      <c r="K2396">
        <f>IF(ISBLANK(J2396),VLOOKUP(A2396,LinearRegression!$B$2:$J$850,6,FALSE),J2396)</f>
        <v>37296.659767580903</v>
      </c>
      <c r="L2396" s="4">
        <f>IF(ISBLANK(J2396),VLOOKUP(A2396,GradientBoostingRegressor!$B$2:$J$850,6,FALSE),J2396)</f>
        <v>30948.693861336698</v>
      </c>
      <c r="P2396">
        <f t="shared" si="136"/>
        <v>0</v>
      </c>
      <c r="Q2396">
        <f>$H2396*Q$2402</f>
        <v>27726.35250445862</v>
      </c>
      <c r="R2396">
        <f t="shared" si="137"/>
        <v>0</v>
      </c>
      <c r="S2396">
        <f t="shared" si="138"/>
        <v>0</v>
      </c>
      <c r="T2396">
        <f>MROT/DAY(EOMONTH(MIN($G$2:$G$2401),MONTH(G2396)-1))/8*H2396*$T$2402</f>
        <v>0</v>
      </c>
      <c r="U2396">
        <f>I2396-PLAN</f>
        <v>-60</v>
      </c>
    </row>
    <row r="2397" spans="1:21" x14ac:dyDescent="0.35">
      <c r="A2397">
        <v>2396</v>
      </c>
      <c r="B2397" t="s">
        <v>223</v>
      </c>
      <c r="C2397" t="s">
        <v>114</v>
      </c>
      <c r="D2397">
        <v>8</v>
      </c>
      <c r="E2397" t="s">
        <v>16</v>
      </c>
      <c r="F2397">
        <v>3.3</v>
      </c>
      <c r="G2397" s="1">
        <v>44573</v>
      </c>
      <c r="H2397">
        <v>180</v>
      </c>
      <c r="I2397">
        <v>1500</v>
      </c>
      <c r="K2397">
        <f>IF(ISBLANK(J2397),VLOOKUP(A2397,LinearRegression!$B$2:$J$850,6,FALSE),J2397)</f>
        <v>37296.659767580903</v>
      </c>
      <c r="L2397" s="4">
        <f>IF(ISBLANK(J2397),VLOOKUP(A2397,GradientBoostingRegressor!$B$2:$J$850,6,FALSE),J2397)</f>
        <v>30948.693861336698</v>
      </c>
      <c r="P2397">
        <f t="shared" si="136"/>
        <v>0</v>
      </c>
      <c r="Q2397">
        <f>$H2397*Q$2402</f>
        <v>27726.35250445862</v>
      </c>
      <c r="R2397">
        <f t="shared" si="137"/>
        <v>0</v>
      </c>
      <c r="S2397">
        <f t="shared" si="138"/>
        <v>0</v>
      </c>
      <c r="T2397">
        <f>MROT/DAY(EOMONTH(MIN($G$2:$G$2401),MONTH(G2397)-1))/8*H2397*$T$2402</f>
        <v>0</v>
      </c>
      <c r="U2397">
        <f>I2397-PLAN</f>
        <v>-60</v>
      </c>
    </row>
    <row r="2398" spans="1:21" x14ac:dyDescent="0.35">
      <c r="A2398">
        <v>2397</v>
      </c>
      <c r="B2398" t="s">
        <v>224</v>
      </c>
      <c r="C2398" t="s">
        <v>114</v>
      </c>
      <c r="D2398">
        <v>8</v>
      </c>
      <c r="E2398" t="s">
        <v>103</v>
      </c>
      <c r="F2398">
        <v>3.3</v>
      </c>
      <c r="G2398" s="1">
        <v>44573</v>
      </c>
      <c r="H2398">
        <v>180</v>
      </c>
      <c r="I2398">
        <v>1500</v>
      </c>
      <c r="K2398">
        <f>IF(ISBLANK(J2398),VLOOKUP(A2398,LinearRegression!$B$2:$J$850,6,FALSE),J2398)</f>
        <v>37296.659767580903</v>
      </c>
      <c r="L2398" s="4">
        <f>IF(ISBLANK(J2398),VLOOKUP(A2398,GradientBoostingRegressor!$B$2:$J$850,6,FALSE),J2398)</f>
        <v>30948.693861336698</v>
      </c>
      <c r="P2398">
        <f t="shared" si="136"/>
        <v>0</v>
      </c>
      <c r="Q2398">
        <f>$H2398*Q$2402</f>
        <v>27726.35250445862</v>
      </c>
      <c r="R2398">
        <f t="shared" si="137"/>
        <v>0</v>
      </c>
      <c r="S2398">
        <f t="shared" si="138"/>
        <v>0</v>
      </c>
      <c r="T2398">
        <f>MROT/DAY(EOMONTH(MIN($G$2:$G$2401),MONTH(G2398)-1))/8*H2398*$T$2402</f>
        <v>0</v>
      </c>
      <c r="U2398">
        <f>I2398-PLAN</f>
        <v>-60</v>
      </c>
    </row>
    <row r="2399" spans="1:21" x14ac:dyDescent="0.35">
      <c r="A2399">
        <v>2398</v>
      </c>
      <c r="B2399" t="s">
        <v>225</v>
      </c>
      <c r="C2399" t="s">
        <v>114</v>
      </c>
      <c r="D2399">
        <v>8</v>
      </c>
      <c r="E2399" t="s">
        <v>103</v>
      </c>
      <c r="F2399">
        <v>3.3</v>
      </c>
      <c r="G2399" s="1">
        <v>44573</v>
      </c>
      <c r="H2399">
        <v>156</v>
      </c>
      <c r="I2399">
        <v>1500</v>
      </c>
      <c r="K2399">
        <f>IF(ISBLANK(J2399),VLOOKUP(A2399,LinearRegression!$B$2:$J$850,6,FALSE),J2399)</f>
        <v>31761.7928457417</v>
      </c>
      <c r="L2399" s="4">
        <f>IF(ISBLANK(J2399),VLOOKUP(A2399,GradientBoostingRegressor!$B$2:$J$850,6,FALSE),J2399)</f>
        <v>25525.968378051399</v>
      </c>
      <c r="P2399">
        <f t="shared" si="136"/>
        <v>0</v>
      </c>
      <c r="Q2399">
        <f>$H2399*Q$2402</f>
        <v>24029.505503864137</v>
      </c>
      <c r="R2399">
        <f t="shared" si="137"/>
        <v>0</v>
      </c>
      <c r="S2399">
        <f t="shared" si="138"/>
        <v>0</v>
      </c>
      <c r="T2399">
        <f>MROT/DAY(EOMONTH(MIN($G$2:$G$2401),MONTH(G2399)-1))/8*H2399*$T$2402</f>
        <v>0</v>
      </c>
      <c r="U2399">
        <f>I2399-PLAN</f>
        <v>-60</v>
      </c>
    </row>
    <row r="2400" spans="1:21" x14ac:dyDescent="0.35">
      <c r="A2400">
        <v>2399</v>
      </c>
      <c r="B2400" t="s">
        <v>226</v>
      </c>
      <c r="C2400" t="s">
        <v>114</v>
      </c>
      <c r="D2400">
        <v>8</v>
      </c>
      <c r="E2400" t="s">
        <v>103</v>
      </c>
      <c r="F2400">
        <v>3.3</v>
      </c>
      <c r="G2400" s="1">
        <v>44573</v>
      </c>
      <c r="H2400">
        <v>192</v>
      </c>
      <c r="I2400">
        <v>1500</v>
      </c>
      <c r="K2400">
        <f>IF(ISBLANK(J2400),VLOOKUP(A2400,LinearRegression!$B$2:$J$850,6,FALSE),J2400)</f>
        <v>40064.093228500598</v>
      </c>
      <c r="L2400" s="4">
        <f>IF(ISBLANK(J2400),VLOOKUP(A2400,GradientBoostingRegressor!$B$2:$J$850,6,FALSE),J2400)</f>
        <v>34109.795770077602</v>
      </c>
      <c r="P2400">
        <f t="shared" si="136"/>
        <v>0</v>
      </c>
      <c r="Q2400">
        <f>$H2400*Q$2402</f>
        <v>29574.776004755862</v>
      </c>
      <c r="R2400">
        <f t="shared" si="137"/>
        <v>0</v>
      </c>
      <c r="S2400">
        <f t="shared" si="138"/>
        <v>0</v>
      </c>
      <c r="T2400">
        <f>MROT/DAY(EOMONTH(MIN($G$2:$G$2401),MONTH(G2400)-1))/8*H2400*$T$2402</f>
        <v>0</v>
      </c>
      <c r="U2400">
        <f>I2400-PLAN</f>
        <v>-60</v>
      </c>
    </row>
    <row r="2401" spans="1:21" x14ac:dyDescent="0.35">
      <c r="A2401">
        <v>2400</v>
      </c>
      <c r="B2401" t="s">
        <v>227</v>
      </c>
      <c r="C2401" t="s">
        <v>114</v>
      </c>
      <c r="D2401">
        <v>8</v>
      </c>
      <c r="E2401" t="s">
        <v>103</v>
      </c>
      <c r="F2401">
        <v>3.3</v>
      </c>
      <c r="G2401" s="1">
        <v>44573</v>
      </c>
      <c r="H2401">
        <v>192</v>
      </c>
      <c r="I2401">
        <v>1500</v>
      </c>
      <c r="K2401">
        <f>IF(ISBLANK(J2401),VLOOKUP(A2401,LinearRegression!$B$2:$J$850,6,FALSE),J2401)</f>
        <v>40064.093228500598</v>
      </c>
      <c r="L2401" s="4">
        <f>IF(ISBLANK(J2401),VLOOKUP(A2401,GradientBoostingRegressor!$B$2:$J$850,6,FALSE),J2401)</f>
        <v>34109.795770077602</v>
      </c>
      <c r="P2401">
        <f t="shared" si="136"/>
        <v>0</v>
      </c>
      <c r="Q2401">
        <f>$H2401*Q$2402</f>
        <v>29574.776004755862</v>
      </c>
      <c r="R2401">
        <f t="shared" si="137"/>
        <v>0</v>
      </c>
      <c r="S2401">
        <f t="shared" si="138"/>
        <v>0</v>
      </c>
      <c r="T2401">
        <f>MROT/DAY(EOMONTH(MIN($G$2:$G$2401),MONTH(G2401)-1))/8*H2401*$T$2402</f>
        <v>0</v>
      </c>
      <c r="U2401">
        <f>I2401-PLAN</f>
        <v>-60</v>
      </c>
    </row>
    <row r="2402" spans="1:21" x14ac:dyDescent="0.35">
      <c r="J2402">
        <f>SUM(J2:J1552)</f>
        <v>46858380.990000255</v>
      </c>
      <c r="K2402">
        <f>SUM(K2:K1552)</f>
        <v>46858380.990000255</v>
      </c>
      <c r="L2402">
        <f>SUM(L2:L1552)</f>
        <v>46858380.990000255</v>
      </c>
      <c r="M2402">
        <f>SUM(M2:M1552)</f>
        <v>45800237.490364701</v>
      </c>
      <c r="N2402">
        <f>SUM(N2:N1552)</f>
        <v>7468611.767018443</v>
      </c>
      <c r="P2402">
        <v>0</v>
      </c>
      <c r="Q2402">
        <v>154.03529169143678</v>
      </c>
      <c r="R2402">
        <v>0</v>
      </c>
      <c r="S2402">
        <v>0</v>
      </c>
      <c r="T2402">
        <v>0</v>
      </c>
    </row>
    <row r="2403" spans="1:21" x14ac:dyDescent="0.35">
      <c r="M2403">
        <f>J2402-M2402</f>
        <v>1058143.4996355549</v>
      </c>
    </row>
    <row r="2404" spans="1:21" x14ac:dyDescent="0.35">
      <c r="J2404">
        <f>MIN(J2:J1552)</f>
        <v>8534.02</v>
      </c>
      <c r="M2404">
        <f>MIN(M2:M1552)</f>
        <v>12938.964502080689</v>
      </c>
    </row>
    <row r="2405" spans="1:21" x14ac:dyDescent="0.35">
      <c r="J2405">
        <f>MAX(J2:J2401)</f>
        <v>76519.86</v>
      </c>
      <c r="M2405">
        <f>MAX(M2:M2401)</f>
        <v>51755.858008322757</v>
      </c>
    </row>
  </sheetData>
  <sortState xmlns:xlrd2="http://schemas.microsoft.com/office/spreadsheetml/2017/richdata2" ref="A2:L2401">
    <sortCondition descending="1" ref="J2:J2401"/>
  </sortState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0"/>
  <sheetViews>
    <sheetView topLeftCell="A127" workbookViewId="0">
      <selection sqref="A1:J850"/>
    </sheetView>
  </sheetViews>
  <sheetFormatPr defaultRowHeight="14.5" x14ac:dyDescent="0.35"/>
  <sheetData>
    <row r="1" spans="1:10" x14ac:dyDescent="0.35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</row>
    <row r="2" spans="1:10" x14ac:dyDescent="0.35">
      <c r="A2" s="3">
        <v>0</v>
      </c>
      <c r="B2" s="3">
        <v>1</v>
      </c>
      <c r="C2" s="3">
        <v>2</v>
      </c>
      <c r="D2" s="3">
        <v>1</v>
      </c>
      <c r="E2" s="3">
        <v>180</v>
      </c>
      <c r="F2" s="3">
        <v>1950</v>
      </c>
      <c r="G2" s="3">
        <v>20431.700937632399</v>
      </c>
      <c r="H2" s="3">
        <v>1</v>
      </c>
      <c r="I2" s="3">
        <v>100000000</v>
      </c>
      <c r="J2" s="3">
        <v>10.8333333333333</v>
      </c>
    </row>
    <row r="3" spans="1:10" x14ac:dyDescent="0.35">
      <c r="A3" s="3">
        <v>1</v>
      </c>
      <c r="B3" s="3">
        <v>2</v>
      </c>
      <c r="C3" s="3">
        <v>2</v>
      </c>
      <c r="D3" s="3">
        <v>1</v>
      </c>
      <c r="E3" s="3">
        <v>228</v>
      </c>
      <c r="F3" s="3">
        <v>1950</v>
      </c>
      <c r="G3" s="3">
        <v>28912.630549391699</v>
      </c>
      <c r="H3" s="3">
        <v>1</v>
      </c>
      <c r="I3" s="3">
        <v>100000000</v>
      </c>
      <c r="J3" s="3">
        <v>8.5526315789473593</v>
      </c>
    </row>
    <row r="4" spans="1:10" x14ac:dyDescent="0.35">
      <c r="A4" s="3">
        <v>2</v>
      </c>
      <c r="B4" s="3">
        <v>3</v>
      </c>
      <c r="C4" s="3">
        <v>2</v>
      </c>
      <c r="D4" s="3">
        <v>1</v>
      </c>
      <c r="E4" s="3">
        <v>252</v>
      </c>
      <c r="F4" s="3">
        <v>1950</v>
      </c>
      <c r="G4" s="3">
        <v>34642.2475632758</v>
      </c>
      <c r="H4" s="3">
        <v>1</v>
      </c>
      <c r="I4" s="3">
        <v>100000000</v>
      </c>
      <c r="J4" s="3">
        <v>7.7380952380952301</v>
      </c>
    </row>
    <row r="5" spans="1:10" x14ac:dyDescent="0.35">
      <c r="A5" s="3">
        <v>3</v>
      </c>
      <c r="B5" s="3">
        <v>4</v>
      </c>
      <c r="C5" s="3">
        <v>2</v>
      </c>
      <c r="D5" s="3">
        <v>3.3</v>
      </c>
      <c r="E5" s="3">
        <v>240</v>
      </c>
      <c r="F5" s="3">
        <v>1950</v>
      </c>
      <c r="G5" s="3">
        <v>36929.8487314179</v>
      </c>
      <c r="H5" s="3">
        <v>1</v>
      </c>
      <c r="I5" s="3">
        <v>10</v>
      </c>
      <c r="J5" s="3">
        <v>8.125</v>
      </c>
    </row>
    <row r="6" spans="1:10" x14ac:dyDescent="0.35">
      <c r="A6" s="3">
        <v>4</v>
      </c>
      <c r="B6" s="3">
        <v>5</v>
      </c>
      <c r="C6" s="3">
        <v>2</v>
      </c>
      <c r="D6" s="3">
        <v>3.3</v>
      </c>
      <c r="E6" s="3">
        <v>252</v>
      </c>
      <c r="F6" s="3">
        <v>1950</v>
      </c>
      <c r="G6" s="3">
        <v>40079.0974655022</v>
      </c>
      <c r="H6" s="3">
        <v>1000</v>
      </c>
      <c r="I6" s="3">
        <v>10</v>
      </c>
      <c r="J6" s="3">
        <v>7.7380952380952301</v>
      </c>
    </row>
    <row r="7" spans="1:10" x14ac:dyDescent="0.35">
      <c r="A7" s="3">
        <v>5</v>
      </c>
      <c r="B7" s="3">
        <v>6</v>
      </c>
      <c r="C7" s="3">
        <v>2</v>
      </c>
      <c r="D7" s="3">
        <v>3.3</v>
      </c>
      <c r="E7" s="3">
        <v>264</v>
      </c>
      <c r="F7" s="3">
        <v>1950</v>
      </c>
      <c r="G7" s="3">
        <v>41754.693724522498</v>
      </c>
      <c r="H7" s="3">
        <v>1</v>
      </c>
      <c r="I7" s="3">
        <v>10</v>
      </c>
      <c r="J7" s="3">
        <v>7.3863636363636296</v>
      </c>
    </row>
    <row r="8" spans="1:10" x14ac:dyDescent="0.35">
      <c r="A8" s="3">
        <v>6</v>
      </c>
      <c r="B8" s="3">
        <v>7</v>
      </c>
      <c r="C8" s="3">
        <v>2</v>
      </c>
      <c r="D8" s="3">
        <v>3.3</v>
      </c>
      <c r="E8" s="3">
        <v>240</v>
      </c>
      <c r="F8" s="3">
        <v>1950</v>
      </c>
      <c r="G8" s="3">
        <v>36929.8487314179</v>
      </c>
      <c r="H8" s="3">
        <v>1000</v>
      </c>
      <c r="I8" s="3">
        <v>10</v>
      </c>
      <c r="J8" s="3">
        <v>8.125</v>
      </c>
    </row>
    <row r="9" spans="1:10" x14ac:dyDescent="0.35">
      <c r="A9" s="3">
        <v>7</v>
      </c>
      <c r="B9" s="3">
        <v>8</v>
      </c>
      <c r="C9" s="3">
        <v>2</v>
      </c>
      <c r="D9" s="3">
        <v>3.3</v>
      </c>
      <c r="E9" s="3">
        <v>240</v>
      </c>
      <c r="F9" s="3">
        <v>1950</v>
      </c>
      <c r="G9" s="3">
        <v>36929.8487314179</v>
      </c>
      <c r="H9" s="3">
        <v>1</v>
      </c>
      <c r="I9" s="3">
        <v>10</v>
      </c>
      <c r="J9" s="3">
        <v>8.125</v>
      </c>
    </row>
    <row r="10" spans="1:10" x14ac:dyDescent="0.35">
      <c r="A10" s="3">
        <v>8</v>
      </c>
      <c r="B10" s="3">
        <v>9</v>
      </c>
      <c r="C10" s="3">
        <v>2</v>
      </c>
      <c r="D10" s="3">
        <v>3.3</v>
      </c>
      <c r="E10" s="3">
        <v>288</v>
      </c>
      <c r="F10" s="3">
        <v>1950</v>
      </c>
      <c r="G10" s="3">
        <v>48787.0386490909</v>
      </c>
      <c r="H10" s="3">
        <v>1</v>
      </c>
      <c r="I10" s="3">
        <v>10</v>
      </c>
      <c r="J10" s="3">
        <v>6.7708333333333304</v>
      </c>
    </row>
    <row r="11" spans="1:10" x14ac:dyDescent="0.35">
      <c r="A11" s="3">
        <v>9</v>
      </c>
      <c r="B11" s="3">
        <v>10</v>
      </c>
      <c r="C11" s="3">
        <v>2</v>
      </c>
      <c r="D11" s="3">
        <v>3.3</v>
      </c>
      <c r="E11" s="3">
        <v>240</v>
      </c>
      <c r="F11" s="3">
        <v>1950</v>
      </c>
      <c r="G11" s="3">
        <v>36929.8487314179</v>
      </c>
      <c r="H11" s="3">
        <v>1000</v>
      </c>
      <c r="I11" s="3">
        <v>10</v>
      </c>
      <c r="J11" s="3">
        <v>8.125</v>
      </c>
    </row>
    <row r="12" spans="1:10" x14ac:dyDescent="0.35">
      <c r="A12" s="3">
        <v>10</v>
      </c>
      <c r="B12" s="3">
        <v>11</v>
      </c>
      <c r="C12" s="3">
        <v>2</v>
      </c>
      <c r="D12" s="3">
        <v>3.3</v>
      </c>
      <c r="E12" s="3">
        <v>180</v>
      </c>
      <c r="F12" s="3">
        <v>1950</v>
      </c>
      <c r="G12" s="3">
        <v>24446.039791940799</v>
      </c>
      <c r="H12" s="3">
        <v>1000</v>
      </c>
      <c r="I12" s="3">
        <v>10</v>
      </c>
      <c r="J12" s="3">
        <v>10.8333333333333</v>
      </c>
    </row>
    <row r="13" spans="1:10" x14ac:dyDescent="0.35">
      <c r="A13" s="3">
        <v>11</v>
      </c>
      <c r="B13" s="3">
        <v>12</v>
      </c>
      <c r="C13" s="3">
        <v>2</v>
      </c>
      <c r="D13" s="3">
        <v>3.3</v>
      </c>
      <c r="E13" s="3">
        <v>192</v>
      </c>
      <c r="F13" s="3">
        <v>1950</v>
      </c>
      <c r="G13" s="3">
        <v>26877.2063625017</v>
      </c>
      <c r="H13" s="3">
        <v>1</v>
      </c>
      <c r="I13" s="3">
        <v>10</v>
      </c>
      <c r="J13" s="3">
        <v>10.15625</v>
      </c>
    </row>
    <row r="14" spans="1:10" x14ac:dyDescent="0.35">
      <c r="A14" s="3">
        <v>12</v>
      </c>
      <c r="B14" s="3">
        <v>13</v>
      </c>
      <c r="C14" s="3">
        <v>2</v>
      </c>
      <c r="D14" s="3">
        <v>3.3</v>
      </c>
      <c r="E14" s="3">
        <v>204</v>
      </c>
      <c r="F14" s="3">
        <v>1950</v>
      </c>
      <c r="G14" s="3">
        <v>29448.3551049255</v>
      </c>
      <c r="H14" s="3">
        <v>1</v>
      </c>
      <c r="I14" s="3">
        <v>10</v>
      </c>
      <c r="J14" s="3">
        <v>9.5588235294117592</v>
      </c>
    </row>
    <row r="15" spans="1:10" x14ac:dyDescent="0.35">
      <c r="A15" s="3">
        <v>13</v>
      </c>
      <c r="B15" s="3">
        <v>14</v>
      </c>
      <c r="C15" s="3">
        <v>2</v>
      </c>
      <c r="D15" s="3">
        <v>3.3</v>
      </c>
      <c r="E15" s="3">
        <v>216</v>
      </c>
      <c r="F15" s="3">
        <v>1950</v>
      </c>
      <c r="G15" s="3">
        <v>32199.761705865101</v>
      </c>
      <c r="H15" s="3">
        <v>1000</v>
      </c>
      <c r="I15" s="3">
        <v>10</v>
      </c>
      <c r="J15" s="3">
        <v>9.0277777777777697</v>
      </c>
    </row>
    <row r="16" spans="1:10" x14ac:dyDescent="0.35">
      <c r="A16" s="3">
        <v>14</v>
      </c>
      <c r="B16" s="3">
        <v>15</v>
      </c>
      <c r="C16" s="3">
        <v>2</v>
      </c>
      <c r="D16" s="3">
        <v>3.3</v>
      </c>
      <c r="E16" s="3">
        <v>228</v>
      </c>
      <c r="F16" s="3">
        <v>1950</v>
      </c>
      <c r="G16" s="3">
        <v>34184.418841388797</v>
      </c>
      <c r="H16" s="3">
        <v>1</v>
      </c>
      <c r="I16" s="3">
        <v>10</v>
      </c>
      <c r="J16" s="3">
        <v>8.5526315789473593</v>
      </c>
    </row>
    <row r="17" spans="1:10" x14ac:dyDescent="0.35">
      <c r="A17" s="3">
        <v>15</v>
      </c>
      <c r="B17" s="3">
        <v>16</v>
      </c>
      <c r="C17" s="3">
        <v>2</v>
      </c>
      <c r="D17" s="3">
        <v>3.3</v>
      </c>
      <c r="E17" s="3">
        <v>228</v>
      </c>
      <c r="F17" s="3">
        <v>1950</v>
      </c>
      <c r="G17" s="3">
        <v>34184.418841388797</v>
      </c>
      <c r="H17" s="3">
        <v>1000</v>
      </c>
      <c r="I17" s="3">
        <v>10</v>
      </c>
      <c r="J17" s="3">
        <v>8.5526315789473593</v>
      </c>
    </row>
    <row r="18" spans="1:10" x14ac:dyDescent="0.35">
      <c r="A18" s="3">
        <v>19</v>
      </c>
      <c r="B18" s="3">
        <v>20</v>
      </c>
      <c r="C18" s="3">
        <v>3</v>
      </c>
      <c r="D18" s="3">
        <v>1</v>
      </c>
      <c r="E18" s="3">
        <v>240</v>
      </c>
      <c r="F18" s="3">
        <v>1950</v>
      </c>
      <c r="G18" s="3">
        <v>31492.9988291915</v>
      </c>
      <c r="H18" s="3">
        <v>1</v>
      </c>
      <c r="I18" s="3">
        <v>100000000</v>
      </c>
      <c r="J18" s="3">
        <v>8.125</v>
      </c>
    </row>
    <row r="19" spans="1:10" x14ac:dyDescent="0.35">
      <c r="A19" s="3">
        <v>26</v>
      </c>
      <c r="B19" s="3">
        <v>27</v>
      </c>
      <c r="C19" s="3">
        <v>3</v>
      </c>
      <c r="D19" s="3">
        <v>3.3</v>
      </c>
      <c r="E19" s="3">
        <v>240</v>
      </c>
      <c r="F19" s="3">
        <v>1950</v>
      </c>
      <c r="G19" s="3">
        <v>36929.8487314179</v>
      </c>
      <c r="H19" s="3">
        <v>1000</v>
      </c>
      <c r="I19" s="3">
        <v>10</v>
      </c>
      <c r="J19" s="3">
        <v>8.125</v>
      </c>
    </row>
    <row r="20" spans="1:10" x14ac:dyDescent="0.35">
      <c r="A20" s="3">
        <v>48</v>
      </c>
      <c r="B20" s="3">
        <v>49</v>
      </c>
      <c r="C20" s="3">
        <v>4</v>
      </c>
      <c r="D20" s="3">
        <v>3.4</v>
      </c>
      <c r="E20" s="3">
        <v>216</v>
      </c>
      <c r="F20" s="3">
        <v>1950</v>
      </c>
      <c r="G20" s="3">
        <v>36530.7886166069</v>
      </c>
      <c r="H20" s="3">
        <v>1000000</v>
      </c>
      <c r="I20" s="3">
        <v>10000</v>
      </c>
      <c r="J20" s="3">
        <v>9.0277777777777697</v>
      </c>
    </row>
    <row r="21" spans="1:10" x14ac:dyDescent="0.35">
      <c r="A21" s="3">
        <v>50</v>
      </c>
      <c r="B21" s="3">
        <v>51</v>
      </c>
      <c r="C21" s="3">
        <v>4</v>
      </c>
      <c r="D21" s="3">
        <v>3.4</v>
      </c>
      <c r="E21" s="3">
        <v>240</v>
      </c>
      <c r="F21" s="3">
        <v>1950</v>
      </c>
      <c r="G21" s="3">
        <v>41151.627675185598</v>
      </c>
      <c r="H21" s="3">
        <v>100</v>
      </c>
      <c r="I21" s="3">
        <v>10000</v>
      </c>
      <c r="J21" s="3">
        <v>8.125</v>
      </c>
    </row>
    <row r="22" spans="1:10" x14ac:dyDescent="0.35">
      <c r="A22" s="3">
        <v>56</v>
      </c>
      <c r="B22" s="3">
        <v>57</v>
      </c>
      <c r="C22" s="3">
        <v>4</v>
      </c>
      <c r="D22" s="3">
        <v>3.1</v>
      </c>
      <c r="E22" s="3">
        <v>228</v>
      </c>
      <c r="F22" s="3">
        <v>1950</v>
      </c>
      <c r="G22" s="3">
        <v>34864.129140560603</v>
      </c>
      <c r="H22" s="3">
        <v>100000</v>
      </c>
      <c r="I22" s="3">
        <v>10000</v>
      </c>
      <c r="J22" s="3">
        <v>8.5526315789473593</v>
      </c>
    </row>
    <row r="23" spans="1:10" x14ac:dyDescent="0.35">
      <c r="A23" s="3">
        <v>58</v>
      </c>
      <c r="B23" s="3">
        <v>59</v>
      </c>
      <c r="C23" s="3">
        <v>4</v>
      </c>
      <c r="D23" s="3">
        <v>3.4</v>
      </c>
      <c r="E23" s="3">
        <v>204</v>
      </c>
      <c r="F23" s="3">
        <v>1950</v>
      </c>
      <c r="G23" s="3">
        <v>33570.5797713461</v>
      </c>
      <c r="H23" s="3">
        <v>1000000</v>
      </c>
      <c r="I23" s="3">
        <v>10000</v>
      </c>
      <c r="J23" s="3">
        <v>9.5588235294117592</v>
      </c>
    </row>
    <row r="24" spans="1:10" x14ac:dyDescent="0.35">
      <c r="A24" s="3">
        <v>76</v>
      </c>
      <c r="B24" s="3">
        <v>77</v>
      </c>
      <c r="C24" s="3">
        <v>4</v>
      </c>
      <c r="D24" s="3">
        <v>3.2</v>
      </c>
      <c r="E24" s="3">
        <v>264</v>
      </c>
      <c r="F24" s="3">
        <v>1950</v>
      </c>
      <c r="G24" s="3">
        <v>45007.169370200303</v>
      </c>
      <c r="H24" s="3">
        <v>10</v>
      </c>
      <c r="I24" s="3">
        <v>10</v>
      </c>
      <c r="J24" s="3">
        <v>7.3863636363636296</v>
      </c>
    </row>
    <row r="25" spans="1:10" x14ac:dyDescent="0.35">
      <c r="A25" s="3">
        <v>79</v>
      </c>
      <c r="B25" s="3">
        <v>80</v>
      </c>
      <c r="C25" s="3">
        <v>4</v>
      </c>
      <c r="D25" s="3">
        <v>3.2</v>
      </c>
      <c r="E25" s="3">
        <v>192</v>
      </c>
      <c r="F25" s="3">
        <v>1950</v>
      </c>
      <c r="G25" s="3">
        <v>28650.321626942201</v>
      </c>
      <c r="H25" s="3">
        <v>10</v>
      </c>
      <c r="I25" s="3">
        <v>10</v>
      </c>
      <c r="J25" s="3">
        <v>10.15625</v>
      </c>
    </row>
    <row r="26" spans="1:10" x14ac:dyDescent="0.35">
      <c r="A26" s="3">
        <v>90</v>
      </c>
      <c r="B26" s="3">
        <v>91</v>
      </c>
      <c r="C26" s="3">
        <v>4</v>
      </c>
      <c r="D26" s="3">
        <v>3.3</v>
      </c>
      <c r="E26" s="3">
        <v>228</v>
      </c>
      <c r="F26" s="3">
        <v>1950</v>
      </c>
      <c r="G26" s="3">
        <v>37131.020216930498</v>
      </c>
      <c r="H26" s="3">
        <v>1000</v>
      </c>
      <c r="I26" s="3">
        <v>1</v>
      </c>
      <c r="J26" s="3">
        <v>8.5526315789473593</v>
      </c>
    </row>
    <row r="27" spans="1:10" x14ac:dyDescent="0.35">
      <c r="A27" s="3">
        <v>99</v>
      </c>
      <c r="B27" s="3">
        <v>100</v>
      </c>
      <c r="C27" s="3">
        <v>5</v>
      </c>
      <c r="D27" s="3">
        <v>3.3</v>
      </c>
      <c r="E27" s="3">
        <v>216</v>
      </c>
      <c r="F27" s="3">
        <v>1950</v>
      </c>
      <c r="G27" s="3">
        <v>37692.367071016</v>
      </c>
      <c r="H27" s="3">
        <v>100000000</v>
      </c>
      <c r="I27" s="3">
        <v>10000000</v>
      </c>
      <c r="J27" s="3">
        <v>9.0277777777777697</v>
      </c>
    </row>
    <row r="28" spans="1:10" x14ac:dyDescent="0.35">
      <c r="A28" s="3">
        <v>112</v>
      </c>
      <c r="B28" s="3">
        <v>113</v>
      </c>
      <c r="C28" s="3">
        <v>5</v>
      </c>
      <c r="D28" s="3">
        <v>2</v>
      </c>
      <c r="E28" s="3">
        <v>252</v>
      </c>
      <c r="F28" s="3">
        <v>1950</v>
      </c>
      <c r="G28" s="3">
        <v>43484.232535176197</v>
      </c>
      <c r="H28" s="3">
        <v>10000</v>
      </c>
      <c r="I28" s="3">
        <v>1000000</v>
      </c>
      <c r="J28" s="3">
        <v>7.7380952380952301</v>
      </c>
    </row>
    <row r="29" spans="1:10" x14ac:dyDescent="0.35">
      <c r="A29" s="3">
        <v>113</v>
      </c>
      <c r="B29" s="3">
        <v>114</v>
      </c>
      <c r="C29" s="3">
        <v>5</v>
      </c>
      <c r="D29" s="3">
        <v>2</v>
      </c>
      <c r="E29" s="3">
        <v>204</v>
      </c>
      <c r="F29" s="3">
        <v>1950</v>
      </c>
      <c r="G29" s="3">
        <v>31435.406681644999</v>
      </c>
      <c r="H29" s="3">
        <v>10000</v>
      </c>
      <c r="I29" s="3">
        <v>1000000</v>
      </c>
      <c r="J29" s="3">
        <v>9.5588235294117592</v>
      </c>
    </row>
    <row r="30" spans="1:10" x14ac:dyDescent="0.35">
      <c r="A30" s="3">
        <v>115</v>
      </c>
      <c r="B30" s="3">
        <v>116</v>
      </c>
      <c r="C30" s="3">
        <v>5</v>
      </c>
      <c r="D30" s="3">
        <v>3.4</v>
      </c>
      <c r="E30" s="3">
        <v>216</v>
      </c>
      <c r="F30" s="3">
        <v>1950</v>
      </c>
      <c r="G30" s="3">
        <v>38950.943681186902</v>
      </c>
      <c r="H30" s="3">
        <v>1000000</v>
      </c>
      <c r="I30" s="3">
        <v>10000</v>
      </c>
      <c r="J30" s="3">
        <v>9.0277777777777697</v>
      </c>
    </row>
    <row r="31" spans="1:10" x14ac:dyDescent="0.35">
      <c r="A31" s="3">
        <v>118</v>
      </c>
      <c r="B31" s="3">
        <v>119</v>
      </c>
      <c r="C31" s="3">
        <v>5</v>
      </c>
      <c r="D31" s="3">
        <v>3.4</v>
      </c>
      <c r="E31" s="3">
        <v>276</v>
      </c>
      <c r="F31" s="3">
        <v>1950</v>
      </c>
      <c r="G31" s="3">
        <v>56352.877817692999</v>
      </c>
      <c r="H31" s="3">
        <v>1000000</v>
      </c>
      <c r="I31" s="3">
        <v>1000</v>
      </c>
      <c r="J31" s="3">
        <v>7.0652173913043397</v>
      </c>
    </row>
    <row r="32" spans="1:10" x14ac:dyDescent="0.35">
      <c r="A32" s="3">
        <v>130</v>
      </c>
      <c r="B32" s="3">
        <v>131</v>
      </c>
      <c r="C32" s="3">
        <v>5</v>
      </c>
      <c r="D32" s="3">
        <v>3.4</v>
      </c>
      <c r="E32" s="3">
        <v>204</v>
      </c>
      <c r="F32" s="3">
        <v>1950</v>
      </c>
      <c r="G32" s="3">
        <v>35990.734835926203</v>
      </c>
      <c r="H32" s="3">
        <v>1000000</v>
      </c>
      <c r="I32" s="3">
        <v>100</v>
      </c>
      <c r="J32" s="3">
        <v>9.5588235294117592</v>
      </c>
    </row>
    <row r="33" spans="1:10" x14ac:dyDescent="0.35">
      <c r="A33" s="3">
        <v>143</v>
      </c>
      <c r="B33" s="3">
        <v>144</v>
      </c>
      <c r="C33" s="3">
        <v>6</v>
      </c>
      <c r="D33" s="3">
        <v>3.4</v>
      </c>
      <c r="E33" s="3">
        <v>276</v>
      </c>
      <c r="F33" s="3">
        <v>1950</v>
      </c>
      <c r="G33" s="3">
        <v>60003.9591341989</v>
      </c>
      <c r="H33" s="3">
        <v>1000000</v>
      </c>
      <c r="I33" s="3">
        <v>10000</v>
      </c>
      <c r="J33" s="3">
        <v>7.0652173913043397</v>
      </c>
    </row>
    <row r="34" spans="1:10" x14ac:dyDescent="0.35">
      <c r="A34" s="3">
        <v>144</v>
      </c>
      <c r="B34" s="3">
        <v>145</v>
      </c>
      <c r="C34" s="3">
        <v>6</v>
      </c>
      <c r="D34" s="3">
        <v>3.4</v>
      </c>
      <c r="E34" s="3">
        <v>228</v>
      </c>
      <c r="F34" s="3">
        <v>1950</v>
      </c>
      <c r="G34" s="3">
        <v>45310.211089199402</v>
      </c>
      <c r="H34" s="3">
        <v>1000000</v>
      </c>
      <c r="I34" s="3">
        <v>10000</v>
      </c>
      <c r="J34" s="3">
        <v>8.5526315789473593</v>
      </c>
    </row>
    <row r="35" spans="1:10" x14ac:dyDescent="0.35">
      <c r="A35" s="3">
        <v>145</v>
      </c>
      <c r="B35" s="3">
        <v>146</v>
      </c>
      <c r="C35" s="3">
        <v>6</v>
      </c>
      <c r="D35" s="3">
        <v>3.4</v>
      </c>
      <c r="E35" s="3">
        <v>228</v>
      </c>
      <c r="F35" s="3">
        <v>1950</v>
      </c>
      <c r="G35" s="3">
        <v>45310.211089199402</v>
      </c>
      <c r="H35" s="3">
        <v>1000000</v>
      </c>
      <c r="I35" s="3">
        <v>10000</v>
      </c>
      <c r="J35" s="3">
        <v>8.5526315789473593</v>
      </c>
    </row>
    <row r="36" spans="1:10" x14ac:dyDescent="0.35">
      <c r="A36" s="3">
        <v>148</v>
      </c>
      <c r="B36" s="3">
        <v>149</v>
      </c>
      <c r="C36" s="3">
        <v>6</v>
      </c>
      <c r="D36" s="3">
        <v>3.3</v>
      </c>
      <c r="E36" s="3">
        <v>216</v>
      </c>
      <c r="F36" s="3">
        <v>1950</v>
      </c>
      <c r="G36" s="3">
        <v>40580.1063802075</v>
      </c>
      <c r="H36" s="3">
        <v>100000000</v>
      </c>
      <c r="I36" s="3">
        <v>10</v>
      </c>
      <c r="J36" s="3">
        <v>9.0277777777777697</v>
      </c>
    </row>
    <row r="37" spans="1:10" x14ac:dyDescent="0.35">
      <c r="A37" s="3">
        <v>150</v>
      </c>
      <c r="B37" s="3">
        <v>151</v>
      </c>
      <c r="C37" s="3">
        <v>6</v>
      </c>
      <c r="D37" s="3">
        <v>3.3</v>
      </c>
      <c r="E37" s="3">
        <v>300</v>
      </c>
      <c r="F37" s="3">
        <v>1950</v>
      </c>
      <c r="G37" s="3">
        <v>65022.069062427203</v>
      </c>
      <c r="H37" s="3">
        <v>100000000</v>
      </c>
      <c r="I37" s="3">
        <v>1</v>
      </c>
      <c r="J37" s="3">
        <v>6.5</v>
      </c>
    </row>
    <row r="38" spans="1:10" x14ac:dyDescent="0.35">
      <c r="A38" s="3">
        <v>159</v>
      </c>
      <c r="B38" s="3">
        <v>160</v>
      </c>
      <c r="C38" s="3">
        <v>7</v>
      </c>
      <c r="D38" s="3">
        <v>1</v>
      </c>
      <c r="E38" s="3">
        <v>252</v>
      </c>
      <c r="F38" s="3">
        <v>1950</v>
      </c>
      <c r="G38" s="3">
        <v>49849.321294977097</v>
      </c>
      <c r="H38" s="3">
        <v>10000000</v>
      </c>
      <c r="I38" s="3">
        <v>100000</v>
      </c>
      <c r="J38" s="3">
        <v>7.7380952380952301</v>
      </c>
    </row>
    <row r="39" spans="1:10" x14ac:dyDescent="0.35">
      <c r="A39" s="3">
        <v>161</v>
      </c>
      <c r="B39" s="3">
        <v>162</v>
      </c>
      <c r="C39" s="3">
        <v>7</v>
      </c>
      <c r="D39" s="3">
        <v>3.4</v>
      </c>
      <c r="E39" s="3">
        <v>228</v>
      </c>
      <c r="F39" s="3">
        <v>1950</v>
      </c>
      <c r="G39" s="3">
        <v>50214.967333959801</v>
      </c>
      <c r="H39" s="3">
        <v>1000000</v>
      </c>
      <c r="I39" s="3">
        <v>10000</v>
      </c>
      <c r="J39" s="3">
        <v>8.5526315789473593</v>
      </c>
    </row>
    <row r="40" spans="1:10" x14ac:dyDescent="0.35">
      <c r="A40" s="3">
        <v>171</v>
      </c>
      <c r="B40" s="3">
        <v>172</v>
      </c>
      <c r="C40" s="3">
        <v>7</v>
      </c>
      <c r="D40" s="3">
        <v>3.3</v>
      </c>
      <c r="E40" s="3">
        <v>252</v>
      </c>
      <c r="F40" s="3">
        <v>1950</v>
      </c>
      <c r="G40" s="3">
        <v>56261.611708254401</v>
      </c>
      <c r="H40" s="3">
        <v>100000000</v>
      </c>
      <c r="I40" s="3">
        <v>10</v>
      </c>
      <c r="J40" s="3">
        <v>7.7380952380952301</v>
      </c>
    </row>
    <row r="41" spans="1:10" x14ac:dyDescent="0.35">
      <c r="A41" s="3">
        <v>172</v>
      </c>
      <c r="B41" s="3">
        <v>173</v>
      </c>
      <c r="C41" s="3">
        <v>7</v>
      </c>
      <c r="D41" s="3">
        <v>3.3</v>
      </c>
      <c r="E41" s="3">
        <v>276</v>
      </c>
      <c r="F41" s="3">
        <v>1950</v>
      </c>
      <c r="G41" s="3">
        <v>64445.422595518401</v>
      </c>
      <c r="H41" s="3">
        <v>100000000</v>
      </c>
      <c r="I41" s="3">
        <v>10</v>
      </c>
      <c r="J41" s="3">
        <v>7.0652173913043397</v>
      </c>
    </row>
    <row r="42" spans="1:10" x14ac:dyDescent="0.35">
      <c r="A42" s="3">
        <v>179</v>
      </c>
      <c r="B42" s="3">
        <v>180</v>
      </c>
      <c r="C42" s="3">
        <v>7</v>
      </c>
      <c r="D42" s="3">
        <v>3.3</v>
      </c>
      <c r="E42" s="3">
        <v>204</v>
      </c>
      <c r="F42" s="3">
        <v>1950</v>
      </c>
      <c r="G42" s="3">
        <v>41526.798463660001</v>
      </c>
      <c r="H42" s="3">
        <v>100000000</v>
      </c>
      <c r="I42" s="3">
        <v>1</v>
      </c>
      <c r="J42" s="3">
        <v>9.5588235294117592</v>
      </c>
    </row>
    <row r="43" spans="1:10" x14ac:dyDescent="0.35">
      <c r="A43" s="3">
        <v>182</v>
      </c>
      <c r="B43" s="3">
        <v>183</v>
      </c>
      <c r="C43" s="3">
        <v>8</v>
      </c>
      <c r="D43" s="3">
        <v>1</v>
      </c>
      <c r="E43" s="3">
        <v>264</v>
      </c>
      <c r="F43" s="3">
        <v>1950</v>
      </c>
      <c r="G43" s="3">
        <v>52619.158755291101</v>
      </c>
      <c r="H43" s="3">
        <v>10000000</v>
      </c>
      <c r="I43" s="3">
        <v>100000</v>
      </c>
      <c r="J43" s="3">
        <v>7.3863636363636296</v>
      </c>
    </row>
    <row r="44" spans="1:10" x14ac:dyDescent="0.35">
      <c r="A44" s="3">
        <v>183</v>
      </c>
      <c r="B44" s="3">
        <v>184</v>
      </c>
      <c r="C44" s="3">
        <v>8</v>
      </c>
      <c r="D44" s="3">
        <v>1</v>
      </c>
      <c r="E44" s="3">
        <v>216</v>
      </c>
      <c r="F44" s="3">
        <v>1950</v>
      </c>
      <c r="G44" s="3">
        <v>39960.829169582103</v>
      </c>
      <c r="H44" s="3">
        <v>10000000</v>
      </c>
      <c r="I44" s="3">
        <v>100000</v>
      </c>
      <c r="J44" s="3">
        <v>9.0277777777777697</v>
      </c>
    </row>
    <row r="45" spans="1:10" x14ac:dyDescent="0.35">
      <c r="A45" s="3">
        <v>184</v>
      </c>
      <c r="B45" s="3">
        <v>185</v>
      </c>
      <c r="C45" s="3">
        <v>8</v>
      </c>
      <c r="D45" s="3">
        <v>3.4</v>
      </c>
      <c r="E45" s="3">
        <v>228</v>
      </c>
      <c r="F45" s="3">
        <v>1950</v>
      </c>
      <c r="G45" s="3">
        <v>50214.967333959801</v>
      </c>
      <c r="H45" s="3">
        <v>1000000</v>
      </c>
      <c r="I45" s="3">
        <v>10000</v>
      </c>
      <c r="J45" s="3">
        <v>8.5526315789473593</v>
      </c>
    </row>
    <row r="46" spans="1:10" x14ac:dyDescent="0.35">
      <c r="A46" s="3">
        <v>185</v>
      </c>
      <c r="B46" s="3">
        <v>186</v>
      </c>
      <c r="C46" s="3">
        <v>8</v>
      </c>
      <c r="D46" s="3">
        <v>3.4</v>
      </c>
      <c r="E46" s="3">
        <v>192</v>
      </c>
      <c r="F46" s="3">
        <v>1950</v>
      </c>
      <c r="G46" s="3">
        <v>39190.692862324096</v>
      </c>
      <c r="H46" s="3">
        <v>1000000</v>
      </c>
      <c r="I46" s="3">
        <v>10000</v>
      </c>
      <c r="J46" s="3">
        <v>10.15625</v>
      </c>
    </row>
    <row r="47" spans="1:10" x14ac:dyDescent="0.35">
      <c r="A47" s="3">
        <v>186</v>
      </c>
      <c r="B47" s="3">
        <v>187</v>
      </c>
      <c r="C47" s="3">
        <v>8</v>
      </c>
      <c r="D47" s="3">
        <v>3.4</v>
      </c>
      <c r="E47" s="3">
        <v>228</v>
      </c>
      <c r="F47" s="3">
        <v>1950</v>
      </c>
      <c r="G47" s="3">
        <v>50214.967333959801</v>
      </c>
      <c r="H47" s="3">
        <v>1000000</v>
      </c>
      <c r="I47" s="3">
        <v>10000</v>
      </c>
      <c r="J47" s="3">
        <v>8.5526315789473593</v>
      </c>
    </row>
    <row r="48" spans="1:10" x14ac:dyDescent="0.35">
      <c r="A48" s="3">
        <v>187</v>
      </c>
      <c r="B48" s="3">
        <v>188</v>
      </c>
      <c r="C48" s="3">
        <v>8</v>
      </c>
      <c r="D48" s="3">
        <v>3.4</v>
      </c>
      <c r="E48" s="3">
        <v>240</v>
      </c>
      <c r="F48" s="3">
        <v>1950</v>
      </c>
      <c r="G48" s="3">
        <v>54075.799093174297</v>
      </c>
      <c r="H48" s="3">
        <v>1000000</v>
      </c>
      <c r="I48" s="3">
        <v>10000</v>
      </c>
      <c r="J48" s="3">
        <v>8.125</v>
      </c>
    </row>
    <row r="49" spans="1:10" x14ac:dyDescent="0.35">
      <c r="A49" s="3">
        <v>188</v>
      </c>
      <c r="B49" s="3">
        <v>189</v>
      </c>
      <c r="C49" s="3">
        <v>8</v>
      </c>
      <c r="D49" s="3">
        <v>3.4</v>
      </c>
      <c r="E49" s="3">
        <v>288</v>
      </c>
      <c r="F49" s="3">
        <v>1950</v>
      </c>
      <c r="G49" s="3">
        <v>69775.363005473497</v>
      </c>
      <c r="H49" s="3">
        <v>1000000</v>
      </c>
      <c r="I49" s="3">
        <v>10000</v>
      </c>
      <c r="J49" s="3">
        <v>6.7708333333333304</v>
      </c>
    </row>
    <row r="50" spans="1:10" x14ac:dyDescent="0.35">
      <c r="A50" s="3">
        <v>189</v>
      </c>
      <c r="B50" s="3">
        <v>190</v>
      </c>
      <c r="C50" s="3">
        <v>8</v>
      </c>
      <c r="D50" s="3">
        <v>3.4</v>
      </c>
      <c r="E50" s="3">
        <v>240</v>
      </c>
      <c r="F50" s="3">
        <v>1950</v>
      </c>
      <c r="G50" s="3">
        <v>54075.799093174297</v>
      </c>
      <c r="H50" s="3">
        <v>1000000</v>
      </c>
      <c r="I50" s="3">
        <v>10000</v>
      </c>
      <c r="J50" s="3">
        <v>8.125</v>
      </c>
    </row>
    <row r="51" spans="1:10" x14ac:dyDescent="0.35">
      <c r="A51" s="3">
        <v>190</v>
      </c>
      <c r="B51" s="3">
        <v>191</v>
      </c>
      <c r="C51" s="3">
        <v>8</v>
      </c>
      <c r="D51" s="3">
        <v>3.3</v>
      </c>
      <c r="E51" s="3">
        <v>204</v>
      </c>
      <c r="F51" s="3">
        <v>1950</v>
      </c>
      <c r="G51" s="3">
        <v>41526.798463660001</v>
      </c>
      <c r="H51" s="3">
        <v>100000000</v>
      </c>
      <c r="I51" s="3">
        <v>10</v>
      </c>
      <c r="J51" s="3">
        <v>9.5588235294117592</v>
      </c>
    </row>
    <row r="52" spans="1:10" x14ac:dyDescent="0.35">
      <c r="A52" s="3">
        <v>191</v>
      </c>
      <c r="B52" s="3">
        <v>192</v>
      </c>
      <c r="C52" s="3">
        <v>8</v>
      </c>
      <c r="D52" s="3">
        <v>3.3</v>
      </c>
      <c r="E52" s="3">
        <v>240</v>
      </c>
      <c r="F52" s="3">
        <v>1950</v>
      </c>
      <c r="G52" s="3">
        <v>52646.230688664902</v>
      </c>
      <c r="H52" s="3">
        <v>100000000</v>
      </c>
      <c r="I52" s="3">
        <v>10</v>
      </c>
      <c r="J52" s="3">
        <v>8.125</v>
      </c>
    </row>
    <row r="53" spans="1:10" x14ac:dyDescent="0.35">
      <c r="A53" s="3">
        <v>192</v>
      </c>
      <c r="B53" s="3">
        <v>193</v>
      </c>
      <c r="C53" s="3">
        <v>8</v>
      </c>
      <c r="D53" s="3">
        <v>3.3</v>
      </c>
      <c r="E53" s="3">
        <v>288</v>
      </c>
      <c r="F53" s="3">
        <v>1950</v>
      </c>
      <c r="G53" s="3">
        <v>67777.1178512279</v>
      </c>
      <c r="H53" s="3">
        <v>100000000</v>
      </c>
      <c r="I53" s="3">
        <v>10</v>
      </c>
      <c r="J53" s="3">
        <v>6.7708333333333304</v>
      </c>
    </row>
    <row r="54" spans="1:10" x14ac:dyDescent="0.35">
      <c r="A54" s="3">
        <v>193</v>
      </c>
      <c r="B54" s="3">
        <v>194</v>
      </c>
      <c r="C54" s="3">
        <v>8</v>
      </c>
      <c r="D54" s="3">
        <v>3.3</v>
      </c>
      <c r="E54" s="3">
        <v>228</v>
      </c>
      <c r="F54" s="3">
        <v>1950</v>
      </c>
      <c r="G54" s="3">
        <v>48785.398929450501</v>
      </c>
      <c r="H54" s="3">
        <v>100000000</v>
      </c>
      <c r="I54" s="3">
        <v>10</v>
      </c>
      <c r="J54" s="3">
        <v>8.5526315789473593</v>
      </c>
    </row>
    <row r="55" spans="1:10" x14ac:dyDescent="0.35">
      <c r="A55" s="3">
        <v>194</v>
      </c>
      <c r="B55" s="3">
        <v>195</v>
      </c>
      <c r="C55" s="3">
        <v>8</v>
      </c>
      <c r="D55" s="3">
        <v>3.3</v>
      </c>
      <c r="E55" s="3">
        <v>228</v>
      </c>
      <c r="F55" s="3">
        <v>1950</v>
      </c>
      <c r="G55" s="3">
        <v>48785.398929450501</v>
      </c>
      <c r="H55" s="3">
        <v>100000000</v>
      </c>
      <c r="I55" s="3">
        <v>10</v>
      </c>
      <c r="J55" s="3">
        <v>8.5526315789473593</v>
      </c>
    </row>
    <row r="56" spans="1:10" x14ac:dyDescent="0.35">
      <c r="A56" s="3">
        <v>195</v>
      </c>
      <c r="B56" s="3">
        <v>196</v>
      </c>
      <c r="C56" s="3">
        <v>8</v>
      </c>
      <c r="D56" s="3">
        <v>3.3</v>
      </c>
      <c r="E56" s="3">
        <v>216</v>
      </c>
      <c r="F56" s="3">
        <v>1950</v>
      </c>
      <c r="G56" s="3">
        <v>44914.336991058903</v>
      </c>
      <c r="H56" s="3">
        <v>100000000</v>
      </c>
      <c r="I56" s="3">
        <v>10</v>
      </c>
      <c r="J56" s="3">
        <v>9.0277777777777697</v>
      </c>
    </row>
    <row r="57" spans="1:10" x14ac:dyDescent="0.35">
      <c r="A57" s="3">
        <v>196</v>
      </c>
      <c r="B57" s="3">
        <v>197</v>
      </c>
      <c r="C57" s="3">
        <v>8</v>
      </c>
      <c r="D57" s="3">
        <v>3.3</v>
      </c>
      <c r="E57" s="3">
        <v>228</v>
      </c>
      <c r="F57" s="3">
        <v>1950</v>
      </c>
      <c r="G57" s="3">
        <v>48785.398929450501</v>
      </c>
      <c r="H57" s="3">
        <v>100000000</v>
      </c>
      <c r="I57" s="3">
        <v>1</v>
      </c>
      <c r="J57" s="3">
        <v>8.5526315789473593</v>
      </c>
    </row>
    <row r="58" spans="1:10" x14ac:dyDescent="0.35">
      <c r="A58" s="3">
        <v>197</v>
      </c>
      <c r="B58" s="3">
        <v>198</v>
      </c>
      <c r="C58" s="3">
        <v>8</v>
      </c>
      <c r="D58" s="3">
        <v>3.3</v>
      </c>
      <c r="E58" s="3">
        <v>228</v>
      </c>
      <c r="F58" s="3">
        <v>1950</v>
      </c>
      <c r="G58" s="3">
        <v>48785.398929450501</v>
      </c>
      <c r="H58" s="3">
        <v>100000000</v>
      </c>
      <c r="I58" s="3">
        <v>1</v>
      </c>
      <c r="J58" s="3">
        <v>8.5526315789473593</v>
      </c>
    </row>
    <row r="59" spans="1:10" x14ac:dyDescent="0.35">
      <c r="A59" s="3">
        <v>198</v>
      </c>
      <c r="B59" s="3">
        <v>199</v>
      </c>
      <c r="C59" s="3">
        <v>8</v>
      </c>
      <c r="D59" s="3">
        <v>3.3</v>
      </c>
      <c r="E59" s="3">
        <v>252</v>
      </c>
      <c r="F59" s="3">
        <v>1950</v>
      </c>
      <c r="G59" s="3">
        <v>56261.611708254401</v>
      </c>
      <c r="H59" s="3">
        <v>100000000</v>
      </c>
      <c r="I59" s="3">
        <v>1</v>
      </c>
      <c r="J59" s="3">
        <v>7.7380952380952301</v>
      </c>
    </row>
    <row r="60" spans="1:10" x14ac:dyDescent="0.35">
      <c r="A60" s="3">
        <v>199</v>
      </c>
      <c r="B60" s="3">
        <v>200</v>
      </c>
      <c r="C60" s="3">
        <v>8</v>
      </c>
      <c r="D60" s="3">
        <v>3.3</v>
      </c>
      <c r="E60" s="3">
        <v>252</v>
      </c>
      <c r="F60" s="3">
        <v>1950</v>
      </c>
      <c r="G60" s="3">
        <v>56261.611708254401</v>
      </c>
      <c r="H60" s="3">
        <v>100000000</v>
      </c>
      <c r="I60" s="3">
        <v>1</v>
      </c>
      <c r="J60" s="3">
        <v>7.7380952380952301</v>
      </c>
    </row>
    <row r="61" spans="1:10" x14ac:dyDescent="0.35">
      <c r="A61" s="3">
        <v>200</v>
      </c>
      <c r="B61" s="3">
        <v>201</v>
      </c>
      <c r="C61" s="3">
        <v>2</v>
      </c>
      <c r="D61" s="3">
        <v>1</v>
      </c>
      <c r="E61" s="3">
        <v>204</v>
      </c>
      <c r="F61" s="3">
        <v>1460</v>
      </c>
      <c r="G61" s="3">
        <v>20672.558868058299</v>
      </c>
      <c r="H61" s="3">
        <v>1</v>
      </c>
      <c r="I61" s="3">
        <v>100000000</v>
      </c>
      <c r="J61" s="3">
        <v>7.1568627450980298</v>
      </c>
    </row>
    <row r="62" spans="1:10" x14ac:dyDescent="0.35">
      <c r="A62" s="3">
        <v>201</v>
      </c>
      <c r="B62" s="3">
        <v>202</v>
      </c>
      <c r="C62" s="3">
        <v>2</v>
      </c>
      <c r="D62" s="3">
        <v>1</v>
      </c>
      <c r="E62" s="3">
        <v>204</v>
      </c>
      <c r="F62" s="3">
        <v>1460</v>
      </c>
      <c r="G62" s="3">
        <v>20672.558868058299</v>
      </c>
      <c r="H62" s="3">
        <v>1</v>
      </c>
      <c r="I62" s="3">
        <v>100000000</v>
      </c>
      <c r="J62" s="3">
        <v>7.1568627450980298</v>
      </c>
    </row>
    <row r="63" spans="1:10" x14ac:dyDescent="0.35">
      <c r="A63" s="3">
        <v>202</v>
      </c>
      <c r="B63" s="3">
        <v>203</v>
      </c>
      <c r="C63" s="3">
        <v>2</v>
      </c>
      <c r="D63" s="3">
        <v>1</v>
      </c>
      <c r="E63" s="3">
        <v>204</v>
      </c>
      <c r="F63" s="3">
        <v>1460</v>
      </c>
      <c r="G63" s="3">
        <v>20672.558868058299</v>
      </c>
      <c r="H63" s="3">
        <v>1</v>
      </c>
      <c r="I63" s="3">
        <v>100000000</v>
      </c>
      <c r="J63" s="3">
        <v>7.1568627450980298</v>
      </c>
    </row>
    <row r="64" spans="1:10" x14ac:dyDescent="0.35">
      <c r="A64" s="3">
        <v>203</v>
      </c>
      <c r="B64" s="3">
        <v>204</v>
      </c>
      <c r="C64" s="3">
        <v>2</v>
      </c>
      <c r="D64" s="3">
        <v>3.3</v>
      </c>
      <c r="E64" s="3">
        <v>144</v>
      </c>
      <c r="F64" s="3">
        <v>1460</v>
      </c>
      <c r="G64" s="3">
        <v>16438.042765822</v>
      </c>
      <c r="H64" s="3">
        <v>1</v>
      </c>
      <c r="I64" s="3">
        <v>10</v>
      </c>
      <c r="J64" s="3">
        <v>10.1388888888888</v>
      </c>
    </row>
    <row r="65" spans="1:10" x14ac:dyDescent="0.35">
      <c r="A65" s="3">
        <v>204</v>
      </c>
      <c r="B65" s="3">
        <v>205</v>
      </c>
      <c r="C65" s="3">
        <v>2</v>
      </c>
      <c r="D65" s="3">
        <v>3.3</v>
      </c>
      <c r="E65" s="3">
        <v>156</v>
      </c>
      <c r="F65" s="3">
        <v>1460</v>
      </c>
      <c r="G65" s="3">
        <v>18298.1178339615</v>
      </c>
      <c r="H65" s="3">
        <v>1000</v>
      </c>
      <c r="I65" s="3">
        <v>10</v>
      </c>
      <c r="J65" s="3">
        <v>9.3589743589743595</v>
      </c>
    </row>
    <row r="66" spans="1:10" x14ac:dyDescent="0.35">
      <c r="A66" s="3">
        <v>205</v>
      </c>
      <c r="B66" s="3">
        <v>206</v>
      </c>
      <c r="C66" s="3">
        <v>2</v>
      </c>
      <c r="D66" s="3">
        <v>3.3</v>
      </c>
      <c r="E66" s="3">
        <v>168</v>
      </c>
      <c r="F66" s="3">
        <v>1460</v>
      </c>
      <c r="G66" s="3">
        <v>19672.790260400499</v>
      </c>
      <c r="H66" s="3">
        <v>1</v>
      </c>
      <c r="I66" s="3">
        <v>10</v>
      </c>
      <c r="J66" s="3">
        <v>8.6904761904761898</v>
      </c>
    </row>
    <row r="67" spans="1:10" x14ac:dyDescent="0.35">
      <c r="A67" s="3">
        <v>206</v>
      </c>
      <c r="B67" s="3">
        <v>207</v>
      </c>
      <c r="C67" s="3">
        <v>2</v>
      </c>
      <c r="D67" s="3">
        <v>3.3</v>
      </c>
      <c r="E67" s="3">
        <v>156</v>
      </c>
      <c r="F67" s="3">
        <v>1460</v>
      </c>
      <c r="G67" s="3">
        <v>18298.1178339615</v>
      </c>
      <c r="H67" s="3">
        <v>1000</v>
      </c>
      <c r="I67" s="3">
        <v>10</v>
      </c>
      <c r="J67" s="3">
        <v>9.3589743589743595</v>
      </c>
    </row>
    <row r="68" spans="1:10" x14ac:dyDescent="0.35">
      <c r="A68" s="3">
        <v>207</v>
      </c>
      <c r="B68" s="3">
        <v>208</v>
      </c>
      <c r="C68" s="3">
        <v>2</v>
      </c>
      <c r="D68" s="3">
        <v>3.3</v>
      </c>
      <c r="E68" s="3">
        <v>180</v>
      </c>
      <c r="F68" s="3">
        <v>1460</v>
      </c>
      <c r="G68" s="3">
        <v>21904.245254526701</v>
      </c>
      <c r="H68" s="3">
        <v>1</v>
      </c>
      <c r="I68" s="3">
        <v>10</v>
      </c>
      <c r="J68" s="3">
        <v>8.1111111111111107</v>
      </c>
    </row>
    <row r="69" spans="1:10" x14ac:dyDescent="0.35">
      <c r="A69" s="3">
        <v>208</v>
      </c>
      <c r="B69" s="3">
        <v>209</v>
      </c>
      <c r="C69" s="3">
        <v>2</v>
      </c>
      <c r="D69" s="3">
        <v>3.3</v>
      </c>
      <c r="E69" s="3">
        <v>192</v>
      </c>
      <c r="F69" s="3">
        <v>1460</v>
      </c>
      <c r="G69" s="3">
        <v>24510.154348255099</v>
      </c>
      <c r="H69" s="3">
        <v>1</v>
      </c>
      <c r="I69" s="3">
        <v>10</v>
      </c>
      <c r="J69" s="3">
        <v>7.6041666666666599</v>
      </c>
    </row>
    <row r="70" spans="1:10" x14ac:dyDescent="0.35">
      <c r="A70" s="3">
        <v>209</v>
      </c>
      <c r="B70" s="3">
        <v>210</v>
      </c>
      <c r="C70" s="3">
        <v>2</v>
      </c>
      <c r="D70" s="3">
        <v>3.3</v>
      </c>
      <c r="E70" s="3">
        <v>180</v>
      </c>
      <c r="F70" s="3">
        <v>1460</v>
      </c>
      <c r="G70" s="3">
        <v>21938.4284513575</v>
      </c>
      <c r="H70" s="3">
        <v>1000</v>
      </c>
      <c r="I70" s="3">
        <v>10</v>
      </c>
      <c r="J70" s="3">
        <v>8.1111111111111107</v>
      </c>
    </row>
    <row r="71" spans="1:10" x14ac:dyDescent="0.35">
      <c r="A71" s="3">
        <v>210</v>
      </c>
      <c r="B71" s="3">
        <v>211</v>
      </c>
      <c r="C71" s="3">
        <v>2</v>
      </c>
      <c r="D71" s="3">
        <v>3.3</v>
      </c>
      <c r="E71" s="3">
        <v>204</v>
      </c>
      <c r="F71" s="3">
        <v>1460</v>
      </c>
      <c r="G71" s="3">
        <v>27081.303090678801</v>
      </c>
      <c r="H71" s="3">
        <v>1000</v>
      </c>
      <c r="I71" s="3">
        <v>10</v>
      </c>
      <c r="J71" s="3">
        <v>7.1568627450980298</v>
      </c>
    </row>
    <row r="72" spans="1:10" x14ac:dyDescent="0.35">
      <c r="A72" s="3">
        <v>211</v>
      </c>
      <c r="B72" s="3">
        <v>212</v>
      </c>
      <c r="C72" s="3">
        <v>2</v>
      </c>
      <c r="D72" s="3">
        <v>3.3</v>
      </c>
      <c r="E72" s="3">
        <v>168</v>
      </c>
      <c r="F72" s="3">
        <v>1460</v>
      </c>
      <c r="G72" s="3">
        <v>19672.790260400499</v>
      </c>
      <c r="H72" s="3">
        <v>1</v>
      </c>
      <c r="I72" s="3">
        <v>10</v>
      </c>
      <c r="J72" s="3">
        <v>8.6904761904761898</v>
      </c>
    </row>
    <row r="73" spans="1:10" x14ac:dyDescent="0.35">
      <c r="A73" s="3">
        <v>212</v>
      </c>
      <c r="B73" s="3">
        <v>213</v>
      </c>
      <c r="C73" s="3">
        <v>2</v>
      </c>
      <c r="D73" s="3">
        <v>3.3</v>
      </c>
      <c r="E73" s="3">
        <v>216</v>
      </c>
      <c r="F73" s="3">
        <v>1460</v>
      </c>
      <c r="G73" s="3">
        <v>29810.529413981199</v>
      </c>
      <c r="H73" s="3">
        <v>1</v>
      </c>
      <c r="I73" s="3">
        <v>10</v>
      </c>
      <c r="J73" s="3">
        <v>6.7592592592592498</v>
      </c>
    </row>
    <row r="74" spans="1:10" x14ac:dyDescent="0.35">
      <c r="A74" s="3">
        <v>213</v>
      </c>
      <c r="B74" s="3">
        <v>214</v>
      </c>
      <c r="C74" s="3">
        <v>2</v>
      </c>
      <c r="D74" s="3">
        <v>3.3</v>
      </c>
      <c r="E74" s="3">
        <v>144</v>
      </c>
      <c r="F74" s="3">
        <v>1460</v>
      </c>
      <c r="G74" s="3">
        <v>16472.225962652901</v>
      </c>
      <c r="H74" s="3">
        <v>1000</v>
      </c>
      <c r="I74" s="3">
        <v>10</v>
      </c>
      <c r="J74" s="3">
        <v>10.1388888888888</v>
      </c>
    </row>
    <row r="75" spans="1:10" x14ac:dyDescent="0.35">
      <c r="A75" s="3">
        <v>214</v>
      </c>
      <c r="B75" s="3">
        <v>215</v>
      </c>
      <c r="C75" s="3">
        <v>2</v>
      </c>
      <c r="D75" s="3">
        <v>3.3</v>
      </c>
      <c r="E75" s="3">
        <v>192</v>
      </c>
      <c r="F75" s="3">
        <v>1460</v>
      </c>
      <c r="G75" s="3">
        <v>24510.154348255099</v>
      </c>
      <c r="H75" s="3">
        <v>1</v>
      </c>
      <c r="I75" s="3">
        <v>10</v>
      </c>
      <c r="J75" s="3">
        <v>7.6041666666666599</v>
      </c>
    </row>
    <row r="76" spans="1:10" x14ac:dyDescent="0.35">
      <c r="A76" s="3">
        <v>215</v>
      </c>
      <c r="B76" s="3">
        <v>216</v>
      </c>
      <c r="C76" s="3">
        <v>2</v>
      </c>
      <c r="D76" s="3">
        <v>3.3</v>
      </c>
      <c r="E76" s="3">
        <v>192</v>
      </c>
      <c r="F76" s="3">
        <v>1460</v>
      </c>
      <c r="G76" s="3">
        <v>24510.154348255099</v>
      </c>
      <c r="H76" s="3">
        <v>1000</v>
      </c>
      <c r="I76" s="3">
        <v>10</v>
      </c>
      <c r="J76" s="3">
        <v>7.6041666666666599</v>
      </c>
    </row>
    <row r="77" spans="1:10" x14ac:dyDescent="0.35">
      <c r="A77" s="3">
        <v>219</v>
      </c>
      <c r="B77" s="3">
        <v>220</v>
      </c>
      <c r="C77" s="3">
        <v>3</v>
      </c>
      <c r="D77" s="3">
        <v>1</v>
      </c>
      <c r="E77" s="3">
        <v>168</v>
      </c>
      <c r="F77" s="3">
        <v>1460</v>
      </c>
      <c r="G77" s="3">
        <v>15558.69232819</v>
      </c>
      <c r="H77" s="3">
        <v>1</v>
      </c>
      <c r="I77" s="3">
        <v>100000000</v>
      </c>
      <c r="J77" s="3">
        <v>8.6904761904761898</v>
      </c>
    </row>
    <row r="78" spans="1:10" x14ac:dyDescent="0.35">
      <c r="A78" s="3">
        <v>226</v>
      </c>
      <c r="B78" s="3">
        <v>227</v>
      </c>
      <c r="C78" s="3">
        <v>3</v>
      </c>
      <c r="D78" s="3">
        <v>3.3</v>
      </c>
      <c r="E78" s="3">
        <v>180</v>
      </c>
      <c r="F78" s="3">
        <v>1460</v>
      </c>
      <c r="G78" s="3">
        <v>21938.4284513575</v>
      </c>
      <c r="H78" s="3">
        <v>1000</v>
      </c>
      <c r="I78" s="3">
        <v>10</v>
      </c>
      <c r="J78" s="3">
        <v>8.1111111111111107</v>
      </c>
    </row>
    <row r="79" spans="1:10" x14ac:dyDescent="0.35">
      <c r="A79" s="3">
        <v>248</v>
      </c>
      <c r="B79" s="3">
        <v>249</v>
      </c>
      <c r="C79" s="3">
        <v>4</v>
      </c>
      <c r="D79" s="3">
        <v>3.4</v>
      </c>
      <c r="E79" s="3">
        <v>192</v>
      </c>
      <c r="F79" s="3">
        <v>1460</v>
      </c>
      <c r="G79" s="3">
        <v>28338.801414625901</v>
      </c>
      <c r="H79" s="3">
        <v>1000000</v>
      </c>
      <c r="I79" s="3">
        <v>10000</v>
      </c>
      <c r="J79" s="3">
        <v>7.6041666666666599</v>
      </c>
    </row>
    <row r="80" spans="1:10" x14ac:dyDescent="0.35">
      <c r="A80" s="3">
        <v>250</v>
      </c>
      <c r="B80" s="3">
        <v>251</v>
      </c>
      <c r="C80" s="3">
        <v>4</v>
      </c>
      <c r="D80" s="3">
        <v>3.4</v>
      </c>
      <c r="E80" s="3">
        <v>168</v>
      </c>
      <c r="F80" s="3">
        <v>1460</v>
      </c>
      <c r="G80" s="3">
        <v>22128.927129842199</v>
      </c>
      <c r="H80" s="3">
        <v>100</v>
      </c>
      <c r="I80" s="3">
        <v>10000</v>
      </c>
      <c r="J80" s="3">
        <v>8.6904761904761898</v>
      </c>
    </row>
    <row r="81" spans="1:10" x14ac:dyDescent="0.35">
      <c r="A81" s="3">
        <v>256</v>
      </c>
      <c r="B81" s="3">
        <v>257</v>
      </c>
      <c r="C81" s="3">
        <v>4</v>
      </c>
      <c r="D81" s="3">
        <v>3.1</v>
      </c>
      <c r="E81" s="3">
        <v>216</v>
      </c>
      <c r="F81" s="3">
        <v>1460</v>
      </c>
      <c r="G81" s="3">
        <v>29795.618712695701</v>
      </c>
      <c r="H81" s="3">
        <v>100000</v>
      </c>
      <c r="I81" s="3">
        <v>10000</v>
      </c>
      <c r="J81" s="3">
        <v>6.7592592592592498</v>
      </c>
    </row>
    <row r="82" spans="1:10" x14ac:dyDescent="0.35">
      <c r="A82" s="3">
        <v>258</v>
      </c>
      <c r="B82" s="3">
        <v>259</v>
      </c>
      <c r="C82" s="3">
        <v>4</v>
      </c>
      <c r="D82" s="3">
        <v>3.4</v>
      </c>
      <c r="E82" s="3">
        <v>192</v>
      </c>
      <c r="F82" s="3">
        <v>1460</v>
      </c>
      <c r="G82" s="3">
        <v>28338.801414625901</v>
      </c>
      <c r="H82" s="3">
        <v>1000000</v>
      </c>
      <c r="I82" s="3">
        <v>10000</v>
      </c>
      <c r="J82" s="3">
        <v>7.6041666666666599</v>
      </c>
    </row>
    <row r="83" spans="1:10" x14ac:dyDescent="0.35">
      <c r="A83" s="3">
        <v>276</v>
      </c>
      <c r="B83" s="3">
        <v>277</v>
      </c>
      <c r="C83" s="3">
        <v>4</v>
      </c>
      <c r="D83" s="3">
        <v>3.2</v>
      </c>
      <c r="E83" s="3">
        <v>168</v>
      </c>
      <c r="F83" s="3">
        <v>1460</v>
      </c>
      <c r="G83" s="3">
        <v>20848.876095015199</v>
      </c>
      <c r="H83" s="3">
        <v>10</v>
      </c>
      <c r="I83" s="3">
        <v>10</v>
      </c>
      <c r="J83" s="3">
        <v>8.6904761904761898</v>
      </c>
    </row>
    <row r="84" spans="1:10" x14ac:dyDescent="0.35">
      <c r="A84" s="3">
        <v>279</v>
      </c>
      <c r="B84" s="3">
        <v>280</v>
      </c>
      <c r="C84" s="3">
        <v>4</v>
      </c>
      <c r="D84" s="3">
        <v>3.2</v>
      </c>
      <c r="E84" s="3">
        <v>180</v>
      </c>
      <c r="F84" s="3">
        <v>1460</v>
      </c>
      <c r="G84" s="3">
        <v>23162.074179351599</v>
      </c>
      <c r="H84" s="3">
        <v>10</v>
      </c>
      <c r="I84" s="3">
        <v>10</v>
      </c>
      <c r="J84" s="3">
        <v>8.1111111111111107</v>
      </c>
    </row>
    <row r="85" spans="1:10" x14ac:dyDescent="0.35">
      <c r="A85" s="3">
        <v>290</v>
      </c>
      <c r="B85" s="3">
        <v>291</v>
      </c>
      <c r="C85" s="3">
        <v>4</v>
      </c>
      <c r="D85" s="3">
        <v>3.3</v>
      </c>
      <c r="E85" s="3">
        <v>144</v>
      </c>
      <c r="F85" s="3">
        <v>1460</v>
      </c>
      <c r="G85" s="3">
        <v>18112.6821459727</v>
      </c>
      <c r="H85" s="3">
        <v>1000</v>
      </c>
      <c r="I85" s="3">
        <v>1</v>
      </c>
      <c r="J85" s="3">
        <v>10.1388888888888</v>
      </c>
    </row>
    <row r="86" spans="1:10" x14ac:dyDescent="0.35">
      <c r="A86" s="3">
        <v>299</v>
      </c>
      <c r="B86" s="3">
        <v>300</v>
      </c>
      <c r="C86" s="3">
        <v>5</v>
      </c>
      <c r="D86" s="3">
        <v>3.3</v>
      </c>
      <c r="E86" s="3">
        <v>168</v>
      </c>
      <c r="F86" s="3">
        <v>1460</v>
      </c>
      <c r="G86" s="3">
        <v>22805.7855388967</v>
      </c>
      <c r="H86" s="3">
        <v>100000000</v>
      </c>
      <c r="I86" s="3">
        <v>10000000</v>
      </c>
      <c r="J86" s="3">
        <v>8.6904761904761898</v>
      </c>
    </row>
    <row r="87" spans="1:10" x14ac:dyDescent="0.35">
      <c r="A87" s="3">
        <v>312</v>
      </c>
      <c r="B87" s="3">
        <v>313</v>
      </c>
      <c r="C87" s="3">
        <v>5</v>
      </c>
      <c r="D87" s="3">
        <v>2</v>
      </c>
      <c r="E87" s="3">
        <v>180</v>
      </c>
      <c r="F87" s="3">
        <v>1460</v>
      </c>
      <c r="G87" s="3">
        <v>22902.601744499199</v>
      </c>
      <c r="H87" s="3">
        <v>10000</v>
      </c>
      <c r="I87" s="3">
        <v>1000000</v>
      </c>
      <c r="J87" s="3">
        <v>8.1111111111111107</v>
      </c>
    </row>
    <row r="88" spans="1:10" x14ac:dyDescent="0.35">
      <c r="A88" s="3">
        <v>313</v>
      </c>
      <c r="B88" s="3">
        <v>314</v>
      </c>
      <c r="C88" s="3">
        <v>5</v>
      </c>
      <c r="D88" s="3">
        <v>2</v>
      </c>
      <c r="E88" s="3">
        <v>192</v>
      </c>
      <c r="F88" s="3">
        <v>1460</v>
      </c>
      <c r="G88" s="3">
        <v>25827.451653184198</v>
      </c>
      <c r="H88" s="3">
        <v>10000</v>
      </c>
      <c r="I88" s="3">
        <v>1000000</v>
      </c>
      <c r="J88" s="3">
        <v>7.6041666666666599</v>
      </c>
    </row>
    <row r="89" spans="1:10" x14ac:dyDescent="0.35">
      <c r="A89" s="3">
        <v>315</v>
      </c>
      <c r="B89" s="3">
        <v>316</v>
      </c>
      <c r="C89" s="3">
        <v>5</v>
      </c>
      <c r="D89" s="3">
        <v>3.4</v>
      </c>
      <c r="E89" s="3">
        <v>180</v>
      </c>
      <c r="F89" s="3">
        <v>1460</v>
      </c>
      <c r="G89" s="3">
        <v>27554.715233934701</v>
      </c>
      <c r="H89" s="3">
        <v>1000000</v>
      </c>
      <c r="I89" s="3">
        <v>10000</v>
      </c>
      <c r="J89" s="3">
        <v>8.1111111111111107</v>
      </c>
    </row>
    <row r="90" spans="1:10" x14ac:dyDescent="0.35">
      <c r="A90" s="3">
        <v>318</v>
      </c>
      <c r="B90" s="3">
        <v>319</v>
      </c>
      <c r="C90" s="3">
        <v>5</v>
      </c>
      <c r="D90" s="3">
        <v>3.4</v>
      </c>
      <c r="E90" s="3">
        <v>156</v>
      </c>
      <c r="F90" s="3">
        <v>1460</v>
      </c>
      <c r="G90" s="3">
        <v>22415.1805881849</v>
      </c>
      <c r="H90" s="3">
        <v>1000000</v>
      </c>
      <c r="I90" s="3">
        <v>1000</v>
      </c>
      <c r="J90" s="3">
        <v>9.3589743589743595</v>
      </c>
    </row>
    <row r="91" spans="1:10" x14ac:dyDescent="0.35">
      <c r="A91" s="3">
        <v>330</v>
      </c>
      <c r="B91" s="3">
        <v>331</v>
      </c>
      <c r="C91" s="3">
        <v>5</v>
      </c>
      <c r="D91" s="3">
        <v>3.4</v>
      </c>
      <c r="E91" s="3">
        <v>168</v>
      </c>
      <c r="F91" s="3">
        <v>1460</v>
      </c>
      <c r="G91" s="3">
        <v>23779.750956985899</v>
      </c>
      <c r="H91" s="3">
        <v>1000000</v>
      </c>
      <c r="I91" s="3">
        <v>100</v>
      </c>
      <c r="J91" s="3">
        <v>8.6904761904761898</v>
      </c>
    </row>
    <row r="92" spans="1:10" x14ac:dyDescent="0.35">
      <c r="A92" s="3">
        <v>343</v>
      </c>
      <c r="B92" s="3">
        <v>344</v>
      </c>
      <c r="C92" s="3">
        <v>6</v>
      </c>
      <c r="D92" s="3">
        <v>3.4</v>
      </c>
      <c r="E92" s="3">
        <v>156</v>
      </c>
      <c r="F92" s="3">
        <v>1460</v>
      </c>
      <c r="G92" s="3">
        <v>24120.2800852078</v>
      </c>
      <c r="H92" s="3">
        <v>1000000</v>
      </c>
      <c r="I92" s="3">
        <v>10000</v>
      </c>
      <c r="J92" s="3">
        <v>9.3589743589743595</v>
      </c>
    </row>
    <row r="93" spans="1:10" x14ac:dyDescent="0.35">
      <c r="A93" s="3">
        <v>344</v>
      </c>
      <c r="B93" s="3">
        <v>345</v>
      </c>
      <c r="C93" s="3">
        <v>6</v>
      </c>
      <c r="D93" s="3">
        <v>3.4</v>
      </c>
      <c r="E93" s="3">
        <v>156</v>
      </c>
      <c r="F93" s="3">
        <v>1460</v>
      </c>
      <c r="G93" s="3">
        <v>24120.2800852078</v>
      </c>
      <c r="H93" s="3">
        <v>1000000</v>
      </c>
      <c r="I93" s="3">
        <v>10000</v>
      </c>
      <c r="J93" s="3">
        <v>9.3589743589743595</v>
      </c>
    </row>
    <row r="94" spans="1:10" x14ac:dyDescent="0.35">
      <c r="A94" s="3">
        <v>345</v>
      </c>
      <c r="B94" s="3">
        <v>346</v>
      </c>
      <c r="C94" s="3">
        <v>6</v>
      </c>
      <c r="D94" s="3">
        <v>3.4</v>
      </c>
      <c r="E94" s="3">
        <v>180</v>
      </c>
      <c r="F94" s="3">
        <v>1460</v>
      </c>
      <c r="G94" s="3">
        <v>29486.376862457299</v>
      </c>
      <c r="H94" s="3">
        <v>1000000</v>
      </c>
      <c r="I94" s="3">
        <v>10000</v>
      </c>
      <c r="J94" s="3">
        <v>8.1111111111111107</v>
      </c>
    </row>
    <row r="95" spans="1:10" x14ac:dyDescent="0.35">
      <c r="A95" s="3">
        <v>348</v>
      </c>
      <c r="B95" s="3">
        <v>349</v>
      </c>
      <c r="C95" s="3">
        <v>6</v>
      </c>
      <c r="D95" s="3">
        <v>3.3</v>
      </c>
      <c r="E95" s="3">
        <v>192</v>
      </c>
      <c r="F95" s="3">
        <v>1460</v>
      </c>
      <c r="G95" s="3">
        <v>31980.563662116001</v>
      </c>
      <c r="H95" s="3">
        <v>100000000</v>
      </c>
      <c r="I95" s="3">
        <v>10</v>
      </c>
      <c r="J95" s="3">
        <v>7.6041666666666599</v>
      </c>
    </row>
    <row r="96" spans="1:10" x14ac:dyDescent="0.35">
      <c r="A96" s="3">
        <v>350</v>
      </c>
      <c r="B96" s="3">
        <v>351</v>
      </c>
      <c r="C96" s="3">
        <v>6</v>
      </c>
      <c r="D96" s="3">
        <v>3.3</v>
      </c>
      <c r="E96" s="3">
        <v>168</v>
      </c>
      <c r="F96" s="3">
        <v>1460</v>
      </c>
      <c r="G96" s="3">
        <v>25023.7460449686</v>
      </c>
      <c r="H96" s="3">
        <v>100000000</v>
      </c>
      <c r="I96" s="3">
        <v>1</v>
      </c>
      <c r="J96" s="3">
        <v>8.6904761904761898</v>
      </c>
    </row>
    <row r="97" spans="1:10" x14ac:dyDescent="0.35">
      <c r="A97" s="3">
        <v>359</v>
      </c>
      <c r="B97" s="3">
        <v>360</v>
      </c>
      <c r="C97" s="3">
        <v>7</v>
      </c>
      <c r="D97" s="3">
        <v>1</v>
      </c>
      <c r="E97" s="3">
        <v>192</v>
      </c>
      <c r="F97" s="3">
        <v>1460</v>
      </c>
      <c r="G97" s="3">
        <v>29594.323346231798</v>
      </c>
      <c r="H97" s="3">
        <v>10000000</v>
      </c>
      <c r="I97" s="3">
        <v>100000</v>
      </c>
      <c r="J97" s="3">
        <v>7.6041666666666599</v>
      </c>
    </row>
    <row r="98" spans="1:10" x14ac:dyDescent="0.35">
      <c r="A98" s="3">
        <v>361</v>
      </c>
      <c r="B98" s="3">
        <v>362</v>
      </c>
      <c r="C98" s="3">
        <v>7</v>
      </c>
      <c r="D98" s="3">
        <v>3.4</v>
      </c>
      <c r="E98" s="3">
        <v>156</v>
      </c>
      <c r="F98" s="3">
        <v>1460</v>
      </c>
      <c r="G98" s="3">
        <v>26452.822286514001</v>
      </c>
      <c r="H98" s="3">
        <v>1000000</v>
      </c>
      <c r="I98" s="3">
        <v>10000</v>
      </c>
      <c r="J98" s="3">
        <v>9.3589743589743595</v>
      </c>
    </row>
    <row r="99" spans="1:10" x14ac:dyDescent="0.35">
      <c r="A99" s="3">
        <v>371</v>
      </c>
      <c r="B99" s="3">
        <v>372</v>
      </c>
      <c r="C99" s="3">
        <v>7</v>
      </c>
      <c r="D99" s="3">
        <v>3.3</v>
      </c>
      <c r="E99" s="3">
        <v>156</v>
      </c>
      <c r="F99" s="3">
        <v>1460</v>
      </c>
      <c r="G99" s="3">
        <v>25577.042771218501</v>
      </c>
      <c r="H99" s="3">
        <v>100000000</v>
      </c>
      <c r="I99" s="3">
        <v>10</v>
      </c>
      <c r="J99" s="3">
        <v>9.3589743589743595</v>
      </c>
    </row>
    <row r="100" spans="1:10" x14ac:dyDescent="0.35">
      <c r="A100" s="3">
        <v>372</v>
      </c>
      <c r="B100" s="3">
        <v>373</v>
      </c>
      <c r="C100" s="3">
        <v>7</v>
      </c>
      <c r="D100" s="3">
        <v>3.3</v>
      </c>
      <c r="E100" s="3">
        <v>180</v>
      </c>
      <c r="F100" s="3">
        <v>1460</v>
      </c>
      <c r="G100" s="3">
        <v>30999.768254503801</v>
      </c>
      <c r="H100" s="3">
        <v>100000000</v>
      </c>
      <c r="I100" s="3">
        <v>10</v>
      </c>
      <c r="J100" s="3">
        <v>8.1111111111111107</v>
      </c>
    </row>
    <row r="101" spans="1:10" x14ac:dyDescent="0.35">
      <c r="A101" s="3">
        <v>379</v>
      </c>
      <c r="B101" s="3">
        <v>380</v>
      </c>
      <c r="C101" s="3">
        <v>7</v>
      </c>
      <c r="D101" s="3">
        <v>3.3</v>
      </c>
      <c r="E101" s="3">
        <v>144</v>
      </c>
      <c r="F101" s="3">
        <v>1460</v>
      </c>
      <c r="G101" s="3">
        <v>23323.142024229001</v>
      </c>
      <c r="H101" s="3">
        <v>100000000</v>
      </c>
      <c r="I101" s="3">
        <v>1</v>
      </c>
      <c r="J101" s="3">
        <v>10.1388888888888</v>
      </c>
    </row>
    <row r="102" spans="1:10" x14ac:dyDescent="0.35">
      <c r="A102" s="3">
        <v>382</v>
      </c>
      <c r="B102" s="3">
        <v>383</v>
      </c>
      <c r="C102" s="3">
        <v>8</v>
      </c>
      <c r="D102" s="3">
        <v>1</v>
      </c>
      <c r="E102" s="3">
        <v>180</v>
      </c>
      <c r="F102" s="3">
        <v>1460</v>
      </c>
      <c r="G102" s="3">
        <v>26366.5366846375</v>
      </c>
      <c r="H102" s="3">
        <v>10000000</v>
      </c>
      <c r="I102" s="3">
        <v>100000</v>
      </c>
      <c r="J102" s="3">
        <v>8.1111111111111107</v>
      </c>
    </row>
    <row r="103" spans="1:10" x14ac:dyDescent="0.35">
      <c r="A103" s="3">
        <v>383</v>
      </c>
      <c r="B103" s="3">
        <v>384</v>
      </c>
      <c r="C103" s="3">
        <v>8</v>
      </c>
      <c r="D103" s="3">
        <v>1</v>
      </c>
      <c r="E103" s="3">
        <v>144</v>
      </c>
      <c r="F103" s="3">
        <v>1460</v>
      </c>
      <c r="G103" s="3">
        <v>18972.920223994701</v>
      </c>
      <c r="H103" s="3">
        <v>10000000</v>
      </c>
      <c r="I103" s="3">
        <v>100000</v>
      </c>
      <c r="J103" s="3">
        <v>10.1388888888888</v>
      </c>
    </row>
    <row r="104" spans="1:10" x14ac:dyDescent="0.35">
      <c r="A104" s="3">
        <v>384</v>
      </c>
      <c r="B104" s="3">
        <v>385</v>
      </c>
      <c r="C104" s="3">
        <v>8</v>
      </c>
      <c r="D104" s="3">
        <v>3.4</v>
      </c>
      <c r="E104" s="3">
        <v>180</v>
      </c>
      <c r="F104" s="3">
        <v>1460</v>
      </c>
      <c r="G104" s="3">
        <v>31784.473687355301</v>
      </c>
      <c r="H104" s="3">
        <v>1000000</v>
      </c>
      <c r="I104" s="3">
        <v>10000</v>
      </c>
      <c r="J104" s="3">
        <v>8.1111111111111107</v>
      </c>
    </row>
    <row r="105" spans="1:10" x14ac:dyDescent="0.35">
      <c r="A105" s="3">
        <v>385</v>
      </c>
      <c r="B105" s="3">
        <v>386</v>
      </c>
      <c r="C105" s="3">
        <v>8</v>
      </c>
      <c r="D105" s="3">
        <v>3.4</v>
      </c>
      <c r="E105" s="3">
        <v>144</v>
      </c>
      <c r="F105" s="3">
        <v>1460</v>
      </c>
      <c r="G105" s="3">
        <v>24198.921539524501</v>
      </c>
      <c r="H105" s="3">
        <v>1000000</v>
      </c>
      <c r="I105" s="3">
        <v>10000</v>
      </c>
      <c r="J105" s="3">
        <v>10.1388888888888</v>
      </c>
    </row>
    <row r="106" spans="1:10" x14ac:dyDescent="0.35">
      <c r="A106" s="3">
        <v>386</v>
      </c>
      <c r="B106" s="3">
        <v>387</v>
      </c>
      <c r="C106" s="3">
        <v>8</v>
      </c>
      <c r="D106" s="3">
        <v>3.4</v>
      </c>
      <c r="E106" s="3">
        <v>192</v>
      </c>
      <c r="F106" s="3">
        <v>1460</v>
      </c>
      <c r="G106" s="3">
        <v>35281.6212477019</v>
      </c>
      <c r="H106" s="3">
        <v>1000000</v>
      </c>
      <c r="I106" s="3">
        <v>10000</v>
      </c>
      <c r="J106" s="3">
        <v>7.6041666666666599</v>
      </c>
    </row>
    <row r="107" spans="1:10" x14ac:dyDescent="0.35">
      <c r="A107" s="3">
        <v>387</v>
      </c>
      <c r="B107" s="3">
        <v>388</v>
      </c>
      <c r="C107" s="3">
        <v>8</v>
      </c>
      <c r="D107" s="3">
        <v>3.4</v>
      </c>
      <c r="E107" s="3">
        <v>216</v>
      </c>
      <c r="F107" s="3">
        <v>1460</v>
      </c>
      <c r="G107" s="3">
        <v>42510.879086763998</v>
      </c>
      <c r="H107" s="3">
        <v>1000000</v>
      </c>
      <c r="I107" s="3">
        <v>10000</v>
      </c>
      <c r="J107" s="3">
        <v>6.7592592592592498</v>
      </c>
    </row>
    <row r="108" spans="1:10" x14ac:dyDescent="0.35">
      <c r="A108" s="3">
        <v>388</v>
      </c>
      <c r="B108" s="3">
        <v>389</v>
      </c>
      <c r="C108" s="3">
        <v>8</v>
      </c>
      <c r="D108" s="3">
        <v>3.4</v>
      </c>
      <c r="E108" s="3">
        <v>156</v>
      </c>
      <c r="F108" s="3">
        <v>1460</v>
      </c>
      <c r="G108" s="3">
        <v>26452.822286514001</v>
      </c>
      <c r="H108" s="3">
        <v>1000000</v>
      </c>
      <c r="I108" s="3">
        <v>10000</v>
      </c>
      <c r="J108" s="3">
        <v>9.3589743589743595</v>
      </c>
    </row>
    <row r="109" spans="1:10" x14ac:dyDescent="0.35">
      <c r="A109" s="3">
        <v>389</v>
      </c>
      <c r="B109" s="3">
        <v>390</v>
      </c>
      <c r="C109" s="3">
        <v>8</v>
      </c>
      <c r="D109" s="3">
        <v>3.4</v>
      </c>
      <c r="E109" s="3">
        <v>192</v>
      </c>
      <c r="F109" s="3">
        <v>1460</v>
      </c>
      <c r="G109" s="3">
        <v>35281.6212477019</v>
      </c>
      <c r="H109" s="3">
        <v>1000000</v>
      </c>
      <c r="I109" s="3">
        <v>10000</v>
      </c>
      <c r="J109" s="3">
        <v>7.6041666666666599</v>
      </c>
    </row>
    <row r="110" spans="1:10" x14ac:dyDescent="0.35">
      <c r="A110" s="3">
        <v>390</v>
      </c>
      <c r="B110" s="3">
        <v>391</v>
      </c>
      <c r="C110" s="3">
        <v>8</v>
      </c>
      <c r="D110" s="3">
        <v>3.3</v>
      </c>
      <c r="E110" s="3">
        <v>156</v>
      </c>
      <c r="F110" s="3">
        <v>1460</v>
      </c>
      <c r="G110" s="3">
        <v>25577.042771218501</v>
      </c>
      <c r="H110" s="3">
        <v>100000000</v>
      </c>
      <c r="I110" s="3">
        <v>10</v>
      </c>
      <c r="J110" s="3">
        <v>9.3589743589743595</v>
      </c>
    </row>
    <row r="111" spans="1:10" x14ac:dyDescent="0.35">
      <c r="A111" s="3">
        <v>391</v>
      </c>
      <c r="B111" s="3">
        <v>392</v>
      </c>
      <c r="C111" s="3">
        <v>8</v>
      </c>
      <c r="D111" s="3">
        <v>3.3</v>
      </c>
      <c r="E111" s="3">
        <v>180</v>
      </c>
      <c r="F111" s="3">
        <v>1460</v>
      </c>
      <c r="G111" s="3">
        <v>30999.768254503801</v>
      </c>
      <c r="H111" s="3">
        <v>100000000</v>
      </c>
      <c r="I111" s="3">
        <v>10</v>
      </c>
      <c r="J111" s="3">
        <v>8.1111111111111107</v>
      </c>
    </row>
    <row r="112" spans="1:10" x14ac:dyDescent="0.35">
      <c r="A112" s="3">
        <v>392</v>
      </c>
      <c r="B112" s="3">
        <v>393</v>
      </c>
      <c r="C112" s="3">
        <v>8</v>
      </c>
      <c r="D112" s="3">
        <v>3.3</v>
      </c>
      <c r="E112" s="3">
        <v>180</v>
      </c>
      <c r="F112" s="3">
        <v>1460</v>
      </c>
      <c r="G112" s="3">
        <v>30999.768254503801</v>
      </c>
      <c r="H112" s="3">
        <v>100000000</v>
      </c>
      <c r="I112" s="3">
        <v>10</v>
      </c>
      <c r="J112" s="3">
        <v>8.1111111111111107</v>
      </c>
    </row>
    <row r="113" spans="1:10" x14ac:dyDescent="0.35">
      <c r="A113" s="3">
        <v>393</v>
      </c>
      <c r="B113" s="3">
        <v>394</v>
      </c>
      <c r="C113" s="3">
        <v>8</v>
      </c>
      <c r="D113" s="3">
        <v>3.3</v>
      </c>
      <c r="E113" s="3">
        <v>180</v>
      </c>
      <c r="F113" s="3">
        <v>1460</v>
      </c>
      <c r="G113" s="3">
        <v>30999.768254503801</v>
      </c>
      <c r="H113" s="3">
        <v>100000000</v>
      </c>
      <c r="I113" s="3">
        <v>10</v>
      </c>
      <c r="J113" s="3">
        <v>8.1111111111111107</v>
      </c>
    </row>
    <row r="114" spans="1:10" x14ac:dyDescent="0.35">
      <c r="A114" s="3">
        <v>394</v>
      </c>
      <c r="B114" s="3">
        <v>395</v>
      </c>
      <c r="C114" s="3">
        <v>8</v>
      </c>
      <c r="D114" s="3">
        <v>3.3</v>
      </c>
      <c r="E114" s="3">
        <v>132</v>
      </c>
      <c r="F114" s="3">
        <v>1460</v>
      </c>
      <c r="G114" s="3">
        <v>21478.440535704402</v>
      </c>
      <c r="H114" s="3">
        <v>100000000</v>
      </c>
      <c r="I114" s="3">
        <v>10</v>
      </c>
      <c r="J114" s="3">
        <v>11.060606060606</v>
      </c>
    </row>
    <row r="115" spans="1:10" x14ac:dyDescent="0.35">
      <c r="A115" s="3">
        <v>395</v>
      </c>
      <c r="B115" s="3">
        <v>396</v>
      </c>
      <c r="C115" s="3">
        <v>8</v>
      </c>
      <c r="D115" s="3">
        <v>3.3</v>
      </c>
      <c r="E115" s="3">
        <v>192</v>
      </c>
      <c r="F115" s="3">
        <v>1460</v>
      </c>
      <c r="G115" s="3">
        <v>34160.870163244603</v>
      </c>
      <c r="H115" s="3">
        <v>100000000</v>
      </c>
      <c r="I115" s="3">
        <v>10</v>
      </c>
      <c r="J115" s="3">
        <v>7.6041666666666599</v>
      </c>
    </row>
    <row r="116" spans="1:10" x14ac:dyDescent="0.35">
      <c r="A116" s="3">
        <v>396</v>
      </c>
      <c r="B116" s="3">
        <v>397</v>
      </c>
      <c r="C116" s="3">
        <v>8</v>
      </c>
      <c r="D116" s="3">
        <v>3.3</v>
      </c>
      <c r="E116" s="3">
        <v>156</v>
      </c>
      <c r="F116" s="3">
        <v>1460</v>
      </c>
      <c r="G116" s="3">
        <v>25577.042771218501</v>
      </c>
      <c r="H116" s="3">
        <v>100000000</v>
      </c>
      <c r="I116" s="3">
        <v>1</v>
      </c>
      <c r="J116" s="3">
        <v>9.3589743589743595</v>
      </c>
    </row>
    <row r="117" spans="1:10" x14ac:dyDescent="0.35">
      <c r="A117" s="3">
        <v>397</v>
      </c>
      <c r="B117" s="3">
        <v>398</v>
      </c>
      <c r="C117" s="3">
        <v>8</v>
      </c>
      <c r="D117" s="3">
        <v>3.3</v>
      </c>
      <c r="E117" s="3">
        <v>192</v>
      </c>
      <c r="F117" s="3">
        <v>1460</v>
      </c>
      <c r="G117" s="3">
        <v>34160.870163244603</v>
      </c>
      <c r="H117" s="3">
        <v>100000000</v>
      </c>
      <c r="I117" s="3">
        <v>1</v>
      </c>
      <c r="J117" s="3">
        <v>7.6041666666666599</v>
      </c>
    </row>
    <row r="118" spans="1:10" x14ac:dyDescent="0.35">
      <c r="A118" s="3">
        <v>398</v>
      </c>
      <c r="B118" s="3">
        <v>399</v>
      </c>
      <c r="C118" s="3">
        <v>8</v>
      </c>
      <c r="D118" s="3">
        <v>3.3</v>
      </c>
      <c r="E118" s="3">
        <v>204</v>
      </c>
      <c r="F118" s="3">
        <v>1460</v>
      </c>
      <c r="G118" s="3">
        <v>37875.3919454809</v>
      </c>
      <c r="H118" s="3">
        <v>100000000</v>
      </c>
      <c r="I118" s="3">
        <v>1</v>
      </c>
      <c r="J118" s="3">
        <v>7.1568627450980298</v>
      </c>
    </row>
    <row r="119" spans="1:10" x14ac:dyDescent="0.35">
      <c r="A119" s="3">
        <v>399</v>
      </c>
      <c r="B119" s="3">
        <v>400</v>
      </c>
      <c r="C119" s="3">
        <v>8</v>
      </c>
      <c r="D119" s="3">
        <v>3.3</v>
      </c>
      <c r="E119" s="3">
        <v>180</v>
      </c>
      <c r="F119" s="3">
        <v>1460</v>
      </c>
      <c r="G119" s="3">
        <v>30999.768254503801</v>
      </c>
      <c r="H119" s="3">
        <v>100000000</v>
      </c>
      <c r="I119" s="3">
        <v>1</v>
      </c>
      <c r="J119" s="3">
        <v>8.1111111111111107</v>
      </c>
    </row>
    <row r="120" spans="1:10" x14ac:dyDescent="0.35">
      <c r="A120" s="3">
        <v>400</v>
      </c>
      <c r="B120" s="3">
        <v>401</v>
      </c>
      <c r="C120" s="3">
        <v>2</v>
      </c>
      <c r="D120" s="3">
        <v>1</v>
      </c>
      <c r="E120" s="3">
        <v>192</v>
      </c>
      <c r="F120" s="3">
        <v>1430</v>
      </c>
      <c r="G120" s="3">
        <v>18822.051454288201</v>
      </c>
      <c r="H120" s="3">
        <v>1</v>
      </c>
      <c r="I120" s="3">
        <v>100000000</v>
      </c>
      <c r="J120" s="3">
        <v>7.4479166666666599</v>
      </c>
    </row>
    <row r="121" spans="1:10" x14ac:dyDescent="0.35">
      <c r="A121" s="3">
        <v>401</v>
      </c>
      <c r="B121" s="3">
        <v>402</v>
      </c>
      <c r="C121" s="3">
        <v>2</v>
      </c>
      <c r="D121" s="3">
        <v>1</v>
      </c>
      <c r="E121" s="3">
        <v>180</v>
      </c>
      <c r="F121" s="3">
        <v>1430</v>
      </c>
      <c r="G121" s="3">
        <v>17743.1146848352</v>
      </c>
      <c r="H121" s="3">
        <v>1</v>
      </c>
      <c r="I121" s="3">
        <v>100000000</v>
      </c>
      <c r="J121" s="3">
        <v>7.9444444444444402</v>
      </c>
    </row>
    <row r="122" spans="1:10" x14ac:dyDescent="0.35">
      <c r="A122" s="3">
        <v>402</v>
      </c>
      <c r="B122" s="3">
        <v>403</v>
      </c>
      <c r="C122" s="3">
        <v>2</v>
      </c>
      <c r="D122" s="3">
        <v>1</v>
      </c>
      <c r="E122" s="3">
        <v>192</v>
      </c>
      <c r="F122" s="3">
        <v>1430</v>
      </c>
      <c r="G122" s="3">
        <v>18822.051454288201</v>
      </c>
      <c r="H122" s="3">
        <v>1</v>
      </c>
      <c r="I122" s="3">
        <v>100000000</v>
      </c>
      <c r="J122" s="3">
        <v>7.4479166666666599</v>
      </c>
    </row>
    <row r="123" spans="1:10" x14ac:dyDescent="0.35">
      <c r="A123" s="3">
        <v>403</v>
      </c>
      <c r="B123" s="3">
        <v>404</v>
      </c>
      <c r="C123" s="3">
        <v>2</v>
      </c>
      <c r="D123" s="3">
        <v>3.3</v>
      </c>
      <c r="E123" s="3">
        <v>192</v>
      </c>
      <c r="F123" s="3">
        <v>1430</v>
      </c>
      <c r="G123" s="3">
        <v>24397.411763144599</v>
      </c>
      <c r="H123" s="3">
        <v>1</v>
      </c>
      <c r="I123" s="3">
        <v>10</v>
      </c>
      <c r="J123" s="3">
        <v>7.4479166666666599</v>
      </c>
    </row>
    <row r="124" spans="1:10" x14ac:dyDescent="0.35">
      <c r="A124" s="3">
        <v>404</v>
      </c>
      <c r="B124" s="3">
        <v>405</v>
      </c>
      <c r="C124" s="3">
        <v>2</v>
      </c>
      <c r="D124" s="3">
        <v>3.3</v>
      </c>
      <c r="E124" s="3">
        <v>180</v>
      </c>
      <c r="F124" s="3">
        <v>1430</v>
      </c>
      <c r="G124" s="3">
        <v>21825.685866247099</v>
      </c>
      <c r="H124" s="3">
        <v>1000</v>
      </c>
      <c r="I124" s="3">
        <v>10</v>
      </c>
      <c r="J124" s="3">
        <v>7.9444444444444402</v>
      </c>
    </row>
    <row r="125" spans="1:10" x14ac:dyDescent="0.35">
      <c r="A125" s="3">
        <v>405</v>
      </c>
      <c r="B125" s="3">
        <v>406</v>
      </c>
      <c r="C125" s="3">
        <v>2</v>
      </c>
      <c r="D125" s="3">
        <v>3.3</v>
      </c>
      <c r="E125" s="3">
        <v>180</v>
      </c>
      <c r="F125" s="3">
        <v>1430</v>
      </c>
      <c r="G125" s="3">
        <v>21791.502669416201</v>
      </c>
      <c r="H125" s="3">
        <v>1</v>
      </c>
      <c r="I125" s="3">
        <v>10</v>
      </c>
      <c r="J125" s="3">
        <v>7.9444444444444402</v>
      </c>
    </row>
    <row r="126" spans="1:10" x14ac:dyDescent="0.35">
      <c r="A126" s="3">
        <v>406</v>
      </c>
      <c r="B126" s="3">
        <v>407</v>
      </c>
      <c r="C126" s="3">
        <v>2</v>
      </c>
      <c r="D126" s="3">
        <v>3.3</v>
      </c>
      <c r="E126" s="3">
        <v>156</v>
      </c>
      <c r="F126" s="3">
        <v>1430</v>
      </c>
      <c r="G126" s="3">
        <v>18185.375248851102</v>
      </c>
      <c r="H126" s="3">
        <v>1000</v>
      </c>
      <c r="I126" s="3">
        <v>10</v>
      </c>
      <c r="J126" s="3">
        <v>9.1666666666666607</v>
      </c>
    </row>
    <row r="127" spans="1:10" x14ac:dyDescent="0.35">
      <c r="A127" s="3">
        <v>407</v>
      </c>
      <c r="B127" s="3">
        <v>408</v>
      </c>
      <c r="C127" s="3">
        <v>2</v>
      </c>
      <c r="D127" s="3">
        <v>3.3</v>
      </c>
      <c r="E127" s="3">
        <v>168</v>
      </c>
      <c r="F127" s="3">
        <v>1430</v>
      </c>
      <c r="G127" s="3">
        <v>19560.047675290101</v>
      </c>
      <c r="H127" s="3">
        <v>1</v>
      </c>
      <c r="I127" s="3">
        <v>10</v>
      </c>
      <c r="J127" s="3">
        <v>8.5119047619047592</v>
      </c>
    </row>
    <row r="128" spans="1:10" x14ac:dyDescent="0.35">
      <c r="A128" s="3">
        <v>408</v>
      </c>
      <c r="B128" s="3">
        <v>409</v>
      </c>
      <c r="C128" s="3">
        <v>2</v>
      </c>
      <c r="D128" s="3">
        <v>3.3</v>
      </c>
      <c r="E128" s="3">
        <v>180</v>
      </c>
      <c r="F128" s="3">
        <v>1430</v>
      </c>
      <c r="G128" s="3">
        <v>21791.502669416201</v>
      </c>
      <c r="H128" s="3">
        <v>1</v>
      </c>
      <c r="I128" s="3">
        <v>10</v>
      </c>
      <c r="J128" s="3">
        <v>7.9444444444444402</v>
      </c>
    </row>
    <row r="129" spans="1:10" x14ac:dyDescent="0.35">
      <c r="A129" s="3">
        <v>409</v>
      </c>
      <c r="B129" s="3">
        <v>410</v>
      </c>
      <c r="C129" s="3">
        <v>2</v>
      </c>
      <c r="D129" s="3">
        <v>3.3</v>
      </c>
      <c r="E129" s="3">
        <v>156</v>
      </c>
      <c r="F129" s="3">
        <v>1430</v>
      </c>
      <c r="G129" s="3">
        <v>18185.375248851102</v>
      </c>
      <c r="H129" s="3">
        <v>1000</v>
      </c>
      <c r="I129" s="3">
        <v>10</v>
      </c>
      <c r="J129" s="3">
        <v>9.1666666666666607</v>
      </c>
    </row>
    <row r="130" spans="1:10" x14ac:dyDescent="0.35">
      <c r="A130" s="3">
        <v>410</v>
      </c>
      <c r="B130" s="3">
        <v>411</v>
      </c>
      <c r="C130" s="3">
        <v>2</v>
      </c>
      <c r="D130" s="3">
        <v>3.3</v>
      </c>
      <c r="E130" s="3">
        <v>168</v>
      </c>
      <c r="F130" s="3">
        <v>1430</v>
      </c>
      <c r="G130" s="3">
        <v>19594.230872120901</v>
      </c>
      <c r="H130" s="3">
        <v>1000</v>
      </c>
      <c r="I130" s="3">
        <v>10</v>
      </c>
      <c r="J130" s="3">
        <v>8.5119047619047592</v>
      </c>
    </row>
    <row r="131" spans="1:10" x14ac:dyDescent="0.35">
      <c r="A131" s="3">
        <v>411</v>
      </c>
      <c r="B131" s="3">
        <v>412</v>
      </c>
      <c r="C131" s="3">
        <v>2</v>
      </c>
      <c r="D131" s="3">
        <v>3.3</v>
      </c>
      <c r="E131" s="3">
        <v>168</v>
      </c>
      <c r="F131" s="3">
        <v>1430</v>
      </c>
      <c r="G131" s="3">
        <v>19560.047675290101</v>
      </c>
      <c r="H131" s="3">
        <v>1</v>
      </c>
      <c r="I131" s="3">
        <v>10</v>
      </c>
      <c r="J131" s="3">
        <v>8.5119047619047592</v>
      </c>
    </row>
    <row r="132" spans="1:10" x14ac:dyDescent="0.35">
      <c r="A132" s="3">
        <v>412</v>
      </c>
      <c r="B132" s="3">
        <v>413</v>
      </c>
      <c r="C132" s="3">
        <v>2</v>
      </c>
      <c r="D132" s="3">
        <v>3.3</v>
      </c>
      <c r="E132" s="3">
        <v>168</v>
      </c>
      <c r="F132" s="3">
        <v>1430</v>
      </c>
      <c r="G132" s="3">
        <v>19560.047675290101</v>
      </c>
      <c r="H132" s="3">
        <v>1</v>
      </c>
      <c r="I132" s="3">
        <v>10</v>
      </c>
      <c r="J132" s="3">
        <v>8.5119047619047592</v>
      </c>
    </row>
    <row r="133" spans="1:10" x14ac:dyDescent="0.35">
      <c r="A133" s="3">
        <v>413</v>
      </c>
      <c r="B133" s="3">
        <v>414</v>
      </c>
      <c r="C133" s="3">
        <v>2</v>
      </c>
      <c r="D133" s="3">
        <v>3.3</v>
      </c>
      <c r="E133" s="3">
        <v>228</v>
      </c>
      <c r="F133" s="3">
        <v>1430</v>
      </c>
      <c r="G133" s="3">
        <v>31679.5231100868</v>
      </c>
      <c r="H133" s="3">
        <v>1000</v>
      </c>
      <c r="I133" s="3">
        <v>10</v>
      </c>
      <c r="J133" s="3">
        <v>6.2719298245613997</v>
      </c>
    </row>
    <row r="134" spans="1:10" x14ac:dyDescent="0.35">
      <c r="A134" s="3">
        <v>414</v>
      </c>
      <c r="B134" s="3">
        <v>415</v>
      </c>
      <c r="C134" s="3">
        <v>2</v>
      </c>
      <c r="D134" s="3">
        <v>3.3</v>
      </c>
      <c r="E134" s="3">
        <v>168</v>
      </c>
      <c r="F134" s="3">
        <v>1430</v>
      </c>
      <c r="G134" s="3">
        <v>19560.047675290101</v>
      </c>
      <c r="H134" s="3">
        <v>1</v>
      </c>
      <c r="I134" s="3">
        <v>10</v>
      </c>
      <c r="J134" s="3">
        <v>8.5119047619047592</v>
      </c>
    </row>
    <row r="135" spans="1:10" x14ac:dyDescent="0.35">
      <c r="A135" s="3">
        <v>415</v>
      </c>
      <c r="B135" s="3">
        <v>416</v>
      </c>
      <c r="C135" s="3">
        <v>2</v>
      </c>
      <c r="D135" s="3">
        <v>3.3</v>
      </c>
      <c r="E135" s="3">
        <v>180</v>
      </c>
      <c r="F135" s="3">
        <v>1430</v>
      </c>
      <c r="G135" s="3">
        <v>21825.685866247099</v>
      </c>
      <c r="H135" s="3">
        <v>1000</v>
      </c>
      <c r="I135" s="3">
        <v>10</v>
      </c>
      <c r="J135" s="3">
        <v>7.9444444444444402</v>
      </c>
    </row>
    <row r="136" spans="1:10" x14ac:dyDescent="0.35">
      <c r="A136" s="3">
        <v>419</v>
      </c>
      <c r="B136" s="3">
        <v>420</v>
      </c>
      <c r="C136" s="3">
        <v>3</v>
      </c>
      <c r="D136" s="3">
        <v>1</v>
      </c>
      <c r="E136" s="3">
        <v>168</v>
      </c>
      <c r="F136" s="3">
        <v>1430</v>
      </c>
      <c r="G136" s="3">
        <v>15585.2923946763</v>
      </c>
      <c r="H136" s="3">
        <v>1</v>
      </c>
      <c r="I136" s="3">
        <v>100000000</v>
      </c>
      <c r="J136" s="3">
        <v>8.5119047619047592</v>
      </c>
    </row>
    <row r="137" spans="1:10" x14ac:dyDescent="0.35">
      <c r="A137" s="3">
        <v>426</v>
      </c>
      <c r="B137" s="3">
        <v>427</v>
      </c>
      <c r="C137" s="3">
        <v>3</v>
      </c>
      <c r="D137" s="3">
        <v>3.3</v>
      </c>
      <c r="E137" s="3">
        <v>168</v>
      </c>
      <c r="F137" s="3">
        <v>1430</v>
      </c>
      <c r="G137" s="3">
        <v>19594.230872120901</v>
      </c>
      <c r="H137" s="3">
        <v>1000</v>
      </c>
      <c r="I137" s="3">
        <v>10</v>
      </c>
      <c r="J137" s="3">
        <v>8.5119047619047592</v>
      </c>
    </row>
    <row r="138" spans="1:10" x14ac:dyDescent="0.35">
      <c r="A138" s="3">
        <v>448</v>
      </c>
      <c r="B138" s="3">
        <v>449</v>
      </c>
      <c r="C138" s="3">
        <v>4</v>
      </c>
      <c r="D138" s="3">
        <v>3.4</v>
      </c>
      <c r="E138" s="3">
        <v>168</v>
      </c>
      <c r="F138" s="3">
        <v>1430</v>
      </c>
      <c r="G138" s="3">
        <v>21764.311293978299</v>
      </c>
      <c r="H138" s="3">
        <v>1000000</v>
      </c>
      <c r="I138" s="3">
        <v>10000</v>
      </c>
      <c r="J138" s="3">
        <v>8.5119047619047592</v>
      </c>
    </row>
    <row r="139" spans="1:10" x14ac:dyDescent="0.35">
      <c r="A139" s="3">
        <v>450</v>
      </c>
      <c r="B139" s="3">
        <v>451</v>
      </c>
      <c r="C139" s="3">
        <v>4</v>
      </c>
      <c r="D139" s="3">
        <v>3.4</v>
      </c>
      <c r="E139" s="3">
        <v>192</v>
      </c>
      <c r="F139" s="3">
        <v>1430</v>
      </c>
      <c r="G139" s="3">
        <v>27210.426150827501</v>
      </c>
      <c r="H139" s="3">
        <v>100</v>
      </c>
      <c r="I139" s="3">
        <v>10000</v>
      </c>
      <c r="J139" s="3">
        <v>7.4479166666666599</v>
      </c>
    </row>
    <row r="140" spans="1:10" x14ac:dyDescent="0.35">
      <c r="A140" s="3">
        <v>456</v>
      </c>
      <c r="B140" s="3">
        <v>457</v>
      </c>
      <c r="C140" s="3">
        <v>4</v>
      </c>
      <c r="D140" s="3">
        <v>3.1</v>
      </c>
      <c r="E140" s="3">
        <v>168</v>
      </c>
      <c r="F140" s="3">
        <v>1430</v>
      </c>
      <c r="G140" s="3">
        <v>19430.689855468401</v>
      </c>
      <c r="H140" s="3">
        <v>100000</v>
      </c>
      <c r="I140" s="3">
        <v>10000</v>
      </c>
      <c r="J140" s="3">
        <v>8.5119047619047592</v>
      </c>
    </row>
    <row r="141" spans="1:10" x14ac:dyDescent="0.35">
      <c r="A141" s="3">
        <v>458</v>
      </c>
      <c r="B141" s="3">
        <v>459</v>
      </c>
      <c r="C141" s="3">
        <v>4</v>
      </c>
      <c r="D141" s="3">
        <v>3.4</v>
      </c>
      <c r="E141" s="3">
        <v>180</v>
      </c>
      <c r="F141" s="3">
        <v>1430</v>
      </c>
      <c r="G141" s="3">
        <v>25612.9082748943</v>
      </c>
      <c r="H141" s="3">
        <v>1000000</v>
      </c>
      <c r="I141" s="3">
        <v>10000</v>
      </c>
      <c r="J141" s="3">
        <v>7.9444444444444402</v>
      </c>
    </row>
    <row r="142" spans="1:10" x14ac:dyDescent="0.35">
      <c r="A142" s="3">
        <v>476</v>
      </c>
      <c r="B142" s="3">
        <v>477</v>
      </c>
      <c r="C142" s="3">
        <v>4</v>
      </c>
      <c r="D142" s="3">
        <v>3.2</v>
      </c>
      <c r="E142" s="3">
        <v>180</v>
      </c>
      <c r="F142" s="3">
        <v>1430</v>
      </c>
      <c r="G142" s="3">
        <v>23049.331594241201</v>
      </c>
      <c r="H142" s="3">
        <v>10</v>
      </c>
      <c r="I142" s="3">
        <v>10</v>
      </c>
      <c r="J142" s="3">
        <v>7.9444444444444402</v>
      </c>
    </row>
    <row r="143" spans="1:10" x14ac:dyDescent="0.35">
      <c r="A143" s="3">
        <v>479</v>
      </c>
      <c r="B143" s="3">
        <v>480</v>
      </c>
      <c r="C143" s="3">
        <v>4</v>
      </c>
      <c r="D143" s="3">
        <v>3.2</v>
      </c>
      <c r="E143" s="3">
        <v>192</v>
      </c>
      <c r="F143" s="3">
        <v>1430</v>
      </c>
      <c r="G143" s="3">
        <v>25945.521489466199</v>
      </c>
      <c r="H143" s="3">
        <v>10</v>
      </c>
      <c r="I143" s="3">
        <v>10</v>
      </c>
      <c r="J143" s="3">
        <v>7.4479166666666599</v>
      </c>
    </row>
    <row r="144" spans="1:10" x14ac:dyDescent="0.35">
      <c r="A144" s="3">
        <v>490</v>
      </c>
      <c r="B144" s="3">
        <v>491</v>
      </c>
      <c r="C144" s="3">
        <v>4</v>
      </c>
      <c r="D144" s="3">
        <v>3.3</v>
      </c>
      <c r="E144" s="3">
        <v>156</v>
      </c>
      <c r="F144" s="3">
        <v>1430</v>
      </c>
      <c r="G144" s="3">
        <v>19825.8314321709</v>
      </c>
      <c r="H144" s="3">
        <v>1000</v>
      </c>
      <c r="I144" s="3">
        <v>1</v>
      </c>
      <c r="J144" s="3">
        <v>9.1666666666666607</v>
      </c>
    </row>
    <row r="145" spans="1:10" x14ac:dyDescent="0.35">
      <c r="A145" s="3">
        <v>499</v>
      </c>
      <c r="B145" s="3">
        <v>500</v>
      </c>
      <c r="C145" s="3">
        <v>5</v>
      </c>
      <c r="D145" s="3">
        <v>3.3</v>
      </c>
      <c r="E145" s="3">
        <v>168</v>
      </c>
      <c r="F145" s="3">
        <v>1430</v>
      </c>
      <c r="G145" s="3">
        <v>22734.118592267299</v>
      </c>
      <c r="H145" s="3">
        <v>100000000</v>
      </c>
      <c r="I145" s="3">
        <v>10000000</v>
      </c>
      <c r="J145" s="3">
        <v>8.5119047619047592</v>
      </c>
    </row>
    <row r="146" spans="1:10" x14ac:dyDescent="0.35">
      <c r="A146" s="3">
        <v>512</v>
      </c>
      <c r="B146" s="3">
        <v>513</v>
      </c>
      <c r="C146" s="3">
        <v>5</v>
      </c>
      <c r="D146" s="3">
        <v>2</v>
      </c>
      <c r="E146" s="3">
        <v>156</v>
      </c>
      <c r="F146" s="3">
        <v>1430</v>
      </c>
      <c r="G146" s="3">
        <v>19573.844723341801</v>
      </c>
      <c r="H146" s="3">
        <v>10000</v>
      </c>
      <c r="I146" s="3">
        <v>1000000</v>
      </c>
      <c r="J146" s="3">
        <v>9.1666666666666607</v>
      </c>
    </row>
    <row r="147" spans="1:10" x14ac:dyDescent="0.35">
      <c r="A147" s="3">
        <v>513</v>
      </c>
      <c r="B147" s="3">
        <v>514</v>
      </c>
      <c r="C147" s="3">
        <v>5</v>
      </c>
      <c r="D147" s="3">
        <v>2</v>
      </c>
      <c r="E147" s="3">
        <v>168</v>
      </c>
      <c r="F147" s="3">
        <v>1430</v>
      </c>
      <c r="G147" s="3">
        <v>20673.112507710899</v>
      </c>
      <c r="H147" s="3">
        <v>10000</v>
      </c>
      <c r="I147" s="3">
        <v>1000000</v>
      </c>
      <c r="J147" s="3">
        <v>8.5119047619047592</v>
      </c>
    </row>
    <row r="148" spans="1:10" x14ac:dyDescent="0.35">
      <c r="A148" s="3">
        <v>515</v>
      </c>
      <c r="B148" s="3">
        <v>516</v>
      </c>
      <c r="C148" s="3">
        <v>5</v>
      </c>
      <c r="D148" s="3">
        <v>3.4</v>
      </c>
      <c r="E148" s="3">
        <v>168</v>
      </c>
      <c r="F148" s="3">
        <v>1430</v>
      </c>
      <c r="G148" s="3">
        <v>23708.084010356401</v>
      </c>
      <c r="H148" s="3">
        <v>1000000</v>
      </c>
      <c r="I148" s="3">
        <v>10000</v>
      </c>
      <c r="J148" s="3">
        <v>8.5119047619047592</v>
      </c>
    </row>
    <row r="149" spans="1:10" x14ac:dyDescent="0.35">
      <c r="A149" s="3">
        <v>518</v>
      </c>
      <c r="B149" s="3">
        <v>519</v>
      </c>
      <c r="C149" s="3">
        <v>5</v>
      </c>
      <c r="D149" s="3">
        <v>3.4</v>
      </c>
      <c r="E149" s="3">
        <v>192</v>
      </c>
      <c r="F149" s="3">
        <v>1430</v>
      </c>
      <c r="G149" s="3">
        <v>30267.781937026899</v>
      </c>
      <c r="H149" s="3">
        <v>1000000</v>
      </c>
      <c r="I149" s="3">
        <v>1000</v>
      </c>
      <c r="J149" s="3">
        <v>7.4479166666666599</v>
      </c>
    </row>
    <row r="150" spans="1:10" x14ac:dyDescent="0.35">
      <c r="A150" s="3">
        <v>530</v>
      </c>
      <c r="B150" s="3">
        <v>531</v>
      </c>
      <c r="C150" s="3">
        <v>5</v>
      </c>
      <c r="D150" s="3">
        <v>3.4</v>
      </c>
      <c r="E150" s="3">
        <v>192</v>
      </c>
      <c r="F150" s="3">
        <v>1430</v>
      </c>
      <c r="G150" s="3">
        <v>30267.781937026899</v>
      </c>
      <c r="H150" s="3">
        <v>1000000</v>
      </c>
      <c r="I150" s="3">
        <v>100</v>
      </c>
      <c r="J150" s="3">
        <v>7.4479166666666599</v>
      </c>
    </row>
    <row r="151" spans="1:10" x14ac:dyDescent="0.35">
      <c r="A151" s="3">
        <v>543</v>
      </c>
      <c r="B151" s="3">
        <v>544</v>
      </c>
      <c r="C151" s="3">
        <v>6</v>
      </c>
      <c r="D151" s="3">
        <v>3.4</v>
      </c>
      <c r="E151" s="3">
        <v>180</v>
      </c>
      <c r="F151" s="3">
        <v>1430</v>
      </c>
      <c r="G151" s="3">
        <v>29414.7099158278</v>
      </c>
      <c r="H151" s="3">
        <v>1000000</v>
      </c>
      <c r="I151" s="3">
        <v>10000</v>
      </c>
      <c r="J151" s="3">
        <v>7.9444444444444402</v>
      </c>
    </row>
    <row r="152" spans="1:10" x14ac:dyDescent="0.35">
      <c r="A152" s="3">
        <v>544</v>
      </c>
      <c r="B152" s="3">
        <v>545</v>
      </c>
      <c r="C152" s="3">
        <v>6</v>
      </c>
      <c r="D152" s="3">
        <v>3.4</v>
      </c>
      <c r="E152" s="3">
        <v>132</v>
      </c>
      <c r="F152" s="3">
        <v>1430</v>
      </c>
      <c r="G152" s="3">
        <v>20215.568805622799</v>
      </c>
      <c r="H152" s="3">
        <v>1000000</v>
      </c>
      <c r="I152" s="3">
        <v>10000</v>
      </c>
      <c r="J152" s="3">
        <v>10.8333333333333</v>
      </c>
    </row>
    <row r="153" spans="1:10" x14ac:dyDescent="0.35">
      <c r="A153" s="3">
        <v>545</v>
      </c>
      <c r="B153" s="3">
        <v>546</v>
      </c>
      <c r="C153" s="3">
        <v>6</v>
      </c>
      <c r="D153" s="3">
        <v>3.4</v>
      </c>
      <c r="E153" s="3">
        <v>156</v>
      </c>
      <c r="F153" s="3">
        <v>1430</v>
      </c>
      <c r="G153" s="3">
        <v>24048.613138578301</v>
      </c>
      <c r="H153" s="3">
        <v>1000000</v>
      </c>
      <c r="I153" s="3">
        <v>10000</v>
      </c>
      <c r="J153" s="3">
        <v>9.1666666666666607</v>
      </c>
    </row>
    <row r="154" spans="1:10" x14ac:dyDescent="0.35">
      <c r="A154" s="3">
        <v>548</v>
      </c>
      <c r="B154" s="3">
        <v>549</v>
      </c>
      <c r="C154" s="3">
        <v>6</v>
      </c>
      <c r="D154" s="3">
        <v>3.3</v>
      </c>
      <c r="E154" s="3">
        <v>168</v>
      </c>
      <c r="F154" s="3">
        <v>1430</v>
      </c>
      <c r="G154" s="3">
        <v>24952.0790983392</v>
      </c>
      <c r="H154" s="3">
        <v>100000000</v>
      </c>
      <c r="I154" s="3">
        <v>10</v>
      </c>
      <c r="J154" s="3">
        <v>8.5119047619047592</v>
      </c>
    </row>
    <row r="155" spans="1:10" x14ac:dyDescent="0.35">
      <c r="A155" s="3">
        <v>550</v>
      </c>
      <c r="B155" s="3">
        <v>551</v>
      </c>
      <c r="C155" s="3">
        <v>6</v>
      </c>
      <c r="D155" s="3">
        <v>3.3</v>
      </c>
      <c r="E155" s="3">
        <v>168</v>
      </c>
      <c r="F155" s="3">
        <v>1430</v>
      </c>
      <c r="G155" s="3">
        <v>24952.0790983392</v>
      </c>
      <c r="H155" s="3">
        <v>100000000</v>
      </c>
      <c r="I155" s="3">
        <v>1</v>
      </c>
      <c r="J155" s="3">
        <v>8.5119047619047592</v>
      </c>
    </row>
    <row r="156" spans="1:10" x14ac:dyDescent="0.35">
      <c r="A156" s="3">
        <v>559</v>
      </c>
      <c r="B156" s="3">
        <v>560</v>
      </c>
      <c r="C156" s="3">
        <v>7</v>
      </c>
      <c r="D156" s="3">
        <v>1</v>
      </c>
      <c r="E156" s="3">
        <v>204</v>
      </c>
      <c r="F156" s="3">
        <v>1430</v>
      </c>
      <c r="G156" s="3">
        <v>32501.836975152099</v>
      </c>
      <c r="H156" s="3">
        <v>10000000</v>
      </c>
      <c r="I156" s="3">
        <v>100000</v>
      </c>
      <c r="J156" s="3">
        <v>7.0098039215686203</v>
      </c>
    </row>
    <row r="157" spans="1:10" x14ac:dyDescent="0.35">
      <c r="A157" s="3">
        <v>561</v>
      </c>
      <c r="B157" s="3">
        <v>562</v>
      </c>
      <c r="C157" s="3">
        <v>7</v>
      </c>
      <c r="D157" s="3">
        <v>3.4</v>
      </c>
      <c r="E157" s="3">
        <v>144</v>
      </c>
      <c r="F157" s="3">
        <v>1430</v>
      </c>
      <c r="G157" s="3">
        <v>24033.583157962101</v>
      </c>
      <c r="H157" s="3">
        <v>1000000</v>
      </c>
      <c r="I157" s="3">
        <v>10000</v>
      </c>
      <c r="J157" s="3">
        <v>9.93055555555555</v>
      </c>
    </row>
    <row r="158" spans="1:10" x14ac:dyDescent="0.35">
      <c r="A158" s="3">
        <v>571</v>
      </c>
      <c r="B158" s="3">
        <v>572</v>
      </c>
      <c r="C158" s="3">
        <v>7</v>
      </c>
      <c r="D158" s="3">
        <v>3.3</v>
      </c>
      <c r="E158" s="3">
        <v>204</v>
      </c>
      <c r="F158" s="3">
        <v>1430</v>
      </c>
      <c r="G158" s="3">
        <v>37750.621720978299</v>
      </c>
      <c r="H158" s="3">
        <v>100000000</v>
      </c>
      <c r="I158" s="3">
        <v>10</v>
      </c>
      <c r="J158" s="3">
        <v>7.0098039215686203</v>
      </c>
    </row>
    <row r="159" spans="1:10" x14ac:dyDescent="0.35">
      <c r="A159" s="3">
        <v>572</v>
      </c>
      <c r="B159" s="3">
        <v>573</v>
      </c>
      <c r="C159" s="3">
        <v>7</v>
      </c>
      <c r="D159" s="3">
        <v>3.3</v>
      </c>
      <c r="E159" s="3">
        <v>156</v>
      </c>
      <c r="F159" s="3">
        <v>1430</v>
      </c>
      <c r="G159" s="3">
        <v>25411.704389656101</v>
      </c>
      <c r="H159" s="3">
        <v>100000000</v>
      </c>
      <c r="I159" s="3">
        <v>10</v>
      </c>
      <c r="J159" s="3">
        <v>9.1666666666666607</v>
      </c>
    </row>
    <row r="160" spans="1:10" x14ac:dyDescent="0.35">
      <c r="A160" s="3">
        <v>579</v>
      </c>
      <c r="B160" s="3">
        <v>580</v>
      </c>
      <c r="C160" s="3">
        <v>7</v>
      </c>
      <c r="D160" s="3">
        <v>3.3</v>
      </c>
      <c r="E160" s="3">
        <v>180</v>
      </c>
      <c r="F160" s="3">
        <v>1430</v>
      </c>
      <c r="G160" s="3">
        <v>30834.429872941299</v>
      </c>
      <c r="H160" s="3">
        <v>100000000</v>
      </c>
      <c r="I160" s="3">
        <v>1</v>
      </c>
      <c r="J160" s="3">
        <v>7.9444444444444402</v>
      </c>
    </row>
    <row r="161" spans="1:10" x14ac:dyDescent="0.35">
      <c r="A161" s="3">
        <v>582</v>
      </c>
      <c r="B161" s="3">
        <v>583</v>
      </c>
      <c r="C161" s="3">
        <v>8</v>
      </c>
      <c r="D161" s="3">
        <v>1</v>
      </c>
      <c r="E161" s="3">
        <v>156</v>
      </c>
      <c r="F161" s="3">
        <v>1430</v>
      </c>
      <c r="G161" s="3">
        <v>21235.2215588375</v>
      </c>
      <c r="H161" s="3">
        <v>10000000</v>
      </c>
      <c r="I161" s="3">
        <v>100000</v>
      </c>
      <c r="J161" s="3">
        <v>9.1666666666666607</v>
      </c>
    </row>
    <row r="162" spans="1:10" x14ac:dyDescent="0.35">
      <c r="A162" s="3">
        <v>583</v>
      </c>
      <c r="B162" s="3">
        <v>584</v>
      </c>
      <c r="C162" s="3">
        <v>8</v>
      </c>
      <c r="D162" s="3">
        <v>1</v>
      </c>
      <c r="E162" s="3">
        <v>204</v>
      </c>
      <c r="F162" s="3">
        <v>1430</v>
      </c>
      <c r="G162" s="3">
        <v>32501.836975152099</v>
      </c>
      <c r="H162" s="3">
        <v>10000000</v>
      </c>
      <c r="I162" s="3">
        <v>100000</v>
      </c>
      <c r="J162" s="3">
        <v>7.0098039215686203</v>
      </c>
    </row>
    <row r="163" spans="1:10" x14ac:dyDescent="0.35">
      <c r="A163" s="3">
        <v>584</v>
      </c>
      <c r="B163" s="3">
        <v>585</v>
      </c>
      <c r="C163" s="3">
        <v>8</v>
      </c>
      <c r="D163" s="3">
        <v>3.4</v>
      </c>
      <c r="E163" s="3">
        <v>180</v>
      </c>
      <c r="F163" s="3">
        <v>1430</v>
      </c>
      <c r="G163" s="3">
        <v>31619.135305792799</v>
      </c>
      <c r="H163" s="3">
        <v>1000000</v>
      </c>
      <c r="I163" s="3">
        <v>10000</v>
      </c>
      <c r="J163" s="3">
        <v>7.9444444444444402</v>
      </c>
    </row>
    <row r="164" spans="1:10" x14ac:dyDescent="0.35">
      <c r="A164" s="3">
        <v>585</v>
      </c>
      <c r="B164" s="3">
        <v>586</v>
      </c>
      <c r="C164" s="3">
        <v>8</v>
      </c>
      <c r="D164" s="3">
        <v>3.4</v>
      </c>
      <c r="E164" s="3">
        <v>192</v>
      </c>
      <c r="F164" s="3">
        <v>1430</v>
      </c>
      <c r="G164" s="3">
        <v>35116.282866139503</v>
      </c>
      <c r="H164" s="3">
        <v>1000000</v>
      </c>
      <c r="I164" s="3">
        <v>10000</v>
      </c>
      <c r="J164" s="3">
        <v>7.4479166666666599</v>
      </c>
    </row>
    <row r="165" spans="1:10" x14ac:dyDescent="0.35">
      <c r="A165" s="3">
        <v>586</v>
      </c>
      <c r="B165" s="3">
        <v>587</v>
      </c>
      <c r="C165" s="3">
        <v>8</v>
      </c>
      <c r="D165" s="3">
        <v>3.4</v>
      </c>
      <c r="E165" s="3">
        <v>192</v>
      </c>
      <c r="F165" s="3">
        <v>1430</v>
      </c>
      <c r="G165" s="3">
        <v>35116.282866139503</v>
      </c>
      <c r="H165" s="3">
        <v>1000000</v>
      </c>
      <c r="I165" s="3">
        <v>10000</v>
      </c>
      <c r="J165" s="3">
        <v>7.4479166666666599</v>
      </c>
    </row>
    <row r="166" spans="1:10" x14ac:dyDescent="0.35">
      <c r="A166" s="3">
        <v>587</v>
      </c>
      <c r="B166" s="3">
        <v>588</v>
      </c>
      <c r="C166" s="3">
        <v>8</v>
      </c>
      <c r="D166" s="3">
        <v>3.4</v>
      </c>
      <c r="E166" s="3">
        <v>168</v>
      </c>
      <c r="F166" s="3">
        <v>1430</v>
      </c>
      <c r="G166" s="3">
        <v>27844.171028844099</v>
      </c>
      <c r="H166" s="3">
        <v>1000000</v>
      </c>
      <c r="I166" s="3">
        <v>10000</v>
      </c>
      <c r="J166" s="3">
        <v>8.5119047619047592</v>
      </c>
    </row>
    <row r="167" spans="1:10" x14ac:dyDescent="0.35">
      <c r="A167" s="3">
        <v>588</v>
      </c>
      <c r="B167" s="3">
        <v>589</v>
      </c>
      <c r="C167" s="3">
        <v>8</v>
      </c>
      <c r="D167" s="3">
        <v>3.4</v>
      </c>
      <c r="E167" s="3">
        <v>180</v>
      </c>
      <c r="F167" s="3">
        <v>1430</v>
      </c>
      <c r="G167" s="3">
        <v>31619.135305792799</v>
      </c>
      <c r="H167" s="3">
        <v>1000000</v>
      </c>
      <c r="I167" s="3">
        <v>10000</v>
      </c>
      <c r="J167" s="3">
        <v>7.9444444444444402</v>
      </c>
    </row>
    <row r="168" spans="1:10" x14ac:dyDescent="0.35">
      <c r="A168" s="3">
        <v>589</v>
      </c>
      <c r="B168" s="3">
        <v>590</v>
      </c>
      <c r="C168" s="3">
        <v>8</v>
      </c>
      <c r="D168" s="3">
        <v>3.4</v>
      </c>
      <c r="E168" s="3">
        <v>192</v>
      </c>
      <c r="F168" s="3">
        <v>1430</v>
      </c>
      <c r="G168" s="3">
        <v>35116.282866139503</v>
      </c>
      <c r="H168" s="3">
        <v>1000000</v>
      </c>
      <c r="I168" s="3">
        <v>10000</v>
      </c>
      <c r="J168" s="3">
        <v>7.4479166666666599</v>
      </c>
    </row>
    <row r="169" spans="1:10" x14ac:dyDescent="0.35">
      <c r="A169" s="3">
        <v>590</v>
      </c>
      <c r="B169" s="3">
        <v>591</v>
      </c>
      <c r="C169" s="3">
        <v>8</v>
      </c>
      <c r="D169" s="3">
        <v>3.3</v>
      </c>
      <c r="E169" s="3">
        <v>192</v>
      </c>
      <c r="F169" s="3">
        <v>1430</v>
      </c>
      <c r="G169" s="3">
        <v>33995.531781682199</v>
      </c>
      <c r="H169" s="3">
        <v>100000000</v>
      </c>
      <c r="I169" s="3">
        <v>10</v>
      </c>
      <c r="J169" s="3">
        <v>7.4479166666666599</v>
      </c>
    </row>
    <row r="170" spans="1:10" x14ac:dyDescent="0.35">
      <c r="A170" s="3">
        <v>591</v>
      </c>
      <c r="B170" s="3">
        <v>592</v>
      </c>
      <c r="C170" s="3">
        <v>8</v>
      </c>
      <c r="D170" s="3">
        <v>3.3</v>
      </c>
      <c r="E170" s="3">
        <v>156</v>
      </c>
      <c r="F170" s="3">
        <v>1430</v>
      </c>
      <c r="G170" s="3">
        <v>25411.704389656101</v>
      </c>
      <c r="H170" s="3">
        <v>100000000</v>
      </c>
      <c r="I170" s="3">
        <v>10</v>
      </c>
      <c r="J170" s="3">
        <v>9.1666666666666607</v>
      </c>
    </row>
    <row r="171" spans="1:10" x14ac:dyDescent="0.35">
      <c r="A171" s="3">
        <v>592</v>
      </c>
      <c r="B171" s="3">
        <v>593</v>
      </c>
      <c r="C171" s="3">
        <v>8</v>
      </c>
      <c r="D171" s="3">
        <v>3.3</v>
      </c>
      <c r="E171" s="3">
        <v>168</v>
      </c>
      <c r="F171" s="3">
        <v>1430</v>
      </c>
      <c r="G171" s="3">
        <v>27059.465595992599</v>
      </c>
      <c r="H171" s="3">
        <v>100000000</v>
      </c>
      <c r="I171" s="3">
        <v>10</v>
      </c>
      <c r="J171" s="3">
        <v>8.5119047619047592</v>
      </c>
    </row>
    <row r="172" spans="1:10" x14ac:dyDescent="0.35">
      <c r="A172" s="3">
        <v>593</v>
      </c>
      <c r="B172" s="3">
        <v>594</v>
      </c>
      <c r="C172" s="3">
        <v>8</v>
      </c>
      <c r="D172" s="3">
        <v>3.3</v>
      </c>
      <c r="E172" s="3">
        <v>144</v>
      </c>
      <c r="F172" s="3">
        <v>1430</v>
      </c>
      <c r="G172" s="3">
        <v>23157.8036426666</v>
      </c>
      <c r="H172" s="3">
        <v>100000000</v>
      </c>
      <c r="I172" s="3">
        <v>10</v>
      </c>
      <c r="J172" s="3">
        <v>9.93055555555555</v>
      </c>
    </row>
    <row r="173" spans="1:10" x14ac:dyDescent="0.35">
      <c r="A173" s="3">
        <v>594</v>
      </c>
      <c r="B173" s="3">
        <v>595</v>
      </c>
      <c r="C173" s="3">
        <v>8</v>
      </c>
      <c r="D173" s="3">
        <v>3.3</v>
      </c>
      <c r="E173" s="3">
        <v>180</v>
      </c>
      <c r="F173" s="3">
        <v>1430</v>
      </c>
      <c r="G173" s="3">
        <v>30834.429872941299</v>
      </c>
      <c r="H173" s="3">
        <v>100000000</v>
      </c>
      <c r="I173" s="3">
        <v>10</v>
      </c>
      <c r="J173" s="3">
        <v>7.9444444444444402</v>
      </c>
    </row>
    <row r="174" spans="1:10" x14ac:dyDescent="0.35">
      <c r="A174" s="3">
        <v>595</v>
      </c>
      <c r="B174" s="3">
        <v>596</v>
      </c>
      <c r="C174" s="3">
        <v>8</v>
      </c>
      <c r="D174" s="3">
        <v>3.3</v>
      </c>
      <c r="E174" s="3">
        <v>180</v>
      </c>
      <c r="F174" s="3">
        <v>1430</v>
      </c>
      <c r="G174" s="3">
        <v>30834.429872941299</v>
      </c>
      <c r="H174" s="3">
        <v>100000000</v>
      </c>
      <c r="I174" s="3">
        <v>10</v>
      </c>
      <c r="J174" s="3">
        <v>7.9444444444444402</v>
      </c>
    </row>
    <row r="175" spans="1:10" x14ac:dyDescent="0.35">
      <c r="A175" s="3">
        <v>596</v>
      </c>
      <c r="B175" s="3">
        <v>597</v>
      </c>
      <c r="C175" s="3">
        <v>8</v>
      </c>
      <c r="D175" s="3">
        <v>3.3</v>
      </c>
      <c r="E175" s="3">
        <v>168</v>
      </c>
      <c r="F175" s="3">
        <v>1430</v>
      </c>
      <c r="G175" s="3">
        <v>27059.465595992599</v>
      </c>
      <c r="H175" s="3">
        <v>100000000</v>
      </c>
      <c r="I175" s="3">
        <v>1</v>
      </c>
      <c r="J175" s="3">
        <v>8.5119047619047592</v>
      </c>
    </row>
    <row r="176" spans="1:10" x14ac:dyDescent="0.35">
      <c r="A176" s="3">
        <v>597</v>
      </c>
      <c r="B176" s="3">
        <v>598</v>
      </c>
      <c r="C176" s="3">
        <v>8</v>
      </c>
      <c r="D176" s="3">
        <v>3.3</v>
      </c>
      <c r="E176" s="3">
        <v>156</v>
      </c>
      <c r="F176" s="3">
        <v>1430</v>
      </c>
      <c r="G176" s="3">
        <v>25411.704389656101</v>
      </c>
      <c r="H176" s="3">
        <v>100000000</v>
      </c>
      <c r="I176" s="3">
        <v>1</v>
      </c>
      <c r="J176" s="3">
        <v>9.1666666666666607</v>
      </c>
    </row>
    <row r="177" spans="1:10" x14ac:dyDescent="0.35">
      <c r="A177" s="3">
        <v>598</v>
      </c>
      <c r="B177" s="3">
        <v>599</v>
      </c>
      <c r="C177" s="3">
        <v>8</v>
      </c>
      <c r="D177" s="3">
        <v>3.3</v>
      </c>
      <c r="E177" s="3">
        <v>168</v>
      </c>
      <c r="F177" s="3">
        <v>1430</v>
      </c>
      <c r="G177" s="3">
        <v>27059.465595992599</v>
      </c>
      <c r="H177" s="3">
        <v>100000000</v>
      </c>
      <c r="I177" s="3">
        <v>1</v>
      </c>
      <c r="J177" s="3">
        <v>8.5119047619047592</v>
      </c>
    </row>
    <row r="178" spans="1:10" x14ac:dyDescent="0.35">
      <c r="A178" s="3">
        <v>599</v>
      </c>
      <c r="B178" s="3">
        <v>600</v>
      </c>
      <c r="C178" s="3">
        <v>8</v>
      </c>
      <c r="D178" s="3">
        <v>3.3</v>
      </c>
      <c r="E178" s="3">
        <v>156</v>
      </c>
      <c r="F178" s="3">
        <v>1430</v>
      </c>
      <c r="G178" s="3">
        <v>25411.704389656101</v>
      </c>
      <c r="H178" s="3">
        <v>100000000</v>
      </c>
      <c r="I178" s="3">
        <v>1</v>
      </c>
      <c r="J178" s="3">
        <v>9.1666666666666607</v>
      </c>
    </row>
    <row r="179" spans="1:10" x14ac:dyDescent="0.35">
      <c r="A179" s="3">
        <v>600</v>
      </c>
      <c r="B179" s="3">
        <v>601</v>
      </c>
      <c r="C179" s="3">
        <v>2</v>
      </c>
      <c r="D179" s="3">
        <v>1</v>
      </c>
      <c r="E179" s="3">
        <v>204</v>
      </c>
      <c r="F179" s="3">
        <v>1790</v>
      </c>
      <c r="G179" s="3">
        <v>22251.190202594102</v>
      </c>
      <c r="H179" s="3">
        <v>1</v>
      </c>
      <c r="I179" s="3">
        <v>100000000</v>
      </c>
      <c r="J179" s="3">
        <v>8.7745098039215694</v>
      </c>
    </row>
    <row r="180" spans="1:10" x14ac:dyDescent="0.35">
      <c r="A180" s="3">
        <v>601</v>
      </c>
      <c r="B180" s="3">
        <v>602</v>
      </c>
      <c r="C180" s="3">
        <v>2</v>
      </c>
      <c r="D180" s="3">
        <v>1</v>
      </c>
      <c r="E180" s="3">
        <v>192</v>
      </c>
      <c r="F180" s="3">
        <v>1790</v>
      </c>
      <c r="G180" s="3">
        <v>20330.593710970301</v>
      </c>
      <c r="H180" s="3">
        <v>1</v>
      </c>
      <c r="I180" s="3">
        <v>100000000</v>
      </c>
      <c r="J180" s="3">
        <v>9.3229166666666607</v>
      </c>
    </row>
    <row r="181" spans="1:10" x14ac:dyDescent="0.35">
      <c r="A181" s="3">
        <v>602</v>
      </c>
      <c r="B181" s="3">
        <v>603</v>
      </c>
      <c r="C181" s="3">
        <v>2</v>
      </c>
      <c r="D181" s="3">
        <v>1</v>
      </c>
      <c r="E181" s="3">
        <v>216</v>
      </c>
      <c r="F181" s="3">
        <v>1790</v>
      </c>
      <c r="G181" s="3">
        <v>25238.286332475102</v>
      </c>
      <c r="H181" s="3">
        <v>1</v>
      </c>
      <c r="I181" s="3">
        <v>100000000</v>
      </c>
      <c r="J181" s="3">
        <v>8.2870370370370292</v>
      </c>
    </row>
    <row r="182" spans="1:10" x14ac:dyDescent="0.35">
      <c r="A182" s="3">
        <v>603</v>
      </c>
      <c r="B182" s="3">
        <v>604</v>
      </c>
      <c r="C182" s="3">
        <v>2</v>
      </c>
      <c r="D182" s="3">
        <v>3.3</v>
      </c>
      <c r="E182" s="3">
        <v>204</v>
      </c>
      <c r="F182" s="3">
        <v>1790</v>
      </c>
      <c r="G182" s="3">
        <v>28983.322681473899</v>
      </c>
      <c r="H182" s="3">
        <v>1</v>
      </c>
      <c r="I182" s="3">
        <v>10</v>
      </c>
      <c r="J182" s="3">
        <v>8.7745098039215694</v>
      </c>
    </row>
    <row r="183" spans="1:10" x14ac:dyDescent="0.35">
      <c r="A183" s="3">
        <v>604</v>
      </c>
      <c r="B183" s="3">
        <v>605</v>
      </c>
      <c r="C183" s="3">
        <v>2</v>
      </c>
      <c r="D183" s="3">
        <v>3.3</v>
      </c>
      <c r="E183" s="3">
        <v>216</v>
      </c>
      <c r="F183" s="3">
        <v>1790</v>
      </c>
      <c r="G183" s="3">
        <v>31734.7292824135</v>
      </c>
      <c r="H183" s="3">
        <v>1000</v>
      </c>
      <c r="I183" s="3">
        <v>10</v>
      </c>
      <c r="J183" s="3">
        <v>8.2870370370370292</v>
      </c>
    </row>
    <row r="184" spans="1:10" x14ac:dyDescent="0.35">
      <c r="A184" s="3">
        <v>605</v>
      </c>
      <c r="B184" s="3">
        <v>606</v>
      </c>
      <c r="C184" s="3">
        <v>2</v>
      </c>
      <c r="D184" s="3">
        <v>3.3</v>
      </c>
      <c r="E184" s="3">
        <v>240</v>
      </c>
      <c r="F184" s="3">
        <v>1790</v>
      </c>
      <c r="G184" s="3">
        <v>36421.327296598902</v>
      </c>
      <c r="H184" s="3">
        <v>1</v>
      </c>
      <c r="I184" s="3">
        <v>10</v>
      </c>
      <c r="J184" s="3">
        <v>7.4583333333333304</v>
      </c>
    </row>
    <row r="185" spans="1:10" x14ac:dyDescent="0.35">
      <c r="A185" s="3">
        <v>606</v>
      </c>
      <c r="B185" s="3">
        <v>607</v>
      </c>
      <c r="C185" s="3">
        <v>2</v>
      </c>
      <c r="D185" s="3">
        <v>3.3</v>
      </c>
      <c r="E185" s="3">
        <v>228</v>
      </c>
      <c r="F185" s="3">
        <v>1790</v>
      </c>
      <c r="G185" s="3">
        <v>33675.897406569697</v>
      </c>
      <c r="H185" s="3">
        <v>1000</v>
      </c>
      <c r="I185" s="3">
        <v>10</v>
      </c>
      <c r="J185" s="3">
        <v>7.8508771929824501</v>
      </c>
    </row>
    <row r="186" spans="1:10" x14ac:dyDescent="0.35">
      <c r="A186" s="3">
        <v>607</v>
      </c>
      <c r="B186" s="3">
        <v>608</v>
      </c>
      <c r="C186" s="3">
        <v>2</v>
      </c>
      <c r="D186" s="3">
        <v>3.3</v>
      </c>
      <c r="E186" s="3">
        <v>204</v>
      </c>
      <c r="F186" s="3">
        <v>1790</v>
      </c>
      <c r="G186" s="3">
        <v>28983.322681473899</v>
      </c>
      <c r="H186" s="3">
        <v>1</v>
      </c>
      <c r="I186" s="3">
        <v>10</v>
      </c>
      <c r="J186" s="3">
        <v>8.7745098039215694</v>
      </c>
    </row>
    <row r="187" spans="1:10" x14ac:dyDescent="0.35">
      <c r="A187" s="3">
        <v>608</v>
      </c>
      <c r="B187" s="3">
        <v>609</v>
      </c>
      <c r="C187" s="3">
        <v>2</v>
      </c>
      <c r="D187" s="3">
        <v>3.3</v>
      </c>
      <c r="E187" s="3">
        <v>216</v>
      </c>
      <c r="F187" s="3">
        <v>1790</v>
      </c>
      <c r="G187" s="3">
        <v>31734.7292824135</v>
      </c>
      <c r="H187" s="3">
        <v>1</v>
      </c>
      <c r="I187" s="3">
        <v>10</v>
      </c>
      <c r="J187" s="3">
        <v>8.2870370370370292</v>
      </c>
    </row>
    <row r="188" spans="1:10" x14ac:dyDescent="0.35">
      <c r="A188" s="3">
        <v>609</v>
      </c>
      <c r="B188" s="3">
        <v>610</v>
      </c>
      <c r="C188" s="3">
        <v>2</v>
      </c>
      <c r="D188" s="3">
        <v>3.3</v>
      </c>
      <c r="E188" s="3">
        <v>192</v>
      </c>
      <c r="F188" s="3">
        <v>1790</v>
      </c>
      <c r="G188" s="3">
        <v>26368.684927682702</v>
      </c>
      <c r="H188" s="3">
        <v>1000</v>
      </c>
      <c r="I188" s="3">
        <v>10</v>
      </c>
      <c r="J188" s="3">
        <v>9.3229166666666607</v>
      </c>
    </row>
    <row r="189" spans="1:10" x14ac:dyDescent="0.35">
      <c r="A189" s="3">
        <v>610</v>
      </c>
      <c r="B189" s="3">
        <v>611</v>
      </c>
      <c r="C189" s="3">
        <v>2</v>
      </c>
      <c r="D189" s="3">
        <v>3.3</v>
      </c>
      <c r="E189" s="3">
        <v>264</v>
      </c>
      <c r="F189" s="3">
        <v>1790</v>
      </c>
      <c r="G189" s="3">
        <v>41223.992012066199</v>
      </c>
      <c r="H189" s="3">
        <v>1000</v>
      </c>
      <c r="I189" s="3">
        <v>10</v>
      </c>
      <c r="J189" s="3">
        <v>6.7803030303030303</v>
      </c>
    </row>
    <row r="190" spans="1:10" x14ac:dyDescent="0.35">
      <c r="A190" s="3">
        <v>611</v>
      </c>
      <c r="B190" s="3">
        <v>612</v>
      </c>
      <c r="C190" s="3">
        <v>2</v>
      </c>
      <c r="D190" s="3">
        <v>3.3</v>
      </c>
      <c r="E190" s="3">
        <v>192</v>
      </c>
      <c r="F190" s="3">
        <v>1790</v>
      </c>
      <c r="G190" s="3">
        <v>26368.684927682702</v>
      </c>
      <c r="H190" s="3">
        <v>1</v>
      </c>
      <c r="I190" s="3">
        <v>10</v>
      </c>
      <c r="J190" s="3">
        <v>9.3229166666666607</v>
      </c>
    </row>
    <row r="191" spans="1:10" x14ac:dyDescent="0.35">
      <c r="A191" s="3">
        <v>612</v>
      </c>
      <c r="B191" s="3">
        <v>613</v>
      </c>
      <c r="C191" s="3">
        <v>2</v>
      </c>
      <c r="D191" s="3">
        <v>3.3</v>
      </c>
      <c r="E191" s="3">
        <v>252</v>
      </c>
      <c r="F191" s="3">
        <v>1790</v>
      </c>
      <c r="G191" s="3">
        <v>39570.576030683202</v>
      </c>
      <c r="H191" s="3">
        <v>1</v>
      </c>
      <c r="I191" s="3">
        <v>10</v>
      </c>
      <c r="J191" s="3">
        <v>7.1031746031746001</v>
      </c>
    </row>
    <row r="192" spans="1:10" x14ac:dyDescent="0.35">
      <c r="A192" s="3">
        <v>613</v>
      </c>
      <c r="B192" s="3">
        <v>614</v>
      </c>
      <c r="C192" s="3">
        <v>2</v>
      </c>
      <c r="D192" s="3">
        <v>3.3</v>
      </c>
      <c r="E192" s="3">
        <v>216</v>
      </c>
      <c r="F192" s="3">
        <v>1790</v>
      </c>
      <c r="G192" s="3">
        <v>31734.7292824135</v>
      </c>
      <c r="H192" s="3">
        <v>1000</v>
      </c>
      <c r="I192" s="3">
        <v>10</v>
      </c>
      <c r="J192" s="3">
        <v>8.2870370370370292</v>
      </c>
    </row>
    <row r="193" spans="1:10" x14ac:dyDescent="0.35">
      <c r="A193" s="3">
        <v>614</v>
      </c>
      <c r="B193" s="3">
        <v>615</v>
      </c>
      <c r="C193" s="3">
        <v>2</v>
      </c>
      <c r="D193" s="3">
        <v>3.3</v>
      </c>
      <c r="E193" s="3">
        <v>192</v>
      </c>
      <c r="F193" s="3">
        <v>1790</v>
      </c>
      <c r="G193" s="3">
        <v>26368.684927682702</v>
      </c>
      <c r="H193" s="3">
        <v>1</v>
      </c>
      <c r="I193" s="3">
        <v>10</v>
      </c>
      <c r="J193" s="3">
        <v>9.3229166666666607</v>
      </c>
    </row>
    <row r="194" spans="1:10" x14ac:dyDescent="0.35">
      <c r="A194" s="3">
        <v>615</v>
      </c>
      <c r="B194" s="3">
        <v>616</v>
      </c>
      <c r="C194" s="3">
        <v>2</v>
      </c>
      <c r="D194" s="3">
        <v>3.3</v>
      </c>
      <c r="E194" s="3">
        <v>192</v>
      </c>
      <c r="F194" s="3">
        <v>1790</v>
      </c>
      <c r="G194" s="3">
        <v>26368.684927682702</v>
      </c>
      <c r="H194" s="3">
        <v>1000</v>
      </c>
      <c r="I194" s="3">
        <v>10</v>
      </c>
      <c r="J194" s="3">
        <v>9.3229166666666607</v>
      </c>
    </row>
    <row r="195" spans="1:10" x14ac:dyDescent="0.35">
      <c r="A195" s="3">
        <v>619</v>
      </c>
      <c r="B195" s="3">
        <v>620</v>
      </c>
      <c r="C195" s="3">
        <v>3</v>
      </c>
      <c r="D195" s="3">
        <v>1</v>
      </c>
      <c r="E195" s="3">
        <v>216</v>
      </c>
      <c r="F195" s="3">
        <v>1790</v>
      </c>
      <c r="G195" s="3">
        <v>25238.286332475102</v>
      </c>
      <c r="H195" s="3">
        <v>1</v>
      </c>
      <c r="I195" s="3">
        <v>100000000</v>
      </c>
      <c r="J195" s="3">
        <v>8.2870370370370292</v>
      </c>
    </row>
    <row r="196" spans="1:10" x14ac:dyDescent="0.35">
      <c r="A196" s="3">
        <v>626</v>
      </c>
      <c r="B196" s="3">
        <v>627</v>
      </c>
      <c r="C196" s="3">
        <v>3</v>
      </c>
      <c r="D196" s="3">
        <v>3.3</v>
      </c>
      <c r="E196" s="3">
        <v>216</v>
      </c>
      <c r="F196" s="3">
        <v>1790</v>
      </c>
      <c r="G196" s="3">
        <v>31734.7292824135</v>
      </c>
      <c r="H196" s="3">
        <v>1000</v>
      </c>
      <c r="I196" s="3">
        <v>10</v>
      </c>
      <c r="J196" s="3">
        <v>8.2870370370370292</v>
      </c>
    </row>
    <row r="197" spans="1:10" x14ac:dyDescent="0.35">
      <c r="A197" s="3">
        <v>648</v>
      </c>
      <c r="B197" s="3">
        <v>649</v>
      </c>
      <c r="C197" s="3">
        <v>4</v>
      </c>
      <c r="D197" s="3">
        <v>3.4</v>
      </c>
      <c r="E197" s="3">
        <v>216</v>
      </c>
      <c r="F197" s="3">
        <v>1790</v>
      </c>
      <c r="G197" s="3">
        <v>35670.184643802102</v>
      </c>
      <c r="H197" s="3">
        <v>1000000</v>
      </c>
      <c r="I197" s="3">
        <v>10000</v>
      </c>
      <c r="J197" s="3">
        <v>8.2870370370370292</v>
      </c>
    </row>
    <row r="198" spans="1:10" x14ac:dyDescent="0.35">
      <c r="A198" s="3">
        <v>650</v>
      </c>
      <c r="B198" s="3">
        <v>651</v>
      </c>
      <c r="C198" s="3">
        <v>4</v>
      </c>
      <c r="D198" s="3">
        <v>3.4</v>
      </c>
      <c r="E198" s="3">
        <v>204</v>
      </c>
      <c r="F198" s="3">
        <v>1790</v>
      </c>
      <c r="G198" s="3">
        <v>32143.5419535236</v>
      </c>
      <c r="H198" s="3">
        <v>100</v>
      </c>
      <c r="I198" s="3">
        <v>10000</v>
      </c>
      <c r="J198" s="3">
        <v>8.7745098039215694</v>
      </c>
    </row>
    <row r="199" spans="1:10" x14ac:dyDescent="0.35">
      <c r="A199" s="3">
        <v>656</v>
      </c>
      <c r="B199" s="3">
        <v>657</v>
      </c>
      <c r="C199" s="3">
        <v>4</v>
      </c>
      <c r="D199" s="3">
        <v>3.1</v>
      </c>
      <c r="E199" s="3">
        <v>240</v>
      </c>
      <c r="F199" s="3">
        <v>1790</v>
      </c>
      <c r="G199" s="3">
        <v>36931.306227704401</v>
      </c>
      <c r="H199" s="3">
        <v>100000</v>
      </c>
      <c r="I199" s="3">
        <v>10000</v>
      </c>
      <c r="J199" s="3">
        <v>7.4583333333333304</v>
      </c>
    </row>
    <row r="200" spans="1:10" x14ac:dyDescent="0.35">
      <c r="A200" s="3">
        <v>658</v>
      </c>
      <c r="B200" s="3">
        <v>659</v>
      </c>
      <c r="C200" s="3">
        <v>4</v>
      </c>
      <c r="D200" s="3">
        <v>3.4</v>
      </c>
      <c r="E200" s="3">
        <v>204</v>
      </c>
      <c r="F200" s="3">
        <v>1790</v>
      </c>
      <c r="G200" s="3">
        <v>32709.975798541302</v>
      </c>
      <c r="H200" s="3">
        <v>1000000</v>
      </c>
      <c r="I200" s="3">
        <v>10000</v>
      </c>
      <c r="J200" s="3">
        <v>8.7745098039215694</v>
      </c>
    </row>
    <row r="201" spans="1:10" x14ac:dyDescent="0.35">
      <c r="A201" s="3">
        <v>676</v>
      </c>
      <c r="B201" s="3">
        <v>677</v>
      </c>
      <c r="C201" s="3">
        <v>4</v>
      </c>
      <c r="D201" s="3">
        <v>3.2</v>
      </c>
      <c r="E201" s="3">
        <v>192</v>
      </c>
      <c r="F201" s="3">
        <v>1790</v>
      </c>
      <c r="G201" s="3">
        <v>28100.577032771998</v>
      </c>
      <c r="H201" s="3">
        <v>10</v>
      </c>
      <c r="I201" s="3">
        <v>10</v>
      </c>
      <c r="J201" s="3">
        <v>9.3229166666666607</v>
      </c>
    </row>
    <row r="202" spans="1:10" x14ac:dyDescent="0.35">
      <c r="A202" s="3">
        <v>679</v>
      </c>
      <c r="B202" s="3">
        <v>680</v>
      </c>
      <c r="C202" s="3">
        <v>4</v>
      </c>
      <c r="D202" s="3">
        <v>3.2</v>
      </c>
      <c r="E202" s="3">
        <v>216</v>
      </c>
      <c r="F202" s="3">
        <v>1790</v>
      </c>
      <c r="G202" s="3">
        <v>33840.063431468901</v>
      </c>
      <c r="H202" s="3">
        <v>10</v>
      </c>
      <c r="I202" s="3">
        <v>10</v>
      </c>
      <c r="J202" s="3">
        <v>8.2870370370370292</v>
      </c>
    </row>
    <row r="203" spans="1:10" x14ac:dyDescent="0.35">
      <c r="A203" s="3">
        <v>690</v>
      </c>
      <c r="B203" s="3">
        <v>691</v>
      </c>
      <c r="C203" s="3">
        <v>4</v>
      </c>
      <c r="D203" s="3">
        <v>3.3</v>
      </c>
      <c r="E203" s="3">
        <v>216</v>
      </c>
      <c r="F203" s="3">
        <v>1790</v>
      </c>
      <c r="G203" s="3">
        <v>34053.393041723801</v>
      </c>
      <c r="H203" s="3">
        <v>1000</v>
      </c>
      <c r="I203" s="3">
        <v>1</v>
      </c>
      <c r="J203" s="3">
        <v>8.2870370370370292</v>
      </c>
    </row>
    <row r="204" spans="1:10" x14ac:dyDescent="0.35">
      <c r="A204" s="3">
        <v>699</v>
      </c>
      <c r="B204" s="3">
        <v>700</v>
      </c>
      <c r="C204" s="3">
        <v>5</v>
      </c>
      <c r="D204" s="3">
        <v>3.3</v>
      </c>
      <c r="E204" s="3">
        <v>216</v>
      </c>
      <c r="F204" s="3">
        <v>1790</v>
      </c>
      <c r="G204" s="3">
        <v>36570.484664410302</v>
      </c>
      <c r="H204" s="3">
        <v>100000000</v>
      </c>
      <c r="I204" s="3">
        <v>10000000</v>
      </c>
      <c r="J204" s="3">
        <v>8.2870370370370292</v>
      </c>
    </row>
    <row r="205" spans="1:10" x14ac:dyDescent="0.35">
      <c r="A205" s="3">
        <v>712</v>
      </c>
      <c r="B205" s="3">
        <v>713</v>
      </c>
      <c r="C205" s="3">
        <v>5</v>
      </c>
      <c r="D205" s="3">
        <v>2</v>
      </c>
      <c r="E205" s="3">
        <v>240</v>
      </c>
      <c r="F205" s="3">
        <v>1790</v>
      </c>
      <c r="G205" s="3">
        <v>38919.659666797597</v>
      </c>
      <c r="H205" s="3">
        <v>10000</v>
      </c>
      <c r="I205" s="3">
        <v>1000000</v>
      </c>
      <c r="J205" s="3">
        <v>7.4583333333333304</v>
      </c>
    </row>
    <row r="206" spans="1:10" x14ac:dyDescent="0.35">
      <c r="A206" s="3">
        <v>713</v>
      </c>
      <c r="B206" s="3">
        <v>714</v>
      </c>
      <c r="C206" s="3">
        <v>5</v>
      </c>
      <c r="D206" s="3">
        <v>2</v>
      </c>
      <c r="E206" s="3">
        <v>264</v>
      </c>
      <c r="F206" s="3">
        <v>1790</v>
      </c>
      <c r="G206" s="3">
        <v>44960.465471662799</v>
      </c>
      <c r="H206" s="3">
        <v>10000</v>
      </c>
      <c r="I206" s="3">
        <v>1000000</v>
      </c>
      <c r="J206" s="3">
        <v>6.7803030303030303</v>
      </c>
    </row>
    <row r="207" spans="1:10" x14ac:dyDescent="0.35">
      <c r="A207" s="3">
        <v>715</v>
      </c>
      <c r="B207" s="3">
        <v>716</v>
      </c>
      <c r="C207" s="3">
        <v>5</v>
      </c>
      <c r="D207" s="3">
        <v>3.4</v>
      </c>
      <c r="E207" s="3">
        <v>240</v>
      </c>
      <c r="F207" s="3">
        <v>1790</v>
      </c>
      <c r="G207" s="3">
        <v>44155.361780563297</v>
      </c>
      <c r="H207" s="3">
        <v>1000000</v>
      </c>
      <c r="I207" s="3">
        <v>10000</v>
      </c>
      <c r="J207" s="3">
        <v>7.4583333333333304</v>
      </c>
    </row>
    <row r="208" spans="1:10" x14ac:dyDescent="0.35">
      <c r="A208" s="3">
        <v>718</v>
      </c>
      <c r="B208" s="3">
        <v>719</v>
      </c>
      <c r="C208" s="3">
        <v>5</v>
      </c>
      <c r="D208" s="3">
        <v>3.4</v>
      </c>
      <c r="E208" s="3">
        <v>216</v>
      </c>
      <c r="F208" s="3">
        <v>1790</v>
      </c>
      <c r="G208" s="3">
        <v>37862.742171958998</v>
      </c>
      <c r="H208" s="3">
        <v>1000000</v>
      </c>
      <c r="I208" s="3">
        <v>1000</v>
      </c>
      <c r="J208" s="3">
        <v>8.2870370370370292</v>
      </c>
    </row>
    <row r="209" spans="1:10" x14ac:dyDescent="0.35">
      <c r="A209" s="3">
        <v>730</v>
      </c>
      <c r="B209" s="3">
        <v>731</v>
      </c>
      <c r="C209" s="3">
        <v>5</v>
      </c>
      <c r="D209" s="3">
        <v>3.4</v>
      </c>
      <c r="E209" s="3">
        <v>240</v>
      </c>
      <c r="F209" s="3">
        <v>1790</v>
      </c>
      <c r="G209" s="3">
        <v>44155.361780563297</v>
      </c>
      <c r="H209" s="3">
        <v>1000000</v>
      </c>
      <c r="I209" s="3">
        <v>100</v>
      </c>
      <c r="J209" s="3">
        <v>7.4583333333333304</v>
      </c>
    </row>
    <row r="210" spans="1:10" x14ac:dyDescent="0.35">
      <c r="A210" s="3">
        <v>743</v>
      </c>
      <c r="B210" s="3">
        <v>744</v>
      </c>
      <c r="C210" s="3">
        <v>6</v>
      </c>
      <c r="D210" s="3">
        <v>3.4</v>
      </c>
      <c r="E210" s="3">
        <v>156</v>
      </c>
      <c r="F210" s="3">
        <v>1790</v>
      </c>
      <c r="G210" s="3">
        <v>26502.508276098601</v>
      </c>
      <c r="H210" s="3">
        <v>1000000</v>
      </c>
      <c r="I210" s="3">
        <v>10000</v>
      </c>
      <c r="J210" s="3">
        <v>11.4743589743589</v>
      </c>
    </row>
    <row r="211" spans="1:10" x14ac:dyDescent="0.35">
      <c r="A211" s="3">
        <v>744</v>
      </c>
      <c r="B211" s="3">
        <v>745</v>
      </c>
      <c r="C211" s="3">
        <v>6</v>
      </c>
      <c r="D211" s="3">
        <v>3.4</v>
      </c>
      <c r="E211" s="3">
        <v>240</v>
      </c>
      <c r="F211" s="3">
        <v>1790</v>
      </c>
      <c r="G211" s="3">
        <v>47549.338097663996</v>
      </c>
      <c r="H211" s="3">
        <v>1000000</v>
      </c>
      <c r="I211" s="3">
        <v>10000</v>
      </c>
      <c r="J211" s="3">
        <v>7.4583333333333304</v>
      </c>
    </row>
    <row r="212" spans="1:10" x14ac:dyDescent="0.35">
      <c r="A212" s="3">
        <v>745</v>
      </c>
      <c r="B212" s="3">
        <v>746</v>
      </c>
      <c r="C212" s="3">
        <v>6</v>
      </c>
      <c r="D212" s="3">
        <v>3.4</v>
      </c>
      <c r="E212" s="3">
        <v>228</v>
      </c>
      <c r="F212" s="3">
        <v>1790</v>
      </c>
      <c r="G212" s="3">
        <v>44232.489147320797</v>
      </c>
      <c r="H212" s="3">
        <v>1000000</v>
      </c>
      <c r="I212" s="3">
        <v>10000</v>
      </c>
      <c r="J212" s="3">
        <v>7.8508771929824501</v>
      </c>
    </row>
    <row r="213" spans="1:10" x14ac:dyDescent="0.35">
      <c r="A213" s="3">
        <v>748</v>
      </c>
      <c r="B213" s="3">
        <v>749</v>
      </c>
      <c r="C213" s="3">
        <v>6</v>
      </c>
      <c r="D213" s="3">
        <v>3.3</v>
      </c>
      <c r="E213" s="3">
        <v>228</v>
      </c>
      <c r="F213" s="3">
        <v>1790</v>
      </c>
      <c r="G213" s="3">
        <v>43430.100774719198</v>
      </c>
      <c r="H213" s="3">
        <v>100000000</v>
      </c>
      <c r="I213" s="3">
        <v>10</v>
      </c>
      <c r="J213" s="3">
        <v>7.8508771929824501</v>
      </c>
    </row>
    <row r="214" spans="1:10" x14ac:dyDescent="0.35">
      <c r="A214" s="3">
        <v>750</v>
      </c>
      <c r="B214" s="3">
        <v>751</v>
      </c>
      <c r="C214" s="3">
        <v>6</v>
      </c>
      <c r="D214" s="3">
        <v>3.3</v>
      </c>
      <c r="E214" s="3">
        <v>228</v>
      </c>
      <c r="F214" s="3">
        <v>1790</v>
      </c>
      <c r="G214" s="3">
        <v>43430.100774719198</v>
      </c>
      <c r="H214" s="3">
        <v>100000000</v>
      </c>
      <c r="I214" s="3">
        <v>1</v>
      </c>
      <c r="J214" s="3">
        <v>7.8508771929824501</v>
      </c>
    </row>
    <row r="215" spans="1:10" x14ac:dyDescent="0.35">
      <c r="A215" s="3">
        <v>759</v>
      </c>
      <c r="B215" s="3">
        <v>760</v>
      </c>
      <c r="C215" s="3">
        <v>7</v>
      </c>
      <c r="D215" s="3">
        <v>1</v>
      </c>
      <c r="E215" s="3">
        <v>216</v>
      </c>
      <c r="F215" s="3">
        <v>1790</v>
      </c>
      <c r="G215" s="3">
        <v>38841.002832083701</v>
      </c>
      <c r="H215" s="3">
        <v>10000000</v>
      </c>
      <c r="I215" s="3">
        <v>100000</v>
      </c>
      <c r="J215" s="3">
        <v>8.2870370370370292</v>
      </c>
    </row>
    <row r="216" spans="1:10" x14ac:dyDescent="0.35">
      <c r="A216" s="3">
        <v>761</v>
      </c>
      <c r="B216" s="3">
        <v>762</v>
      </c>
      <c r="C216" s="3">
        <v>7</v>
      </c>
      <c r="D216" s="3">
        <v>3.4</v>
      </c>
      <c r="E216" s="3">
        <v>228</v>
      </c>
      <c r="F216" s="3">
        <v>1790</v>
      </c>
      <c r="G216" s="3">
        <v>49384.2374883788</v>
      </c>
      <c r="H216" s="3">
        <v>1000000</v>
      </c>
      <c r="I216" s="3">
        <v>10000</v>
      </c>
      <c r="J216" s="3">
        <v>7.8508771929824501</v>
      </c>
    </row>
    <row r="217" spans="1:10" x14ac:dyDescent="0.35">
      <c r="A217" s="3">
        <v>771</v>
      </c>
      <c r="B217" s="3">
        <v>772</v>
      </c>
      <c r="C217" s="3">
        <v>7</v>
      </c>
      <c r="D217" s="3">
        <v>3.3</v>
      </c>
      <c r="E217" s="3">
        <v>228</v>
      </c>
      <c r="F217" s="3">
        <v>1790</v>
      </c>
      <c r="G217" s="3">
        <v>47954.669083869398</v>
      </c>
      <c r="H217" s="3">
        <v>100000000</v>
      </c>
      <c r="I217" s="3">
        <v>10</v>
      </c>
      <c r="J217" s="3">
        <v>7.8508771929824501</v>
      </c>
    </row>
    <row r="218" spans="1:10" x14ac:dyDescent="0.35">
      <c r="A218" s="3">
        <v>772</v>
      </c>
      <c r="B218" s="3">
        <v>773</v>
      </c>
      <c r="C218" s="3">
        <v>7</v>
      </c>
      <c r="D218" s="3">
        <v>3.3</v>
      </c>
      <c r="E218" s="3">
        <v>216</v>
      </c>
      <c r="F218" s="3">
        <v>1790</v>
      </c>
      <c r="G218" s="3">
        <v>44073.1275781285</v>
      </c>
      <c r="H218" s="3">
        <v>100000000</v>
      </c>
      <c r="I218" s="3">
        <v>10</v>
      </c>
      <c r="J218" s="3">
        <v>8.2870370370370292</v>
      </c>
    </row>
    <row r="219" spans="1:10" x14ac:dyDescent="0.35">
      <c r="A219" s="3">
        <v>779</v>
      </c>
      <c r="B219" s="3">
        <v>780</v>
      </c>
      <c r="C219" s="3">
        <v>7</v>
      </c>
      <c r="D219" s="3">
        <v>3.3</v>
      </c>
      <c r="E219" s="3">
        <v>216</v>
      </c>
      <c r="F219" s="3">
        <v>1790</v>
      </c>
      <c r="G219" s="3">
        <v>44073.1275781285</v>
      </c>
      <c r="H219" s="3">
        <v>100000000</v>
      </c>
      <c r="I219" s="3">
        <v>1</v>
      </c>
      <c r="J219" s="3">
        <v>8.2870370370370292</v>
      </c>
    </row>
    <row r="220" spans="1:10" x14ac:dyDescent="0.35">
      <c r="A220" s="3">
        <v>782</v>
      </c>
      <c r="B220" s="3">
        <v>783</v>
      </c>
      <c r="C220" s="3">
        <v>8</v>
      </c>
      <c r="D220" s="3">
        <v>1</v>
      </c>
      <c r="E220" s="3">
        <v>228</v>
      </c>
      <c r="F220" s="3">
        <v>1790</v>
      </c>
      <c r="G220" s="3">
        <v>42512.325194890203</v>
      </c>
      <c r="H220" s="3">
        <v>10000000</v>
      </c>
      <c r="I220" s="3">
        <v>100000</v>
      </c>
      <c r="J220" s="3">
        <v>7.8508771929824501</v>
      </c>
    </row>
    <row r="221" spans="1:10" x14ac:dyDescent="0.35">
      <c r="A221" s="3">
        <v>783</v>
      </c>
      <c r="B221" s="3">
        <v>784</v>
      </c>
      <c r="C221" s="3">
        <v>8</v>
      </c>
      <c r="D221" s="3">
        <v>1</v>
      </c>
      <c r="E221" s="3">
        <v>228</v>
      </c>
      <c r="F221" s="3">
        <v>1790</v>
      </c>
      <c r="G221" s="3">
        <v>42512.325194890203</v>
      </c>
      <c r="H221" s="3">
        <v>10000000</v>
      </c>
      <c r="I221" s="3">
        <v>100000</v>
      </c>
      <c r="J221" s="3">
        <v>7.8508771929824501</v>
      </c>
    </row>
    <row r="222" spans="1:10" x14ac:dyDescent="0.35">
      <c r="A222" s="3">
        <v>784</v>
      </c>
      <c r="B222" s="3">
        <v>785</v>
      </c>
      <c r="C222" s="3">
        <v>8</v>
      </c>
      <c r="D222" s="3">
        <v>3.4</v>
      </c>
      <c r="E222" s="3">
        <v>204</v>
      </c>
      <c r="F222" s="3">
        <v>1790</v>
      </c>
      <c r="G222" s="3">
        <v>42131.041313034199</v>
      </c>
      <c r="H222" s="3">
        <v>1000000</v>
      </c>
      <c r="I222" s="3">
        <v>10000</v>
      </c>
      <c r="J222" s="3">
        <v>8.7745098039215694</v>
      </c>
    </row>
    <row r="223" spans="1:10" x14ac:dyDescent="0.35">
      <c r="A223" s="3">
        <v>785</v>
      </c>
      <c r="B223" s="3">
        <v>786</v>
      </c>
      <c r="C223" s="3">
        <v>8</v>
      </c>
      <c r="D223" s="3">
        <v>3.4</v>
      </c>
      <c r="E223" s="3">
        <v>192</v>
      </c>
      <c r="F223" s="3">
        <v>1790</v>
      </c>
      <c r="G223" s="3">
        <v>38359.963016743102</v>
      </c>
      <c r="H223" s="3">
        <v>1000000</v>
      </c>
      <c r="I223" s="3">
        <v>10000</v>
      </c>
      <c r="J223" s="3">
        <v>9.3229166666666607</v>
      </c>
    </row>
    <row r="224" spans="1:10" x14ac:dyDescent="0.35">
      <c r="A224" s="3">
        <v>786</v>
      </c>
      <c r="B224" s="3">
        <v>787</v>
      </c>
      <c r="C224" s="3">
        <v>8</v>
      </c>
      <c r="D224" s="3">
        <v>3.4</v>
      </c>
      <c r="E224" s="3">
        <v>204</v>
      </c>
      <c r="F224" s="3">
        <v>1790</v>
      </c>
      <c r="G224" s="3">
        <v>42131.041313034199</v>
      </c>
      <c r="H224" s="3">
        <v>1000000</v>
      </c>
      <c r="I224" s="3">
        <v>10000</v>
      </c>
      <c r="J224" s="3">
        <v>8.7745098039215694</v>
      </c>
    </row>
    <row r="225" spans="1:10" x14ac:dyDescent="0.35">
      <c r="A225" s="3">
        <v>787</v>
      </c>
      <c r="B225" s="3">
        <v>788</v>
      </c>
      <c r="C225" s="3">
        <v>8</v>
      </c>
      <c r="D225" s="3">
        <v>3.4</v>
      </c>
      <c r="E225" s="3">
        <v>204</v>
      </c>
      <c r="F225" s="3">
        <v>1790</v>
      </c>
      <c r="G225" s="3">
        <v>42131.041313034199</v>
      </c>
      <c r="H225" s="3">
        <v>1000000</v>
      </c>
      <c r="I225" s="3">
        <v>10000</v>
      </c>
      <c r="J225" s="3">
        <v>8.7745098039215694</v>
      </c>
    </row>
    <row r="226" spans="1:10" x14ac:dyDescent="0.35">
      <c r="A226" s="3">
        <v>788</v>
      </c>
      <c r="B226" s="3">
        <v>789</v>
      </c>
      <c r="C226" s="3">
        <v>8</v>
      </c>
      <c r="D226" s="3">
        <v>3.4</v>
      </c>
      <c r="E226" s="3">
        <v>216</v>
      </c>
      <c r="F226" s="3">
        <v>1790</v>
      </c>
      <c r="G226" s="3">
        <v>45578.7412884558</v>
      </c>
      <c r="H226" s="3">
        <v>1000000</v>
      </c>
      <c r="I226" s="3">
        <v>10000</v>
      </c>
      <c r="J226" s="3">
        <v>8.2870370370370292</v>
      </c>
    </row>
    <row r="227" spans="1:10" x14ac:dyDescent="0.35">
      <c r="A227" s="3">
        <v>789</v>
      </c>
      <c r="B227" s="3">
        <v>790</v>
      </c>
      <c r="C227" s="3">
        <v>8</v>
      </c>
      <c r="D227" s="3">
        <v>3.4</v>
      </c>
      <c r="E227" s="3">
        <v>180</v>
      </c>
      <c r="F227" s="3">
        <v>1790</v>
      </c>
      <c r="G227" s="3">
        <v>34862.8154563965</v>
      </c>
      <c r="H227" s="3">
        <v>1000000</v>
      </c>
      <c r="I227" s="3">
        <v>10000</v>
      </c>
      <c r="J227" s="3">
        <v>9.9444444444444393</v>
      </c>
    </row>
    <row r="228" spans="1:10" x14ac:dyDescent="0.35">
      <c r="A228" s="3">
        <v>790</v>
      </c>
      <c r="B228" s="3">
        <v>791</v>
      </c>
      <c r="C228" s="3">
        <v>8</v>
      </c>
      <c r="D228" s="3">
        <v>3.3</v>
      </c>
      <c r="E228" s="3">
        <v>168</v>
      </c>
      <c r="F228" s="3">
        <v>1790</v>
      </c>
      <c r="G228" s="3">
        <v>29777.2562391375</v>
      </c>
      <c r="H228" s="3">
        <v>100000000</v>
      </c>
      <c r="I228" s="3">
        <v>10</v>
      </c>
      <c r="J228" s="3">
        <v>10.6547619047619</v>
      </c>
    </row>
    <row r="229" spans="1:10" x14ac:dyDescent="0.35">
      <c r="A229" s="3">
        <v>791</v>
      </c>
      <c r="B229" s="3">
        <v>792</v>
      </c>
      <c r="C229" s="3">
        <v>8</v>
      </c>
      <c r="D229" s="3">
        <v>3.3</v>
      </c>
      <c r="E229" s="3">
        <v>228</v>
      </c>
      <c r="F229" s="3">
        <v>1790</v>
      </c>
      <c r="G229" s="3">
        <v>47954.669083869398</v>
      </c>
      <c r="H229" s="3">
        <v>100000000</v>
      </c>
      <c r="I229" s="3">
        <v>10</v>
      </c>
      <c r="J229" s="3">
        <v>7.8508771929824501</v>
      </c>
    </row>
    <row r="230" spans="1:10" x14ac:dyDescent="0.35">
      <c r="A230" s="3">
        <v>792</v>
      </c>
      <c r="B230" s="3">
        <v>793</v>
      </c>
      <c r="C230" s="3">
        <v>8</v>
      </c>
      <c r="D230" s="3">
        <v>3.3</v>
      </c>
      <c r="E230" s="3">
        <v>204</v>
      </c>
      <c r="F230" s="3">
        <v>1790</v>
      </c>
      <c r="G230" s="3">
        <v>40685.589050729599</v>
      </c>
      <c r="H230" s="3">
        <v>100000000</v>
      </c>
      <c r="I230" s="3">
        <v>10</v>
      </c>
      <c r="J230" s="3">
        <v>8.7745098039215694</v>
      </c>
    </row>
    <row r="231" spans="1:10" x14ac:dyDescent="0.35">
      <c r="A231" s="3">
        <v>793</v>
      </c>
      <c r="B231" s="3">
        <v>794</v>
      </c>
      <c r="C231" s="3">
        <v>8</v>
      </c>
      <c r="D231" s="3">
        <v>3.3</v>
      </c>
      <c r="E231" s="3">
        <v>240</v>
      </c>
      <c r="F231" s="3">
        <v>1790</v>
      </c>
      <c r="G231" s="3">
        <v>51815.500843083901</v>
      </c>
      <c r="H231" s="3">
        <v>100000000</v>
      </c>
      <c r="I231" s="3">
        <v>10</v>
      </c>
      <c r="J231" s="3">
        <v>7.4583333333333304</v>
      </c>
    </row>
    <row r="232" spans="1:10" x14ac:dyDescent="0.35">
      <c r="A232" s="3">
        <v>794</v>
      </c>
      <c r="B232" s="3">
        <v>795</v>
      </c>
      <c r="C232" s="3">
        <v>8</v>
      </c>
      <c r="D232" s="3">
        <v>3.3</v>
      </c>
      <c r="E232" s="3">
        <v>192</v>
      </c>
      <c r="F232" s="3">
        <v>1790</v>
      </c>
      <c r="G232" s="3">
        <v>36981.546835842702</v>
      </c>
      <c r="H232" s="3">
        <v>100000000</v>
      </c>
      <c r="I232" s="3">
        <v>10</v>
      </c>
      <c r="J232" s="3">
        <v>9.3229166666666607</v>
      </c>
    </row>
    <row r="233" spans="1:10" x14ac:dyDescent="0.35">
      <c r="A233" s="3">
        <v>795</v>
      </c>
      <c r="B233" s="3">
        <v>796</v>
      </c>
      <c r="C233" s="3">
        <v>8</v>
      </c>
      <c r="D233" s="3">
        <v>3.3</v>
      </c>
      <c r="E233" s="3">
        <v>204</v>
      </c>
      <c r="F233" s="3">
        <v>1790</v>
      </c>
      <c r="G233" s="3">
        <v>40685.589050729599</v>
      </c>
      <c r="H233" s="3">
        <v>100000000</v>
      </c>
      <c r="I233" s="3">
        <v>10</v>
      </c>
      <c r="J233" s="3">
        <v>8.7745098039215694</v>
      </c>
    </row>
    <row r="234" spans="1:10" x14ac:dyDescent="0.35">
      <c r="A234" s="3">
        <v>796</v>
      </c>
      <c r="B234" s="3">
        <v>797</v>
      </c>
      <c r="C234" s="3">
        <v>8</v>
      </c>
      <c r="D234" s="3">
        <v>3.3</v>
      </c>
      <c r="E234" s="3">
        <v>168</v>
      </c>
      <c r="F234" s="3">
        <v>1790</v>
      </c>
      <c r="G234" s="3">
        <v>29777.2562391375</v>
      </c>
      <c r="H234" s="3">
        <v>100000000</v>
      </c>
      <c r="I234" s="3">
        <v>1</v>
      </c>
      <c r="J234" s="3">
        <v>10.6547619047619</v>
      </c>
    </row>
    <row r="235" spans="1:10" x14ac:dyDescent="0.35">
      <c r="A235" s="3">
        <v>797</v>
      </c>
      <c r="B235" s="3">
        <v>798</v>
      </c>
      <c r="C235" s="3">
        <v>8</v>
      </c>
      <c r="D235" s="3">
        <v>3.3</v>
      </c>
      <c r="E235" s="3">
        <v>216</v>
      </c>
      <c r="F235" s="3">
        <v>1790</v>
      </c>
      <c r="G235" s="3">
        <v>44073.1275781285</v>
      </c>
      <c r="H235" s="3">
        <v>100000000</v>
      </c>
      <c r="I235" s="3">
        <v>1</v>
      </c>
      <c r="J235" s="3">
        <v>8.2870370370370292</v>
      </c>
    </row>
    <row r="236" spans="1:10" x14ac:dyDescent="0.35">
      <c r="A236" s="3">
        <v>798</v>
      </c>
      <c r="B236" s="3">
        <v>799</v>
      </c>
      <c r="C236" s="3">
        <v>8</v>
      </c>
      <c r="D236" s="3">
        <v>3.3</v>
      </c>
      <c r="E236" s="3">
        <v>192</v>
      </c>
      <c r="F236" s="3">
        <v>1790</v>
      </c>
      <c r="G236" s="3">
        <v>36981.546835842702</v>
      </c>
      <c r="H236" s="3">
        <v>100000000</v>
      </c>
      <c r="I236" s="3">
        <v>1</v>
      </c>
      <c r="J236" s="3">
        <v>9.3229166666666607</v>
      </c>
    </row>
    <row r="237" spans="1:10" x14ac:dyDescent="0.35">
      <c r="A237" s="3">
        <v>799</v>
      </c>
      <c r="B237" s="3">
        <v>800</v>
      </c>
      <c r="C237" s="3">
        <v>8</v>
      </c>
      <c r="D237" s="3">
        <v>3.3</v>
      </c>
      <c r="E237" s="3">
        <v>216</v>
      </c>
      <c r="F237" s="3">
        <v>1790</v>
      </c>
      <c r="G237" s="3">
        <v>44073.1275781285</v>
      </c>
      <c r="H237" s="3">
        <v>100000000</v>
      </c>
      <c r="I237" s="3">
        <v>1</v>
      </c>
      <c r="J237" s="3">
        <v>8.2870370370370292</v>
      </c>
    </row>
    <row r="238" spans="1:10" x14ac:dyDescent="0.35">
      <c r="A238" s="3">
        <v>800</v>
      </c>
      <c r="B238" s="3">
        <v>801</v>
      </c>
      <c r="C238" s="3">
        <v>2</v>
      </c>
      <c r="D238" s="3">
        <v>1</v>
      </c>
      <c r="E238" s="3">
        <v>156</v>
      </c>
      <c r="F238" s="3">
        <v>1490</v>
      </c>
      <c r="G238" s="3">
        <v>14441.0471984992</v>
      </c>
      <c r="H238" s="3">
        <v>1</v>
      </c>
      <c r="I238" s="3">
        <v>100000000</v>
      </c>
      <c r="J238" s="3">
        <v>9.5512820512820493</v>
      </c>
    </row>
    <row r="239" spans="1:10" x14ac:dyDescent="0.35">
      <c r="A239" s="3">
        <v>801</v>
      </c>
      <c r="B239" s="3">
        <v>802</v>
      </c>
      <c r="C239" s="3">
        <v>2</v>
      </c>
      <c r="D239" s="3">
        <v>1</v>
      </c>
      <c r="E239" s="3">
        <v>168</v>
      </c>
      <c r="F239" s="3">
        <v>1490</v>
      </c>
      <c r="G239" s="3">
        <v>15523.404040769499</v>
      </c>
      <c r="H239" s="3">
        <v>1</v>
      </c>
      <c r="I239" s="3">
        <v>100000000</v>
      </c>
      <c r="J239" s="3">
        <v>8.8690476190476097</v>
      </c>
    </row>
    <row r="240" spans="1:10" x14ac:dyDescent="0.35">
      <c r="A240" s="3">
        <v>802</v>
      </c>
      <c r="B240" s="3">
        <v>803</v>
      </c>
      <c r="C240" s="3">
        <v>2</v>
      </c>
      <c r="D240" s="3">
        <v>1</v>
      </c>
      <c r="E240" s="3">
        <v>192</v>
      </c>
      <c r="F240" s="3">
        <v>1490</v>
      </c>
      <c r="G240" s="3">
        <v>18803.652111748801</v>
      </c>
      <c r="H240" s="3">
        <v>1</v>
      </c>
      <c r="I240" s="3">
        <v>100000000</v>
      </c>
      <c r="J240" s="3">
        <v>7.7604166666666599</v>
      </c>
    </row>
    <row r="241" spans="1:10" x14ac:dyDescent="0.35">
      <c r="A241" s="3">
        <v>803</v>
      </c>
      <c r="B241" s="3">
        <v>804</v>
      </c>
      <c r="C241" s="3">
        <v>2</v>
      </c>
      <c r="D241" s="3">
        <v>3.3</v>
      </c>
      <c r="E241" s="3">
        <v>168</v>
      </c>
      <c r="F241" s="3">
        <v>1490</v>
      </c>
      <c r="G241" s="3">
        <v>19578.226855866</v>
      </c>
      <c r="H241" s="3">
        <v>1</v>
      </c>
      <c r="I241" s="3">
        <v>10</v>
      </c>
      <c r="J241" s="3">
        <v>8.8690476190476097</v>
      </c>
    </row>
    <row r="242" spans="1:10" x14ac:dyDescent="0.35">
      <c r="A242" s="3">
        <v>804</v>
      </c>
      <c r="B242" s="3">
        <v>805</v>
      </c>
      <c r="C242" s="3">
        <v>2</v>
      </c>
      <c r="D242" s="3">
        <v>3.3</v>
      </c>
      <c r="E242" s="3">
        <v>192</v>
      </c>
      <c r="F242" s="3">
        <v>1490</v>
      </c>
      <c r="G242" s="3">
        <v>24459.079955088</v>
      </c>
      <c r="H242" s="3">
        <v>1000</v>
      </c>
      <c r="I242" s="3">
        <v>10</v>
      </c>
      <c r="J242" s="3">
        <v>7.7604166666666599</v>
      </c>
    </row>
    <row r="243" spans="1:10" x14ac:dyDescent="0.35">
      <c r="A243" s="3">
        <v>805</v>
      </c>
      <c r="B243" s="3">
        <v>806</v>
      </c>
      <c r="C243" s="3">
        <v>2</v>
      </c>
      <c r="D243" s="3">
        <v>3.3</v>
      </c>
      <c r="E243" s="3">
        <v>228</v>
      </c>
      <c r="F243" s="3">
        <v>1490</v>
      </c>
      <c r="G243" s="3">
        <v>31700.623144970399</v>
      </c>
      <c r="H243" s="3">
        <v>1</v>
      </c>
      <c r="I243" s="3">
        <v>10</v>
      </c>
      <c r="J243" s="3">
        <v>6.5350877192982404</v>
      </c>
    </row>
    <row r="244" spans="1:10" x14ac:dyDescent="0.35">
      <c r="A244" s="3">
        <v>806</v>
      </c>
      <c r="B244" s="3">
        <v>807</v>
      </c>
      <c r="C244" s="3">
        <v>2</v>
      </c>
      <c r="D244" s="3">
        <v>3.3</v>
      </c>
      <c r="E244" s="3">
        <v>156</v>
      </c>
      <c r="F244" s="3">
        <v>1490</v>
      </c>
      <c r="G244" s="3">
        <v>18247.043440794499</v>
      </c>
      <c r="H244" s="3">
        <v>1000</v>
      </c>
      <c r="I244" s="3">
        <v>10</v>
      </c>
      <c r="J244" s="3">
        <v>9.5512820512820493</v>
      </c>
    </row>
    <row r="245" spans="1:10" x14ac:dyDescent="0.35">
      <c r="A245" s="3">
        <v>807</v>
      </c>
      <c r="B245" s="3">
        <v>808</v>
      </c>
      <c r="C245" s="3">
        <v>2</v>
      </c>
      <c r="D245" s="3">
        <v>3.3</v>
      </c>
      <c r="E245" s="3">
        <v>180</v>
      </c>
      <c r="F245" s="3">
        <v>1490</v>
      </c>
      <c r="G245" s="3">
        <v>21853.170861359598</v>
      </c>
      <c r="H245" s="3">
        <v>1</v>
      </c>
      <c r="I245" s="3">
        <v>10</v>
      </c>
      <c r="J245" s="3">
        <v>8.2777777777777697</v>
      </c>
    </row>
    <row r="246" spans="1:10" x14ac:dyDescent="0.35">
      <c r="A246" s="3">
        <v>808</v>
      </c>
      <c r="B246" s="3">
        <v>809</v>
      </c>
      <c r="C246" s="3">
        <v>2</v>
      </c>
      <c r="D246" s="3">
        <v>3.3</v>
      </c>
      <c r="E246" s="3">
        <v>228</v>
      </c>
      <c r="F246" s="3">
        <v>1490</v>
      </c>
      <c r="G246" s="3">
        <v>31700.623144970399</v>
      </c>
      <c r="H246" s="3">
        <v>1</v>
      </c>
      <c r="I246" s="3">
        <v>10</v>
      </c>
      <c r="J246" s="3">
        <v>6.5350877192982404</v>
      </c>
    </row>
    <row r="247" spans="1:10" x14ac:dyDescent="0.35">
      <c r="A247" s="3">
        <v>809</v>
      </c>
      <c r="B247" s="3">
        <v>810</v>
      </c>
      <c r="C247" s="3">
        <v>2</v>
      </c>
      <c r="D247" s="3">
        <v>3.3</v>
      </c>
      <c r="E247" s="3">
        <v>180</v>
      </c>
      <c r="F247" s="3">
        <v>1490</v>
      </c>
      <c r="G247" s="3">
        <v>21887.3540581905</v>
      </c>
      <c r="H247" s="3">
        <v>1000</v>
      </c>
      <c r="I247" s="3">
        <v>10</v>
      </c>
      <c r="J247" s="3">
        <v>8.2777777777777697</v>
      </c>
    </row>
    <row r="248" spans="1:10" x14ac:dyDescent="0.35">
      <c r="A248" s="3">
        <v>810</v>
      </c>
      <c r="B248" s="3">
        <v>811</v>
      </c>
      <c r="C248" s="3">
        <v>2</v>
      </c>
      <c r="D248" s="3">
        <v>3.3</v>
      </c>
      <c r="E248" s="3">
        <v>156</v>
      </c>
      <c r="F248" s="3">
        <v>1490</v>
      </c>
      <c r="G248" s="3">
        <v>18247.043440794499</v>
      </c>
      <c r="H248" s="3">
        <v>1000</v>
      </c>
      <c r="I248" s="3">
        <v>10</v>
      </c>
      <c r="J248" s="3">
        <v>9.5512820512820493</v>
      </c>
    </row>
    <row r="249" spans="1:10" x14ac:dyDescent="0.35">
      <c r="A249" s="3">
        <v>811</v>
      </c>
      <c r="B249" s="3">
        <v>812</v>
      </c>
      <c r="C249" s="3">
        <v>2</v>
      </c>
      <c r="D249" s="3">
        <v>3.3</v>
      </c>
      <c r="E249" s="3">
        <v>192</v>
      </c>
      <c r="F249" s="3">
        <v>1490</v>
      </c>
      <c r="G249" s="3">
        <v>24459.079955088</v>
      </c>
      <c r="H249" s="3">
        <v>1</v>
      </c>
      <c r="I249" s="3">
        <v>10</v>
      </c>
      <c r="J249" s="3">
        <v>7.7604166666666599</v>
      </c>
    </row>
    <row r="250" spans="1:10" x14ac:dyDescent="0.35">
      <c r="A250" s="3">
        <v>812</v>
      </c>
      <c r="B250" s="3">
        <v>813</v>
      </c>
      <c r="C250" s="3">
        <v>2</v>
      </c>
      <c r="D250" s="3">
        <v>3.3</v>
      </c>
      <c r="E250" s="3">
        <v>192</v>
      </c>
      <c r="F250" s="3">
        <v>1490</v>
      </c>
      <c r="G250" s="3">
        <v>24459.079955088</v>
      </c>
      <c r="H250" s="3">
        <v>1</v>
      </c>
      <c r="I250" s="3">
        <v>10</v>
      </c>
      <c r="J250" s="3">
        <v>7.7604166666666599</v>
      </c>
    </row>
    <row r="251" spans="1:10" x14ac:dyDescent="0.35">
      <c r="A251" s="3">
        <v>813</v>
      </c>
      <c r="B251" s="3">
        <v>814</v>
      </c>
      <c r="C251" s="3">
        <v>2</v>
      </c>
      <c r="D251" s="3">
        <v>3.3</v>
      </c>
      <c r="E251" s="3">
        <v>192</v>
      </c>
      <c r="F251" s="3">
        <v>1490</v>
      </c>
      <c r="G251" s="3">
        <v>24459.079955088</v>
      </c>
      <c r="H251" s="3">
        <v>1000</v>
      </c>
      <c r="I251" s="3">
        <v>10</v>
      </c>
      <c r="J251" s="3">
        <v>7.7604166666666599</v>
      </c>
    </row>
    <row r="252" spans="1:10" x14ac:dyDescent="0.35">
      <c r="A252" s="3">
        <v>814</v>
      </c>
      <c r="B252" s="3">
        <v>815</v>
      </c>
      <c r="C252" s="3">
        <v>2</v>
      </c>
      <c r="D252" s="3">
        <v>3.3</v>
      </c>
      <c r="E252" s="3">
        <v>168</v>
      </c>
      <c r="F252" s="3">
        <v>1490</v>
      </c>
      <c r="G252" s="3">
        <v>19578.226855866</v>
      </c>
      <c r="H252" s="3">
        <v>1</v>
      </c>
      <c r="I252" s="3">
        <v>10</v>
      </c>
      <c r="J252" s="3">
        <v>8.8690476190476097</v>
      </c>
    </row>
    <row r="253" spans="1:10" x14ac:dyDescent="0.35">
      <c r="A253" s="3">
        <v>815</v>
      </c>
      <c r="B253" s="3">
        <v>816</v>
      </c>
      <c r="C253" s="3">
        <v>2</v>
      </c>
      <c r="D253" s="3">
        <v>3.3</v>
      </c>
      <c r="E253" s="3">
        <v>192</v>
      </c>
      <c r="F253" s="3">
        <v>1490</v>
      </c>
      <c r="G253" s="3">
        <v>24459.079955088</v>
      </c>
      <c r="H253" s="3">
        <v>1000</v>
      </c>
      <c r="I253" s="3">
        <v>10</v>
      </c>
      <c r="J253" s="3">
        <v>7.7604166666666599</v>
      </c>
    </row>
    <row r="254" spans="1:10" x14ac:dyDescent="0.35">
      <c r="A254" s="3">
        <v>819</v>
      </c>
      <c r="B254" s="3">
        <v>820</v>
      </c>
      <c r="C254" s="3">
        <v>3</v>
      </c>
      <c r="D254" s="3">
        <v>1</v>
      </c>
      <c r="E254" s="3">
        <v>156</v>
      </c>
      <c r="F254" s="3">
        <v>1490</v>
      </c>
      <c r="G254" s="3">
        <v>14441.0471984992</v>
      </c>
      <c r="H254" s="3">
        <v>1</v>
      </c>
      <c r="I254" s="3">
        <v>100000000</v>
      </c>
      <c r="J254" s="3">
        <v>9.5512820512820493</v>
      </c>
    </row>
    <row r="255" spans="1:10" x14ac:dyDescent="0.35">
      <c r="A255" s="3">
        <v>826</v>
      </c>
      <c r="B255" s="3">
        <v>827</v>
      </c>
      <c r="C255" s="3">
        <v>3</v>
      </c>
      <c r="D255" s="3">
        <v>3.3</v>
      </c>
      <c r="E255" s="3">
        <v>156</v>
      </c>
      <c r="F255" s="3">
        <v>1490</v>
      </c>
      <c r="G255" s="3">
        <v>18247.043440794499</v>
      </c>
      <c r="H255" s="3">
        <v>1000</v>
      </c>
      <c r="I255" s="3">
        <v>10</v>
      </c>
      <c r="J255" s="3">
        <v>9.5512820512820493</v>
      </c>
    </row>
    <row r="256" spans="1:10" x14ac:dyDescent="0.35">
      <c r="A256" s="3">
        <v>848</v>
      </c>
      <c r="B256" s="3">
        <v>849</v>
      </c>
      <c r="C256" s="3">
        <v>4</v>
      </c>
      <c r="D256" s="3">
        <v>3.4</v>
      </c>
      <c r="E256" s="3">
        <v>204</v>
      </c>
      <c r="F256" s="3">
        <v>1490</v>
      </c>
      <c r="G256" s="3">
        <v>31114.026736106</v>
      </c>
      <c r="H256" s="3">
        <v>1000000</v>
      </c>
      <c r="I256" s="3">
        <v>10000</v>
      </c>
      <c r="J256" s="3">
        <v>7.3039215686274499</v>
      </c>
    </row>
    <row r="257" spans="1:10" x14ac:dyDescent="0.35">
      <c r="A257" s="3">
        <v>850</v>
      </c>
      <c r="B257" s="3">
        <v>851</v>
      </c>
      <c r="C257" s="3">
        <v>4</v>
      </c>
      <c r="D257" s="3">
        <v>3.4</v>
      </c>
      <c r="E257" s="3">
        <v>192</v>
      </c>
      <c r="F257" s="3">
        <v>1490</v>
      </c>
      <c r="G257" s="3">
        <v>27272.094342770899</v>
      </c>
      <c r="H257" s="3">
        <v>100</v>
      </c>
      <c r="I257" s="3">
        <v>10000</v>
      </c>
      <c r="J257" s="3">
        <v>7.7604166666666599</v>
      </c>
    </row>
    <row r="258" spans="1:10" x14ac:dyDescent="0.35">
      <c r="A258" s="3">
        <v>856</v>
      </c>
      <c r="B258" s="3">
        <v>857</v>
      </c>
      <c r="C258" s="3">
        <v>4</v>
      </c>
      <c r="D258" s="3">
        <v>3.1</v>
      </c>
      <c r="E258" s="3">
        <v>132</v>
      </c>
      <c r="F258" s="3">
        <v>1490</v>
      </c>
      <c r="G258" s="3">
        <v>15137.1600666954</v>
      </c>
      <c r="H258" s="3">
        <v>100000</v>
      </c>
      <c r="I258" s="3">
        <v>10000</v>
      </c>
      <c r="J258" s="3">
        <v>11.2878787878787</v>
      </c>
    </row>
    <row r="259" spans="1:10" x14ac:dyDescent="0.35">
      <c r="A259" s="3">
        <v>858</v>
      </c>
      <c r="B259" s="3">
        <v>859</v>
      </c>
      <c r="C259" s="3">
        <v>4</v>
      </c>
      <c r="D259" s="3">
        <v>3.4</v>
      </c>
      <c r="E259" s="3">
        <v>240</v>
      </c>
      <c r="F259" s="3">
        <v>1490</v>
      </c>
      <c r="G259" s="3">
        <v>40071.719428321601</v>
      </c>
      <c r="H259" s="3">
        <v>1000000</v>
      </c>
      <c r="I259" s="3">
        <v>10000</v>
      </c>
      <c r="J259" s="3">
        <v>6.2083333333333304</v>
      </c>
    </row>
    <row r="260" spans="1:10" x14ac:dyDescent="0.35">
      <c r="A260" s="3">
        <v>876</v>
      </c>
      <c r="B260" s="3">
        <v>877</v>
      </c>
      <c r="C260" s="3">
        <v>4</v>
      </c>
      <c r="D260" s="3">
        <v>3.2</v>
      </c>
      <c r="E260" s="3">
        <v>192</v>
      </c>
      <c r="F260" s="3">
        <v>1490</v>
      </c>
      <c r="G260" s="3">
        <v>26007.1896814096</v>
      </c>
      <c r="H260" s="3">
        <v>10</v>
      </c>
      <c r="I260" s="3">
        <v>10</v>
      </c>
      <c r="J260" s="3">
        <v>7.7604166666666599</v>
      </c>
    </row>
    <row r="261" spans="1:10" x14ac:dyDescent="0.35">
      <c r="A261" s="3">
        <v>879</v>
      </c>
      <c r="B261" s="3">
        <v>880</v>
      </c>
      <c r="C261" s="3">
        <v>4</v>
      </c>
      <c r="D261" s="3">
        <v>3.2</v>
      </c>
      <c r="E261" s="3">
        <v>168</v>
      </c>
      <c r="F261" s="3">
        <v>1490</v>
      </c>
      <c r="G261" s="3">
        <v>20754.312690480801</v>
      </c>
      <c r="H261" s="3">
        <v>10</v>
      </c>
      <c r="I261" s="3">
        <v>10</v>
      </c>
      <c r="J261" s="3">
        <v>8.8690476190476097</v>
      </c>
    </row>
    <row r="262" spans="1:10" x14ac:dyDescent="0.35">
      <c r="A262" s="3">
        <v>890</v>
      </c>
      <c r="B262" s="3">
        <v>891</v>
      </c>
      <c r="C262" s="3">
        <v>4</v>
      </c>
      <c r="D262" s="3">
        <v>3.3</v>
      </c>
      <c r="E262" s="3">
        <v>156</v>
      </c>
      <c r="F262" s="3">
        <v>1490</v>
      </c>
      <c r="G262" s="3">
        <v>19887.499624114302</v>
      </c>
      <c r="H262" s="3">
        <v>1000</v>
      </c>
      <c r="I262" s="3">
        <v>1</v>
      </c>
      <c r="J262" s="3">
        <v>9.5512820512820493</v>
      </c>
    </row>
    <row r="263" spans="1:10" x14ac:dyDescent="0.35">
      <c r="A263" s="3">
        <v>899</v>
      </c>
      <c r="B263" s="3">
        <v>900</v>
      </c>
      <c r="C263" s="3">
        <v>5</v>
      </c>
      <c r="D263" s="3">
        <v>3.3</v>
      </c>
      <c r="E263" s="3">
        <v>192</v>
      </c>
      <c r="F263" s="3">
        <v>1490</v>
      </c>
      <c r="G263" s="3">
        <v>29195.303311269399</v>
      </c>
      <c r="H263" s="3">
        <v>100000000</v>
      </c>
      <c r="I263" s="3">
        <v>10000000</v>
      </c>
      <c r="J263" s="3">
        <v>7.7604166666666599</v>
      </c>
    </row>
    <row r="264" spans="1:10" x14ac:dyDescent="0.35">
      <c r="A264" s="3">
        <v>912</v>
      </c>
      <c r="B264" s="3">
        <v>913</v>
      </c>
      <c r="C264" s="3">
        <v>5</v>
      </c>
      <c r="D264" s="3">
        <v>2</v>
      </c>
      <c r="E264" s="3">
        <v>168</v>
      </c>
      <c r="F264" s="3">
        <v>1490</v>
      </c>
      <c r="G264" s="3">
        <v>20676.7941190745</v>
      </c>
      <c r="H264" s="3">
        <v>10000</v>
      </c>
      <c r="I264" s="3">
        <v>1000000</v>
      </c>
      <c r="J264" s="3">
        <v>8.8690476190476097</v>
      </c>
    </row>
    <row r="265" spans="1:10" x14ac:dyDescent="0.35">
      <c r="A265" s="3">
        <v>913</v>
      </c>
      <c r="B265" s="3">
        <v>914</v>
      </c>
      <c r="C265" s="3">
        <v>5</v>
      </c>
      <c r="D265" s="3">
        <v>2</v>
      </c>
      <c r="E265" s="3">
        <v>192</v>
      </c>
      <c r="F265" s="3">
        <v>1490</v>
      </c>
      <c r="G265" s="3">
        <v>25776.377260017201</v>
      </c>
      <c r="H265" s="3">
        <v>10000</v>
      </c>
      <c r="I265" s="3">
        <v>1000000</v>
      </c>
      <c r="J265" s="3">
        <v>7.7604166666666599</v>
      </c>
    </row>
    <row r="266" spans="1:10" x14ac:dyDescent="0.35">
      <c r="A266" s="3">
        <v>915</v>
      </c>
      <c r="B266" s="3">
        <v>916</v>
      </c>
      <c r="C266" s="3">
        <v>5</v>
      </c>
      <c r="D266" s="3">
        <v>3.4</v>
      </c>
      <c r="E266" s="3">
        <v>192</v>
      </c>
      <c r="F266" s="3">
        <v>1490</v>
      </c>
      <c r="G266" s="3">
        <v>30288.374490489299</v>
      </c>
      <c r="H266" s="3">
        <v>1000000</v>
      </c>
      <c r="I266" s="3">
        <v>10000</v>
      </c>
      <c r="J266" s="3">
        <v>7.7604166666666599</v>
      </c>
    </row>
    <row r="267" spans="1:10" x14ac:dyDescent="0.35">
      <c r="A267" s="3">
        <v>918</v>
      </c>
      <c r="B267" s="3">
        <v>919</v>
      </c>
      <c r="C267" s="3">
        <v>5</v>
      </c>
      <c r="D267" s="3">
        <v>3.4</v>
      </c>
      <c r="E267" s="3">
        <v>144</v>
      </c>
      <c r="F267" s="3">
        <v>1490</v>
      </c>
      <c r="G267" s="3">
        <v>20299.2957822797</v>
      </c>
      <c r="H267" s="3">
        <v>1000000</v>
      </c>
      <c r="I267" s="3">
        <v>1000</v>
      </c>
      <c r="J267" s="3">
        <v>10.3472222222222</v>
      </c>
    </row>
    <row r="268" spans="1:10" x14ac:dyDescent="0.35">
      <c r="A268" s="3">
        <v>930</v>
      </c>
      <c r="B268" s="3">
        <v>931</v>
      </c>
      <c r="C268" s="3">
        <v>5</v>
      </c>
      <c r="D268" s="3">
        <v>3.4</v>
      </c>
      <c r="E268" s="3">
        <v>180</v>
      </c>
      <c r="F268" s="3">
        <v>1490</v>
      </c>
      <c r="G268" s="3">
        <v>27503.640840767599</v>
      </c>
      <c r="H268" s="3">
        <v>1000000</v>
      </c>
      <c r="I268" s="3">
        <v>100</v>
      </c>
      <c r="J268" s="3">
        <v>8.2777777777777697</v>
      </c>
    </row>
    <row r="269" spans="1:10" x14ac:dyDescent="0.35">
      <c r="A269" s="3">
        <v>943</v>
      </c>
      <c r="B269" s="3">
        <v>944</v>
      </c>
      <c r="C269" s="3">
        <v>6</v>
      </c>
      <c r="D269" s="3">
        <v>3.4</v>
      </c>
      <c r="E269" s="3">
        <v>180</v>
      </c>
      <c r="F269" s="3">
        <v>1490</v>
      </c>
      <c r="G269" s="3">
        <v>29435.3024692902</v>
      </c>
      <c r="H269" s="3">
        <v>1000000</v>
      </c>
      <c r="I269" s="3">
        <v>10000</v>
      </c>
      <c r="J269" s="3">
        <v>8.2777777777777697</v>
      </c>
    </row>
    <row r="270" spans="1:10" x14ac:dyDescent="0.35">
      <c r="A270" s="3">
        <v>944</v>
      </c>
      <c r="B270" s="3">
        <v>945</v>
      </c>
      <c r="C270" s="3">
        <v>6</v>
      </c>
      <c r="D270" s="3">
        <v>3.4</v>
      </c>
      <c r="E270" s="3">
        <v>156</v>
      </c>
      <c r="F270" s="3">
        <v>1490</v>
      </c>
      <c r="G270" s="3">
        <v>24069.205692040701</v>
      </c>
      <c r="H270" s="3">
        <v>1000000</v>
      </c>
      <c r="I270" s="3">
        <v>10000</v>
      </c>
      <c r="J270" s="3">
        <v>9.5512820512820493</v>
      </c>
    </row>
    <row r="271" spans="1:10" x14ac:dyDescent="0.35">
      <c r="A271" s="3">
        <v>945</v>
      </c>
      <c r="B271" s="3">
        <v>946</v>
      </c>
      <c r="C271" s="3">
        <v>6</v>
      </c>
      <c r="D271" s="3">
        <v>3.4</v>
      </c>
      <c r="E271" s="3">
        <v>168</v>
      </c>
      <c r="F271" s="3">
        <v>1490</v>
      </c>
      <c r="G271" s="3">
        <v>25670.817759690901</v>
      </c>
      <c r="H271" s="3">
        <v>1000000</v>
      </c>
      <c r="I271" s="3">
        <v>10000</v>
      </c>
      <c r="J271" s="3">
        <v>8.8690476190476097</v>
      </c>
    </row>
    <row r="272" spans="1:10" x14ac:dyDescent="0.35">
      <c r="A272" s="3">
        <v>948</v>
      </c>
      <c r="B272" s="3">
        <v>949</v>
      </c>
      <c r="C272" s="3">
        <v>6</v>
      </c>
      <c r="D272" s="3">
        <v>3.3</v>
      </c>
      <c r="E272" s="3">
        <v>204</v>
      </c>
      <c r="F272" s="3">
        <v>1490</v>
      </c>
      <c r="G272" s="3">
        <v>34379.041290245899</v>
      </c>
      <c r="H272" s="3">
        <v>100000000</v>
      </c>
      <c r="I272" s="3">
        <v>10</v>
      </c>
      <c r="J272" s="3">
        <v>7.3039215686274499</v>
      </c>
    </row>
    <row r="273" spans="1:10" x14ac:dyDescent="0.35">
      <c r="A273" s="3">
        <v>950</v>
      </c>
      <c r="B273" s="3">
        <v>951</v>
      </c>
      <c r="C273" s="3">
        <v>6</v>
      </c>
      <c r="D273" s="3">
        <v>3.3</v>
      </c>
      <c r="E273" s="3">
        <v>192</v>
      </c>
      <c r="F273" s="3">
        <v>1490</v>
      </c>
      <c r="G273" s="3">
        <v>31929.489268949001</v>
      </c>
      <c r="H273" s="3">
        <v>100000000</v>
      </c>
      <c r="I273" s="3">
        <v>1</v>
      </c>
      <c r="J273" s="3">
        <v>7.7604166666666599</v>
      </c>
    </row>
    <row r="274" spans="1:10" x14ac:dyDescent="0.35">
      <c r="A274" s="3">
        <v>959</v>
      </c>
      <c r="B274" s="3">
        <v>960</v>
      </c>
      <c r="C274" s="3">
        <v>7</v>
      </c>
      <c r="D274" s="3">
        <v>1</v>
      </c>
      <c r="E274" s="3">
        <v>180</v>
      </c>
      <c r="F274" s="3">
        <v>1490</v>
      </c>
      <c r="G274" s="3">
        <v>26315.462291470401</v>
      </c>
      <c r="H274" s="3">
        <v>10000000</v>
      </c>
      <c r="I274" s="3">
        <v>100000</v>
      </c>
      <c r="J274" s="3">
        <v>8.2777777777777697</v>
      </c>
    </row>
    <row r="275" spans="1:10" x14ac:dyDescent="0.35">
      <c r="A275" s="3">
        <v>961</v>
      </c>
      <c r="B275" s="3">
        <v>962</v>
      </c>
      <c r="C275" s="3">
        <v>7</v>
      </c>
      <c r="D275" s="3">
        <v>3.4</v>
      </c>
      <c r="E275" s="3">
        <v>180</v>
      </c>
      <c r="F275" s="3">
        <v>1490</v>
      </c>
      <c r="G275" s="3">
        <v>31733.399294188199</v>
      </c>
      <c r="H275" s="3">
        <v>1000000</v>
      </c>
      <c r="I275" s="3">
        <v>10000</v>
      </c>
      <c r="J275" s="3">
        <v>8.2777777777777697</v>
      </c>
    </row>
    <row r="276" spans="1:10" x14ac:dyDescent="0.35">
      <c r="A276" s="3">
        <v>971</v>
      </c>
      <c r="B276" s="3">
        <v>972</v>
      </c>
      <c r="C276" s="3">
        <v>7</v>
      </c>
      <c r="D276" s="3">
        <v>3.3</v>
      </c>
      <c r="E276" s="3">
        <v>180</v>
      </c>
      <c r="F276" s="3">
        <v>1490</v>
      </c>
      <c r="G276" s="3">
        <v>30948.693861336698</v>
      </c>
      <c r="H276" s="3">
        <v>100000000</v>
      </c>
      <c r="I276" s="3">
        <v>10</v>
      </c>
      <c r="J276" s="3">
        <v>8.2777777777777697</v>
      </c>
    </row>
    <row r="277" spans="1:10" x14ac:dyDescent="0.35">
      <c r="A277" s="3">
        <v>972</v>
      </c>
      <c r="B277" s="3">
        <v>973</v>
      </c>
      <c r="C277" s="3">
        <v>7</v>
      </c>
      <c r="D277" s="3">
        <v>3.3</v>
      </c>
      <c r="E277" s="3">
        <v>192</v>
      </c>
      <c r="F277" s="3">
        <v>1490</v>
      </c>
      <c r="G277" s="3">
        <v>34109.795770077602</v>
      </c>
      <c r="H277" s="3">
        <v>100000000</v>
      </c>
      <c r="I277" s="3">
        <v>10</v>
      </c>
      <c r="J277" s="3">
        <v>7.7604166666666599</v>
      </c>
    </row>
    <row r="278" spans="1:10" x14ac:dyDescent="0.35">
      <c r="A278" s="3">
        <v>979</v>
      </c>
      <c r="B278" s="3">
        <v>980</v>
      </c>
      <c r="C278" s="3">
        <v>7</v>
      </c>
      <c r="D278" s="3">
        <v>3.3</v>
      </c>
      <c r="E278" s="3">
        <v>144</v>
      </c>
      <c r="F278" s="3">
        <v>1490</v>
      </c>
      <c r="G278" s="3">
        <v>23272.067631061898</v>
      </c>
      <c r="H278" s="3">
        <v>100000000</v>
      </c>
      <c r="I278" s="3">
        <v>1</v>
      </c>
      <c r="J278" s="3">
        <v>10.3472222222222</v>
      </c>
    </row>
    <row r="279" spans="1:10" x14ac:dyDescent="0.35">
      <c r="A279" s="3">
        <v>982</v>
      </c>
      <c r="B279" s="3">
        <v>983</v>
      </c>
      <c r="C279" s="3">
        <v>8</v>
      </c>
      <c r="D279" s="3">
        <v>1</v>
      </c>
      <c r="E279" s="3">
        <v>144</v>
      </c>
      <c r="F279" s="3">
        <v>1490</v>
      </c>
      <c r="G279" s="3">
        <v>18921.8458308277</v>
      </c>
      <c r="H279" s="3">
        <v>10000000</v>
      </c>
      <c r="I279" s="3">
        <v>100000</v>
      </c>
      <c r="J279" s="3">
        <v>10.3472222222222</v>
      </c>
    </row>
    <row r="280" spans="1:10" x14ac:dyDescent="0.35">
      <c r="A280" s="3">
        <v>983</v>
      </c>
      <c r="B280" s="3">
        <v>984</v>
      </c>
      <c r="C280" s="3">
        <v>8</v>
      </c>
      <c r="D280" s="3">
        <v>1</v>
      </c>
      <c r="E280" s="3">
        <v>204</v>
      </c>
      <c r="F280" s="3">
        <v>1490</v>
      </c>
      <c r="G280" s="3">
        <v>32401.793837072</v>
      </c>
      <c r="H280" s="3">
        <v>10000000</v>
      </c>
      <c r="I280" s="3">
        <v>100000</v>
      </c>
      <c r="J280" s="3">
        <v>7.3039215686274499</v>
      </c>
    </row>
    <row r="281" spans="1:10" x14ac:dyDescent="0.35">
      <c r="A281" s="3">
        <v>984</v>
      </c>
      <c r="B281" s="3">
        <v>985</v>
      </c>
      <c r="C281" s="3">
        <v>8</v>
      </c>
      <c r="D281" s="3">
        <v>3.4</v>
      </c>
      <c r="E281" s="3">
        <v>168</v>
      </c>
      <c r="F281" s="3">
        <v>1490</v>
      </c>
      <c r="G281" s="3">
        <v>27968.9145845889</v>
      </c>
      <c r="H281" s="3">
        <v>1000000</v>
      </c>
      <c r="I281" s="3">
        <v>10000</v>
      </c>
      <c r="J281" s="3">
        <v>8.8690476190476097</v>
      </c>
    </row>
    <row r="282" spans="1:10" x14ac:dyDescent="0.35">
      <c r="A282" s="3">
        <v>985</v>
      </c>
      <c r="B282" s="3">
        <v>986</v>
      </c>
      <c r="C282" s="3">
        <v>8</v>
      </c>
      <c r="D282" s="3">
        <v>3.4</v>
      </c>
      <c r="E282" s="3">
        <v>216</v>
      </c>
      <c r="F282" s="3">
        <v>1490</v>
      </c>
      <c r="G282" s="3">
        <v>42459.804693596998</v>
      </c>
      <c r="H282" s="3">
        <v>1000000</v>
      </c>
      <c r="I282" s="3">
        <v>10000</v>
      </c>
      <c r="J282" s="3">
        <v>6.8981481481481399</v>
      </c>
    </row>
    <row r="283" spans="1:10" x14ac:dyDescent="0.35">
      <c r="A283" s="3">
        <v>986</v>
      </c>
      <c r="B283" s="3">
        <v>987</v>
      </c>
      <c r="C283" s="3">
        <v>8</v>
      </c>
      <c r="D283" s="3">
        <v>3.4</v>
      </c>
      <c r="E283" s="3">
        <v>168</v>
      </c>
      <c r="F283" s="3">
        <v>1490</v>
      </c>
      <c r="G283" s="3">
        <v>27968.9145845889</v>
      </c>
      <c r="H283" s="3">
        <v>1000000</v>
      </c>
      <c r="I283" s="3">
        <v>10000</v>
      </c>
      <c r="J283" s="3">
        <v>8.8690476190476097</v>
      </c>
    </row>
    <row r="284" spans="1:10" x14ac:dyDescent="0.35">
      <c r="A284" s="3">
        <v>987</v>
      </c>
      <c r="B284" s="3">
        <v>988</v>
      </c>
      <c r="C284" s="3">
        <v>8</v>
      </c>
      <c r="D284" s="3">
        <v>3.4</v>
      </c>
      <c r="E284" s="3">
        <v>228</v>
      </c>
      <c r="F284" s="3">
        <v>1490</v>
      </c>
      <c r="G284" s="3">
        <v>46265.300893519998</v>
      </c>
      <c r="H284" s="3">
        <v>1000000</v>
      </c>
      <c r="I284" s="3">
        <v>10000</v>
      </c>
      <c r="J284" s="3">
        <v>6.5350877192982404</v>
      </c>
    </row>
    <row r="285" spans="1:10" x14ac:dyDescent="0.35">
      <c r="A285" s="3">
        <v>988</v>
      </c>
      <c r="B285" s="3">
        <v>989</v>
      </c>
      <c r="C285" s="3">
        <v>8</v>
      </c>
      <c r="D285" s="3">
        <v>3.4</v>
      </c>
      <c r="E285" s="3">
        <v>204</v>
      </c>
      <c r="F285" s="3">
        <v>1490</v>
      </c>
      <c r="G285" s="3">
        <v>39012.104718175397</v>
      </c>
      <c r="H285" s="3">
        <v>1000000</v>
      </c>
      <c r="I285" s="3">
        <v>10000</v>
      </c>
      <c r="J285" s="3">
        <v>7.3039215686274499</v>
      </c>
    </row>
    <row r="286" spans="1:10" x14ac:dyDescent="0.35">
      <c r="A286" s="3">
        <v>989</v>
      </c>
      <c r="B286" s="3">
        <v>990</v>
      </c>
      <c r="C286" s="3">
        <v>8</v>
      </c>
      <c r="D286" s="3">
        <v>3.4</v>
      </c>
      <c r="E286" s="3">
        <v>180</v>
      </c>
      <c r="F286" s="3">
        <v>1490</v>
      </c>
      <c r="G286" s="3">
        <v>31733.399294188199</v>
      </c>
      <c r="H286" s="3">
        <v>1000000</v>
      </c>
      <c r="I286" s="3">
        <v>10000</v>
      </c>
      <c r="J286" s="3">
        <v>8.2777777777777697</v>
      </c>
    </row>
    <row r="287" spans="1:10" x14ac:dyDescent="0.35">
      <c r="A287" s="3">
        <v>990</v>
      </c>
      <c r="B287" s="3">
        <v>991</v>
      </c>
      <c r="C287" s="3">
        <v>8</v>
      </c>
      <c r="D287" s="3">
        <v>3.3</v>
      </c>
      <c r="E287" s="3">
        <v>180</v>
      </c>
      <c r="F287" s="3">
        <v>1490</v>
      </c>
      <c r="G287" s="3">
        <v>30948.693861336698</v>
      </c>
      <c r="H287" s="3">
        <v>100000000</v>
      </c>
      <c r="I287" s="3">
        <v>10</v>
      </c>
      <c r="J287" s="3">
        <v>8.2777777777777697</v>
      </c>
    </row>
    <row r="288" spans="1:10" x14ac:dyDescent="0.35">
      <c r="A288" s="3">
        <v>991</v>
      </c>
      <c r="B288" s="3">
        <v>992</v>
      </c>
      <c r="C288" s="3">
        <v>8</v>
      </c>
      <c r="D288" s="3">
        <v>3.3</v>
      </c>
      <c r="E288" s="3">
        <v>180</v>
      </c>
      <c r="F288" s="3">
        <v>1490</v>
      </c>
      <c r="G288" s="3">
        <v>30948.693861336698</v>
      </c>
      <c r="H288" s="3">
        <v>100000000</v>
      </c>
      <c r="I288" s="3">
        <v>10</v>
      </c>
      <c r="J288" s="3">
        <v>8.2777777777777697</v>
      </c>
    </row>
    <row r="289" spans="1:10" x14ac:dyDescent="0.35">
      <c r="A289" s="3">
        <v>992</v>
      </c>
      <c r="B289" s="3">
        <v>993</v>
      </c>
      <c r="C289" s="3">
        <v>8</v>
      </c>
      <c r="D289" s="3">
        <v>3.3</v>
      </c>
      <c r="E289" s="3">
        <v>180</v>
      </c>
      <c r="F289" s="3">
        <v>1490</v>
      </c>
      <c r="G289" s="3">
        <v>30948.693861336698</v>
      </c>
      <c r="H289" s="3">
        <v>100000000</v>
      </c>
      <c r="I289" s="3">
        <v>10</v>
      </c>
      <c r="J289" s="3">
        <v>8.2777777777777697</v>
      </c>
    </row>
    <row r="290" spans="1:10" x14ac:dyDescent="0.35">
      <c r="A290" s="3">
        <v>993</v>
      </c>
      <c r="B290" s="3">
        <v>994</v>
      </c>
      <c r="C290" s="3">
        <v>8</v>
      </c>
      <c r="D290" s="3">
        <v>3.3</v>
      </c>
      <c r="E290" s="3">
        <v>168</v>
      </c>
      <c r="F290" s="3">
        <v>1490</v>
      </c>
      <c r="G290" s="3">
        <v>27184.209151737301</v>
      </c>
      <c r="H290" s="3">
        <v>100000000</v>
      </c>
      <c r="I290" s="3">
        <v>10</v>
      </c>
      <c r="J290" s="3">
        <v>8.8690476190476097</v>
      </c>
    </row>
    <row r="291" spans="1:10" x14ac:dyDescent="0.35">
      <c r="A291" s="3">
        <v>994</v>
      </c>
      <c r="B291" s="3">
        <v>995</v>
      </c>
      <c r="C291" s="3">
        <v>8</v>
      </c>
      <c r="D291" s="3">
        <v>3.3</v>
      </c>
      <c r="E291" s="3">
        <v>192</v>
      </c>
      <c r="F291" s="3">
        <v>1490</v>
      </c>
      <c r="G291" s="3">
        <v>34109.795770077602</v>
      </c>
      <c r="H291" s="3">
        <v>100000000</v>
      </c>
      <c r="I291" s="3">
        <v>10</v>
      </c>
      <c r="J291" s="3">
        <v>7.7604166666666599</v>
      </c>
    </row>
    <row r="292" spans="1:10" x14ac:dyDescent="0.35">
      <c r="A292" s="3">
        <v>995</v>
      </c>
      <c r="B292" s="3">
        <v>996</v>
      </c>
      <c r="C292" s="3">
        <v>8</v>
      </c>
      <c r="D292" s="3">
        <v>3.3</v>
      </c>
      <c r="E292" s="3">
        <v>168</v>
      </c>
      <c r="F292" s="3">
        <v>1490</v>
      </c>
      <c r="G292" s="3">
        <v>27184.209151737301</v>
      </c>
      <c r="H292" s="3">
        <v>100000000</v>
      </c>
      <c r="I292" s="3">
        <v>10</v>
      </c>
      <c r="J292" s="3">
        <v>8.8690476190476097</v>
      </c>
    </row>
    <row r="293" spans="1:10" x14ac:dyDescent="0.35">
      <c r="A293" s="3">
        <v>996</v>
      </c>
      <c r="B293" s="3">
        <v>997</v>
      </c>
      <c r="C293" s="3">
        <v>8</v>
      </c>
      <c r="D293" s="3">
        <v>3.3</v>
      </c>
      <c r="E293" s="3">
        <v>168</v>
      </c>
      <c r="F293" s="3">
        <v>1490</v>
      </c>
      <c r="G293" s="3">
        <v>27184.209151737301</v>
      </c>
      <c r="H293" s="3">
        <v>100000000</v>
      </c>
      <c r="I293" s="3">
        <v>1</v>
      </c>
      <c r="J293" s="3">
        <v>8.8690476190476097</v>
      </c>
    </row>
    <row r="294" spans="1:10" x14ac:dyDescent="0.35">
      <c r="A294" s="3">
        <v>997</v>
      </c>
      <c r="B294" s="3">
        <v>998</v>
      </c>
      <c r="C294" s="3">
        <v>8</v>
      </c>
      <c r="D294" s="3">
        <v>3.3</v>
      </c>
      <c r="E294" s="3">
        <v>180</v>
      </c>
      <c r="F294" s="3">
        <v>1490</v>
      </c>
      <c r="G294" s="3">
        <v>30948.693861336698</v>
      </c>
      <c r="H294" s="3">
        <v>100000000</v>
      </c>
      <c r="I294" s="3">
        <v>1</v>
      </c>
      <c r="J294" s="3">
        <v>8.2777777777777697</v>
      </c>
    </row>
    <row r="295" spans="1:10" x14ac:dyDescent="0.35">
      <c r="A295" s="3">
        <v>998</v>
      </c>
      <c r="B295" s="3">
        <v>999</v>
      </c>
      <c r="C295" s="3">
        <v>8</v>
      </c>
      <c r="D295" s="3">
        <v>3.3</v>
      </c>
      <c r="E295" s="3">
        <v>204</v>
      </c>
      <c r="F295" s="3">
        <v>1490</v>
      </c>
      <c r="G295" s="3">
        <v>37824.3175523139</v>
      </c>
      <c r="H295" s="3">
        <v>100000000</v>
      </c>
      <c r="I295" s="3">
        <v>1</v>
      </c>
      <c r="J295" s="3">
        <v>7.3039215686274499</v>
      </c>
    </row>
    <row r="296" spans="1:10" x14ac:dyDescent="0.35">
      <c r="A296" s="3">
        <v>999</v>
      </c>
      <c r="B296" s="3">
        <v>1000</v>
      </c>
      <c r="C296" s="3">
        <v>8</v>
      </c>
      <c r="D296" s="3">
        <v>3.3</v>
      </c>
      <c r="E296" s="3">
        <v>168</v>
      </c>
      <c r="F296" s="3">
        <v>1490</v>
      </c>
      <c r="G296" s="3">
        <v>27184.209151737301</v>
      </c>
      <c r="H296" s="3">
        <v>100000000</v>
      </c>
      <c r="I296" s="3">
        <v>1</v>
      </c>
      <c r="J296" s="3">
        <v>8.8690476190476097</v>
      </c>
    </row>
    <row r="297" spans="1:10" x14ac:dyDescent="0.35">
      <c r="A297" s="3">
        <v>1000</v>
      </c>
      <c r="B297" s="3">
        <v>1001</v>
      </c>
      <c r="C297" s="3">
        <v>2</v>
      </c>
      <c r="D297" s="3">
        <v>1</v>
      </c>
      <c r="E297" s="3">
        <v>228</v>
      </c>
      <c r="F297" s="3">
        <v>2250</v>
      </c>
      <c r="G297" s="3">
        <v>30397.604668728301</v>
      </c>
      <c r="H297" s="3">
        <v>1</v>
      </c>
      <c r="I297" s="3">
        <v>100000000</v>
      </c>
      <c r="J297" s="3">
        <v>9.8684210526315699</v>
      </c>
    </row>
    <row r="298" spans="1:10" x14ac:dyDescent="0.35">
      <c r="A298" s="3">
        <v>1001</v>
      </c>
      <c r="B298" s="3">
        <v>1002</v>
      </c>
      <c r="C298" s="3">
        <v>2</v>
      </c>
      <c r="D298" s="3">
        <v>1</v>
      </c>
      <c r="E298" s="3">
        <v>240</v>
      </c>
      <c r="F298" s="3">
        <v>2250</v>
      </c>
      <c r="G298" s="3">
        <v>32977.972948527997</v>
      </c>
      <c r="H298" s="3">
        <v>1</v>
      </c>
      <c r="I298" s="3">
        <v>100000000</v>
      </c>
      <c r="J298" s="3">
        <v>9.375</v>
      </c>
    </row>
    <row r="299" spans="1:10" x14ac:dyDescent="0.35">
      <c r="A299" s="3">
        <v>1002</v>
      </c>
      <c r="B299" s="3">
        <v>1003</v>
      </c>
      <c r="C299" s="3">
        <v>2</v>
      </c>
      <c r="D299" s="3">
        <v>1</v>
      </c>
      <c r="E299" s="3">
        <v>288</v>
      </c>
      <c r="F299" s="3">
        <v>2250</v>
      </c>
      <c r="G299" s="3">
        <v>45273.3952500503</v>
      </c>
      <c r="H299" s="3">
        <v>1</v>
      </c>
      <c r="I299" s="3">
        <v>100000000</v>
      </c>
      <c r="J299" s="3">
        <v>7.8125</v>
      </c>
    </row>
    <row r="300" spans="1:10" x14ac:dyDescent="0.35">
      <c r="A300" s="3">
        <v>1003</v>
      </c>
      <c r="B300" s="3">
        <v>1004</v>
      </c>
      <c r="C300" s="3">
        <v>2</v>
      </c>
      <c r="D300" s="3">
        <v>3.3</v>
      </c>
      <c r="E300" s="3">
        <v>228</v>
      </c>
      <c r="F300" s="3">
        <v>2250</v>
      </c>
      <c r="G300" s="3">
        <v>36716.991823533397</v>
      </c>
      <c r="H300" s="3">
        <v>1</v>
      </c>
      <c r="I300" s="3">
        <v>10</v>
      </c>
      <c r="J300" s="3">
        <v>9.8684210526315699</v>
      </c>
    </row>
    <row r="301" spans="1:10" x14ac:dyDescent="0.35">
      <c r="A301" s="3">
        <v>1004</v>
      </c>
      <c r="B301" s="3">
        <v>1005</v>
      </c>
      <c r="C301" s="3">
        <v>2</v>
      </c>
      <c r="D301" s="3">
        <v>3.3</v>
      </c>
      <c r="E301" s="3">
        <v>252</v>
      </c>
      <c r="F301" s="3">
        <v>2250</v>
      </c>
      <c r="G301" s="3">
        <v>43290.277798662399</v>
      </c>
      <c r="H301" s="3">
        <v>1000</v>
      </c>
      <c r="I301" s="3">
        <v>10</v>
      </c>
      <c r="J301" s="3">
        <v>8.9285714285714199</v>
      </c>
    </row>
    <row r="302" spans="1:10" x14ac:dyDescent="0.35">
      <c r="A302" s="3">
        <v>1005</v>
      </c>
      <c r="B302" s="3">
        <v>1006</v>
      </c>
      <c r="C302" s="3">
        <v>2</v>
      </c>
      <c r="D302" s="3">
        <v>3.3</v>
      </c>
      <c r="E302" s="3">
        <v>276</v>
      </c>
      <c r="F302" s="3">
        <v>2250</v>
      </c>
      <c r="G302" s="3">
        <v>47821.879337388003</v>
      </c>
      <c r="H302" s="3">
        <v>1</v>
      </c>
      <c r="I302" s="3">
        <v>10</v>
      </c>
      <c r="J302" s="3">
        <v>8.1521739130434696</v>
      </c>
    </row>
    <row r="303" spans="1:10" x14ac:dyDescent="0.35">
      <c r="A303" s="3">
        <v>1006</v>
      </c>
      <c r="B303" s="3">
        <v>1007</v>
      </c>
      <c r="C303" s="3">
        <v>2</v>
      </c>
      <c r="D303" s="3">
        <v>3.3</v>
      </c>
      <c r="E303" s="3">
        <v>288</v>
      </c>
      <c r="F303" s="3">
        <v>2250</v>
      </c>
      <c r="G303" s="3">
        <v>52538.977521477398</v>
      </c>
      <c r="H303" s="3">
        <v>1000</v>
      </c>
      <c r="I303" s="3">
        <v>10</v>
      </c>
      <c r="J303" s="3">
        <v>7.8125</v>
      </c>
    </row>
    <row r="304" spans="1:10" x14ac:dyDescent="0.35">
      <c r="A304" s="3">
        <v>1007</v>
      </c>
      <c r="B304" s="3">
        <v>1008</v>
      </c>
      <c r="C304" s="3">
        <v>2</v>
      </c>
      <c r="D304" s="3">
        <v>3.3</v>
      </c>
      <c r="E304" s="3">
        <v>300</v>
      </c>
      <c r="F304" s="3">
        <v>2250</v>
      </c>
      <c r="G304" s="3">
        <v>53530.929348153899</v>
      </c>
      <c r="H304" s="3">
        <v>1</v>
      </c>
      <c r="I304" s="3">
        <v>10</v>
      </c>
      <c r="J304" s="3">
        <v>7.5</v>
      </c>
    </row>
    <row r="305" spans="1:10" x14ac:dyDescent="0.35">
      <c r="A305" s="3">
        <v>1008</v>
      </c>
      <c r="B305" s="3">
        <v>1009</v>
      </c>
      <c r="C305" s="3">
        <v>2</v>
      </c>
      <c r="D305" s="3">
        <v>3.3</v>
      </c>
      <c r="E305" s="3">
        <v>264</v>
      </c>
      <c r="F305" s="3">
        <v>2250</v>
      </c>
      <c r="G305" s="3">
        <v>44332.917434000199</v>
      </c>
      <c r="H305" s="3">
        <v>1</v>
      </c>
      <c r="I305" s="3">
        <v>10</v>
      </c>
      <c r="J305" s="3">
        <v>8.5227272727272698</v>
      </c>
    </row>
    <row r="306" spans="1:10" x14ac:dyDescent="0.35">
      <c r="A306" s="3">
        <v>1009</v>
      </c>
      <c r="B306" s="3">
        <v>1010</v>
      </c>
      <c r="C306" s="3">
        <v>2</v>
      </c>
      <c r="D306" s="3">
        <v>3.3</v>
      </c>
      <c r="E306" s="3">
        <v>300</v>
      </c>
      <c r="F306" s="3">
        <v>2250</v>
      </c>
      <c r="G306" s="3">
        <v>54481.037460192703</v>
      </c>
      <c r="H306" s="3">
        <v>1000</v>
      </c>
      <c r="I306" s="3">
        <v>10</v>
      </c>
      <c r="J306" s="3">
        <v>7.5</v>
      </c>
    </row>
    <row r="307" spans="1:10" x14ac:dyDescent="0.35">
      <c r="A307" s="3">
        <v>1010</v>
      </c>
      <c r="B307" s="3">
        <v>1011</v>
      </c>
      <c r="C307" s="3">
        <v>2</v>
      </c>
      <c r="D307" s="3">
        <v>3.3</v>
      </c>
      <c r="E307" s="3">
        <v>312</v>
      </c>
      <c r="F307" s="3">
        <v>2250</v>
      </c>
      <c r="G307" s="3">
        <v>56928.040347882998</v>
      </c>
      <c r="H307" s="3">
        <v>1000</v>
      </c>
      <c r="I307" s="3">
        <v>10</v>
      </c>
      <c r="J307" s="3">
        <v>7.2115384615384599</v>
      </c>
    </row>
    <row r="308" spans="1:10" x14ac:dyDescent="0.35">
      <c r="A308" s="3">
        <v>1011</v>
      </c>
      <c r="B308" s="3">
        <v>1012</v>
      </c>
      <c r="C308" s="3">
        <v>2</v>
      </c>
      <c r="D308" s="3">
        <v>3.3</v>
      </c>
      <c r="E308" s="3">
        <v>264</v>
      </c>
      <c r="F308" s="3">
        <v>2250</v>
      </c>
      <c r="G308" s="3">
        <v>44332.917434000199</v>
      </c>
      <c r="H308" s="3">
        <v>1</v>
      </c>
      <c r="I308" s="3">
        <v>10</v>
      </c>
      <c r="J308" s="3">
        <v>8.5227272727272698</v>
      </c>
    </row>
    <row r="309" spans="1:10" x14ac:dyDescent="0.35">
      <c r="A309" s="3">
        <v>1012</v>
      </c>
      <c r="B309" s="3">
        <v>1013</v>
      </c>
      <c r="C309" s="3">
        <v>2</v>
      </c>
      <c r="D309" s="3">
        <v>3.3</v>
      </c>
      <c r="E309" s="3">
        <v>288</v>
      </c>
      <c r="F309" s="3">
        <v>2250</v>
      </c>
      <c r="G309" s="3">
        <v>51860.370170461902</v>
      </c>
      <c r="H309" s="3">
        <v>1</v>
      </c>
      <c r="I309" s="3">
        <v>10</v>
      </c>
      <c r="J309" s="3">
        <v>7.8125</v>
      </c>
    </row>
    <row r="310" spans="1:10" x14ac:dyDescent="0.35">
      <c r="A310" s="3">
        <v>1013</v>
      </c>
      <c r="B310" s="3">
        <v>1014</v>
      </c>
      <c r="C310" s="3">
        <v>2</v>
      </c>
      <c r="D310" s="3">
        <v>3.3</v>
      </c>
      <c r="E310" s="3">
        <v>240</v>
      </c>
      <c r="F310" s="3">
        <v>2250</v>
      </c>
      <c r="G310" s="3">
        <v>40141.029064578099</v>
      </c>
      <c r="H310" s="3">
        <v>1000</v>
      </c>
      <c r="I310" s="3">
        <v>10</v>
      </c>
      <c r="J310" s="3">
        <v>9.375</v>
      </c>
    </row>
    <row r="311" spans="1:10" x14ac:dyDescent="0.35">
      <c r="A311" s="3">
        <v>1014</v>
      </c>
      <c r="B311" s="3">
        <v>1015</v>
      </c>
      <c r="C311" s="3">
        <v>2</v>
      </c>
      <c r="D311" s="3">
        <v>3.3</v>
      </c>
      <c r="E311" s="3">
        <v>276</v>
      </c>
      <c r="F311" s="3">
        <v>2250</v>
      </c>
      <c r="G311" s="3">
        <v>47821.879337388003</v>
      </c>
      <c r="H311" s="3">
        <v>1</v>
      </c>
      <c r="I311" s="3">
        <v>10</v>
      </c>
      <c r="J311" s="3">
        <v>8.1521739130434696</v>
      </c>
    </row>
    <row r="312" spans="1:10" x14ac:dyDescent="0.35">
      <c r="A312" s="3">
        <v>1015</v>
      </c>
      <c r="B312" s="3">
        <v>1016</v>
      </c>
      <c r="C312" s="3">
        <v>2</v>
      </c>
      <c r="D312" s="3">
        <v>3.3</v>
      </c>
      <c r="E312" s="3">
        <v>240</v>
      </c>
      <c r="F312" s="3">
        <v>2250</v>
      </c>
      <c r="G312" s="3">
        <v>40141.029064578099</v>
      </c>
      <c r="H312" s="3">
        <v>1000</v>
      </c>
      <c r="I312" s="3">
        <v>10</v>
      </c>
      <c r="J312" s="3">
        <v>9.375</v>
      </c>
    </row>
    <row r="313" spans="1:10" x14ac:dyDescent="0.35">
      <c r="A313" s="3">
        <v>1019</v>
      </c>
      <c r="B313" s="3">
        <v>1020</v>
      </c>
      <c r="C313" s="3">
        <v>3</v>
      </c>
      <c r="D313" s="3">
        <v>1</v>
      </c>
      <c r="E313" s="3">
        <v>228</v>
      </c>
      <c r="F313" s="3">
        <v>2250</v>
      </c>
      <c r="G313" s="3">
        <v>30397.604668728301</v>
      </c>
      <c r="H313" s="3">
        <v>1</v>
      </c>
      <c r="I313" s="3">
        <v>100000000</v>
      </c>
      <c r="J313" s="3">
        <v>9.8684210526315699</v>
      </c>
    </row>
    <row r="314" spans="1:10" x14ac:dyDescent="0.35">
      <c r="A314" s="3">
        <v>1026</v>
      </c>
      <c r="B314" s="3">
        <v>1027</v>
      </c>
      <c r="C314" s="3">
        <v>3</v>
      </c>
      <c r="D314" s="3">
        <v>3.3</v>
      </c>
      <c r="E314" s="3">
        <v>348</v>
      </c>
      <c r="F314" s="3">
        <v>2250</v>
      </c>
      <c r="G314" s="3">
        <v>61066.235062791297</v>
      </c>
      <c r="H314" s="3">
        <v>1000</v>
      </c>
      <c r="I314" s="3">
        <v>10</v>
      </c>
      <c r="J314" s="3">
        <v>6.4655172413793096</v>
      </c>
    </row>
    <row r="315" spans="1:10" x14ac:dyDescent="0.35">
      <c r="A315" s="3">
        <v>1048</v>
      </c>
      <c r="B315" s="3">
        <v>1049</v>
      </c>
      <c r="C315" s="3">
        <v>4</v>
      </c>
      <c r="D315" s="3">
        <v>3.4</v>
      </c>
      <c r="E315" s="3">
        <v>324</v>
      </c>
      <c r="F315" s="3">
        <v>2250</v>
      </c>
      <c r="G315" s="3">
        <v>65470.798638857399</v>
      </c>
      <c r="H315" s="3">
        <v>1000000</v>
      </c>
      <c r="I315" s="3">
        <v>10000</v>
      </c>
      <c r="J315" s="3">
        <v>6.9444444444444402</v>
      </c>
    </row>
    <row r="316" spans="1:10" x14ac:dyDescent="0.35">
      <c r="A316" s="3">
        <v>1050</v>
      </c>
      <c r="B316" s="3">
        <v>1051</v>
      </c>
      <c r="C316" s="3">
        <v>4</v>
      </c>
      <c r="D316" s="3">
        <v>3.4</v>
      </c>
      <c r="E316" s="3">
        <v>276</v>
      </c>
      <c r="F316" s="3">
        <v>2250</v>
      </c>
      <c r="G316" s="3">
        <v>53232.486755574901</v>
      </c>
      <c r="H316" s="3">
        <v>100</v>
      </c>
      <c r="I316" s="3">
        <v>10000</v>
      </c>
      <c r="J316" s="3">
        <v>8.1521739130434696</v>
      </c>
    </row>
    <row r="317" spans="1:10" x14ac:dyDescent="0.35">
      <c r="A317" s="3">
        <v>1056</v>
      </c>
      <c r="B317" s="3">
        <v>1057</v>
      </c>
      <c r="C317" s="3">
        <v>4</v>
      </c>
      <c r="D317" s="3">
        <v>3.1</v>
      </c>
      <c r="E317" s="3">
        <v>300</v>
      </c>
      <c r="F317" s="3">
        <v>2250</v>
      </c>
      <c r="G317" s="3">
        <v>54782.280967622697</v>
      </c>
      <c r="H317" s="3">
        <v>100000</v>
      </c>
      <c r="I317" s="3">
        <v>10000</v>
      </c>
      <c r="J317" s="3">
        <v>7.5</v>
      </c>
    </row>
    <row r="318" spans="1:10" x14ac:dyDescent="0.35">
      <c r="A318" s="3">
        <v>1058</v>
      </c>
      <c r="B318" s="3">
        <v>1059</v>
      </c>
      <c r="C318" s="3">
        <v>4</v>
      </c>
      <c r="D318" s="3">
        <v>3.4</v>
      </c>
      <c r="E318" s="3">
        <v>204</v>
      </c>
      <c r="F318" s="3">
        <v>2250</v>
      </c>
      <c r="G318" s="3">
        <v>35557.069886338999</v>
      </c>
      <c r="H318" s="3">
        <v>1000000</v>
      </c>
      <c r="I318" s="3">
        <v>10000</v>
      </c>
      <c r="J318" s="3">
        <v>11.029411764705801</v>
      </c>
    </row>
    <row r="319" spans="1:10" x14ac:dyDescent="0.35">
      <c r="A319" s="3">
        <v>1076</v>
      </c>
      <c r="B319" s="3">
        <v>1077</v>
      </c>
      <c r="C319" s="3">
        <v>4</v>
      </c>
      <c r="D319" s="3">
        <v>3.2</v>
      </c>
      <c r="E319" s="3">
        <v>276</v>
      </c>
      <c r="F319" s="3">
        <v>2250</v>
      </c>
      <c r="G319" s="3">
        <v>51949.824607697999</v>
      </c>
      <c r="H319" s="3">
        <v>10</v>
      </c>
      <c r="I319" s="3">
        <v>10</v>
      </c>
      <c r="J319" s="3">
        <v>8.1521739130434696</v>
      </c>
    </row>
    <row r="320" spans="1:10" x14ac:dyDescent="0.35">
      <c r="A320" s="3">
        <v>1079</v>
      </c>
      <c r="B320" s="3">
        <v>1080</v>
      </c>
      <c r="C320" s="3">
        <v>4</v>
      </c>
      <c r="D320" s="3">
        <v>3.2</v>
      </c>
      <c r="E320" s="3">
        <v>276</v>
      </c>
      <c r="F320" s="3">
        <v>2250</v>
      </c>
      <c r="G320" s="3">
        <v>51949.824607697999</v>
      </c>
      <c r="H320" s="3">
        <v>10</v>
      </c>
      <c r="I320" s="3">
        <v>10</v>
      </c>
      <c r="J320" s="3">
        <v>8.1521739130434696</v>
      </c>
    </row>
    <row r="321" spans="1:10" x14ac:dyDescent="0.35">
      <c r="A321" s="3">
        <v>1090</v>
      </c>
      <c r="B321" s="3">
        <v>1091</v>
      </c>
      <c r="C321" s="3">
        <v>4</v>
      </c>
      <c r="D321" s="3">
        <v>3.3</v>
      </c>
      <c r="E321" s="3">
        <v>228</v>
      </c>
      <c r="F321" s="3">
        <v>2250</v>
      </c>
      <c r="G321" s="3">
        <v>39936.735559407804</v>
      </c>
      <c r="H321" s="3">
        <v>1000</v>
      </c>
      <c r="I321" s="3">
        <v>1</v>
      </c>
      <c r="J321" s="3">
        <v>9.8684210526315699</v>
      </c>
    </row>
    <row r="322" spans="1:10" x14ac:dyDescent="0.35">
      <c r="A322" s="3">
        <v>1099</v>
      </c>
      <c r="B322" s="3">
        <v>1100</v>
      </c>
      <c r="C322" s="3">
        <v>5</v>
      </c>
      <c r="D322" s="3">
        <v>3.3</v>
      </c>
      <c r="E322" s="3">
        <v>288</v>
      </c>
      <c r="F322" s="3">
        <v>2250</v>
      </c>
      <c r="G322" s="3">
        <v>60683.918570683498</v>
      </c>
      <c r="H322" s="3">
        <v>100000000</v>
      </c>
      <c r="I322" s="3">
        <v>10000000</v>
      </c>
      <c r="J322" s="3">
        <v>7.8125</v>
      </c>
    </row>
    <row r="323" spans="1:10" x14ac:dyDescent="0.35">
      <c r="A323" s="3">
        <v>1112</v>
      </c>
      <c r="B323" s="3">
        <v>1113</v>
      </c>
      <c r="C323" s="3">
        <v>5</v>
      </c>
      <c r="D323" s="3">
        <v>2</v>
      </c>
      <c r="E323" s="3">
        <v>264</v>
      </c>
      <c r="F323" s="3">
        <v>2250</v>
      </c>
      <c r="G323" s="3">
        <v>49343.903281626299</v>
      </c>
      <c r="H323" s="3">
        <v>10000</v>
      </c>
      <c r="I323" s="3">
        <v>1000000</v>
      </c>
      <c r="J323" s="3">
        <v>8.5227272727272698</v>
      </c>
    </row>
    <row r="324" spans="1:10" x14ac:dyDescent="0.35">
      <c r="A324" s="3">
        <v>1113</v>
      </c>
      <c r="B324" s="3">
        <v>1114</v>
      </c>
      <c r="C324" s="3">
        <v>5</v>
      </c>
      <c r="D324" s="3">
        <v>2</v>
      </c>
      <c r="E324" s="3">
        <v>324</v>
      </c>
      <c r="F324" s="3">
        <v>2250</v>
      </c>
      <c r="G324" s="3">
        <v>64593.922378777199</v>
      </c>
      <c r="H324" s="3">
        <v>10000</v>
      </c>
      <c r="I324" s="3">
        <v>1000000</v>
      </c>
      <c r="J324" s="3">
        <v>6.9444444444444402</v>
      </c>
    </row>
    <row r="325" spans="1:10" x14ac:dyDescent="0.35">
      <c r="A325" s="3">
        <v>1115</v>
      </c>
      <c r="B325" s="3">
        <v>1116</v>
      </c>
      <c r="C325" s="3">
        <v>5</v>
      </c>
      <c r="D325" s="3">
        <v>3.4</v>
      </c>
      <c r="E325" s="3">
        <v>300</v>
      </c>
      <c r="F325" s="3">
        <v>2250</v>
      </c>
      <c r="G325" s="3">
        <v>64783.132204119</v>
      </c>
      <c r="H325" s="3">
        <v>1000000</v>
      </c>
      <c r="I325" s="3">
        <v>10000</v>
      </c>
      <c r="J325" s="3">
        <v>7.5</v>
      </c>
    </row>
    <row r="326" spans="1:10" x14ac:dyDescent="0.35">
      <c r="A326" s="3">
        <v>1118</v>
      </c>
      <c r="B326" s="3">
        <v>1119</v>
      </c>
      <c r="C326" s="3">
        <v>5</v>
      </c>
      <c r="D326" s="3">
        <v>3.4</v>
      </c>
      <c r="E326" s="3">
        <v>252</v>
      </c>
      <c r="F326" s="3">
        <v>2250</v>
      </c>
      <c r="G326" s="3">
        <v>51109.953964125001</v>
      </c>
      <c r="H326" s="3">
        <v>1000000</v>
      </c>
      <c r="I326" s="3">
        <v>1000</v>
      </c>
      <c r="J326" s="3">
        <v>8.9285714285714199</v>
      </c>
    </row>
    <row r="327" spans="1:10" x14ac:dyDescent="0.35">
      <c r="A327" s="3">
        <v>1130</v>
      </c>
      <c r="B327" s="3">
        <v>1131</v>
      </c>
      <c r="C327" s="3">
        <v>5</v>
      </c>
      <c r="D327" s="3">
        <v>3.4</v>
      </c>
      <c r="E327" s="3">
        <v>240</v>
      </c>
      <c r="F327" s="3">
        <v>2250</v>
      </c>
      <c r="G327" s="3">
        <v>47976.078072788201</v>
      </c>
      <c r="H327" s="3">
        <v>1000000</v>
      </c>
      <c r="I327" s="3">
        <v>100</v>
      </c>
      <c r="J327" s="3">
        <v>9.375</v>
      </c>
    </row>
    <row r="328" spans="1:10" x14ac:dyDescent="0.35">
      <c r="A328" s="3">
        <v>1143</v>
      </c>
      <c r="B328" s="3">
        <v>1144</v>
      </c>
      <c r="C328" s="3">
        <v>6</v>
      </c>
      <c r="D328" s="3">
        <v>3.4</v>
      </c>
      <c r="E328" s="3">
        <v>288</v>
      </c>
      <c r="F328" s="3">
        <v>2250</v>
      </c>
      <c r="G328" s="3">
        <v>67281.325921024603</v>
      </c>
      <c r="H328" s="3">
        <v>1000000</v>
      </c>
      <c r="I328" s="3">
        <v>10000</v>
      </c>
      <c r="J328" s="3">
        <v>7.8125</v>
      </c>
    </row>
    <row r="329" spans="1:10" x14ac:dyDescent="0.35">
      <c r="A329" s="3">
        <v>1144</v>
      </c>
      <c r="B329" s="3">
        <v>1145</v>
      </c>
      <c r="C329" s="3">
        <v>6</v>
      </c>
      <c r="D329" s="3">
        <v>3.4</v>
      </c>
      <c r="E329" s="3">
        <v>228</v>
      </c>
      <c r="F329" s="3">
        <v>2250</v>
      </c>
      <c r="G329" s="3">
        <v>48272.818324449298</v>
      </c>
      <c r="H329" s="3">
        <v>1000000</v>
      </c>
      <c r="I329" s="3">
        <v>10000</v>
      </c>
      <c r="J329" s="3">
        <v>9.8684210526315699</v>
      </c>
    </row>
    <row r="330" spans="1:10" x14ac:dyDescent="0.35">
      <c r="A330" s="3">
        <v>1145</v>
      </c>
      <c r="B330" s="3">
        <v>1146</v>
      </c>
      <c r="C330" s="3">
        <v>6</v>
      </c>
      <c r="D330" s="3">
        <v>3.4</v>
      </c>
      <c r="E330" s="3">
        <v>264</v>
      </c>
      <c r="F330" s="3">
        <v>2250</v>
      </c>
      <c r="G330" s="3">
        <v>60152.792398652702</v>
      </c>
      <c r="H330" s="3">
        <v>1000000</v>
      </c>
      <c r="I330" s="3">
        <v>10000</v>
      </c>
      <c r="J330" s="3">
        <v>8.5227272727272698</v>
      </c>
    </row>
    <row r="331" spans="1:10" x14ac:dyDescent="0.35">
      <c r="A331" s="3">
        <v>1148</v>
      </c>
      <c r="B331" s="3">
        <v>1149</v>
      </c>
      <c r="C331" s="3">
        <v>6</v>
      </c>
      <c r="D331" s="3">
        <v>3.3</v>
      </c>
      <c r="E331" s="3">
        <v>276</v>
      </c>
      <c r="F331" s="3">
        <v>2250</v>
      </c>
      <c r="G331" s="3">
        <v>62055.145670972903</v>
      </c>
      <c r="H331" s="3">
        <v>100000000</v>
      </c>
      <c r="I331" s="3">
        <v>10</v>
      </c>
      <c r="J331" s="3">
        <v>8.1521739130434696</v>
      </c>
    </row>
    <row r="332" spans="1:10" x14ac:dyDescent="0.35">
      <c r="A332" s="3">
        <v>1150</v>
      </c>
      <c r="B332" s="3">
        <v>1151</v>
      </c>
      <c r="C332" s="3">
        <v>6</v>
      </c>
      <c r="D332" s="3">
        <v>3.3</v>
      </c>
      <c r="E332" s="3">
        <v>252</v>
      </c>
      <c r="F332" s="3">
        <v>2250</v>
      </c>
      <c r="G332" s="3">
        <v>55914.897448345197</v>
      </c>
      <c r="H332" s="3">
        <v>100000000</v>
      </c>
      <c r="I332" s="3">
        <v>1</v>
      </c>
      <c r="J332" s="3">
        <v>8.9285714285714199</v>
      </c>
    </row>
    <row r="333" spans="1:10" x14ac:dyDescent="0.35">
      <c r="A333" s="3">
        <v>1159</v>
      </c>
      <c r="B333" s="3">
        <v>1160</v>
      </c>
      <c r="C333" s="3">
        <v>7</v>
      </c>
      <c r="D333" s="3">
        <v>1</v>
      </c>
      <c r="E333" s="3">
        <v>300</v>
      </c>
      <c r="F333" s="3">
        <v>2250</v>
      </c>
      <c r="G333" s="3">
        <v>68476.470649879804</v>
      </c>
      <c r="H333" s="3">
        <v>10000000</v>
      </c>
      <c r="I333" s="3">
        <v>100000</v>
      </c>
      <c r="J333" s="3">
        <v>7.5</v>
      </c>
    </row>
    <row r="334" spans="1:10" x14ac:dyDescent="0.35">
      <c r="A334" s="3">
        <v>1161</v>
      </c>
      <c r="B334" s="3">
        <v>1162</v>
      </c>
      <c r="C334" s="3">
        <v>7</v>
      </c>
      <c r="D334" s="3">
        <v>3.4</v>
      </c>
      <c r="E334" s="3">
        <v>288</v>
      </c>
      <c r="F334" s="3">
        <v>2250</v>
      </c>
      <c r="G334" s="3">
        <v>74182.352288048802</v>
      </c>
      <c r="H334" s="3">
        <v>1000000</v>
      </c>
      <c r="I334" s="3">
        <v>10000</v>
      </c>
      <c r="J334" s="3">
        <v>7.8125</v>
      </c>
    </row>
    <row r="335" spans="1:10" x14ac:dyDescent="0.35">
      <c r="A335" s="3">
        <v>1171</v>
      </c>
      <c r="B335" s="3">
        <v>1172</v>
      </c>
      <c r="C335" s="3">
        <v>7</v>
      </c>
      <c r="D335" s="3">
        <v>3.3</v>
      </c>
      <c r="E335" s="3">
        <v>312</v>
      </c>
      <c r="F335" s="3">
        <v>2250</v>
      </c>
      <c r="G335" s="3">
        <v>76893.121446035904</v>
      </c>
      <c r="H335" s="3">
        <v>100000000</v>
      </c>
      <c r="I335" s="3">
        <v>10</v>
      </c>
      <c r="J335" s="3">
        <v>7.2115384615384599</v>
      </c>
    </row>
    <row r="336" spans="1:10" x14ac:dyDescent="0.35">
      <c r="A336" s="3">
        <v>1172</v>
      </c>
      <c r="B336" s="3">
        <v>1173</v>
      </c>
      <c r="C336" s="3">
        <v>7</v>
      </c>
      <c r="D336" s="3">
        <v>3.3</v>
      </c>
      <c r="E336" s="3">
        <v>228</v>
      </c>
      <c r="F336" s="3">
        <v>2250</v>
      </c>
      <c r="G336" s="3">
        <v>52261.613112628802</v>
      </c>
      <c r="H336" s="3">
        <v>100000000</v>
      </c>
      <c r="I336" s="3">
        <v>10</v>
      </c>
      <c r="J336" s="3">
        <v>9.8684210526315699</v>
      </c>
    </row>
    <row r="337" spans="1:10" x14ac:dyDescent="0.35">
      <c r="A337" s="3">
        <v>1179</v>
      </c>
      <c r="B337" s="3">
        <v>1180</v>
      </c>
      <c r="C337" s="3">
        <v>7</v>
      </c>
      <c r="D337" s="3">
        <v>3.3</v>
      </c>
      <c r="E337" s="3">
        <v>264</v>
      </c>
      <c r="F337" s="3">
        <v>2250</v>
      </c>
      <c r="G337" s="3">
        <v>63321.699612489298</v>
      </c>
      <c r="H337" s="3">
        <v>100000000</v>
      </c>
      <c r="I337" s="3">
        <v>1</v>
      </c>
      <c r="J337" s="3">
        <v>8.5227272727272698</v>
      </c>
    </row>
    <row r="338" spans="1:10" x14ac:dyDescent="0.35">
      <c r="A338" s="3">
        <v>1182</v>
      </c>
      <c r="B338" s="3">
        <v>1183</v>
      </c>
      <c r="C338" s="3">
        <v>8</v>
      </c>
      <c r="D338" s="3">
        <v>1</v>
      </c>
      <c r="E338" s="3">
        <v>276</v>
      </c>
      <c r="F338" s="3">
        <v>2250</v>
      </c>
      <c r="G338" s="3">
        <v>61501.295597934397</v>
      </c>
      <c r="H338" s="3">
        <v>10000000</v>
      </c>
      <c r="I338" s="3">
        <v>100000</v>
      </c>
      <c r="J338" s="3">
        <v>8.1521739130434696</v>
      </c>
    </row>
    <row r="339" spans="1:10" x14ac:dyDescent="0.35">
      <c r="A339" s="3">
        <v>1183</v>
      </c>
      <c r="B339" s="3">
        <v>1184</v>
      </c>
      <c r="C339" s="3">
        <v>8</v>
      </c>
      <c r="D339" s="3">
        <v>1</v>
      </c>
      <c r="E339" s="3">
        <v>264</v>
      </c>
      <c r="F339" s="3">
        <v>2250</v>
      </c>
      <c r="G339" s="3">
        <v>56456.477631855101</v>
      </c>
      <c r="H339" s="3">
        <v>10000000</v>
      </c>
      <c r="I339" s="3">
        <v>100000</v>
      </c>
      <c r="J339" s="3">
        <v>8.5227272727272698</v>
      </c>
    </row>
    <row r="340" spans="1:10" x14ac:dyDescent="0.35">
      <c r="A340" s="3">
        <v>1184</v>
      </c>
      <c r="B340" s="3">
        <v>1185</v>
      </c>
      <c r="C340" s="3">
        <v>8</v>
      </c>
      <c r="D340" s="3">
        <v>3.4</v>
      </c>
      <c r="E340" s="3">
        <v>312</v>
      </c>
      <c r="F340" s="3">
        <v>2250</v>
      </c>
      <c r="G340" s="3">
        <v>78023.761398129398</v>
      </c>
      <c r="H340" s="3">
        <v>1000000</v>
      </c>
      <c r="I340" s="3">
        <v>10000</v>
      </c>
      <c r="J340" s="3">
        <v>7.2115384615384599</v>
      </c>
    </row>
    <row r="341" spans="1:10" x14ac:dyDescent="0.35">
      <c r="A341" s="3">
        <v>1185</v>
      </c>
      <c r="B341" s="3">
        <v>1186</v>
      </c>
      <c r="C341" s="3">
        <v>8</v>
      </c>
      <c r="D341" s="3">
        <v>3.4</v>
      </c>
      <c r="E341" s="3">
        <v>264</v>
      </c>
      <c r="F341" s="3">
        <v>2250</v>
      </c>
      <c r="G341" s="3">
        <v>65149.772600115502</v>
      </c>
      <c r="H341" s="3">
        <v>1000000</v>
      </c>
      <c r="I341" s="3">
        <v>10000</v>
      </c>
      <c r="J341" s="3">
        <v>8.5227272727272698</v>
      </c>
    </row>
    <row r="342" spans="1:10" x14ac:dyDescent="0.35">
      <c r="A342" s="3">
        <v>1186</v>
      </c>
      <c r="B342" s="3">
        <v>1187</v>
      </c>
      <c r="C342" s="3">
        <v>8</v>
      </c>
      <c r="D342" s="3">
        <v>3.4</v>
      </c>
      <c r="E342" s="3">
        <v>264</v>
      </c>
      <c r="F342" s="3">
        <v>2250</v>
      </c>
      <c r="G342" s="3">
        <v>65149.772600115502</v>
      </c>
      <c r="H342" s="3">
        <v>1000000</v>
      </c>
      <c r="I342" s="3">
        <v>10000</v>
      </c>
      <c r="J342" s="3">
        <v>8.5227272727272698</v>
      </c>
    </row>
    <row r="343" spans="1:10" x14ac:dyDescent="0.35">
      <c r="A343" s="3">
        <v>1187</v>
      </c>
      <c r="B343" s="3">
        <v>1188</v>
      </c>
      <c r="C343" s="3">
        <v>8</v>
      </c>
      <c r="D343" s="3">
        <v>3.4</v>
      </c>
      <c r="E343" s="3">
        <v>276</v>
      </c>
      <c r="F343" s="3">
        <v>2250</v>
      </c>
      <c r="G343" s="3">
        <v>70158.8887893918</v>
      </c>
      <c r="H343" s="3">
        <v>1000000</v>
      </c>
      <c r="I343" s="3">
        <v>10000</v>
      </c>
      <c r="J343" s="3">
        <v>8.1521739130434696</v>
      </c>
    </row>
    <row r="344" spans="1:10" x14ac:dyDescent="0.35">
      <c r="A344" s="3">
        <v>1188</v>
      </c>
      <c r="B344" s="3">
        <v>1189</v>
      </c>
      <c r="C344" s="3">
        <v>8</v>
      </c>
      <c r="D344" s="3">
        <v>3.4</v>
      </c>
      <c r="E344" s="3">
        <v>264</v>
      </c>
      <c r="F344" s="3">
        <v>2250</v>
      </c>
      <c r="G344" s="3">
        <v>65149.772600115502</v>
      </c>
      <c r="H344" s="3">
        <v>1000000</v>
      </c>
      <c r="I344" s="3">
        <v>10000</v>
      </c>
      <c r="J344" s="3">
        <v>8.5227272727272698</v>
      </c>
    </row>
    <row r="345" spans="1:10" x14ac:dyDescent="0.35">
      <c r="A345" s="3">
        <v>1189</v>
      </c>
      <c r="B345" s="3">
        <v>1190</v>
      </c>
      <c r="C345" s="3">
        <v>8</v>
      </c>
      <c r="D345" s="3">
        <v>3.4</v>
      </c>
      <c r="E345" s="3">
        <v>264</v>
      </c>
      <c r="F345" s="3">
        <v>2250</v>
      </c>
      <c r="G345" s="3">
        <v>65149.772600115502</v>
      </c>
      <c r="H345" s="3">
        <v>1000000</v>
      </c>
      <c r="I345" s="3">
        <v>10000</v>
      </c>
      <c r="J345" s="3">
        <v>8.5227272727272698</v>
      </c>
    </row>
    <row r="346" spans="1:10" x14ac:dyDescent="0.35">
      <c r="A346" s="3">
        <v>1190</v>
      </c>
      <c r="B346" s="3">
        <v>1191</v>
      </c>
      <c r="C346" s="3">
        <v>8</v>
      </c>
      <c r="D346" s="3">
        <v>3.3</v>
      </c>
      <c r="E346" s="3">
        <v>264</v>
      </c>
      <c r="F346" s="3">
        <v>2250</v>
      </c>
      <c r="G346" s="3">
        <v>63321.699612489298</v>
      </c>
      <c r="H346" s="3">
        <v>100000000</v>
      </c>
      <c r="I346" s="3">
        <v>10</v>
      </c>
      <c r="J346" s="3">
        <v>8.5227272727272698</v>
      </c>
    </row>
    <row r="347" spans="1:10" x14ac:dyDescent="0.35">
      <c r="A347" s="3">
        <v>1191</v>
      </c>
      <c r="B347" s="3">
        <v>1192</v>
      </c>
      <c r="C347" s="3">
        <v>8</v>
      </c>
      <c r="D347" s="3">
        <v>3.3</v>
      </c>
      <c r="E347" s="3">
        <v>300</v>
      </c>
      <c r="F347" s="3">
        <v>2250</v>
      </c>
      <c r="G347" s="3">
        <v>75650.277505126098</v>
      </c>
      <c r="H347" s="3">
        <v>100000000</v>
      </c>
      <c r="I347" s="3">
        <v>10</v>
      </c>
      <c r="J347" s="3">
        <v>7.5</v>
      </c>
    </row>
    <row r="348" spans="1:10" x14ac:dyDescent="0.35">
      <c r="A348" s="3">
        <v>1192</v>
      </c>
      <c r="B348" s="3">
        <v>1193</v>
      </c>
      <c r="C348" s="3">
        <v>8</v>
      </c>
      <c r="D348" s="3">
        <v>3.3</v>
      </c>
      <c r="E348" s="3">
        <v>240</v>
      </c>
      <c r="F348" s="3">
        <v>2250</v>
      </c>
      <c r="G348" s="3">
        <v>56698.170192601501</v>
      </c>
      <c r="H348" s="3">
        <v>100000000</v>
      </c>
      <c r="I348" s="3">
        <v>10</v>
      </c>
      <c r="J348" s="3">
        <v>9.375</v>
      </c>
    </row>
    <row r="349" spans="1:10" x14ac:dyDescent="0.35">
      <c r="A349" s="3">
        <v>1193</v>
      </c>
      <c r="B349" s="3">
        <v>1194</v>
      </c>
      <c r="C349" s="3">
        <v>8</v>
      </c>
      <c r="D349" s="3">
        <v>3.3</v>
      </c>
      <c r="E349" s="3">
        <v>300</v>
      </c>
      <c r="F349" s="3">
        <v>2250</v>
      </c>
      <c r="G349" s="3">
        <v>75650.277505126098</v>
      </c>
      <c r="H349" s="3">
        <v>100000000</v>
      </c>
      <c r="I349" s="3">
        <v>10</v>
      </c>
      <c r="J349" s="3">
        <v>7.5</v>
      </c>
    </row>
    <row r="350" spans="1:10" x14ac:dyDescent="0.35">
      <c r="A350" s="3">
        <v>1194</v>
      </c>
      <c r="B350" s="3">
        <v>1195</v>
      </c>
      <c r="C350" s="3">
        <v>8</v>
      </c>
      <c r="D350" s="3">
        <v>3.3</v>
      </c>
      <c r="E350" s="3">
        <v>240</v>
      </c>
      <c r="F350" s="3">
        <v>2250</v>
      </c>
      <c r="G350" s="3">
        <v>56698.170192601501</v>
      </c>
      <c r="H350" s="3">
        <v>100000000</v>
      </c>
      <c r="I350" s="3">
        <v>10</v>
      </c>
      <c r="J350" s="3">
        <v>9.375</v>
      </c>
    </row>
    <row r="351" spans="1:10" x14ac:dyDescent="0.35">
      <c r="A351" s="3">
        <v>1195</v>
      </c>
      <c r="B351" s="3">
        <v>1196</v>
      </c>
      <c r="C351" s="3">
        <v>8</v>
      </c>
      <c r="D351" s="3">
        <v>3.3</v>
      </c>
      <c r="E351" s="3">
        <v>300</v>
      </c>
      <c r="F351" s="3">
        <v>2250</v>
      </c>
      <c r="G351" s="3">
        <v>75650.277505126098</v>
      </c>
      <c r="H351" s="3">
        <v>100000000</v>
      </c>
      <c r="I351" s="3">
        <v>10</v>
      </c>
      <c r="J351" s="3">
        <v>7.5</v>
      </c>
    </row>
    <row r="352" spans="1:10" x14ac:dyDescent="0.35">
      <c r="A352" s="3">
        <v>1196</v>
      </c>
      <c r="B352" s="3">
        <v>1197</v>
      </c>
      <c r="C352" s="3">
        <v>8</v>
      </c>
      <c r="D352" s="3">
        <v>3.3</v>
      </c>
      <c r="E352" s="3">
        <v>324</v>
      </c>
      <c r="F352" s="3">
        <v>2250</v>
      </c>
      <c r="G352" s="3">
        <v>79189.745797356605</v>
      </c>
      <c r="H352" s="3">
        <v>100000000</v>
      </c>
      <c r="I352" s="3">
        <v>1</v>
      </c>
      <c r="J352" s="3">
        <v>6.9444444444444402</v>
      </c>
    </row>
    <row r="353" spans="1:10" x14ac:dyDescent="0.35">
      <c r="A353" s="3">
        <v>1197</v>
      </c>
      <c r="B353" s="3">
        <v>1198</v>
      </c>
      <c r="C353" s="3">
        <v>8</v>
      </c>
      <c r="D353" s="3">
        <v>3.3</v>
      </c>
      <c r="E353" s="3">
        <v>324</v>
      </c>
      <c r="F353" s="3">
        <v>2250</v>
      </c>
      <c r="G353" s="3">
        <v>79189.745797356605</v>
      </c>
      <c r="H353" s="3">
        <v>100000000</v>
      </c>
      <c r="I353" s="3">
        <v>1</v>
      </c>
      <c r="J353" s="3">
        <v>6.9444444444444402</v>
      </c>
    </row>
    <row r="354" spans="1:10" x14ac:dyDescent="0.35">
      <c r="A354" s="3">
        <v>1198</v>
      </c>
      <c r="B354" s="3">
        <v>1199</v>
      </c>
      <c r="C354" s="3">
        <v>8</v>
      </c>
      <c r="D354" s="3">
        <v>3.3</v>
      </c>
      <c r="E354" s="3">
        <v>276</v>
      </c>
      <c r="F354" s="3">
        <v>2250</v>
      </c>
      <c r="G354" s="3">
        <v>68346.352395733993</v>
      </c>
      <c r="H354" s="3">
        <v>100000000</v>
      </c>
      <c r="I354" s="3">
        <v>1</v>
      </c>
      <c r="J354" s="3">
        <v>8.1521739130434696</v>
      </c>
    </row>
    <row r="355" spans="1:10" x14ac:dyDescent="0.35">
      <c r="A355" s="3">
        <v>1199</v>
      </c>
      <c r="B355" s="3">
        <v>1200</v>
      </c>
      <c r="C355" s="3">
        <v>8</v>
      </c>
      <c r="D355" s="3">
        <v>3.3</v>
      </c>
      <c r="E355" s="3">
        <v>252</v>
      </c>
      <c r="F355" s="3">
        <v>2250</v>
      </c>
      <c r="G355" s="3">
        <v>60313.551212191</v>
      </c>
      <c r="H355" s="3">
        <v>100000000</v>
      </c>
      <c r="I355" s="3">
        <v>1</v>
      </c>
      <c r="J355" s="3">
        <v>8.9285714285714199</v>
      </c>
    </row>
    <row r="356" spans="1:10" x14ac:dyDescent="0.35">
      <c r="A356" s="3">
        <v>1200</v>
      </c>
      <c r="B356" s="3">
        <v>1201</v>
      </c>
      <c r="C356" s="3">
        <v>2</v>
      </c>
      <c r="D356" s="3">
        <v>1</v>
      </c>
      <c r="E356" s="3">
        <v>192</v>
      </c>
      <c r="F356" s="3">
        <v>1620</v>
      </c>
      <c r="G356" s="3">
        <v>18810.2054876814</v>
      </c>
      <c r="H356" s="3">
        <v>1</v>
      </c>
      <c r="I356" s="3">
        <v>100000000</v>
      </c>
      <c r="J356" s="3">
        <v>8.4375</v>
      </c>
    </row>
    <row r="357" spans="1:10" x14ac:dyDescent="0.35">
      <c r="A357" s="3">
        <v>1201</v>
      </c>
      <c r="B357" s="3">
        <v>1202</v>
      </c>
      <c r="C357" s="3">
        <v>2</v>
      </c>
      <c r="D357" s="3">
        <v>1</v>
      </c>
      <c r="E357" s="3">
        <v>204</v>
      </c>
      <c r="F357" s="3">
        <v>1620</v>
      </c>
      <c r="G357" s="3">
        <v>20687.312967937702</v>
      </c>
      <c r="H357" s="3">
        <v>1</v>
      </c>
      <c r="I357" s="3">
        <v>100000000</v>
      </c>
      <c r="J357" s="3">
        <v>7.9411764705882302</v>
      </c>
    </row>
    <row r="358" spans="1:10" x14ac:dyDescent="0.35">
      <c r="A358" s="3">
        <v>1202</v>
      </c>
      <c r="B358" s="3">
        <v>1203</v>
      </c>
      <c r="C358" s="3">
        <v>2</v>
      </c>
      <c r="D358" s="3">
        <v>1</v>
      </c>
      <c r="E358" s="3">
        <v>192</v>
      </c>
      <c r="F358" s="3">
        <v>1620</v>
      </c>
      <c r="G358" s="3">
        <v>18810.2054876814</v>
      </c>
      <c r="H358" s="3">
        <v>1</v>
      </c>
      <c r="I358" s="3">
        <v>100000000</v>
      </c>
      <c r="J358" s="3">
        <v>8.4375</v>
      </c>
    </row>
    <row r="359" spans="1:10" x14ac:dyDescent="0.35">
      <c r="A359" s="3">
        <v>1203</v>
      </c>
      <c r="B359" s="3">
        <v>1204</v>
      </c>
      <c r="C359" s="3">
        <v>2</v>
      </c>
      <c r="D359" s="3">
        <v>3.3</v>
      </c>
      <c r="E359" s="3">
        <v>168</v>
      </c>
      <c r="F359" s="3">
        <v>1620</v>
      </c>
      <c r="G359" s="3">
        <v>19584.780231798599</v>
      </c>
      <c r="H359" s="3">
        <v>1</v>
      </c>
      <c r="I359" s="3">
        <v>10</v>
      </c>
      <c r="J359" s="3">
        <v>9.6428571428571406</v>
      </c>
    </row>
    <row r="360" spans="1:10" x14ac:dyDescent="0.35">
      <c r="A360" s="3">
        <v>1204</v>
      </c>
      <c r="B360" s="3">
        <v>1205</v>
      </c>
      <c r="C360" s="3">
        <v>2</v>
      </c>
      <c r="D360" s="3">
        <v>3.3</v>
      </c>
      <c r="E360" s="3">
        <v>192</v>
      </c>
      <c r="F360" s="3">
        <v>1620</v>
      </c>
      <c r="G360" s="3">
        <v>24465.633331020599</v>
      </c>
      <c r="H360" s="3">
        <v>1000</v>
      </c>
      <c r="I360" s="3">
        <v>10</v>
      </c>
      <c r="J360" s="3">
        <v>8.4375</v>
      </c>
    </row>
    <row r="361" spans="1:10" x14ac:dyDescent="0.35">
      <c r="A361" s="3">
        <v>1205</v>
      </c>
      <c r="B361" s="3">
        <v>1206</v>
      </c>
      <c r="C361" s="3">
        <v>2</v>
      </c>
      <c r="D361" s="3">
        <v>3.3</v>
      </c>
      <c r="E361" s="3">
        <v>180</v>
      </c>
      <c r="F361" s="3">
        <v>1620</v>
      </c>
      <c r="G361" s="3">
        <v>21816.235225924702</v>
      </c>
      <c r="H361" s="3">
        <v>1</v>
      </c>
      <c r="I361" s="3">
        <v>10</v>
      </c>
      <c r="J361" s="3">
        <v>9</v>
      </c>
    </row>
    <row r="362" spans="1:10" x14ac:dyDescent="0.35">
      <c r="A362" s="3">
        <v>1206</v>
      </c>
      <c r="B362" s="3">
        <v>1207</v>
      </c>
      <c r="C362" s="3">
        <v>2</v>
      </c>
      <c r="D362" s="3">
        <v>3.3</v>
      </c>
      <c r="E362" s="3">
        <v>180</v>
      </c>
      <c r="F362" s="3">
        <v>1620</v>
      </c>
      <c r="G362" s="3">
        <v>21850.4184227556</v>
      </c>
      <c r="H362" s="3">
        <v>1000</v>
      </c>
      <c r="I362" s="3">
        <v>10</v>
      </c>
      <c r="J362" s="3">
        <v>9</v>
      </c>
    </row>
    <row r="363" spans="1:10" x14ac:dyDescent="0.35">
      <c r="A363" s="3">
        <v>1207</v>
      </c>
      <c r="B363" s="3">
        <v>1208</v>
      </c>
      <c r="C363" s="3">
        <v>2</v>
      </c>
      <c r="D363" s="3">
        <v>3.3</v>
      </c>
      <c r="E363" s="3">
        <v>168</v>
      </c>
      <c r="F363" s="3">
        <v>1620</v>
      </c>
      <c r="G363" s="3">
        <v>19584.780231798599</v>
      </c>
      <c r="H363" s="3">
        <v>1</v>
      </c>
      <c r="I363" s="3">
        <v>10</v>
      </c>
      <c r="J363" s="3">
        <v>9.6428571428571406</v>
      </c>
    </row>
    <row r="364" spans="1:10" x14ac:dyDescent="0.35">
      <c r="A364" s="3">
        <v>1208</v>
      </c>
      <c r="B364" s="3">
        <v>1209</v>
      </c>
      <c r="C364" s="3">
        <v>2</v>
      </c>
      <c r="D364" s="3">
        <v>3.3</v>
      </c>
      <c r="E364" s="3">
        <v>228</v>
      </c>
      <c r="F364" s="3">
        <v>1620</v>
      </c>
      <c r="G364" s="3">
        <v>31729.356798540201</v>
      </c>
      <c r="H364" s="3">
        <v>1</v>
      </c>
      <c r="I364" s="3">
        <v>10</v>
      </c>
      <c r="J364" s="3">
        <v>7.1052631578947301</v>
      </c>
    </row>
    <row r="365" spans="1:10" x14ac:dyDescent="0.35">
      <c r="A365" s="3">
        <v>1209</v>
      </c>
      <c r="B365" s="3">
        <v>1210</v>
      </c>
      <c r="C365" s="3">
        <v>2</v>
      </c>
      <c r="D365" s="3">
        <v>3.3</v>
      </c>
      <c r="E365" s="3">
        <v>168</v>
      </c>
      <c r="F365" s="3">
        <v>1620</v>
      </c>
      <c r="G365" s="3">
        <v>19618.963428629399</v>
      </c>
      <c r="H365" s="3">
        <v>1000</v>
      </c>
      <c r="I365" s="3">
        <v>10</v>
      </c>
      <c r="J365" s="3">
        <v>9.6428571428571406</v>
      </c>
    </row>
    <row r="366" spans="1:10" x14ac:dyDescent="0.35">
      <c r="A366" s="3">
        <v>1210</v>
      </c>
      <c r="B366" s="3">
        <v>1211</v>
      </c>
      <c r="C366" s="3">
        <v>2</v>
      </c>
      <c r="D366" s="3">
        <v>3.3</v>
      </c>
      <c r="E366" s="3">
        <v>216</v>
      </c>
      <c r="F366" s="3">
        <v>1620</v>
      </c>
      <c r="G366" s="3">
        <v>29788.188674384</v>
      </c>
      <c r="H366" s="3">
        <v>1000</v>
      </c>
      <c r="I366" s="3">
        <v>10</v>
      </c>
      <c r="J366" s="3">
        <v>7.5</v>
      </c>
    </row>
    <row r="367" spans="1:10" x14ac:dyDescent="0.35">
      <c r="A367" s="3">
        <v>1211</v>
      </c>
      <c r="B367" s="3">
        <v>1212</v>
      </c>
      <c r="C367" s="3">
        <v>2</v>
      </c>
      <c r="D367" s="3">
        <v>3.3</v>
      </c>
      <c r="E367" s="3">
        <v>216</v>
      </c>
      <c r="F367" s="3">
        <v>1620</v>
      </c>
      <c r="G367" s="3">
        <v>29788.188674384</v>
      </c>
      <c r="H367" s="3">
        <v>1</v>
      </c>
      <c r="I367" s="3">
        <v>10</v>
      </c>
      <c r="J367" s="3">
        <v>7.5</v>
      </c>
    </row>
    <row r="368" spans="1:10" x14ac:dyDescent="0.35">
      <c r="A368" s="3">
        <v>1212</v>
      </c>
      <c r="B368" s="3">
        <v>1213</v>
      </c>
      <c r="C368" s="3">
        <v>2</v>
      </c>
      <c r="D368" s="3">
        <v>3.3</v>
      </c>
      <c r="E368" s="3">
        <v>228</v>
      </c>
      <c r="F368" s="3">
        <v>1620</v>
      </c>
      <c r="G368" s="3">
        <v>31729.356798540201</v>
      </c>
      <c r="H368" s="3">
        <v>1</v>
      </c>
      <c r="I368" s="3">
        <v>10</v>
      </c>
      <c r="J368" s="3">
        <v>7.1052631578947301</v>
      </c>
    </row>
    <row r="369" spans="1:10" x14ac:dyDescent="0.35">
      <c r="A369" s="3">
        <v>1213</v>
      </c>
      <c r="B369" s="3">
        <v>1214</v>
      </c>
      <c r="C369" s="3">
        <v>2</v>
      </c>
      <c r="D369" s="3">
        <v>3.3</v>
      </c>
      <c r="E369" s="3">
        <v>216</v>
      </c>
      <c r="F369" s="3">
        <v>1620</v>
      </c>
      <c r="G369" s="3">
        <v>29788.188674384</v>
      </c>
      <c r="H369" s="3">
        <v>1000</v>
      </c>
      <c r="I369" s="3">
        <v>10</v>
      </c>
      <c r="J369" s="3">
        <v>7.5</v>
      </c>
    </row>
    <row r="370" spans="1:10" x14ac:dyDescent="0.35">
      <c r="A370" s="3">
        <v>1214</v>
      </c>
      <c r="B370" s="3">
        <v>1215</v>
      </c>
      <c r="C370" s="3">
        <v>2</v>
      </c>
      <c r="D370" s="3">
        <v>3.3</v>
      </c>
      <c r="E370" s="3">
        <v>204</v>
      </c>
      <c r="F370" s="3">
        <v>1620</v>
      </c>
      <c r="G370" s="3">
        <v>27036.782073444301</v>
      </c>
      <c r="H370" s="3">
        <v>1</v>
      </c>
      <c r="I370" s="3">
        <v>10</v>
      </c>
      <c r="J370" s="3">
        <v>7.9411764705882302</v>
      </c>
    </row>
    <row r="371" spans="1:10" x14ac:dyDescent="0.35">
      <c r="A371" s="3">
        <v>1215</v>
      </c>
      <c r="B371" s="3">
        <v>1216</v>
      </c>
      <c r="C371" s="3">
        <v>2</v>
      </c>
      <c r="D371" s="3">
        <v>3.3</v>
      </c>
      <c r="E371" s="3">
        <v>216</v>
      </c>
      <c r="F371" s="3">
        <v>1620</v>
      </c>
      <c r="G371" s="3">
        <v>29788.188674384</v>
      </c>
      <c r="H371" s="3">
        <v>1000</v>
      </c>
      <c r="I371" s="3">
        <v>10</v>
      </c>
      <c r="J371" s="3">
        <v>7.5</v>
      </c>
    </row>
    <row r="372" spans="1:10" x14ac:dyDescent="0.35">
      <c r="A372" s="3">
        <v>1219</v>
      </c>
      <c r="B372" s="3">
        <v>1220</v>
      </c>
      <c r="C372" s="3">
        <v>3</v>
      </c>
      <c r="D372" s="3">
        <v>1</v>
      </c>
      <c r="E372" s="3">
        <v>168</v>
      </c>
      <c r="F372" s="3">
        <v>1620</v>
      </c>
      <c r="G372" s="3">
        <v>15529.957416702</v>
      </c>
      <c r="H372" s="3">
        <v>1</v>
      </c>
      <c r="I372" s="3">
        <v>100000000</v>
      </c>
      <c r="J372" s="3">
        <v>9.6428571428571406</v>
      </c>
    </row>
    <row r="373" spans="1:10" x14ac:dyDescent="0.35">
      <c r="A373" s="3">
        <v>1226</v>
      </c>
      <c r="B373" s="3">
        <v>1227</v>
      </c>
      <c r="C373" s="3">
        <v>3</v>
      </c>
      <c r="D373" s="3">
        <v>3.3</v>
      </c>
      <c r="E373" s="3">
        <v>216</v>
      </c>
      <c r="F373" s="3">
        <v>1620</v>
      </c>
      <c r="G373" s="3">
        <v>29788.188674384</v>
      </c>
      <c r="H373" s="3">
        <v>1000</v>
      </c>
      <c r="I373" s="3">
        <v>10</v>
      </c>
      <c r="J373" s="3">
        <v>7.5</v>
      </c>
    </row>
    <row r="374" spans="1:10" x14ac:dyDescent="0.35">
      <c r="A374" s="3">
        <v>1248</v>
      </c>
      <c r="B374" s="3">
        <v>1249</v>
      </c>
      <c r="C374" s="3">
        <v>4</v>
      </c>
      <c r="D374" s="3">
        <v>3.4</v>
      </c>
      <c r="E374" s="3">
        <v>180</v>
      </c>
      <c r="F374" s="3">
        <v>1620</v>
      </c>
      <c r="G374" s="3">
        <v>26019.522068401198</v>
      </c>
      <c r="H374" s="3">
        <v>1000000</v>
      </c>
      <c r="I374" s="3">
        <v>10000</v>
      </c>
      <c r="J374" s="3">
        <v>9</v>
      </c>
    </row>
    <row r="375" spans="1:10" x14ac:dyDescent="0.35">
      <c r="A375" s="3">
        <v>1250</v>
      </c>
      <c r="B375" s="3">
        <v>1251</v>
      </c>
      <c r="C375" s="3">
        <v>4</v>
      </c>
      <c r="D375" s="3">
        <v>3.4</v>
      </c>
      <c r="E375" s="3">
        <v>228</v>
      </c>
      <c r="F375" s="3">
        <v>1620</v>
      </c>
      <c r="G375" s="3">
        <v>35352.880202293803</v>
      </c>
      <c r="H375" s="3">
        <v>100</v>
      </c>
      <c r="I375" s="3">
        <v>10000</v>
      </c>
      <c r="J375" s="3">
        <v>7.1052631578947301</v>
      </c>
    </row>
    <row r="376" spans="1:10" x14ac:dyDescent="0.35">
      <c r="A376" s="3">
        <v>1256</v>
      </c>
      <c r="B376" s="3">
        <v>1257</v>
      </c>
      <c r="C376" s="3">
        <v>4</v>
      </c>
      <c r="D376" s="3">
        <v>3.1</v>
      </c>
      <c r="E376" s="3">
        <v>216</v>
      </c>
      <c r="F376" s="3">
        <v>1620</v>
      </c>
      <c r="G376" s="3">
        <v>30055.779901746799</v>
      </c>
      <c r="H376" s="3">
        <v>100000</v>
      </c>
      <c r="I376" s="3">
        <v>10000</v>
      </c>
      <c r="J376" s="3">
        <v>7.5</v>
      </c>
    </row>
    <row r="377" spans="1:10" x14ac:dyDescent="0.35">
      <c r="A377" s="3">
        <v>1258</v>
      </c>
      <c r="B377" s="3">
        <v>1259</v>
      </c>
      <c r="C377" s="3">
        <v>4</v>
      </c>
      <c r="D377" s="3">
        <v>3.4</v>
      </c>
      <c r="E377" s="3">
        <v>192</v>
      </c>
      <c r="F377" s="3">
        <v>1620</v>
      </c>
      <c r="G377" s="3">
        <v>28648.771124941501</v>
      </c>
      <c r="H377" s="3">
        <v>1000000</v>
      </c>
      <c r="I377" s="3">
        <v>10000</v>
      </c>
      <c r="J377" s="3">
        <v>8.4375</v>
      </c>
    </row>
    <row r="378" spans="1:10" x14ac:dyDescent="0.35">
      <c r="A378" s="3">
        <v>1276</v>
      </c>
      <c r="B378" s="3">
        <v>1277</v>
      </c>
      <c r="C378" s="3">
        <v>4</v>
      </c>
      <c r="D378" s="3">
        <v>3.2</v>
      </c>
      <c r="E378" s="3">
        <v>192</v>
      </c>
      <c r="F378" s="3">
        <v>1620</v>
      </c>
      <c r="G378" s="3">
        <v>26296.244985990499</v>
      </c>
      <c r="H378" s="3">
        <v>10</v>
      </c>
      <c r="I378" s="3">
        <v>10</v>
      </c>
      <c r="J378" s="3">
        <v>8.4375</v>
      </c>
    </row>
    <row r="379" spans="1:10" x14ac:dyDescent="0.35">
      <c r="A379" s="3">
        <v>1279</v>
      </c>
      <c r="B379" s="3">
        <v>1280</v>
      </c>
      <c r="C379" s="3">
        <v>4</v>
      </c>
      <c r="D379" s="3">
        <v>3.2</v>
      </c>
      <c r="E379" s="3">
        <v>192</v>
      </c>
      <c r="F379" s="3">
        <v>1620</v>
      </c>
      <c r="G379" s="3">
        <v>26296.244985990499</v>
      </c>
      <c r="H379" s="3">
        <v>10</v>
      </c>
      <c r="I379" s="3">
        <v>10</v>
      </c>
      <c r="J379" s="3">
        <v>8.4375</v>
      </c>
    </row>
    <row r="380" spans="1:10" x14ac:dyDescent="0.35">
      <c r="A380" s="3">
        <v>1290</v>
      </c>
      <c r="B380" s="3">
        <v>1291</v>
      </c>
      <c r="C380" s="3">
        <v>4</v>
      </c>
      <c r="D380" s="3">
        <v>3.3</v>
      </c>
      <c r="E380" s="3">
        <v>192</v>
      </c>
      <c r="F380" s="3">
        <v>1620</v>
      </c>
      <c r="G380" s="3">
        <v>26548.309227938102</v>
      </c>
      <c r="H380" s="3">
        <v>1000</v>
      </c>
      <c r="I380" s="3">
        <v>1</v>
      </c>
      <c r="J380" s="3">
        <v>8.4375</v>
      </c>
    </row>
    <row r="381" spans="1:10" x14ac:dyDescent="0.35">
      <c r="A381" s="3">
        <v>1299</v>
      </c>
      <c r="B381" s="3">
        <v>1300</v>
      </c>
      <c r="C381" s="3">
        <v>5</v>
      </c>
      <c r="D381" s="3">
        <v>3.3</v>
      </c>
      <c r="E381" s="3">
        <v>216</v>
      </c>
      <c r="F381" s="3">
        <v>1620</v>
      </c>
      <c r="G381" s="3">
        <v>35574.498246887102</v>
      </c>
      <c r="H381" s="3">
        <v>100000000</v>
      </c>
      <c r="I381" s="3">
        <v>10000000</v>
      </c>
      <c r="J381" s="3">
        <v>7.5</v>
      </c>
    </row>
    <row r="382" spans="1:10" x14ac:dyDescent="0.35">
      <c r="A382" s="3">
        <v>1312</v>
      </c>
      <c r="B382" s="3">
        <v>1313</v>
      </c>
      <c r="C382" s="3">
        <v>5</v>
      </c>
      <c r="D382" s="3">
        <v>2</v>
      </c>
      <c r="E382" s="3">
        <v>204</v>
      </c>
      <c r="F382" s="3">
        <v>1620</v>
      </c>
      <c r="G382" s="3">
        <v>28734.068336875302</v>
      </c>
      <c r="H382" s="3">
        <v>10000</v>
      </c>
      <c r="I382" s="3">
        <v>1000000</v>
      </c>
      <c r="J382" s="3">
        <v>7.9411764705882302</v>
      </c>
    </row>
    <row r="383" spans="1:10" x14ac:dyDescent="0.35">
      <c r="A383" s="3">
        <v>1313</v>
      </c>
      <c r="B383" s="3">
        <v>1314</v>
      </c>
      <c r="C383" s="3">
        <v>5</v>
      </c>
      <c r="D383" s="3">
        <v>2</v>
      </c>
      <c r="E383" s="3">
        <v>204</v>
      </c>
      <c r="F383" s="3">
        <v>1620</v>
      </c>
      <c r="G383" s="3">
        <v>28734.068336875302</v>
      </c>
      <c r="H383" s="3">
        <v>10000</v>
      </c>
      <c r="I383" s="3">
        <v>1000000</v>
      </c>
      <c r="J383" s="3">
        <v>7.9411764705882302</v>
      </c>
    </row>
    <row r="384" spans="1:10" x14ac:dyDescent="0.35">
      <c r="A384" s="3">
        <v>1315</v>
      </c>
      <c r="B384" s="3">
        <v>1316</v>
      </c>
      <c r="C384" s="3">
        <v>5</v>
      </c>
      <c r="D384" s="3">
        <v>3.4</v>
      </c>
      <c r="E384" s="3">
        <v>192</v>
      </c>
      <c r="F384" s="3">
        <v>1620</v>
      </c>
      <c r="G384" s="3">
        <v>30664.413735859602</v>
      </c>
      <c r="H384" s="3">
        <v>1000000</v>
      </c>
      <c r="I384" s="3">
        <v>10000</v>
      </c>
      <c r="J384" s="3">
        <v>8.4375</v>
      </c>
    </row>
    <row r="385" spans="1:10" x14ac:dyDescent="0.35">
      <c r="A385" s="3">
        <v>1318</v>
      </c>
      <c r="B385" s="3">
        <v>1319</v>
      </c>
      <c r="C385" s="3">
        <v>5</v>
      </c>
      <c r="D385" s="3">
        <v>3.4</v>
      </c>
      <c r="E385" s="3">
        <v>204</v>
      </c>
      <c r="F385" s="3">
        <v>1620</v>
      </c>
      <c r="G385" s="3">
        <v>33906.546909174998</v>
      </c>
      <c r="H385" s="3">
        <v>1000000</v>
      </c>
      <c r="I385" s="3">
        <v>1000</v>
      </c>
      <c r="J385" s="3">
        <v>7.9411764705882302</v>
      </c>
    </row>
    <row r="386" spans="1:10" x14ac:dyDescent="0.35">
      <c r="A386" s="3">
        <v>1330</v>
      </c>
      <c r="B386" s="3">
        <v>1331</v>
      </c>
      <c r="C386" s="3">
        <v>5</v>
      </c>
      <c r="D386" s="3">
        <v>3.4</v>
      </c>
      <c r="E386" s="3">
        <v>204</v>
      </c>
      <c r="F386" s="3">
        <v>1620</v>
      </c>
      <c r="G386" s="3">
        <v>33906.546909174998</v>
      </c>
      <c r="H386" s="3">
        <v>1000000</v>
      </c>
      <c r="I386" s="3">
        <v>100</v>
      </c>
      <c r="J386" s="3">
        <v>7.9411764705882302</v>
      </c>
    </row>
    <row r="387" spans="1:10" x14ac:dyDescent="0.35">
      <c r="A387" s="3">
        <v>1343</v>
      </c>
      <c r="B387" s="3">
        <v>1344</v>
      </c>
      <c r="C387" s="3">
        <v>6</v>
      </c>
      <c r="D387" s="3">
        <v>3.4</v>
      </c>
      <c r="E387" s="3">
        <v>180</v>
      </c>
      <c r="F387" s="3">
        <v>1620</v>
      </c>
      <c r="G387" s="3">
        <v>29661.137540019499</v>
      </c>
      <c r="H387" s="3">
        <v>1000000</v>
      </c>
      <c r="I387" s="3">
        <v>10000</v>
      </c>
      <c r="J387" s="3">
        <v>9</v>
      </c>
    </row>
    <row r="388" spans="1:10" x14ac:dyDescent="0.35">
      <c r="A388" s="3">
        <v>1344</v>
      </c>
      <c r="B388" s="3">
        <v>1345</v>
      </c>
      <c r="C388" s="3">
        <v>6</v>
      </c>
      <c r="D388" s="3">
        <v>3.4</v>
      </c>
      <c r="E388" s="3">
        <v>216</v>
      </c>
      <c r="F388" s="3">
        <v>1620</v>
      </c>
      <c r="G388" s="3">
        <v>38788.380200542502</v>
      </c>
      <c r="H388" s="3">
        <v>1000000</v>
      </c>
      <c r="I388" s="3">
        <v>10000</v>
      </c>
      <c r="J388" s="3">
        <v>7.5</v>
      </c>
    </row>
    <row r="389" spans="1:10" x14ac:dyDescent="0.35">
      <c r="A389" s="3">
        <v>1345</v>
      </c>
      <c r="B389" s="3">
        <v>1346</v>
      </c>
      <c r="C389" s="3">
        <v>6</v>
      </c>
      <c r="D389" s="3">
        <v>3.4</v>
      </c>
      <c r="E389" s="3">
        <v>228</v>
      </c>
      <c r="F389" s="3">
        <v>1620</v>
      </c>
      <c r="G389" s="3">
        <v>42650.530798464097</v>
      </c>
      <c r="H389" s="3">
        <v>1000000</v>
      </c>
      <c r="I389" s="3">
        <v>10000</v>
      </c>
      <c r="J389" s="3">
        <v>7.1052631578947301</v>
      </c>
    </row>
    <row r="390" spans="1:10" x14ac:dyDescent="0.35">
      <c r="A390" s="3">
        <v>1348</v>
      </c>
      <c r="B390" s="3">
        <v>1349</v>
      </c>
      <c r="C390" s="3">
        <v>6</v>
      </c>
      <c r="D390" s="3">
        <v>3.3</v>
      </c>
      <c r="E390" s="3">
        <v>192</v>
      </c>
      <c r="F390" s="3">
        <v>1620</v>
      </c>
      <c r="G390" s="3">
        <v>32072.855973426998</v>
      </c>
      <c r="H390" s="3">
        <v>100000000</v>
      </c>
      <c r="I390" s="3">
        <v>10</v>
      </c>
      <c r="J390" s="3">
        <v>8.4375</v>
      </c>
    </row>
    <row r="391" spans="1:10" x14ac:dyDescent="0.35">
      <c r="A391" s="3">
        <v>1350</v>
      </c>
      <c r="B391" s="3">
        <v>1351</v>
      </c>
      <c r="C391" s="3">
        <v>6</v>
      </c>
      <c r="D391" s="3">
        <v>3.3</v>
      </c>
      <c r="E391" s="3">
        <v>180</v>
      </c>
      <c r="F391" s="3">
        <v>1620</v>
      </c>
      <c r="G391" s="3">
        <v>28873.3513540112</v>
      </c>
      <c r="H391" s="3">
        <v>100000000</v>
      </c>
      <c r="I391" s="3">
        <v>1</v>
      </c>
      <c r="J391" s="3">
        <v>9</v>
      </c>
    </row>
    <row r="392" spans="1:10" x14ac:dyDescent="0.35">
      <c r="A392" s="3">
        <v>1359</v>
      </c>
      <c r="B392" s="3">
        <v>1360</v>
      </c>
      <c r="C392" s="3">
        <v>7</v>
      </c>
      <c r="D392" s="3">
        <v>1</v>
      </c>
      <c r="E392" s="3">
        <v>192</v>
      </c>
      <c r="F392" s="3">
        <v>1620</v>
      </c>
      <c r="G392" s="3">
        <v>29686.615657542901</v>
      </c>
      <c r="H392" s="3">
        <v>10000000</v>
      </c>
      <c r="I392" s="3">
        <v>100000</v>
      </c>
      <c r="J392" s="3">
        <v>8.4375</v>
      </c>
    </row>
    <row r="393" spans="1:10" x14ac:dyDescent="0.35">
      <c r="A393" s="3">
        <v>1361</v>
      </c>
      <c r="B393" s="3">
        <v>1362</v>
      </c>
      <c r="C393" s="3">
        <v>7</v>
      </c>
      <c r="D393" s="3">
        <v>3.4</v>
      </c>
      <c r="E393" s="3">
        <v>168</v>
      </c>
      <c r="F393" s="3">
        <v>1620</v>
      </c>
      <c r="G393" s="3">
        <v>28369.946385510098</v>
      </c>
      <c r="H393" s="3">
        <v>1000000</v>
      </c>
      <c r="I393" s="3">
        <v>10000</v>
      </c>
      <c r="J393" s="3">
        <v>9.6428571428571406</v>
      </c>
    </row>
    <row r="394" spans="1:10" x14ac:dyDescent="0.35">
      <c r="A394" s="3">
        <v>1371</v>
      </c>
      <c r="B394" s="3">
        <v>1372</v>
      </c>
      <c r="C394" s="3">
        <v>7</v>
      </c>
      <c r="D394" s="3">
        <v>3.3</v>
      </c>
      <c r="E394" s="3">
        <v>204</v>
      </c>
      <c r="F394" s="3">
        <v>1620</v>
      </c>
      <c r="G394" s="3">
        <v>37967.684256792003</v>
      </c>
      <c r="H394" s="3">
        <v>100000000</v>
      </c>
      <c r="I394" s="3">
        <v>10</v>
      </c>
      <c r="J394" s="3">
        <v>7.9411764705882302</v>
      </c>
    </row>
    <row r="395" spans="1:10" x14ac:dyDescent="0.35">
      <c r="A395" s="3">
        <v>1372</v>
      </c>
      <c r="B395" s="3">
        <v>1373</v>
      </c>
      <c r="C395" s="3">
        <v>7</v>
      </c>
      <c r="D395" s="3">
        <v>3.3</v>
      </c>
      <c r="E395" s="3">
        <v>192</v>
      </c>
      <c r="F395" s="3">
        <v>1620</v>
      </c>
      <c r="G395" s="3">
        <v>34253.162474555596</v>
      </c>
      <c r="H395" s="3">
        <v>100000000</v>
      </c>
      <c r="I395" s="3">
        <v>10</v>
      </c>
      <c r="J395" s="3">
        <v>8.4375</v>
      </c>
    </row>
    <row r="396" spans="1:10" x14ac:dyDescent="0.35">
      <c r="A396" s="3">
        <v>1379</v>
      </c>
      <c r="B396" s="3">
        <v>1380</v>
      </c>
      <c r="C396" s="3">
        <v>7</v>
      </c>
      <c r="D396" s="3">
        <v>3.3</v>
      </c>
      <c r="E396" s="3">
        <v>204</v>
      </c>
      <c r="F396" s="3">
        <v>1620</v>
      </c>
      <c r="G396" s="3">
        <v>37967.684256792003</v>
      </c>
      <c r="H396" s="3">
        <v>100000000</v>
      </c>
      <c r="I396" s="3">
        <v>1</v>
      </c>
      <c r="J396" s="3">
        <v>7.9411764705882302</v>
      </c>
    </row>
    <row r="397" spans="1:10" x14ac:dyDescent="0.35">
      <c r="A397" s="3">
        <v>1382</v>
      </c>
      <c r="B397" s="3">
        <v>1383</v>
      </c>
      <c r="C397" s="3">
        <v>8</v>
      </c>
      <c r="D397" s="3">
        <v>1</v>
      </c>
      <c r="E397" s="3">
        <v>204</v>
      </c>
      <c r="F397" s="3">
        <v>1620</v>
      </c>
      <c r="G397" s="3">
        <v>32545.1605415501</v>
      </c>
      <c r="H397" s="3">
        <v>10000000</v>
      </c>
      <c r="I397" s="3">
        <v>100000</v>
      </c>
      <c r="J397" s="3">
        <v>7.9411764705882302</v>
      </c>
    </row>
    <row r="398" spans="1:10" x14ac:dyDescent="0.35">
      <c r="A398" s="3">
        <v>1383</v>
      </c>
      <c r="B398" s="3">
        <v>1384</v>
      </c>
      <c r="C398" s="3">
        <v>8</v>
      </c>
      <c r="D398" s="3">
        <v>1</v>
      </c>
      <c r="E398" s="3">
        <v>192</v>
      </c>
      <c r="F398" s="3">
        <v>1620</v>
      </c>
      <c r="G398" s="3">
        <v>29686.615657542901</v>
      </c>
      <c r="H398" s="3">
        <v>10000000</v>
      </c>
      <c r="I398" s="3">
        <v>100000</v>
      </c>
      <c r="J398" s="3">
        <v>8.4375</v>
      </c>
    </row>
    <row r="399" spans="1:10" x14ac:dyDescent="0.35">
      <c r="A399" s="3">
        <v>1384</v>
      </c>
      <c r="B399" s="3">
        <v>1385</v>
      </c>
      <c r="C399" s="3">
        <v>8</v>
      </c>
      <c r="D399" s="3">
        <v>3.4</v>
      </c>
      <c r="E399" s="3">
        <v>216</v>
      </c>
      <c r="F399" s="3">
        <v>1620</v>
      </c>
      <c r="G399" s="3">
        <v>42860.836494518197</v>
      </c>
      <c r="H399" s="3">
        <v>1000000</v>
      </c>
      <c r="I399" s="3">
        <v>10000</v>
      </c>
      <c r="J399" s="3">
        <v>7.5</v>
      </c>
    </row>
    <row r="400" spans="1:10" x14ac:dyDescent="0.35">
      <c r="A400" s="3">
        <v>1385</v>
      </c>
      <c r="B400" s="3">
        <v>1386</v>
      </c>
      <c r="C400" s="3">
        <v>8</v>
      </c>
      <c r="D400" s="3">
        <v>3.4</v>
      </c>
      <c r="E400" s="3">
        <v>156</v>
      </c>
      <c r="F400" s="3">
        <v>1620</v>
      </c>
      <c r="G400" s="3">
        <v>26802.7796942682</v>
      </c>
      <c r="H400" s="3">
        <v>1000000</v>
      </c>
      <c r="I400" s="3">
        <v>10000</v>
      </c>
      <c r="J400" s="3">
        <v>10.3846153846153</v>
      </c>
    </row>
    <row r="401" spans="1:10" x14ac:dyDescent="0.35">
      <c r="A401" s="3">
        <v>1386</v>
      </c>
      <c r="B401" s="3">
        <v>1387</v>
      </c>
      <c r="C401" s="3">
        <v>8</v>
      </c>
      <c r="D401" s="3">
        <v>3.4</v>
      </c>
      <c r="E401" s="3">
        <v>180</v>
      </c>
      <c r="F401" s="3">
        <v>1620</v>
      </c>
      <c r="G401" s="3">
        <v>32144.9106624589</v>
      </c>
      <c r="H401" s="3">
        <v>1000000</v>
      </c>
      <c r="I401" s="3">
        <v>10000</v>
      </c>
      <c r="J401" s="3">
        <v>9</v>
      </c>
    </row>
    <row r="402" spans="1:10" x14ac:dyDescent="0.35">
      <c r="A402" s="3">
        <v>1387</v>
      </c>
      <c r="B402" s="3">
        <v>1388</v>
      </c>
      <c r="C402" s="3">
        <v>8</v>
      </c>
      <c r="D402" s="3">
        <v>3.4</v>
      </c>
      <c r="E402" s="3">
        <v>192</v>
      </c>
      <c r="F402" s="3">
        <v>1620</v>
      </c>
      <c r="G402" s="3">
        <v>35631.578655456098</v>
      </c>
      <c r="H402" s="3">
        <v>1000000</v>
      </c>
      <c r="I402" s="3">
        <v>10000</v>
      </c>
      <c r="J402" s="3">
        <v>8.4375</v>
      </c>
    </row>
    <row r="403" spans="1:10" x14ac:dyDescent="0.35">
      <c r="A403" s="3">
        <v>1388</v>
      </c>
      <c r="B403" s="3">
        <v>1389</v>
      </c>
      <c r="C403" s="3">
        <v>8</v>
      </c>
      <c r="D403" s="3">
        <v>3.4</v>
      </c>
      <c r="E403" s="3">
        <v>192</v>
      </c>
      <c r="F403" s="3">
        <v>1620</v>
      </c>
      <c r="G403" s="3">
        <v>35631.578655456098</v>
      </c>
      <c r="H403" s="3">
        <v>1000000</v>
      </c>
      <c r="I403" s="3">
        <v>10000</v>
      </c>
      <c r="J403" s="3">
        <v>8.4375</v>
      </c>
    </row>
    <row r="404" spans="1:10" x14ac:dyDescent="0.35">
      <c r="A404" s="3">
        <v>1389</v>
      </c>
      <c r="B404" s="3">
        <v>1390</v>
      </c>
      <c r="C404" s="3">
        <v>8</v>
      </c>
      <c r="D404" s="3">
        <v>3.4</v>
      </c>
      <c r="E404" s="3">
        <v>216</v>
      </c>
      <c r="F404" s="3">
        <v>1620</v>
      </c>
      <c r="G404" s="3">
        <v>42860.836494518197</v>
      </c>
      <c r="H404" s="3">
        <v>1000000</v>
      </c>
      <c r="I404" s="3">
        <v>10000</v>
      </c>
      <c r="J404" s="3">
        <v>7.5</v>
      </c>
    </row>
    <row r="405" spans="1:10" x14ac:dyDescent="0.35">
      <c r="A405" s="3">
        <v>1390</v>
      </c>
      <c r="B405" s="3">
        <v>1391</v>
      </c>
      <c r="C405" s="3">
        <v>8</v>
      </c>
      <c r="D405" s="3">
        <v>3.3</v>
      </c>
      <c r="E405" s="3">
        <v>180</v>
      </c>
      <c r="F405" s="3">
        <v>1620</v>
      </c>
      <c r="G405" s="3">
        <v>31102.540133164199</v>
      </c>
      <c r="H405" s="3">
        <v>100000000</v>
      </c>
      <c r="I405" s="3">
        <v>10</v>
      </c>
      <c r="J405" s="3">
        <v>9</v>
      </c>
    </row>
    <row r="406" spans="1:10" x14ac:dyDescent="0.35">
      <c r="A406" s="3">
        <v>1391</v>
      </c>
      <c r="B406" s="3">
        <v>1392</v>
      </c>
      <c r="C406" s="3">
        <v>8</v>
      </c>
      <c r="D406" s="3">
        <v>3.3</v>
      </c>
      <c r="E406" s="3">
        <v>204</v>
      </c>
      <c r="F406" s="3">
        <v>1620</v>
      </c>
      <c r="G406" s="3">
        <v>37967.684256792003</v>
      </c>
      <c r="H406" s="3">
        <v>100000000</v>
      </c>
      <c r="I406" s="3">
        <v>10</v>
      </c>
      <c r="J406" s="3">
        <v>7.9411764705882302</v>
      </c>
    </row>
    <row r="407" spans="1:10" x14ac:dyDescent="0.35">
      <c r="A407" s="3">
        <v>1392</v>
      </c>
      <c r="B407" s="3">
        <v>1393</v>
      </c>
      <c r="C407" s="3">
        <v>8</v>
      </c>
      <c r="D407" s="3">
        <v>3.3</v>
      </c>
      <c r="E407" s="3">
        <v>192</v>
      </c>
      <c r="F407" s="3">
        <v>1620</v>
      </c>
      <c r="G407" s="3">
        <v>34253.162474555596</v>
      </c>
      <c r="H407" s="3">
        <v>100000000</v>
      </c>
      <c r="I407" s="3">
        <v>10</v>
      </c>
      <c r="J407" s="3">
        <v>8.4375</v>
      </c>
    </row>
    <row r="408" spans="1:10" x14ac:dyDescent="0.35">
      <c r="A408" s="3">
        <v>1393</v>
      </c>
      <c r="B408" s="3">
        <v>1394</v>
      </c>
      <c r="C408" s="3">
        <v>8</v>
      </c>
      <c r="D408" s="3">
        <v>3.3</v>
      </c>
      <c r="E408" s="3">
        <v>156</v>
      </c>
      <c r="F408" s="3">
        <v>1620</v>
      </c>
      <c r="G408" s="3">
        <v>25669.335082529498</v>
      </c>
      <c r="H408" s="3">
        <v>100000000</v>
      </c>
      <c r="I408" s="3">
        <v>10</v>
      </c>
      <c r="J408" s="3">
        <v>10.3846153846153</v>
      </c>
    </row>
    <row r="409" spans="1:10" x14ac:dyDescent="0.35">
      <c r="A409" s="3">
        <v>1394</v>
      </c>
      <c r="B409" s="3">
        <v>1395</v>
      </c>
      <c r="C409" s="3">
        <v>8</v>
      </c>
      <c r="D409" s="3">
        <v>3.3</v>
      </c>
      <c r="E409" s="3">
        <v>192</v>
      </c>
      <c r="F409" s="3">
        <v>1620</v>
      </c>
      <c r="G409" s="3">
        <v>34253.162474555596</v>
      </c>
      <c r="H409" s="3">
        <v>100000000</v>
      </c>
      <c r="I409" s="3">
        <v>10</v>
      </c>
      <c r="J409" s="3">
        <v>8.4375</v>
      </c>
    </row>
    <row r="410" spans="1:10" x14ac:dyDescent="0.35">
      <c r="A410" s="3">
        <v>1395</v>
      </c>
      <c r="B410" s="3">
        <v>1396</v>
      </c>
      <c r="C410" s="3">
        <v>8</v>
      </c>
      <c r="D410" s="3">
        <v>3.3</v>
      </c>
      <c r="E410" s="3">
        <v>180</v>
      </c>
      <c r="F410" s="3">
        <v>1620</v>
      </c>
      <c r="G410" s="3">
        <v>31102.540133164199</v>
      </c>
      <c r="H410" s="3">
        <v>100000000</v>
      </c>
      <c r="I410" s="3">
        <v>10</v>
      </c>
      <c r="J410" s="3">
        <v>9</v>
      </c>
    </row>
    <row r="411" spans="1:10" x14ac:dyDescent="0.35">
      <c r="A411" s="3">
        <v>1396</v>
      </c>
      <c r="B411" s="3">
        <v>1397</v>
      </c>
      <c r="C411" s="3">
        <v>8</v>
      </c>
      <c r="D411" s="3">
        <v>3.3</v>
      </c>
      <c r="E411" s="3">
        <v>192</v>
      </c>
      <c r="F411" s="3">
        <v>1620</v>
      </c>
      <c r="G411" s="3">
        <v>34253.162474555596</v>
      </c>
      <c r="H411" s="3">
        <v>100000000</v>
      </c>
      <c r="I411" s="3">
        <v>1</v>
      </c>
      <c r="J411" s="3">
        <v>8.4375</v>
      </c>
    </row>
    <row r="412" spans="1:10" x14ac:dyDescent="0.35">
      <c r="A412" s="3">
        <v>1397</v>
      </c>
      <c r="B412" s="3">
        <v>1398</v>
      </c>
      <c r="C412" s="3">
        <v>8</v>
      </c>
      <c r="D412" s="3">
        <v>3.3</v>
      </c>
      <c r="E412" s="3">
        <v>204</v>
      </c>
      <c r="F412" s="3">
        <v>1620</v>
      </c>
      <c r="G412" s="3">
        <v>37967.684256792003</v>
      </c>
      <c r="H412" s="3">
        <v>100000000</v>
      </c>
      <c r="I412" s="3">
        <v>1</v>
      </c>
      <c r="J412" s="3">
        <v>7.9411764705882302</v>
      </c>
    </row>
    <row r="413" spans="1:10" x14ac:dyDescent="0.35">
      <c r="A413" s="3">
        <v>1398</v>
      </c>
      <c r="B413" s="3">
        <v>1399</v>
      </c>
      <c r="C413" s="3">
        <v>8</v>
      </c>
      <c r="D413" s="3">
        <v>3.3</v>
      </c>
      <c r="E413" s="3">
        <v>192</v>
      </c>
      <c r="F413" s="3">
        <v>1620</v>
      </c>
      <c r="G413" s="3">
        <v>34253.162474555596</v>
      </c>
      <c r="H413" s="3">
        <v>100000000</v>
      </c>
      <c r="I413" s="3">
        <v>1</v>
      </c>
      <c r="J413" s="3">
        <v>8.4375</v>
      </c>
    </row>
    <row r="414" spans="1:10" x14ac:dyDescent="0.35">
      <c r="A414" s="3">
        <v>1399</v>
      </c>
      <c r="B414" s="3">
        <v>1400</v>
      </c>
      <c r="C414" s="3">
        <v>8</v>
      </c>
      <c r="D414" s="3">
        <v>3.3</v>
      </c>
      <c r="E414" s="3">
        <v>192</v>
      </c>
      <c r="F414" s="3">
        <v>1620</v>
      </c>
      <c r="G414" s="3">
        <v>34253.162474555596</v>
      </c>
      <c r="H414" s="3">
        <v>100000000</v>
      </c>
      <c r="I414" s="3">
        <v>1</v>
      </c>
      <c r="J414" s="3">
        <v>8.4375</v>
      </c>
    </row>
    <row r="415" spans="1:10" x14ac:dyDescent="0.35">
      <c r="A415" s="3">
        <v>1400</v>
      </c>
      <c r="B415" s="3">
        <v>1401</v>
      </c>
      <c r="C415" s="3">
        <v>2</v>
      </c>
      <c r="D415" s="3">
        <v>1</v>
      </c>
      <c r="E415" s="3">
        <v>192</v>
      </c>
      <c r="F415" s="3">
        <v>1930</v>
      </c>
      <c r="G415" s="3">
        <v>21269.973302421498</v>
      </c>
      <c r="H415" s="3">
        <v>1</v>
      </c>
      <c r="I415" s="3">
        <v>100000000</v>
      </c>
      <c r="J415" s="3">
        <v>10.0520833333333</v>
      </c>
    </row>
    <row r="416" spans="1:10" x14ac:dyDescent="0.35">
      <c r="A416" s="3">
        <v>1401</v>
      </c>
      <c r="B416" s="3">
        <v>1402</v>
      </c>
      <c r="C416" s="3">
        <v>2</v>
      </c>
      <c r="D416" s="3">
        <v>1</v>
      </c>
      <c r="E416" s="3">
        <v>168</v>
      </c>
      <c r="F416" s="3">
        <v>1930</v>
      </c>
      <c r="G416" s="3">
        <v>17427.8351115406</v>
      </c>
      <c r="H416" s="3">
        <v>1</v>
      </c>
      <c r="I416" s="3">
        <v>100000000</v>
      </c>
      <c r="J416" s="3">
        <v>11.4880952380952</v>
      </c>
    </row>
    <row r="417" spans="1:10" x14ac:dyDescent="0.35">
      <c r="A417" s="3">
        <v>1402</v>
      </c>
      <c r="B417" s="3">
        <v>1403</v>
      </c>
      <c r="C417" s="3">
        <v>2</v>
      </c>
      <c r="D417" s="3">
        <v>1</v>
      </c>
      <c r="E417" s="3">
        <v>228</v>
      </c>
      <c r="F417" s="3">
        <v>1930</v>
      </c>
      <c r="G417" s="3">
        <v>28536.625665441501</v>
      </c>
      <c r="H417" s="3">
        <v>1</v>
      </c>
      <c r="I417" s="3">
        <v>100000000</v>
      </c>
      <c r="J417" s="3">
        <v>8.4649122807017498</v>
      </c>
    </row>
    <row r="418" spans="1:10" x14ac:dyDescent="0.35">
      <c r="A418" s="3">
        <v>1403</v>
      </c>
      <c r="B418" s="3">
        <v>1404</v>
      </c>
      <c r="C418" s="3">
        <v>2</v>
      </c>
      <c r="D418" s="3">
        <v>3.3</v>
      </c>
      <c r="E418" s="3">
        <v>228</v>
      </c>
      <c r="F418" s="3">
        <v>1930</v>
      </c>
      <c r="G418" s="3">
        <v>34100.550710273703</v>
      </c>
      <c r="H418" s="3">
        <v>1</v>
      </c>
      <c r="I418" s="3">
        <v>10</v>
      </c>
      <c r="J418" s="3">
        <v>8.4649122807017498</v>
      </c>
    </row>
    <row r="419" spans="1:10" x14ac:dyDescent="0.35">
      <c r="A419" s="3">
        <v>1404</v>
      </c>
      <c r="B419" s="3">
        <v>1405</v>
      </c>
      <c r="C419" s="3">
        <v>2</v>
      </c>
      <c r="D419" s="3">
        <v>3.3</v>
      </c>
      <c r="E419" s="3">
        <v>264</v>
      </c>
      <c r="F419" s="3">
        <v>1930</v>
      </c>
      <c r="G419" s="3">
        <v>41670.825593407397</v>
      </c>
      <c r="H419" s="3">
        <v>1000</v>
      </c>
      <c r="I419" s="3">
        <v>10</v>
      </c>
      <c r="J419" s="3">
        <v>7.3106060606060597</v>
      </c>
    </row>
    <row r="420" spans="1:10" x14ac:dyDescent="0.35">
      <c r="A420" s="3">
        <v>1405</v>
      </c>
      <c r="B420" s="3">
        <v>1406</v>
      </c>
      <c r="C420" s="3">
        <v>2</v>
      </c>
      <c r="D420" s="3">
        <v>3.3</v>
      </c>
      <c r="E420" s="3">
        <v>204</v>
      </c>
      <c r="F420" s="3">
        <v>1930</v>
      </c>
      <c r="G420" s="3">
        <v>29364.486973810399</v>
      </c>
      <c r="H420" s="3">
        <v>1</v>
      </c>
      <c r="I420" s="3">
        <v>10</v>
      </c>
      <c r="J420" s="3">
        <v>9.4607843137254903</v>
      </c>
    </row>
    <row r="421" spans="1:10" x14ac:dyDescent="0.35">
      <c r="A421" s="3">
        <v>1406</v>
      </c>
      <c r="B421" s="3">
        <v>1407</v>
      </c>
      <c r="C421" s="3">
        <v>2</v>
      </c>
      <c r="D421" s="3">
        <v>3.3</v>
      </c>
      <c r="E421" s="3">
        <v>228</v>
      </c>
      <c r="F421" s="3">
        <v>1930</v>
      </c>
      <c r="G421" s="3">
        <v>34100.550710273703</v>
      </c>
      <c r="H421" s="3">
        <v>1000</v>
      </c>
      <c r="I421" s="3">
        <v>10</v>
      </c>
      <c r="J421" s="3">
        <v>8.4649122807017498</v>
      </c>
    </row>
    <row r="422" spans="1:10" x14ac:dyDescent="0.35">
      <c r="A422" s="3">
        <v>1407</v>
      </c>
      <c r="B422" s="3">
        <v>1408</v>
      </c>
      <c r="C422" s="3">
        <v>2</v>
      </c>
      <c r="D422" s="3">
        <v>3.3</v>
      </c>
      <c r="E422" s="3">
        <v>264</v>
      </c>
      <c r="F422" s="3">
        <v>1930</v>
      </c>
      <c r="G422" s="3">
        <v>41670.825593407397</v>
      </c>
      <c r="H422" s="3">
        <v>1</v>
      </c>
      <c r="I422" s="3">
        <v>10</v>
      </c>
      <c r="J422" s="3">
        <v>7.3106060606060597</v>
      </c>
    </row>
    <row r="423" spans="1:10" x14ac:dyDescent="0.35">
      <c r="A423" s="3">
        <v>1408</v>
      </c>
      <c r="B423" s="3">
        <v>1409</v>
      </c>
      <c r="C423" s="3">
        <v>2</v>
      </c>
      <c r="D423" s="3">
        <v>3.3</v>
      </c>
      <c r="E423" s="3">
        <v>276</v>
      </c>
      <c r="F423" s="3">
        <v>1930</v>
      </c>
      <c r="G423" s="3">
        <v>45334.267650212103</v>
      </c>
      <c r="H423" s="3">
        <v>1</v>
      </c>
      <c r="I423" s="3">
        <v>10</v>
      </c>
      <c r="J423" s="3">
        <v>6.9927536231884</v>
      </c>
    </row>
    <row r="424" spans="1:10" x14ac:dyDescent="0.35">
      <c r="A424" s="3">
        <v>1409</v>
      </c>
      <c r="B424" s="3">
        <v>1410</v>
      </c>
      <c r="C424" s="3">
        <v>2</v>
      </c>
      <c r="D424" s="3">
        <v>3.3</v>
      </c>
      <c r="E424" s="3">
        <v>204</v>
      </c>
      <c r="F424" s="3">
        <v>1930</v>
      </c>
      <c r="G424" s="3">
        <v>29364.486973810399</v>
      </c>
      <c r="H424" s="3">
        <v>1000</v>
      </c>
      <c r="I424" s="3">
        <v>10</v>
      </c>
      <c r="J424" s="3">
        <v>9.4607843137254903</v>
      </c>
    </row>
    <row r="425" spans="1:10" x14ac:dyDescent="0.35">
      <c r="A425" s="3">
        <v>1410</v>
      </c>
      <c r="B425" s="3">
        <v>1411</v>
      </c>
      <c r="C425" s="3">
        <v>2</v>
      </c>
      <c r="D425" s="3">
        <v>3.3</v>
      </c>
      <c r="E425" s="3">
        <v>216</v>
      </c>
      <c r="F425" s="3">
        <v>1930</v>
      </c>
      <c r="G425" s="3">
        <v>32115.893574750098</v>
      </c>
      <c r="H425" s="3">
        <v>1000</v>
      </c>
      <c r="I425" s="3">
        <v>10</v>
      </c>
      <c r="J425" s="3">
        <v>8.9351851851851798</v>
      </c>
    </row>
    <row r="426" spans="1:10" x14ac:dyDescent="0.35">
      <c r="A426" s="3">
        <v>1411</v>
      </c>
      <c r="B426" s="3">
        <v>1412</v>
      </c>
      <c r="C426" s="3">
        <v>2</v>
      </c>
      <c r="D426" s="3">
        <v>3.3</v>
      </c>
      <c r="E426" s="3">
        <v>264</v>
      </c>
      <c r="F426" s="3">
        <v>1930</v>
      </c>
      <c r="G426" s="3">
        <v>41670.825593407397</v>
      </c>
      <c r="H426" s="3">
        <v>1</v>
      </c>
      <c r="I426" s="3">
        <v>10</v>
      </c>
      <c r="J426" s="3">
        <v>7.3106060606060597</v>
      </c>
    </row>
    <row r="427" spans="1:10" x14ac:dyDescent="0.35">
      <c r="A427" s="3">
        <v>1412</v>
      </c>
      <c r="B427" s="3">
        <v>1413</v>
      </c>
      <c r="C427" s="3">
        <v>2</v>
      </c>
      <c r="D427" s="3">
        <v>3.3</v>
      </c>
      <c r="E427" s="3">
        <v>192</v>
      </c>
      <c r="F427" s="3">
        <v>1930</v>
      </c>
      <c r="G427" s="3">
        <v>26793.3382313867</v>
      </c>
      <c r="H427" s="3">
        <v>1</v>
      </c>
      <c r="I427" s="3">
        <v>10</v>
      </c>
      <c r="J427" s="3">
        <v>10.0520833333333</v>
      </c>
    </row>
    <row r="428" spans="1:10" x14ac:dyDescent="0.35">
      <c r="A428" s="3">
        <v>1413</v>
      </c>
      <c r="B428" s="3">
        <v>1414</v>
      </c>
      <c r="C428" s="3">
        <v>2</v>
      </c>
      <c r="D428" s="3">
        <v>3.3</v>
      </c>
      <c r="E428" s="3">
        <v>240</v>
      </c>
      <c r="F428" s="3">
        <v>1930</v>
      </c>
      <c r="G428" s="3">
        <v>36845.980600302901</v>
      </c>
      <c r="H428" s="3">
        <v>1000</v>
      </c>
      <c r="I428" s="3">
        <v>10</v>
      </c>
      <c r="J428" s="3">
        <v>8.0416666666666607</v>
      </c>
    </row>
    <row r="429" spans="1:10" x14ac:dyDescent="0.35">
      <c r="A429" s="3">
        <v>1414</v>
      </c>
      <c r="B429" s="3">
        <v>1415</v>
      </c>
      <c r="C429" s="3">
        <v>2</v>
      </c>
      <c r="D429" s="3">
        <v>3.3</v>
      </c>
      <c r="E429" s="3">
        <v>240</v>
      </c>
      <c r="F429" s="3">
        <v>1930</v>
      </c>
      <c r="G429" s="3">
        <v>36845.980600302901</v>
      </c>
      <c r="H429" s="3">
        <v>1</v>
      </c>
      <c r="I429" s="3">
        <v>10</v>
      </c>
      <c r="J429" s="3">
        <v>8.0416666666666607</v>
      </c>
    </row>
    <row r="430" spans="1:10" x14ac:dyDescent="0.35">
      <c r="A430" s="3">
        <v>1415</v>
      </c>
      <c r="B430" s="3">
        <v>1416</v>
      </c>
      <c r="C430" s="3">
        <v>2</v>
      </c>
      <c r="D430" s="3">
        <v>3.3</v>
      </c>
      <c r="E430" s="3">
        <v>240</v>
      </c>
      <c r="F430" s="3">
        <v>1930</v>
      </c>
      <c r="G430" s="3">
        <v>36845.980600302901</v>
      </c>
      <c r="H430" s="3">
        <v>1000</v>
      </c>
      <c r="I430" s="3">
        <v>10</v>
      </c>
      <c r="J430" s="3">
        <v>8.0416666666666607</v>
      </c>
    </row>
    <row r="431" spans="1:10" x14ac:dyDescent="0.35">
      <c r="A431" s="3">
        <v>1419</v>
      </c>
      <c r="B431" s="3">
        <v>1420</v>
      </c>
      <c r="C431" s="3">
        <v>3</v>
      </c>
      <c r="D431" s="3">
        <v>1</v>
      </c>
      <c r="E431" s="3">
        <v>228</v>
      </c>
      <c r="F431" s="3">
        <v>1930</v>
      </c>
      <c r="G431" s="3">
        <v>28536.625665441501</v>
      </c>
      <c r="H431" s="3">
        <v>1</v>
      </c>
      <c r="I431" s="3">
        <v>100000000</v>
      </c>
      <c r="J431" s="3">
        <v>8.4649122807017498</v>
      </c>
    </row>
    <row r="432" spans="1:10" x14ac:dyDescent="0.35">
      <c r="A432" s="3">
        <v>1426</v>
      </c>
      <c r="B432" s="3">
        <v>1427</v>
      </c>
      <c r="C432" s="3">
        <v>3</v>
      </c>
      <c r="D432" s="3">
        <v>3.3</v>
      </c>
      <c r="E432" s="3">
        <v>228</v>
      </c>
      <c r="F432" s="3">
        <v>1930</v>
      </c>
      <c r="G432" s="3">
        <v>34100.550710273703</v>
      </c>
      <c r="H432" s="3">
        <v>1000</v>
      </c>
      <c r="I432" s="3">
        <v>10</v>
      </c>
      <c r="J432" s="3">
        <v>8.4649122807017498</v>
      </c>
    </row>
    <row r="433" spans="1:10" x14ac:dyDescent="0.35">
      <c r="A433" s="3">
        <v>1448</v>
      </c>
      <c r="B433" s="3">
        <v>1449</v>
      </c>
      <c r="C433" s="3">
        <v>4</v>
      </c>
      <c r="D433" s="3">
        <v>3.4</v>
      </c>
      <c r="E433" s="3">
        <v>276</v>
      </c>
      <c r="F433" s="3">
        <v>1930</v>
      </c>
      <c r="G433" s="3">
        <v>52835.020323482699</v>
      </c>
      <c r="H433" s="3">
        <v>1000000</v>
      </c>
      <c r="I433" s="3">
        <v>10000</v>
      </c>
      <c r="J433" s="3">
        <v>6.9927536231884</v>
      </c>
    </row>
    <row r="434" spans="1:10" x14ac:dyDescent="0.35">
      <c r="A434" s="3">
        <v>1450</v>
      </c>
      <c r="B434" s="3">
        <v>1451</v>
      </c>
      <c r="C434" s="3">
        <v>4</v>
      </c>
      <c r="D434" s="3">
        <v>3.4</v>
      </c>
      <c r="E434" s="3">
        <v>252</v>
      </c>
      <c r="F434" s="3">
        <v>1930</v>
      </c>
      <c r="G434" s="3">
        <v>44410.363086607402</v>
      </c>
      <c r="H434" s="3">
        <v>100</v>
      </c>
      <c r="I434" s="3">
        <v>10000</v>
      </c>
      <c r="J434" s="3">
        <v>7.6587301587301502</v>
      </c>
    </row>
    <row r="435" spans="1:10" x14ac:dyDescent="0.35">
      <c r="A435" s="3">
        <v>1456</v>
      </c>
      <c r="B435" s="3">
        <v>1457</v>
      </c>
      <c r="C435" s="3">
        <v>4</v>
      </c>
      <c r="D435" s="3">
        <v>3.1</v>
      </c>
      <c r="E435" s="3">
        <v>216</v>
      </c>
      <c r="F435" s="3">
        <v>1930</v>
      </c>
      <c r="G435" s="3">
        <v>32601.8882172064</v>
      </c>
      <c r="H435" s="3">
        <v>100000</v>
      </c>
      <c r="I435" s="3">
        <v>10000</v>
      </c>
      <c r="J435" s="3">
        <v>8.9351851851851798</v>
      </c>
    </row>
    <row r="436" spans="1:10" x14ac:dyDescent="0.35">
      <c r="A436" s="3">
        <v>1458</v>
      </c>
      <c r="B436" s="3">
        <v>1459</v>
      </c>
      <c r="C436" s="3">
        <v>4</v>
      </c>
      <c r="D436" s="3">
        <v>3.4</v>
      </c>
      <c r="E436" s="3">
        <v>264</v>
      </c>
      <c r="F436" s="3">
        <v>1930</v>
      </c>
      <c r="G436" s="3">
        <v>47657.334761307698</v>
      </c>
      <c r="H436" s="3">
        <v>1000000</v>
      </c>
      <c r="I436" s="3">
        <v>10000</v>
      </c>
      <c r="J436" s="3">
        <v>7.3106060606060597</v>
      </c>
    </row>
    <row r="437" spans="1:10" x14ac:dyDescent="0.35">
      <c r="A437" s="3">
        <v>1476</v>
      </c>
      <c r="B437" s="3">
        <v>1477</v>
      </c>
      <c r="C437" s="3">
        <v>4</v>
      </c>
      <c r="D437" s="3">
        <v>3.2</v>
      </c>
      <c r="E437" s="3">
        <v>252</v>
      </c>
      <c r="F437" s="3">
        <v>1930</v>
      </c>
      <c r="G437" s="3">
        <v>42824.972527681697</v>
      </c>
      <c r="H437" s="3">
        <v>10</v>
      </c>
      <c r="I437" s="3">
        <v>10</v>
      </c>
      <c r="J437" s="3">
        <v>7.6587301587301502</v>
      </c>
    </row>
    <row r="438" spans="1:10" x14ac:dyDescent="0.35">
      <c r="A438" s="3">
        <v>1479</v>
      </c>
      <c r="B438" s="3">
        <v>1480</v>
      </c>
      <c r="C438" s="3">
        <v>4</v>
      </c>
      <c r="D438" s="3">
        <v>3.2</v>
      </c>
      <c r="E438" s="3">
        <v>216</v>
      </c>
      <c r="F438" s="3">
        <v>1930</v>
      </c>
      <c r="G438" s="3">
        <v>34262.450883156598</v>
      </c>
      <c r="H438" s="3">
        <v>10</v>
      </c>
      <c r="I438" s="3">
        <v>10</v>
      </c>
      <c r="J438" s="3">
        <v>8.9351851851851798</v>
      </c>
    </row>
    <row r="439" spans="1:10" x14ac:dyDescent="0.35">
      <c r="A439" s="3">
        <v>1490</v>
      </c>
      <c r="B439" s="3">
        <v>1491</v>
      </c>
      <c r="C439" s="3">
        <v>4</v>
      </c>
      <c r="D439" s="3">
        <v>3.3</v>
      </c>
      <c r="E439" s="3">
        <v>216</v>
      </c>
      <c r="F439" s="3">
        <v>1930</v>
      </c>
      <c r="G439" s="3">
        <v>34802.738373965403</v>
      </c>
      <c r="H439" s="3">
        <v>1000</v>
      </c>
      <c r="I439" s="3">
        <v>1</v>
      </c>
      <c r="J439" s="3">
        <v>8.9351851851851798</v>
      </c>
    </row>
    <row r="440" spans="1:10" x14ac:dyDescent="0.35">
      <c r="A440" s="3">
        <v>1499</v>
      </c>
      <c r="B440" s="3">
        <v>1500</v>
      </c>
      <c r="C440" s="3">
        <v>5</v>
      </c>
      <c r="D440" s="3">
        <v>3.3</v>
      </c>
      <c r="E440" s="3">
        <v>240</v>
      </c>
      <c r="F440" s="3">
        <v>1930</v>
      </c>
      <c r="G440" s="3">
        <v>43731.983922441599</v>
      </c>
      <c r="H440" s="3">
        <v>100000000</v>
      </c>
      <c r="I440" s="3">
        <v>10000000</v>
      </c>
      <c r="J440" s="3">
        <v>8.0416666666666607</v>
      </c>
    </row>
    <row r="441" spans="1:10" x14ac:dyDescent="0.35">
      <c r="A441" s="3">
        <v>1512</v>
      </c>
      <c r="B441" s="3">
        <v>1513</v>
      </c>
      <c r="C441" s="3">
        <v>5</v>
      </c>
      <c r="D441" s="3">
        <v>2</v>
      </c>
      <c r="E441" s="3">
        <v>228</v>
      </c>
      <c r="F441" s="3">
        <v>1930</v>
      </c>
      <c r="G441" s="3">
        <v>36877.934309509197</v>
      </c>
      <c r="H441" s="3">
        <v>10000</v>
      </c>
      <c r="I441" s="3">
        <v>1000000</v>
      </c>
      <c r="J441" s="3">
        <v>8.4649122807017498</v>
      </c>
    </row>
    <row r="442" spans="1:10" x14ac:dyDescent="0.35">
      <c r="A442" s="3">
        <v>1513</v>
      </c>
      <c r="B442" s="3">
        <v>1514</v>
      </c>
      <c r="C442" s="3">
        <v>5</v>
      </c>
      <c r="D442" s="3">
        <v>2</v>
      </c>
      <c r="E442" s="3">
        <v>252</v>
      </c>
      <c r="F442" s="3">
        <v>1930</v>
      </c>
      <c r="G442" s="3">
        <v>43116.662033705499</v>
      </c>
      <c r="H442" s="3">
        <v>10000</v>
      </c>
      <c r="I442" s="3">
        <v>1000000</v>
      </c>
      <c r="J442" s="3">
        <v>7.6587301587301502</v>
      </c>
    </row>
    <row r="443" spans="1:10" x14ac:dyDescent="0.35">
      <c r="A443" s="3">
        <v>1515</v>
      </c>
      <c r="B443" s="3">
        <v>1516</v>
      </c>
      <c r="C443" s="3">
        <v>5</v>
      </c>
      <c r="D443" s="3">
        <v>3.4</v>
      </c>
      <c r="E443" s="3">
        <v>252</v>
      </c>
      <c r="F443" s="3">
        <v>1930</v>
      </c>
      <c r="G443" s="3">
        <v>48082.072015509097</v>
      </c>
      <c r="H443" s="3">
        <v>1000000</v>
      </c>
      <c r="I443" s="3">
        <v>10000</v>
      </c>
      <c r="J443" s="3">
        <v>7.6587301587301502</v>
      </c>
    </row>
    <row r="444" spans="1:10" x14ac:dyDescent="0.35">
      <c r="A444" s="3">
        <v>1518</v>
      </c>
      <c r="B444" s="3">
        <v>1519</v>
      </c>
      <c r="C444" s="3">
        <v>5</v>
      </c>
      <c r="D444" s="3">
        <v>3.4</v>
      </c>
      <c r="E444" s="3">
        <v>240</v>
      </c>
      <c r="F444" s="3">
        <v>1930</v>
      </c>
      <c r="G444" s="3">
        <v>44948.196124172297</v>
      </c>
      <c r="H444" s="3">
        <v>1000000</v>
      </c>
      <c r="I444" s="3">
        <v>1000</v>
      </c>
      <c r="J444" s="3">
        <v>8.0416666666666607</v>
      </c>
    </row>
    <row r="445" spans="1:10" x14ac:dyDescent="0.35">
      <c r="A445" s="3">
        <v>1530</v>
      </c>
      <c r="B445" s="3">
        <v>1531</v>
      </c>
      <c r="C445" s="3">
        <v>5</v>
      </c>
      <c r="D445" s="3">
        <v>3.4</v>
      </c>
      <c r="E445" s="3">
        <v>276</v>
      </c>
      <c r="F445" s="3">
        <v>1930</v>
      </c>
      <c r="G445" s="3">
        <v>56067.990219423402</v>
      </c>
      <c r="H445" s="3">
        <v>1000000</v>
      </c>
      <c r="I445" s="3">
        <v>100</v>
      </c>
      <c r="J445" s="3">
        <v>6.9927536231884</v>
      </c>
    </row>
    <row r="446" spans="1:10" x14ac:dyDescent="0.35">
      <c r="A446" s="3">
        <v>1543</v>
      </c>
      <c r="B446" s="3">
        <v>1544</v>
      </c>
      <c r="C446" s="3">
        <v>6</v>
      </c>
      <c r="D446" s="3">
        <v>3.4</v>
      </c>
      <c r="E446" s="3">
        <v>252</v>
      </c>
      <c r="F446" s="3">
        <v>1930</v>
      </c>
      <c r="G446" s="3">
        <v>53263.042918209401</v>
      </c>
      <c r="H446" s="3">
        <v>1000000</v>
      </c>
      <c r="I446" s="3">
        <v>10000</v>
      </c>
      <c r="J446" s="3">
        <v>7.6587301587301502</v>
      </c>
    </row>
    <row r="447" spans="1:10" x14ac:dyDescent="0.35">
      <c r="A447" s="3">
        <v>1544</v>
      </c>
      <c r="B447" s="3">
        <v>1545</v>
      </c>
      <c r="C447" s="3">
        <v>6</v>
      </c>
      <c r="D447" s="3">
        <v>3.4</v>
      </c>
      <c r="E447" s="3">
        <v>228</v>
      </c>
      <c r="F447" s="3">
        <v>1930</v>
      </c>
      <c r="G447" s="3">
        <v>45025.323490929797</v>
      </c>
      <c r="H447" s="3">
        <v>1000000</v>
      </c>
      <c r="I447" s="3">
        <v>10000</v>
      </c>
      <c r="J447" s="3">
        <v>8.4649122807017498</v>
      </c>
    </row>
    <row r="448" spans="1:10" x14ac:dyDescent="0.35">
      <c r="A448" s="3">
        <v>1545</v>
      </c>
      <c r="B448" s="3">
        <v>1546</v>
      </c>
      <c r="C448" s="3">
        <v>6</v>
      </c>
      <c r="D448" s="3">
        <v>3.4</v>
      </c>
      <c r="E448" s="3">
        <v>228</v>
      </c>
      <c r="F448" s="3">
        <v>1930</v>
      </c>
      <c r="G448" s="3">
        <v>45025.323490929797</v>
      </c>
      <c r="H448" s="3">
        <v>1000000</v>
      </c>
      <c r="I448" s="3">
        <v>10000</v>
      </c>
      <c r="J448" s="3">
        <v>8.4649122807017498</v>
      </c>
    </row>
    <row r="449" spans="1:10" x14ac:dyDescent="0.35">
      <c r="A449" s="3">
        <v>1548</v>
      </c>
      <c r="B449" s="3">
        <v>1549</v>
      </c>
      <c r="C449" s="3">
        <v>6</v>
      </c>
      <c r="D449" s="3">
        <v>3.3</v>
      </c>
      <c r="E449" s="3">
        <v>216</v>
      </c>
      <c r="F449" s="3">
        <v>1930</v>
      </c>
      <c r="G449" s="3">
        <v>40295.218781937903</v>
      </c>
      <c r="H449" s="3">
        <v>100000000</v>
      </c>
      <c r="I449" s="3">
        <v>10</v>
      </c>
      <c r="J449" s="3">
        <v>8.9351851851851798</v>
      </c>
    </row>
    <row r="450" spans="1:10" x14ac:dyDescent="0.35">
      <c r="A450" s="3">
        <v>1550</v>
      </c>
      <c r="B450" s="3">
        <v>1551</v>
      </c>
      <c r="C450" s="3">
        <v>6</v>
      </c>
      <c r="D450" s="3">
        <v>3.3</v>
      </c>
      <c r="E450" s="3">
        <v>252</v>
      </c>
      <c r="F450" s="3">
        <v>1930</v>
      </c>
      <c r="G450" s="3">
        <v>52255.5886500544</v>
      </c>
      <c r="H450" s="3">
        <v>100000000</v>
      </c>
      <c r="I450" s="3">
        <v>1</v>
      </c>
      <c r="J450" s="3">
        <v>7.6587301587301502</v>
      </c>
    </row>
    <row r="451" spans="1:10" x14ac:dyDescent="0.35">
      <c r="A451" s="3">
        <v>1559</v>
      </c>
      <c r="B451" s="3">
        <v>1560</v>
      </c>
      <c r="C451" s="3">
        <v>7</v>
      </c>
      <c r="D451" s="3">
        <v>1</v>
      </c>
      <c r="E451" s="3">
        <v>240</v>
      </c>
      <c r="F451" s="3">
        <v>1930</v>
      </c>
      <c r="G451" s="3">
        <v>45973.3163768167</v>
      </c>
      <c r="H451" s="3">
        <v>10000000</v>
      </c>
      <c r="I451" s="3">
        <v>100000</v>
      </c>
      <c r="J451" s="3">
        <v>8.0416666666666607</v>
      </c>
    </row>
    <row r="452" spans="1:10" x14ac:dyDescent="0.35">
      <c r="A452" s="3">
        <v>1561</v>
      </c>
      <c r="B452" s="3">
        <v>1562</v>
      </c>
      <c r="C452" s="3">
        <v>7</v>
      </c>
      <c r="D452" s="3">
        <v>3.4</v>
      </c>
      <c r="E452" s="3">
        <v>228</v>
      </c>
      <c r="F452" s="3">
        <v>1930</v>
      </c>
      <c r="G452" s="3">
        <v>50177.0718319878</v>
      </c>
      <c r="H452" s="3">
        <v>1000000</v>
      </c>
      <c r="I452" s="3">
        <v>10000</v>
      </c>
      <c r="J452" s="3">
        <v>8.4649122807017498</v>
      </c>
    </row>
    <row r="453" spans="1:10" x14ac:dyDescent="0.35">
      <c r="A453" s="3">
        <v>1571</v>
      </c>
      <c r="B453" s="3">
        <v>1572</v>
      </c>
      <c r="C453" s="3">
        <v>7</v>
      </c>
      <c r="D453" s="3">
        <v>3.3</v>
      </c>
      <c r="E453" s="3">
        <v>228</v>
      </c>
      <c r="F453" s="3">
        <v>1930</v>
      </c>
      <c r="G453" s="3">
        <v>48747.503427478397</v>
      </c>
      <c r="H453" s="3">
        <v>100000000</v>
      </c>
      <c r="I453" s="3">
        <v>10</v>
      </c>
      <c r="J453" s="3">
        <v>8.4649122807017498</v>
      </c>
    </row>
    <row r="454" spans="1:10" x14ac:dyDescent="0.35">
      <c r="A454" s="3">
        <v>1572</v>
      </c>
      <c r="B454" s="3">
        <v>1573</v>
      </c>
      <c r="C454" s="3">
        <v>7</v>
      </c>
      <c r="D454" s="3">
        <v>3.3</v>
      </c>
      <c r="E454" s="3">
        <v>216</v>
      </c>
      <c r="F454" s="3">
        <v>1930</v>
      </c>
      <c r="G454" s="3">
        <v>44876.441489086901</v>
      </c>
      <c r="H454" s="3">
        <v>100000000</v>
      </c>
      <c r="I454" s="3">
        <v>10</v>
      </c>
      <c r="J454" s="3">
        <v>8.9351851851851798</v>
      </c>
    </row>
    <row r="455" spans="1:10" x14ac:dyDescent="0.35">
      <c r="A455" s="3">
        <v>1579</v>
      </c>
      <c r="B455" s="3">
        <v>1580</v>
      </c>
      <c r="C455" s="3">
        <v>7</v>
      </c>
      <c r="D455" s="3">
        <v>3.3</v>
      </c>
      <c r="E455" s="3">
        <v>252</v>
      </c>
      <c r="F455" s="3">
        <v>1930</v>
      </c>
      <c r="G455" s="3">
        <v>56223.716206282399</v>
      </c>
      <c r="H455" s="3">
        <v>100000000</v>
      </c>
      <c r="I455" s="3">
        <v>1</v>
      </c>
      <c r="J455" s="3">
        <v>7.6587301587301502</v>
      </c>
    </row>
    <row r="456" spans="1:10" x14ac:dyDescent="0.35">
      <c r="A456" s="3">
        <v>1582</v>
      </c>
      <c r="B456" s="3">
        <v>1583</v>
      </c>
      <c r="C456" s="3">
        <v>8</v>
      </c>
      <c r="D456" s="3">
        <v>1</v>
      </c>
      <c r="E456" s="3">
        <v>228</v>
      </c>
      <c r="F456" s="3">
        <v>1930</v>
      </c>
      <c r="G456" s="3">
        <v>43254.101463568302</v>
      </c>
      <c r="H456" s="3">
        <v>10000000</v>
      </c>
      <c r="I456" s="3">
        <v>100000</v>
      </c>
      <c r="J456" s="3">
        <v>8.4649122807017498</v>
      </c>
    </row>
    <row r="457" spans="1:10" x14ac:dyDescent="0.35">
      <c r="A457" s="3">
        <v>1583</v>
      </c>
      <c r="B457" s="3">
        <v>1584</v>
      </c>
      <c r="C457" s="3">
        <v>8</v>
      </c>
      <c r="D457" s="3">
        <v>1</v>
      </c>
      <c r="E457" s="3">
        <v>192</v>
      </c>
      <c r="F457" s="3">
        <v>1930</v>
      </c>
      <c r="G457" s="3">
        <v>33111.4857277638</v>
      </c>
      <c r="H457" s="3">
        <v>10000000</v>
      </c>
      <c r="I457" s="3">
        <v>100000</v>
      </c>
      <c r="J457" s="3">
        <v>10.0520833333333</v>
      </c>
    </row>
    <row r="458" spans="1:10" x14ac:dyDescent="0.35">
      <c r="A458" s="3">
        <v>1584</v>
      </c>
      <c r="B458" s="3">
        <v>1585</v>
      </c>
      <c r="C458" s="3">
        <v>8</v>
      </c>
      <c r="D458" s="3">
        <v>3.4</v>
      </c>
      <c r="E458" s="3">
        <v>252</v>
      </c>
      <c r="F458" s="3">
        <v>1930</v>
      </c>
      <c r="G458" s="3">
        <v>58035.010391519398</v>
      </c>
      <c r="H458" s="3">
        <v>1000000</v>
      </c>
      <c r="I458" s="3">
        <v>10000</v>
      </c>
      <c r="J458" s="3">
        <v>7.6587301587301502</v>
      </c>
    </row>
    <row r="459" spans="1:10" x14ac:dyDescent="0.35">
      <c r="A459" s="3">
        <v>1585</v>
      </c>
      <c r="B459" s="3">
        <v>1586</v>
      </c>
      <c r="C459" s="3">
        <v>8</v>
      </c>
      <c r="D459" s="3">
        <v>3.4</v>
      </c>
      <c r="E459" s="3">
        <v>288</v>
      </c>
      <c r="F459" s="3">
        <v>1930</v>
      </c>
      <c r="G459" s="3">
        <v>69473.572212407395</v>
      </c>
      <c r="H459" s="3">
        <v>1000000</v>
      </c>
      <c r="I459" s="3">
        <v>10000</v>
      </c>
      <c r="J459" s="3">
        <v>6.7013888888888804</v>
      </c>
    </row>
    <row r="460" spans="1:10" x14ac:dyDescent="0.35">
      <c r="A460" s="3">
        <v>1586</v>
      </c>
      <c r="B460" s="3">
        <v>1587</v>
      </c>
      <c r="C460" s="3">
        <v>8</v>
      </c>
      <c r="D460" s="3">
        <v>3.4</v>
      </c>
      <c r="E460" s="3">
        <v>276</v>
      </c>
      <c r="F460" s="3">
        <v>1930</v>
      </c>
      <c r="G460" s="3">
        <v>66383.591970154695</v>
      </c>
      <c r="H460" s="3">
        <v>1000000</v>
      </c>
      <c r="I460" s="3">
        <v>10000</v>
      </c>
      <c r="J460" s="3">
        <v>6.9927536231884</v>
      </c>
    </row>
    <row r="461" spans="1:10" x14ac:dyDescent="0.35">
      <c r="A461" s="3">
        <v>1587</v>
      </c>
      <c r="B461" s="3">
        <v>1588</v>
      </c>
      <c r="C461" s="3">
        <v>8</v>
      </c>
      <c r="D461" s="3">
        <v>3.4</v>
      </c>
      <c r="E461" s="3">
        <v>240</v>
      </c>
      <c r="F461" s="3">
        <v>1930</v>
      </c>
      <c r="G461" s="3">
        <v>54037.903591202303</v>
      </c>
      <c r="H461" s="3">
        <v>1000000</v>
      </c>
      <c r="I461" s="3">
        <v>10000</v>
      </c>
      <c r="J461" s="3">
        <v>8.0416666666666607</v>
      </c>
    </row>
    <row r="462" spans="1:10" x14ac:dyDescent="0.35">
      <c r="A462" s="3">
        <v>1588</v>
      </c>
      <c r="B462" s="3">
        <v>1589</v>
      </c>
      <c r="C462" s="3">
        <v>8</v>
      </c>
      <c r="D462" s="3">
        <v>3.4</v>
      </c>
      <c r="E462" s="3">
        <v>216</v>
      </c>
      <c r="F462" s="3">
        <v>1930</v>
      </c>
      <c r="G462" s="3">
        <v>46382.055199414302</v>
      </c>
      <c r="H462" s="3">
        <v>1000000</v>
      </c>
      <c r="I462" s="3">
        <v>10000</v>
      </c>
      <c r="J462" s="3">
        <v>8.9351851851851798</v>
      </c>
    </row>
    <row r="463" spans="1:10" x14ac:dyDescent="0.35">
      <c r="A463" s="3">
        <v>1589</v>
      </c>
      <c r="B463" s="3">
        <v>1590</v>
      </c>
      <c r="C463" s="3">
        <v>8</v>
      </c>
      <c r="D463" s="3">
        <v>3.4</v>
      </c>
      <c r="E463" s="3">
        <v>288</v>
      </c>
      <c r="F463" s="3">
        <v>1930</v>
      </c>
      <c r="G463" s="3">
        <v>69473.572212407395</v>
      </c>
      <c r="H463" s="3">
        <v>1000000</v>
      </c>
      <c r="I463" s="3">
        <v>10000</v>
      </c>
      <c r="J463" s="3">
        <v>6.7013888888888804</v>
      </c>
    </row>
    <row r="464" spans="1:10" x14ac:dyDescent="0.35">
      <c r="A464" s="3">
        <v>1590</v>
      </c>
      <c r="B464" s="3">
        <v>1591</v>
      </c>
      <c r="C464" s="3">
        <v>8</v>
      </c>
      <c r="D464" s="3">
        <v>3.3</v>
      </c>
      <c r="E464" s="3">
        <v>228</v>
      </c>
      <c r="F464" s="3">
        <v>1930</v>
      </c>
      <c r="G464" s="3">
        <v>48747.503427478397</v>
      </c>
      <c r="H464" s="3">
        <v>100000000</v>
      </c>
      <c r="I464" s="3">
        <v>10</v>
      </c>
      <c r="J464" s="3">
        <v>8.4649122807017498</v>
      </c>
    </row>
    <row r="465" spans="1:10" x14ac:dyDescent="0.35">
      <c r="A465" s="3">
        <v>1591</v>
      </c>
      <c r="B465" s="3">
        <v>1592</v>
      </c>
      <c r="C465" s="3">
        <v>8</v>
      </c>
      <c r="D465" s="3">
        <v>3.3</v>
      </c>
      <c r="E465" s="3">
        <v>252</v>
      </c>
      <c r="F465" s="3">
        <v>1930</v>
      </c>
      <c r="G465" s="3">
        <v>56223.716206282399</v>
      </c>
      <c r="H465" s="3">
        <v>100000000</v>
      </c>
      <c r="I465" s="3">
        <v>10</v>
      </c>
      <c r="J465" s="3">
        <v>7.6587301587301502</v>
      </c>
    </row>
    <row r="466" spans="1:10" x14ac:dyDescent="0.35">
      <c r="A466" s="3">
        <v>1592</v>
      </c>
      <c r="B466" s="3">
        <v>1593</v>
      </c>
      <c r="C466" s="3">
        <v>8</v>
      </c>
      <c r="D466" s="3">
        <v>3.3</v>
      </c>
      <c r="E466" s="3">
        <v>240</v>
      </c>
      <c r="F466" s="3">
        <v>1930</v>
      </c>
      <c r="G466" s="3">
        <v>52608.335186692901</v>
      </c>
      <c r="H466" s="3">
        <v>100000000</v>
      </c>
      <c r="I466" s="3">
        <v>10</v>
      </c>
      <c r="J466" s="3">
        <v>8.0416666666666607</v>
      </c>
    </row>
    <row r="467" spans="1:10" x14ac:dyDescent="0.35">
      <c r="A467" s="3">
        <v>1593</v>
      </c>
      <c r="B467" s="3">
        <v>1594</v>
      </c>
      <c r="C467" s="3">
        <v>8</v>
      </c>
      <c r="D467" s="3">
        <v>3.3</v>
      </c>
      <c r="E467" s="3">
        <v>264</v>
      </c>
      <c r="F467" s="3">
        <v>1930</v>
      </c>
      <c r="G467" s="3">
        <v>59186.213879247698</v>
      </c>
      <c r="H467" s="3">
        <v>100000000</v>
      </c>
      <c r="I467" s="3">
        <v>10</v>
      </c>
      <c r="J467" s="3">
        <v>7.3106060606060597</v>
      </c>
    </row>
    <row r="468" spans="1:10" x14ac:dyDescent="0.35">
      <c r="A468" s="3">
        <v>1594</v>
      </c>
      <c r="B468" s="3">
        <v>1595</v>
      </c>
      <c r="C468" s="3">
        <v>8</v>
      </c>
      <c r="D468" s="3">
        <v>3.3</v>
      </c>
      <c r="E468" s="3">
        <v>216</v>
      </c>
      <c r="F468" s="3">
        <v>1930</v>
      </c>
      <c r="G468" s="3">
        <v>44876.441489086901</v>
      </c>
      <c r="H468" s="3">
        <v>100000000</v>
      </c>
      <c r="I468" s="3">
        <v>10</v>
      </c>
      <c r="J468" s="3">
        <v>8.9351851851851798</v>
      </c>
    </row>
    <row r="469" spans="1:10" x14ac:dyDescent="0.35">
      <c r="A469" s="3">
        <v>1595</v>
      </c>
      <c r="B469" s="3">
        <v>1596</v>
      </c>
      <c r="C469" s="3">
        <v>8</v>
      </c>
      <c r="D469" s="3">
        <v>3.3</v>
      </c>
      <c r="E469" s="3">
        <v>216</v>
      </c>
      <c r="F469" s="3">
        <v>1930</v>
      </c>
      <c r="G469" s="3">
        <v>44876.441489086901</v>
      </c>
      <c r="H469" s="3">
        <v>100000000</v>
      </c>
      <c r="I469" s="3">
        <v>10</v>
      </c>
      <c r="J469" s="3">
        <v>8.9351851851851798</v>
      </c>
    </row>
    <row r="470" spans="1:10" x14ac:dyDescent="0.35">
      <c r="A470" s="3">
        <v>1596</v>
      </c>
      <c r="B470" s="3">
        <v>1597</v>
      </c>
      <c r="C470" s="3">
        <v>8</v>
      </c>
      <c r="D470" s="3">
        <v>3.3</v>
      </c>
      <c r="E470" s="3">
        <v>264</v>
      </c>
      <c r="F470" s="3">
        <v>1930</v>
      </c>
      <c r="G470" s="3">
        <v>59186.213879247698</v>
      </c>
      <c r="H470" s="3">
        <v>100000000</v>
      </c>
      <c r="I470" s="3">
        <v>1</v>
      </c>
      <c r="J470" s="3">
        <v>7.3106060606060597</v>
      </c>
    </row>
    <row r="471" spans="1:10" x14ac:dyDescent="0.35">
      <c r="A471" s="3">
        <v>1597</v>
      </c>
      <c r="B471" s="3">
        <v>1598</v>
      </c>
      <c r="C471" s="3">
        <v>8</v>
      </c>
      <c r="D471" s="3">
        <v>3.3</v>
      </c>
      <c r="E471" s="3">
        <v>264</v>
      </c>
      <c r="F471" s="3">
        <v>1930</v>
      </c>
      <c r="G471" s="3">
        <v>59186.213879247698</v>
      </c>
      <c r="H471" s="3">
        <v>100000000</v>
      </c>
      <c r="I471" s="3">
        <v>1</v>
      </c>
      <c r="J471" s="3">
        <v>7.3106060606060597</v>
      </c>
    </row>
    <row r="472" spans="1:10" x14ac:dyDescent="0.35">
      <c r="A472" s="3">
        <v>1598</v>
      </c>
      <c r="B472" s="3">
        <v>1599</v>
      </c>
      <c r="C472" s="3">
        <v>8</v>
      </c>
      <c r="D472" s="3">
        <v>3.3</v>
      </c>
      <c r="E472" s="3">
        <v>264</v>
      </c>
      <c r="F472" s="3">
        <v>1930</v>
      </c>
      <c r="G472" s="3">
        <v>59186.213879247698</v>
      </c>
      <c r="H472" s="3">
        <v>100000000</v>
      </c>
      <c r="I472" s="3">
        <v>1</v>
      </c>
      <c r="J472" s="3">
        <v>7.3106060606060597</v>
      </c>
    </row>
    <row r="473" spans="1:10" x14ac:dyDescent="0.35">
      <c r="A473" s="3">
        <v>1599</v>
      </c>
      <c r="B473" s="3">
        <v>1600</v>
      </c>
      <c r="C473" s="3">
        <v>8</v>
      </c>
      <c r="D473" s="3">
        <v>3.3</v>
      </c>
      <c r="E473" s="3">
        <v>240</v>
      </c>
      <c r="F473" s="3">
        <v>1930</v>
      </c>
      <c r="G473" s="3">
        <v>52608.335186692901</v>
      </c>
      <c r="H473" s="3">
        <v>100000000</v>
      </c>
      <c r="I473" s="3">
        <v>1</v>
      </c>
      <c r="J473" s="3">
        <v>8.0416666666666607</v>
      </c>
    </row>
    <row r="474" spans="1:10" x14ac:dyDescent="0.35">
      <c r="A474" s="3">
        <v>1600</v>
      </c>
      <c r="B474" s="3">
        <v>1601</v>
      </c>
      <c r="C474" s="3">
        <v>2</v>
      </c>
      <c r="D474" s="3">
        <v>1</v>
      </c>
      <c r="E474" s="3">
        <v>180</v>
      </c>
      <c r="F474" s="3">
        <v>1640</v>
      </c>
      <c r="G474" s="3">
        <v>17687.7797068609</v>
      </c>
      <c r="H474" s="3">
        <v>1</v>
      </c>
      <c r="I474" s="3">
        <v>100000000</v>
      </c>
      <c r="J474" s="3">
        <v>9.1111111111111107</v>
      </c>
    </row>
    <row r="475" spans="1:10" x14ac:dyDescent="0.35">
      <c r="A475" s="3">
        <v>1601</v>
      </c>
      <c r="B475" s="3">
        <v>1602</v>
      </c>
      <c r="C475" s="3">
        <v>2</v>
      </c>
      <c r="D475" s="3">
        <v>1</v>
      </c>
      <c r="E475" s="3">
        <v>228</v>
      </c>
      <c r="F475" s="3">
        <v>1640</v>
      </c>
      <c r="G475" s="3">
        <v>26033.3688393339</v>
      </c>
      <c r="H475" s="3">
        <v>1</v>
      </c>
      <c r="I475" s="3">
        <v>100000000</v>
      </c>
      <c r="J475" s="3">
        <v>7.1929824561403501</v>
      </c>
    </row>
    <row r="476" spans="1:10" x14ac:dyDescent="0.35">
      <c r="A476" s="3">
        <v>1602</v>
      </c>
      <c r="B476" s="3">
        <v>1603</v>
      </c>
      <c r="C476" s="3">
        <v>2</v>
      </c>
      <c r="D476" s="3">
        <v>1</v>
      </c>
      <c r="E476" s="3">
        <v>228</v>
      </c>
      <c r="F476" s="3">
        <v>1640</v>
      </c>
      <c r="G476" s="3">
        <v>26033.3688393339</v>
      </c>
      <c r="H476" s="3">
        <v>1</v>
      </c>
      <c r="I476" s="3">
        <v>100000000</v>
      </c>
      <c r="J476" s="3">
        <v>7.1929824561403501</v>
      </c>
    </row>
    <row r="477" spans="1:10" x14ac:dyDescent="0.35">
      <c r="A477" s="3">
        <v>1603</v>
      </c>
      <c r="B477" s="3">
        <v>1604</v>
      </c>
      <c r="C477" s="3">
        <v>2</v>
      </c>
      <c r="D477" s="3">
        <v>3.3</v>
      </c>
      <c r="E477" s="3">
        <v>204</v>
      </c>
      <c r="F477" s="3">
        <v>1640</v>
      </c>
      <c r="G477" s="3">
        <v>27036.782073444301</v>
      </c>
      <c r="H477" s="3">
        <v>1</v>
      </c>
      <c r="I477" s="3">
        <v>10</v>
      </c>
      <c r="J477" s="3">
        <v>8.0392156862745097</v>
      </c>
    </row>
    <row r="478" spans="1:10" x14ac:dyDescent="0.35">
      <c r="A478" s="3">
        <v>1604</v>
      </c>
      <c r="B478" s="3">
        <v>1605</v>
      </c>
      <c r="C478" s="3">
        <v>2</v>
      </c>
      <c r="D478" s="3">
        <v>3.3</v>
      </c>
      <c r="E478" s="3">
        <v>204</v>
      </c>
      <c r="F478" s="3">
        <v>1640</v>
      </c>
      <c r="G478" s="3">
        <v>27036.782073444301</v>
      </c>
      <c r="H478" s="3">
        <v>1000</v>
      </c>
      <c r="I478" s="3">
        <v>10</v>
      </c>
      <c r="J478" s="3">
        <v>8.0392156862745097</v>
      </c>
    </row>
    <row r="479" spans="1:10" x14ac:dyDescent="0.35">
      <c r="A479" s="3">
        <v>1605</v>
      </c>
      <c r="B479" s="3">
        <v>1606</v>
      </c>
      <c r="C479" s="3">
        <v>2</v>
      </c>
      <c r="D479" s="3">
        <v>3.3</v>
      </c>
      <c r="E479" s="3">
        <v>240</v>
      </c>
      <c r="F479" s="3">
        <v>1640</v>
      </c>
      <c r="G479" s="3">
        <v>34452.606410932101</v>
      </c>
      <c r="H479" s="3">
        <v>1</v>
      </c>
      <c r="I479" s="3">
        <v>10</v>
      </c>
      <c r="J479" s="3">
        <v>6.8333333333333304</v>
      </c>
    </row>
    <row r="480" spans="1:10" x14ac:dyDescent="0.35">
      <c r="A480" s="3">
        <v>1606</v>
      </c>
      <c r="B480" s="3">
        <v>1607</v>
      </c>
      <c r="C480" s="3">
        <v>2</v>
      </c>
      <c r="D480" s="3">
        <v>3.3</v>
      </c>
      <c r="E480" s="3">
        <v>180</v>
      </c>
      <c r="F480" s="3">
        <v>1640</v>
      </c>
      <c r="G480" s="3">
        <v>21850.4184227556</v>
      </c>
      <c r="H480" s="3">
        <v>1000</v>
      </c>
      <c r="I480" s="3">
        <v>10</v>
      </c>
      <c r="J480" s="3">
        <v>9.1111111111111107</v>
      </c>
    </row>
    <row r="481" spans="1:10" x14ac:dyDescent="0.35">
      <c r="A481" s="3">
        <v>1607</v>
      </c>
      <c r="B481" s="3">
        <v>1608</v>
      </c>
      <c r="C481" s="3">
        <v>2</v>
      </c>
      <c r="D481" s="3">
        <v>3.3</v>
      </c>
      <c r="E481" s="3">
        <v>192</v>
      </c>
      <c r="F481" s="3">
        <v>1640</v>
      </c>
      <c r="G481" s="3">
        <v>24465.633331020599</v>
      </c>
      <c r="H481" s="3">
        <v>1</v>
      </c>
      <c r="I481" s="3">
        <v>10</v>
      </c>
      <c r="J481" s="3">
        <v>8.5416666666666607</v>
      </c>
    </row>
    <row r="482" spans="1:10" x14ac:dyDescent="0.35">
      <c r="A482" s="3">
        <v>1608</v>
      </c>
      <c r="B482" s="3">
        <v>1609</v>
      </c>
      <c r="C482" s="3">
        <v>2</v>
      </c>
      <c r="D482" s="3">
        <v>3.3</v>
      </c>
      <c r="E482" s="3">
        <v>204</v>
      </c>
      <c r="F482" s="3">
        <v>1640</v>
      </c>
      <c r="G482" s="3">
        <v>27036.782073444301</v>
      </c>
      <c r="H482" s="3">
        <v>1</v>
      </c>
      <c r="I482" s="3">
        <v>10</v>
      </c>
      <c r="J482" s="3">
        <v>8.0392156862745097</v>
      </c>
    </row>
    <row r="483" spans="1:10" x14ac:dyDescent="0.35">
      <c r="A483" s="3">
        <v>1609</v>
      </c>
      <c r="B483" s="3">
        <v>1610</v>
      </c>
      <c r="C483" s="3">
        <v>2</v>
      </c>
      <c r="D483" s="3">
        <v>3.3</v>
      </c>
      <c r="E483" s="3">
        <v>228</v>
      </c>
      <c r="F483" s="3">
        <v>1640</v>
      </c>
      <c r="G483" s="3">
        <v>31729.356798540201</v>
      </c>
      <c r="H483" s="3">
        <v>1000</v>
      </c>
      <c r="I483" s="3">
        <v>10</v>
      </c>
      <c r="J483" s="3">
        <v>7.1929824561403501</v>
      </c>
    </row>
    <row r="484" spans="1:10" x14ac:dyDescent="0.35">
      <c r="A484" s="3">
        <v>1610</v>
      </c>
      <c r="B484" s="3">
        <v>1611</v>
      </c>
      <c r="C484" s="3">
        <v>2</v>
      </c>
      <c r="D484" s="3">
        <v>3.3</v>
      </c>
      <c r="E484" s="3">
        <v>216</v>
      </c>
      <c r="F484" s="3">
        <v>1640</v>
      </c>
      <c r="G484" s="3">
        <v>29788.188674384</v>
      </c>
      <c r="H484" s="3">
        <v>1000</v>
      </c>
      <c r="I484" s="3">
        <v>10</v>
      </c>
      <c r="J484" s="3">
        <v>7.5925925925925899</v>
      </c>
    </row>
    <row r="485" spans="1:10" x14ac:dyDescent="0.35">
      <c r="A485" s="3">
        <v>1611</v>
      </c>
      <c r="B485" s="3">
        <v>1612</v>
      </c>
      <c r="C485" s="3">
        <v>2</v>
      </c>
      <c r="D485" s="3">
        <v>3.3</v>
      </c>
      <c r="E485" s="3">
        <v>180</v>
      </c>
      <c r="F485" s="3">
        <v>1640</v>
      </c>
      <c r="G485" s="3">
        <v>21816.235225924702</v>
      </c>
      <c r="H485" s="3">
        <v>1</v>
      </c>
      <c r="I485" s="3">
        <v>10</v>
      </c>
      <c r="J485" s="3">
        <v>9.1111111111111107</v>
      </c>
    </row>
    <row r="486" spans="1:10" x14ac:dyDescent="0.35">
      <c r="A486" s="3">
        <v>1612</v>
      </c>
      <c r="B486" s="3">
        <v>1613</v>
      </c>
      <c r="C486" s="3">
        <v>2</v>
      </c>
      <c r="D486" s="3">
        <v>3.3</v>
      </c>
      <c r="E486" s="3">
        <v>180</v>
      </c>
      <c r="F486" s="3">
        <v>1640</v>
      </c>
      <c r="G486" s="3">
        <v>21816.235225924702</v>
      </c>
      <c r="H486" s="3">
        <v>1</v>
      </c>
      <c r="I486" s="3">
        <v>10</v>
      </c>
      <c r="J486" s="3">
        <v>9.1111111111111107</v>
      </c>
    </row>
    <row r="487" spans="1:10" x14ac:dyDescent="0.35">
      <c r="A487" s="3">
        <v>1613</v>
      </c>
      <c r="B487" s="3">
        <v>1614</v>
      </c>
      <c r="C487" s="3">
        <v>2</v>
      </c>
      <c r="D487" s="3">
        <v>3.3</v>
      </c>
      <c r="E487" s="3">
        <v>180</v>
      </c>
      <c r="F487" s="3">
        <v>1640</v>
      </c>
      <c r="G487" s="3">
        <v>21850.4184227556</v>
      </c>
      <c r="H487" s="3">
        <v>1000</v>
      </c>
      <c r="I487" s="3">
        <v>10</v>
      </c>
      <c r="J487" s="3">
        <v>9.1111111111111107</v>
      </c>
    </row>
    <row r="488" spans="1:10" x14ac:dyDescent="0.35">
      <c r="A488" s="3">
        <v>1614</v>
      </c>
      <c r="B488" s="3">
        <v>1615</v>
      </c>
      <c r="C488" s="3">
        <v>2</v>
      </c>
      <c r="D488" s="3">
        <v>3.3</v>
      </c>
      <c r="E488" s="3">
        <v>192</v>
      </c>
      <c r="F488" s="3">
        <v>1640</v>
      </c>
      <c r="G488" s="3">
        <v>24465.633331020599</v>
      </c>
      <c r="H488" s="3">
        <v>1</v>
      </c>
      <c r="I488" s="3">
        <v>10</v>
      </c>
      <c r="J488" s="3">
        <v>8.5416666666666607</v>
      </c>
    </row>
    <row r="489" spans="1:10" x14ac:dyDescent="0.35">
      <c r="A489" s="3">
        <v>1615</v>
      </c>
      <c r="B489" s="3">
        <v>1616</v>
      </c>
      <c r="C489" s="3">
        <v>2</v>
      </c>
      <c r="D489" s="3">
        <v>3.3</v>
      </c>
      <c r="E489" s="3">
        <v>228</v>
      </c>
      <c r="F489" s="3">
        <v>1640</v>
      </c>
      <c r="G489" s="3">
        <v>31729.356798540201</v>
      </c>
      <c r="H489" s="3">
        <v>1000</v>
      </c>
      <c r="I489" s="3">
        <v>10</v>
      </c>
      <c r="J489" s="3">
        <v>7.1929824561403501</v>
      </c>
    </row>
    <row r="490" spans="1:10" x14ac:dyDescent="0.35">
      <c r="A490" s="3">
        <v>1616</v>
      </c>
      <c r="B490" s="3">
        <v>1617</v>
      </c>
      <c r="C490" s="3">
        <v>3</v>
      </c>
      <c r="D490" s="3">
        <v>1</v>
      </c>
      <c r="E490" s="3">
        <v>204</v>
      </c>
      <c r="F490" s="3">
        <v>1640</v>
      </c>
      <c r="G490" s="3">
        <v>20687.312967937702</v>
      </c>
      <c r="H490" s="3">
        <v>1</v>
      </c>
      <c r="I490" s="3">
        <v>100000000</v>
      </c>
      <c r="J490" s="3">
        <v>8.0392156862745097</v>
      </c>
    </row>
    <row r="491" spans="1:10" x14ac:dyDescent="0.35">
      <c r="A491" s="3">
        <v>1617</v>
      </c>
      <c r="B491" s="3">
        <v>1618</v>
      </c>
      <c r="C491" s="3">
        <v>3</v>
      </c>
      <c r="D491" s="3">
        <v>1</v>
      </c>
      <c r="E491" s="3">
        <v>192</v>
      </c>
      <c r="F491" s="3">
        <v>1640</v>
      </c>
      <c r="G491" s="3">
        <v>18810.2054876814</v>
      </c>
      <c r="H491" s="3">
        <v>1</v>
      </c>
      <c r="I491" s="3">
        <v>100000000</v>
      </c>
      <c r="J491" s="3">
        <v>8.5416666666666607</v>
      </c>
    </row>
    <row r="492" spans="1:10" x14ac:dyDescent="0.35">
      <c r="A492" s="3">
        <v>1618</v>
      </c>
      <c r="B492" s="3">
        <v>1619</v>
      </c>
      <c r="C492" s="3">
        <v>3</v>
      </c>
      <c r="D492" s="3">
        <v>1</v>
      </c>
      <c r="E492" s="3">
        <v>192</v>
      </c>
      <c r="F492" s="3">
        <v>1640</v>
      </c>
      <c r="G492" s="3">
        <v>18810.2054876814</v>
      </c>
      <c r="H492" s="3">
        <v>1</v>
      </c>
      <c r="I492" s="3">
        <v>100000000</v>
      </c>
      <c r="J492" s="3">
        <v>8.5416666666666607</v>
      </c>
    </row>
    <row r="493" spans="1:10" x14ac:dyDescent="0.35">
      <c r="A493" s="3">
        <v>1619</v>
      </c>
      <c r="B493" s="3">
        <v>1620</v>
      </c>
      <c r="C493" s="3">
        <v>3</v>
      </c>
      <c r="D493" s="3">
        <v>1</v>
      </c>
      <c r="E493" s="3">
        <v>216</v>
      </c>
      <c r="F493" s="3">
        <v>1640</v>
      </c>
      <c r="G493" s="3">
        <v>23674.409097818701</v>
      </c>
      <c r="H493" s="3">
        <v>1</v>
      </c>
      <c r="I493" s="3">
        <v>100000000</v>
      </c>
      <c r="J493" s="3">
        <v>7.5925925925925899</v>
      </c>
    </row>
    <row r="494" spans="1:10" x14ac:dyDescent="0.35">
      <c r="A494" s="3">
        <v>1620</v>
      </c>
      <c r="B494" s="3">
        <v>1621</v>
      </c>
      <c r="C494" s="3">
        <v>3</v>
      </c>
      <c r="D494" s="3">
        <v>1</v>
      </c>
      <c r="E494" s="3">
        <v>240</v>
      </c>
      <c r="F494" s="3">
        <v>1640</v>
      </c>
      <c r="G494" s="3">
        <v>28591.5568414964</v>
      </c>
      <c r="H494" s="3">
        <v>1</v>
      </c>
      <c r="I494" s="3">
        <v>100000000</v>
      </c>
      <c r="J494" s="3">
        <v>6.8333333333333304</v>
      </c>
    </row>
    <row r="495" spans="1:10" x14ac:dyDescent="0.35">
      <c r="A495" s="3">
        <v>1621</v>
      </c>
      <c r="B495" s="3">
        <v>1622</v>
      </c>
      <c r="C495" s="3">
        <v>3</v>
      </c>
      <c r="D495" s="3">
        <v>1</v>
      </c>
      <c r="E495" s="3">
        <v>192</v>
      </c>
      <c r="F495" s="3">
        <v>1640</v>
      </c>
      <c r="G495" s="3">
        <v>18810.2054876814</v>
      </c>
      <c r="H495" s="3">
        <v>1</v>
      </c>
      <c r="I495" s="3">
        <v>100000000</v>
      </c>
      <c r="J495" s="3">
        <v>8.5416666666666607</v>
      </c>
    </row>
    <row r="496" spans="1:10" x14ac:dyDescent="0.35">
      <c r="A496" s="3">
        <v>1622</v>
      </c>
      <c r="B496" s="3">
        <v>1623</v>
      </c>
      <c r="C496" s="3">
        <v>3</v>
      </c>
      <c r="D496" s="3">
        <v>3.3</v>
      </c>
      <c r="E496" s="3">
        <v>228</v>
      </c>
      <c r="F496" s="3">
        <v>1640</v>
      </c>
      <c r="G496" s="3">
        <v>31729.356798540201</v>
      </c>
      <c r="H496" s="3">
        <v>1</v>
      </c>
      <c r="I496" s="3">
        <v>10</v>
      </c>
      <c r="J496" s="3">
        <v>7.1929824561403501</v>
      </c>
    </row>
    <row r="497" spans="1:10" x14ac:dyDescent="0.35">
      <c r="A497" s="3">
        <v>1623</v>
      </c>
      <c r="B497" s="3">
        <v>1624</v>
      </c>
      <c r="C497" s="3">
        <v>3</v>
      </c>
      <c r="D497" s="3">
        <v>3.3</v>
      </c>
      <c r="E497" s="3">
        <v>216</v>
      </c>
      <c r="F497" s="3">
        <v>1640</v>
      </c>
      <c r="G497" s="3">
        <v>29788.188674384</v>
      </c>
      <c r="H497" s="3">
        <v>1</v>
      </c>
      <c r="I497" s="3">
        <v>10</v>
      </c>
      <c r="J497" s="3">
        <v>7.5925925925925899</v>
      </c>
    </row>
    <row r="498" spans="1:10" x14ac:dyDescent="0.35">
      <c r="A498" s="3">
        <v>1624</v>
      </c>
      <c r="B498" s="3">
        <v>1625</v>
      </c>
      <c r="C498" s="3">
        <v>3</v>
      </c>
      <c r="D498" s="3">
        <v>3.3</v>
      </c>
      <c r="E498" s="3">
        <v>192</v>
      </c>
      <c r="F498" s="3">
        <v>1640</v>
      </c>
      <c r="G498" s="3">
        <v>24465.633331020599</v>
      </c>
      <c r="H498" s="3">
        <v>1000</v>
      </c>
      <c r="I498" s="3">
        <v>10</v>
      </c>
      <c r="J498" s="3">
        <v>8.5416666666666607</v>
      </c>
    </row>
    <row r="499" spans="1:10" x14ac:dyDescent="0.35">
      <c r="A499" s="3">
        <v>1625</v>
      </c>
      <c r="B499" s="3">
        <v>1626</v>
      </c>
      <c r="C499" s="3">
        <v>3</v>
      </c>
      <c r="D499" s="3">
        <v>3.3</v>
      </c>
      <c r="E499" s="3">
        <v>216</v>
      </c>
      <c r="F499" s="3">
        <v>1640</v>
      </c>
      <c r="G499" s="3">
        <v>29788.188674384</v>
      </c>
      <c r="H499" s="3">
        <v>1000</v>
      </c>
      <c r="I499" s="3">
        <v>10</v>
      </c>
      <c r="J499" s="3">
        <v>7.5925925925925899</v>
      </c>
    </row>
    <row r="500" spans="1:10" x14ac:dyDescent="0.35">
      <c r="A500" s="3">
        <v>1626</v>
      </c>
      <c r="B500" s="3">
        <v>1627</v>
      </c>
      <c r="C500" s="3">
        <v>3</v>
      </c>
      <c r="D500" s="3">
        <v>3.3</v>
      </c>
      <c r="E500" s="3">
        <v>228</v>
      </c>
      <c r="F500" s="3">
        <v>1640</v>
      </c>
      <c r="G500" s="3">
        <v>31729.356798540201</v>
      </c>
      <c r="H500" s="3">
        <v>1000</v>
      </c>
      <c r="I500" s="3">
        <v>10</v>
      </c>
      <c r="J500" s="3">
        <v>7.1929824561403501</v>
      </c>
    </row>
    <row r="501" spans="1:10" x14ac:dyDescent="0.35">
      <c r="A501" s="3">
        <v>1627</v>
      </c>
      <c r="B501" s="3">
        <v>1628</v>
      </c>
      <c r="C501" s="3">
        <v>3</v>
      </c>
      <c r="D501" s="3">
        <v>3.3</v>
      </c>
      <c r="E501" s="3">
        <v>204</v>
      </c>
      <c r="F501" s="3">
        <v>1640</v>
      </c>
      <c r="G501" s="3">
        <v>27036.782073444301</v>
      </c>
      <c r="H501" s="3">
        <v>1000</v>
      </c>
      <c r="I501" s="3">
        <v>10</v>
      </c>
      <c r="J501" s="3">
        <v>8.0392156862745097</v>
      </c>
    </row>
    <row r="502" spans="1:10" x14ac:dyDescent="0.35">
      <c r="A502" s="3">
        <v>1628</v>
      </c>
      <c r="B502" s="3">
        <v>1629</v>
      </c>
      <c r="C502" s="3">
        <v>3</v>
      </c>
      <c r="D502" s="3">
        <v>3.3</v>
      </c>
      <c r="E502" s="3">
        <v>168</v>
      </c>
      <c r="F502" s="3">
        <v>1640</v>
      </c>
      <c r="G502" s="3">
        <v>19584.780231798599</v>
      </c>
      <c r="H502" s="3">
        <v>1</v>
      </c>
      <c r="I502" s="3">
        <v>10</v>
      </c>
      <c r="J502" s="3">
        <v>9.7619047619047592</v>
      </c>
    </row>
    <row r="503" spans="1:10" x14ac:dyDescent="0.35">
      <c r="A503" s="3">
        <v>1629</v>
      </c>
      <c r="B503" s="3">
        <v>1630</v>
      </c>
      <c r="C503" s="3">
        <v>3</v>
      </c>
      <c r="D503" s="3">
        <v>3.3</v>
      </c>
      <c r="E503" s="3">
        <v>192</v>
      </c>
      <c r="F503" s="3">
        <v>1640</v>
      </c>
      <c r="G503" s="3">
        <v>24465.633331020599</v>
      </c>
      <c r="H503" s="3">
        <v>1</v>
      </c>
      <c r="I503" s="3">
        <v>10</v>
      </c>
      <c r="J503" s="3">
        <v>8.5416666666666607</v>
      </c>
    </row>
    <row r="504" spans="1:10" x14ac:dyDescent="0.35">
      <c r="A504" s="3">
        <v>1630</v>
      </c>
      <c r="B504" s="3">
        <v>1631</v>
      </c>
      <c r="C504" s="3">
        <v>3</v>
      </c>
      <c r="D504" s="3">
        <v>3.3</v>
      </c>
      <c r="E504" s="3">
        <v>156</v>
      </c>
      <c r="F504" s="3">
        <v>1640</v>
      </c>
      <c r="G504" s="3">
        <v>18009.800744498902</v>
      </c>
      <c r="H504" s="3">
        <v>1</v>
      </c>
      <c r="I504" s="3">
        <v>10</v>
      </c>
      <c r="J504" s="3">
        <v>10.5128205128205</v>
      </c>
    </row>
    <row r="505" spans="1:10" x14ac:dyDescent="0.35">
      <c r="A505" s="3">
        <v>1631</v>
      </c>
      <c r="B505" s="3">
        <v>1632</v>
      </c>
      <c r="C505" s="3">
        <v>3</v>
      </c>
      <c r="D505" s="3">
        <v>3.3</v>
      </c>
      <c r="E505" s="3">
        <v>192</v>
      </c>
      <c r="F505" s="3">
        <v>1640</v>
      </c>
      <c r="G505" s="3">
        <v>24465.633331020599</v>
      </c>
      <c r="H505" s="3">
        <v>1000</v>
      </c>
      <c r="I505" s="3">
        <v>10</v>
      </c>
      <c r="J505" s="3">
        <v>8.5416666666666607</v>
      </c>
    </row>
    <row r="506" spans="1:10" x14ac:dyDescent="0.35">
      <c r="A506" s="3">
        <v>1632</v>
      </c>
      <c r="B506" s="3">
        <v>1633</v>
      </c>
      <c r="C506" s="3">
        <v>3</v>
      </c>
      <c r="D506" s="3">
        <v>3.3</v>
      </c>
      <c r="E506" s="3">
        <v>204</v>
      </c>
      <c r="F506" s="3">
        <v>1640</v>
      </c>
      <c r="G506" s="3">
        <v>27036.782073444301</v>
      </c>
      <c r="H506" s="3">
        <v>1000</v>
      </c>
      <c r="I506" s="3">
        <v>10</v>
      </c>
      <c r="J506" s="3">
        <v>8.0392156862745097</v>
      </c>
    </row>
    <row r="507" spans="1:10" x14ac:dyDescent="0.35">
      <c r="A507" s="3">
        <v>1633</v>
      </c>
      <c r="B507" s="3">
        <v>1634</v>
      </c>
      <c r="C507" s="3">
        <v>3</v>
      </c>
      <c r="D507" s="3">
        <v>3.3</v>
      </c>
      <c r="E507" s="3">
        <v>204</v>
      </c>
      <c r="F507" s="3">
        <v>1640</v>
      </c>
      <c r="G507" s="3">
        <v>27036.782073444301</v>
      </c>
      <c r="H507" s="3">
        <v>1000</v>
      </c>
      <c r="I507" s="3">
        <v>10</v>
      </c>
      <c r="J507" s="3">
        <v>8.0392156862745097</v>
      </c>
    </row>
    <row r="508" spans="1:10" x14ac:dyDescent="0.35">
      <c r="A508" s="3">
        <v>1634</v>
      </c>
      <c r="B508" s="3">
        <v>1635</v>
      </c>
      <c r="C508" s="3">
        <v>3</v>
      </c>
      <c r="D508" s="3">
        <v>3.3</v>
      </c>
      <c r="E508" s="3">
        <v>204</v>
      </c>
      <c r="F508" s="3">
        <v>1640</v>
      </c>
      <c r="G508" s="3">
        <v>27036.782073444301</v>
      </c>
      <c r="H508" s="3">
        <v>1000</v>
      </c>
      <c r="I508" s="3">
        <v>10</v>
      </c>
      <c r="J508" s="3">
        <v>8.0392156862745097</v>
      </c>
    </row>
    <row r="509" spans="1:10" x14ac:dyDescent="0.35">
      <c r="A509" s="3">
        <v>1635</v>
      </c>
      <c r="B509" s="3">
        <v>1636</v>
      </c>
      <c r="C509" s="3">
        <v>4</v>
      </c>
      <c r="D509" s="3">
        <v>2</v>
      </c>
      <c r="E509" s="3">
        <v>180</v>
      </c>
      <c r="F509" s="3">
        <v>1640</v>
      </c>
      <c r="G509" s="3">
        <v>21410.928422013301</v>
      </c>
      <c r="H509" s="3">
        <v>10000</v>
      </c>
      <c r="I509" s="3">
        <v>10000000</v>
      </c>
      <c r="J509" s="3">
        <v>9.1111111111111107</v>
      </c>
    </row>
    <row r="510" spans="1:10" x14ac:dyDescent="0.35">
      <c r="A510" s="3">
        <v>1636</v>
      </c>
      <c r="B510" s="3">
        <v>1637</v>
      </c>
      <c r="C510" s="3">
        <v>4</v>
      </c>
      <c r="D510" s="3">
        <v>2</v>
      </c>
      <c r="E510" s="3">
        <v>168</v>
      </c>
      <c r="F510" s="3">
        <v>1640</v>
      </c>
      <c r="G510" s="3">
        <v>19253.106131854402</v>
      </c>
      <c r="H510" s="3">
        <v>10000</v>
      </c>
      <c r="I510" s="3">
        <v>10000000</v>
      </c>
      <c r="J510" s="3">
        <v>9.7619047619047592</v>
      </c>
    </row>
    <row r="511" spans="1:10" x14ac:dyDescent="0.35">
      <c r="A511" s="3">
        <v>1637</v>
      </c>
      <c r="B511" s="3">
        <v>1638</v>
      </c>
      <c r="C511" s="3">
        <v>4</v>
      </c>
      <c r="D511" s="3">
        <v>2</v>
      </c>
      <c r="E511" s="3">
        <v>168</v>
      </c>
      <c r="F511" s="3">
        <v>1640</v>
      </c>
      <c r="G511" s="3">
        <v>19253.106131854402</v>
      </c>
      <c r="H511" s="3">
        <v>10000</v>
      </c>
      <c r="I511" s="3">
        <v>10000000</v>
      </c>
      <c r="J511" s="3">
        <v>9.7619047619047592</v>
      </c>
    </row>
    <row r="512" spans="1:10" x14ac:dyDescent="0.35">
      <c r="A512" s="3">
        <v>1638</v>
      </c>
      <c r="B512" s="3">
        <v>1639</v>
      </c>
      <c r="C512" s="3">
        <v>4</v>
      </c>
      <c r="D512" s="3">
        <v>2</v>
      </c>
      <c r="E512" s="3">
        <v>180</v>
      </c>
      <c r="F512" s="3">
        <v>1640</v>
      </c>
      <c r="G512" s="3">
        <v>21410.928422013301</v>
      </c>
      <c r="H512" s="3">
        <v>10000</v>
      </c>
      <c r="I512" s="3">
        <v>10000000</v>
      </c>
      <c r="J512" s="3">
        <v>9.1111111111111107</v>
      </c>
    </row>
    <row r="513" spans="1:10" x14ac:dyDescent="0.35">
      <c r="A513" s="3">
        <v>1639</v>
      </c>
      <c r="B513" s="3">
        <v>1640</v>
      </c>
      <c r="C513" s="3">
        <v>4</v>
      </c>
      <c r="D513" s="3">
        <v>2</v>
      </c>
      <c r="E513" s="3">
        <v>168</v>
      </c>
      <c r="F513" s="3">
        <v>1640</v>
      </c>
      <c r="G513" s="3">
        <v>19253.106131854402</v>
      </c>
      <c r="H513" s="3">
        <v>10000</v>
      </c>
      <c r="I513" s="3">
        <v>10000000</v>
      </c>
      <c r="J513" s="3">
        <v>9.7619047619047592</v>
      </c>
    </row>
    <row r="514" spans="1:10" x14ac:dyDescent="0.35">
      <c r="A514" s="3">
        <v>1640</v>
      </c>
      <c r="B514" s="3">
        <v>1641</v>
      </c>
      <c r="C514" s="3">
        <v>4</v>
      </c>
      <c r="D514" s="3">
        <v>2</v>
      </c>
      <c r="E514" s="3">
        <v>180</v>
      </c>
      <c r="F514" s="3">
        <v>1640</v>
      </c>
      <c r="G514" s="3">
        <v>21410.928422013301</v>
      </c>
      <c r="H514" s="3">
        <v>10000</v>
      </c>
      <c r="I514" s="3">
        <v>10000000</v>
      </c>
      <c r="J514" s="3">
        <v>9.1111111111111107</v>
      </c>
    </row>
    <row r="515" spans="1:10" x14ac:dyDescent="0.35">
      <c r="A515" s="3">
        <v>1641</v>
      </c>
      <c r="B515" s="3">
        <v>1642</v>
      </c>
      <c r="C515" s="3">
        <v>4</v>
      </c>
      <c r="D515" s="3">
        <v>2</v>
      </c>
      <c r="E515" s="3">
        <v>180</v>
      </c>
      <c r="F515" s="3">
        <v>1640</v>
      </c>
      <c r="G515" s="3">
        <v>21410.928422013301</v>
      </c>
      <c r="H515" s="3">
        <v>10000</v>
      </c>
      <c r="I515" s="3">
        <v>10000000</v>
      </c>
      <c r="J515" s="3">
        <v>9.1111111111111107</v>
      </c>
    </row>
    <row r="516" spans="1:10" x14ac:dyDescent="0.35">
      <c r="A516" s="3">
        <v>1642</v>
      </c>
      <c r="B516" s="3">
        <v>1643</v>
      </c>
      <c r="C516" s="3">
        <v>4</v>
      </c>
      <c r="D516" s="3">
        <v>2</v>
      </c>
      <c r="E516" s="3">
        <v>192</v>
      </c>
      <c r="F516" s="3">
        <v>1640</v>
      </c>
      <c r="G516" s="3">
        <v>24107.815978818398</v>
      </c>
      <c r="H516" s="3">
        <v>10000</v>
      </c>
      <c r="I516" s="3">
        <v>10000000</v>
      </c>
      <c r="J516" s="3">
        <v>8.5416666666666607</v>
      </c>
    </row>
    <row r="517" spans="1:10" x14ac:dyDescent="0.35">
      <c r="A517" s="3">
        <v>1643</v>
      </c>
      <c r="B517" s="3">
        <v>1644</v>
      </c>
      <c r="C517" s="3">
        <v>4</v>
      </c>
      <c r="D517" s="3">
        <v>2</v>
      </c>
      <c r="E517" s="3">
        <v>180</v>
      </c>
      <c r="F517" s="3">
        <v>1640</v>
      </c>
      <c r="G517" s="3">
        <v>21410.928422013301</v>
      </c>
      <c r="H517" s="3">
        <v>10000</v>
      </c>
      <c r="I517" s="3">
        <v>10000000</v>
      </c>
      <c r="J517" s="3">
        <v>9.1111111111111107</v>
      </c>
    </row>
    <row r="518" spans="1:10" x14ac:dyDescent="0.35">
      <c r="A518" s="3">
        <v>1644</v>
      </c>
      <c r="B518" s="3">
        <v>1645</v>
      </c>
      <c r="C518" s="3">
        <v>4</v>
      </c>
      <c r="D518" s="3">
        <v>2</v>
      </c>
      <c r="E518" s="3">
        <v>180</v>
      </c>
      <c r="F518" s="3">
        <v>1640</v>
      </c>
      <c r="G518" s="3">
        <v>21410.928422013301</v>
      </c>
      <c r="H518" s="3">
        <v>10000</v>
      </c>
      <c r="I518" s="3">
        <v>10000000</v>
      </c>
      <c r="J518" s="3">
        <v>9.1111111111111107</v>
      </c>
    </row>
    <row r="519" spans="1:10" x14ac:dyDescent="0.35">
      <c r="A519" s="3">
        <v>1645</v>
      </c>
      <c r="B519" s="3">
        <v>1646</v>
      </c>
      <c r="C519" s="3">
        <v>4</v>
      </c>
      <c r="D519" s="3">
        <v>2</v>
      </c>
      <c r="E519" s="3">
        <v>180</v>
      </c>
      <c r="F519" s="3">
        <v>1640</v>
      </c>
      <c r="G519" s="3">
        <v>21410.928422013301</v>
      </c>
      <c r="H519" s="3">
        <v>10000</v>
      </c>
      <c r="I519" s="3">
        <v>10000000</v>
      </c>
      <c r="J519" s="3">
        <v>9.1111111111111107</v>
      </c>
    </row>
    <row r="520" spans="1:10" x14ac:dyDescent="0.35">
      <c r="A520" s="3">
        <v>1646</v>
      </c>
      <c r="B520" s="3">
        <v>1647</v>
      </c>
      <c r="C520" s="3">
        <v>4</v>
      </c>
      <c r="D520" s="3">
        <v>2</v>
      </c>
      <c r="E520" s="3">
        <v>204</v>
      </c>
      <c r="F520" s="3">
        <v>1640</v>
      </c>
      <c r="G520" s="3">
        <v>26117.620776346099</v>
      </c>
      <c r="H520" s="3">
        <v>10000</v>
      </c>
      <c r="I520" s="3">
        <v>10000000</v>
      </c>
      <c r="J520" s="3">
        <v>8.0392156862745097</v>
      </c>
    </row>
    <row r="521" spans="1:10" x14ac:dyDescent="0.35">
      <c r="A521" s="3">
        <v>1647</v>
      </c>
      <c r="B521" s="3">
        <v>1648</v>
      </c>
      <c r="C521" s="3">
        <v>4</v>
      </c>
      <c r="D521" s="3">
        <v>2</v>
      </c>
      <c r="E521" s="3">
        <v>180</v>
      </c>
      <c r="F521" s="3">
        <v>1640</v>
      </c>
      <c r="G521" s="3">
        <v>21410.928422013301</v>
      </c>
      <c r="H521" s="3">
        <v>10000</v>
      </c>
      <c r="I521" s="3">
        <v>10000000</v>
      </c>
      <c r="J521" s="3">
        <v>9.1111111111111107</v>
      </c>
    </row>
    <row r="522" spans="1:10" x14ac:dyDescent="0.35">
      <c r="A522" s="3">
        <v>1648</v>
      </c>
      <c r="B522" s="3">
        <v>1649</v>
      </c>
      <c r="C522" s="3">
        <v>4</v>
      </c>
      <c r="D522" s="3">
        <v>3.4</v>
      </c>
      <c r="E522" s="3">
        <v>180</v>
      </c>
      <c r="F522" s="3">
        <v>1640</v>
      </c>
      <c r="G522" s="3">
        <v>26019.522068401198</v>
      </c>
      <c r="H522" s="3">
        <v>1000000</v>
      </c>
      <c r="I522" s="3">
        <v>10000</v>
      </c>
      <c r="J522" s="3">
        <v>9.1111111111111107</v>
      </c>
    </row>
    <row r="523" spans="1:10" x14ac:dyDescent="0.35">
      <c r="A523" s="3">
        <v>1649</v>
      </c>
      <c r="B523" s="3">
        <v>1650</v>
      </c>
      <c r="C523" s="3">
        <v>4</v>
      </c>
      <c r="D523" s="3">
        <v>3.4</v>
      </c>
      <c r="E523" s="3">
        <v>180</v>
      </c>
      <c r="F523" s="3">
        <v>1640</v>
      </c>
      <c r="G523" s="3">
        <v>24976.498880265099</v>
      </c>
      <c r="H523" s="3">
        <v>100</v>
      </c>
      <c r="I523" s="3">
        <v>10000</v>
      </c>
      <c r="J523" s="3">
        <v>9.1111111111111107</v>
      </c>
    </row>
    <row r="524" spans="1:10" x14ac:dyDescent="0.35">
      <c r="A524" s="3">
        <v>1650</v>
      </c>
      <c r="B524" s="3">
        <v>1651</v>
      </c>
      <c r="C524" s="3">
        <v>4</v>
      </c>
      <c r="D524" s="3">
        <v>3.4</v>
      </c>
      <c r="E524" s="3">
        <v>192</v>
      </c>
      <c r="F524" s="3">
        <v>1640</v>
      </c>
      <c r="G524" s="3">
        <v>27633.138446253601</v>
      </c>
      <c r="H524" s="3">
        <v>100</v>
      </c>
      <c r="I524" s="3">
        <v>10000</v>
      </c>
      <c r="J524" s="3">
        <v>8.5416666666666607</v>
      </c>
    </row>
    <row r="525" spans="1:10" x14ac:dyDescent="0.35">
      <c r="A525" s="3">
        <v>1651</v>
      </c>
      <c r="B525" s="3">
        <v>1652</v>
      </c>
      <c r="C525" s="3">
        <v>4</v>
      </c>
      <c r="D525" s="3">
        <v>3.1</v>
      </c>
      <c r="E525" s="3">
        <v>180</v>
      </c>
      <c r="F525" s="3">
        <v>1640</v>
      </c>
      <c r="G525" s="3">
        <v>21969.3793347514</v>
      </c>
      <c r="H525" s="3">
        <v>100000</v>
      </c>
      <c r="I525" s="3">
        <v>10000</v>
      </c>
      <c r="J525" s="3">
        <v>9.1111111111111107</v>
      </c>
    </row>
    <row r="526" spans="1:10" x14ac:dyDescent="0.35">
      <c r="A526" s="3">
        <v>1652</v>
      </c>
      <c r="B526" s="3">
        <v>1653</v>
      </c>
      <c r="C526" s="3">
        <v>4</v>
      </c>
      <c r="D526" s="3">
        <v>3.4</v>
      </c>
      <c r="E526" s="3">
        <v>144</v>
      </c>
      <c r="F526" s="3">
        <v>1640</v>
      </c>
      <c r="G526" s="3">
        <v>18676.1299805007</v>
      </c>
      <c r="H526" s="3">
        <v>1000000</v>
      </c>
      <c r="I526" s="3">
        <v>10000</v>
      </c>
      <c r="J526" s="3">
        <v>11.3888888888888</v>
      </c>
    </row>
    <row r="527" spans="1:10" x14ac:dyDescent="0.35">
      <c r="A527" s="3">
        <v>1653</v>
      </c>
      <c r="B527" s="3">
        <v>1654</v>
      </c>
      <c r="C527" s="3">
        <v>4</v>
      </c>
      <c r="D527" s="3">
        <v>3.4</v>
      </c>
      <c r="E527" s="3">
        <v>192</v>
      </c>
      <c r="F527" s="3">
        <v>1640</v>
      </c>
      <c r="G527" s="3">
        <v>27633.138446253601</v>
      </c>
      <c r="H527" s="3">
        <v>100</v>
      </c>
      <c r="I527" s="3">
        <v>10000</v>
      </c>
      <c r="J527" s="3">
        <v>8.5416666666666607</v>
      </c>
    </row>
    <row r="528" spans="1:10" x14ac:dyDescent="0.35">
      <c r="A528" s="3">
        <v>1654</v>
      </c>
      <c r="B528" s="3">
        <v>1655</v>
      </c>
      <c r="C528" s="3">
        <v>4</v>
      </c>
      <c r="D528" s="3">
        <v>3.4</v>
      </c>
      <c r="E528" s="3">
        <v>192</v>
      </c>
      <c r="F528" s="3">
        <v>1640</v>
      </c>
      <c r="G528" s="3">
        <v>28648.771124941501</v>
      </c>
      <c r="H528" s="3">
        <v>1000000</v>
      </c>
      <c r="I528" s="3">
        <v>10000</v>
      </c>
      <c r="J528" s="3">
        <v>8.5416666666666607</v>
      </c>
    </row>
    <row r="529" spans="1:10" x14ac:dyDescent="0.35">
      <c r="A529" s="3">
        <v>1655</v>
      </c>
      <c r="B529" s="3">
        <v>1656</v>
      </c>
      <c r="C529" s="3">
        <v>4</v>
      </c>
      <c r="D529" s="3">
        <v>3.4</v>
      </c>
      <c r="E529" s="3">
        <v>180</v>
      </c>
      <c r="F529" s="3">
        <v>1640</v>
      </c>
      <c r="G529" s="3">
        <v>24976.498880265099</v>
      </c>
      <c r="H529" s="3">
        <v>100</v>
      </c>
      <c r="I529" s="3">
        <v>10000</v>
      </c>
      <c r="J529" s="3">
        <v>9.1111111111111107</v>
      </c>
    </row>
    <row r="530" spans="1:10" x14ac:dyDescent="0.35">
      <c r="A530" s="3">
        <v>1656</v>
      </c>
      <c r="B530" s="3">
        <v>1657</v>
      </c>
      <c r="C530" s="3">
        <v>4</v>
      </c>
      <c r="D530" s="3">
        <v>3.1</v>
      </c>
      <c r="E530" s="3">
        <v>192</v>
      </c>
      <c r="F530" s="3">
        <v>1640</v>
      </c>
      <c r="G530" s="3">
        <v>24792.127320474599</v>
      </c>
      <c r="H530" s="3">
        <v>100000</v>
      </c>
      <c r="I530" s="3">
        <v>10000</v>
      </c>
      <c r="J530" s="3">
        <v>8.5416666666666607</v>
      </c>
    </row>
    <row r="531" spans="1:10" x14ac:dyDescent="0.35">
      <c r="A531" s="3">
        <v>1657</v>
      </c>
      <c r="B531" s="3">
        <v>1658</v>
      </c>
      <c r="C531" s="3">
        <v>4</v>
      </c>
      <c r="D531" s="3">
        <v>3.4</v>
      </c>
      <c r="E531" s="3">
        <v>192</v>
      </c>
      <c r="F531" s="3">
        <v>1640</v>
      </c>
      <c r="G531" s="3">
        <v>27633.138446253601</v>
      </c>
      <c r="H531" s="3">
        <v>100</v>
      </c>
      <c r="I531" s="3">
        <v>10000</v>
      </c>
      <c r="J531" s="3">
        <v>8.5416666666666607</v>
      </c>
    </row>
    <row r="532" spans="1:10" x14ac:dyDescent="0.35">
      <c r="A532" s="3">
        <v>1658</v>
      </c>
      <c r="B532" s="3">
        <v>1659</v>
      </c>
      <c r="C532" s="3">
        <v>4</v>
      </c>
      <c r="D532" s="3">
        <v>3.4</v>
      </c>
      <c r="E532" s="3">
        <v>228</v>
      </c>
      <c r="F532" s="3">
        <v>1640</v>
      </c>
      <c r="G532" s="3">
        <v>37457.259141666102</v>
      </c>
      <c r="H532" s="3">
        <v>1000000</v>
      </c>
      <c r="I532" s="3">
        <v>10000</v>
      </c>
      <c r="J532" s="3">
        <v>7.1929824561403501</v>
      </c>
    </row>
    <row r="533" spans="1:10" x14ac:dyDescent="0.35">
      <c r="A533" s="3">
        <v>1659</v>
      </c>
      <c r="B533" s="3">
        <v>1660</v>
      </c>
      <c r="C533" s="3">
        <v>4</v>
      </c>
      <c r="D533" s="3">
        <v>3.4</v>
      </c>
      <c r="E533" s="3">
        <v>252</v>
      </c>
      <c r="F533" s="3">
        <v>1640</v>
      </c>
      <c r="G533" s="3">
        <v>41893.353162125</v>
      </c>
      <c r="H533" s="3">
        <v>1000000</v>
      </c>
      <c r="I533" s="3">
        <v>10000</v>
      </c>
      <c r="J533" s="3">
        <v>6.5079365079364999</v>
      </c>
    </row>
    <row r="534" spans="1:10" x14ac:dyDescent="0.35">
      <c r="A534" s="3">
        <v>1660</v>
      </c>
      <c r="B534" s="3">
        <v>1661</v>
      </c>
      <c r="C534" s="3">
        <v>4</v>
      </c>
      <c r="D534" s="3">
        <v>3.4</v>
      </c>
      <c r="E534" s="3">
        <v>180</v>
      </c>
      <c r="F534" s="3">
        <v>1640</v>
      </c>
      <c r="G534" s="3">
        <v>26019.522068401198</v>
      </c>
      <c r="H534" s="3">
        <v>1000000</v>
      </c>
      <c r="I534" s="3">
        <v>10000</v>
      </c>
      <c r="J534" s="3">
        <v>9.1111111111111107</v>
      </c>
    </row>
    <row r="535" spans="1:10" x14ac:dyDescent="0.35">
      <c r="A535" s="3">
        <v>1661</v>
      </c>
      <c r="B535" s="3">
        <v>1662</v>
      </c>
      <c r="C535" s="3">
        <v>4</v>
      </c>
      <c r="D535" s="3">
        <v>3.4</v>
      </c>
      <c r="E535" s="3">
        <v>192</v>
      </c>
      <c r="F535" s="3">
        <v>1640</v>
      </c>
      <c r="G535" s="3">
        <v>27633.138446253601</v>
      </c>
      <c r="H535" s="3">
        <v>100</v>
      </c>
      <c r="I535" s="3">
        <v>10000</v>
      </c>
      <c r="J535" s="3">
        <v>8.5416666666666607</v>
      </c>
    </row>
    <row r="536" spans="1:10" x14ac:dyDescent="0.35">
      <c r="A536" s="3">
        <v>1662</v>
      </c>
      <c r="B536" s="3">
        <v>1663</v>
      </c>
      <c r="C536" s="3">
        <v>4</v>
      </c>
      <c r="D536" s="3">
        <v>3.4</v>
      </c>
      <c r="E536" s="3">
        <v>204</v>
      </c>
      <c r="F536" s="3">
        <v>1640</v>
      </c>
      <c r="G536" s="3">
        <v>31475.0708395888</v>
      </c>
      <c r="H536" s="3">
        <v>1000000</v>
      </c>
      <c r="I536" s="3">
        <v>10000</v>
      </c>
      <c r="J536" s="3">
        <v>8.0392156862745097</v>
      </c>
    </row>
    <row r="537" spans="1:10" x14ac:dyDescent="0.35">
      <c r="A537" s="3">
        <v>1663</v>
      </c>
      <c r="B537" s="3">
        <v>1664</v>
      </c>
      <c r="C537" s="3">
        <v>4</v>
      </c>
      <c r="D537" s="3">
        <v>3.4</v>
      </c>
      <c r="E537" s="3">
        <v>240</v>
      </c>
      <c r="F537" s="3">
        <v>1640</v>
      </c>
      <c r="G537" s="3">
        <v>38328.384592432099</v>
      </c>
      <c r="H537" s="3">
        <v>100</v>
      </c>
      <c r="I537" s="3">
        <v>10000</v>
      </c>
      <c r="J537" s="3">
        <v>6.8333333333333304</v>
      </c>
    </row>
    <row r="538" spans="1:10" x14ac:dyDescent="0.35">
      <c r="A538" s="3">
        <v>1664</v>
      </c>
      <c r="B538" s="3">
        <v>1665</v>
      </c>
      <c r="C538" s="3">
        <v>4</v>
      </c>
      <c r="D538" s="3">
        <v>3.4</v>
      </c>
      <c r="E538" s="3">
        <v>216</v>
      </c>
      <c r="F538" s="3">
        <v>1640</v>
      </c>
      <c r="G538" s="3">
        <v>33228.0008076292</v>
      </c>
      <c r="H538" s="3">
        <v>100</v>
      </c>
      <c r="I538" s="3">
        <v>10000</v>
      </c>
      <c r="J538" s="3">
        <v>7.5925925925925899</v>
      </c>
    </row>
    <row r="539" spans="1:10" x14ac:dyDescent="0.35">
      <c r="A539" s="3">
        <v>1665</v>
      </c>
      <c r="B539" s="3">
        <v>1666</v>
      </c>
      <c r="C539" s="3">
        <v>4</v>
      </c>
      <c r="D539" s="3">
        <v>3.1</v>
      </c>
      <c r="E539" s="3">
        <v>192</v>
      </c>
      <c r="F539" s="3">
        <v>1640</v>
      </c>
      <c r="G539" s="3">
        <v>24792.127320474599</v>
      </c>
      <c r="H539" s="3">
        <v>100000</v>
      </c>
      <c r="I539" s="3">
        <v>10000</v>
      </c>
      <c r="J539" s="3">
        <v>8.5416666666666607</v>
      </c>
    </row>
    <row r="540" spans="1:10" x14ac:dyDescent="0.35">
      <c r="A540" s="3">
        <v>1666</v>
      </c>
      <c r="B540" s="3">
        <v>1667</v>
      </c>
      <c r="C540" s="3">
        <v>4</v>
      </c>
      <c r="D540" s="3">
        <v>3.1</v>
      </c>
      <c r="E540" s="3">
        <v>216</v>
      </c>
      <c r="F540" s="3">
        <v>1640</v>
      </c>
      <c r="G540" s="3">
        <v>30055.779901746799</v>
      </c>
      <c r="H540" s="3">
        <v>100000</v>
      </c>
      <c r="I540" s="3">
        <v>10000</v>
      </c>
      <c r="J540" s="3">
        <v>7.5925925925925899</v>
      </c>
    </row>
    <row r="541" spans="1:10" x14ac:dyDescent="0.35">
      <c r="A541" s="3">
        <v>1667</v>
      </c>
      <c r="B541" s="3">
        <v>1668</v>
      </c>
      <c r="C541" s="3">
        <v>4</v>
      </c>
      <c r="D541" s="3">
        <v>3.1</v>
      </c>
      <c r="E541" s="3">
        <v>204</v>
      </c>
      <c r="F541" s="3">
        <v>1640</v>
      </c>
      <c r="G541" s="3">
        <v>26801.9321180023</v>
      </c>
      <c r="H541" s="3">
        <v>100000</v>
      </c>
      <c r="I541" s="3">
        <v>10000</v>
      </c>
      <c r="J541" s="3">
        <v>8.0392156862745097</v>
      </c>
    </row>
    <row r="542" spans="1:10" x14ac:dyDescent="0.35">
      <c r="A542" s="3">
        <v>1668</v>
      </c>
      <c r="B542" s="3">
        <v>1669</v>
      </c>
      <c r="C542" s="3">
        <v>4</v>
      </c>
      <c r="D542" s="3">
        <v>3.2</v>
      </c>
      <c r="E542" s="3">
        <v>192</v>
      </c>
      <c r="F542" s="3">
        <v>1640</v>
      </c>
      <c r="G542" s="3">
        <v>26296.244985990499</v>
      </c>
      <c r="H542" s="3">
        <v>10</v>
      </c>
      <c r="I542" s="3">
        <v>10</v>
      </c>
      <c r="J542" s="3">
        <v>8.5416666666666607</v>
      </c>
    </row>
    <row r="543" spans="1:10" x14ac:dyDescent="0.35">
      <c r="A543" s="3">
        <v>1669</v>
      </c>
      <c r="B543" s="3">
        <v>1670</v>
      </c>
      <c r="C543" s="3">
        <v>4</v>
      </c>
      <c r="D543" s="3">
        <v>3.3</v>
      </c>
      <c r="E543" s="3">
        <v>180</v>
      </c>
      <c r="F543" s="3">
        <v>1640</v>
      </c>
      <c r="G543" s="3">
        <v>23855.119624933999</v>
      </c>
      <c r="H543" s="3">
        <v>1000</v>
      </c>
      <c r="I543" s="3">
        <v>10</v>
      </c>
      <c r="J543" s="3">
        <v>9.1111111111111107</v>
      </c>
    </row>
    <row r="544" spans="1:10" x14ac:dyDescent="0.35">
      <c r="A544" s="3">
        <v>1670</v>
      </c>
      <c r="B544" s="3">
        <v>1671</v>
      </c>
      <c r="C544" s="3">
        <v>4</v>
      </c>
      <c r="D544" s="3">
        <v>3.3</v>
      </c>
      <c r="E544" s="3">
        <v>168</v>
      </c>
      <c r="F544" s="3">
        <v>1640</v>
      </c>
      <c r="G544" s="3">
        <v>21541.921540597599</v>
      </c>
      <c r="H544" s="3">
        <v>1000</v>
      </c>
      <c r="I544" s="3">
        <v>10</v>
      </c>
      <c r="J544" s="3">
        <v>9.7619047619047592</v>
      </c>
    </row>
    <row r="545" spans="1:10" x14ac:dyDescent="0.35">
      <c r="A545" s="3">
        <v>1671</v>
      </c>
      <c r="B545" s="3">
        <v>1672</v>
      </c>
      <c r="C545" s="3">
        <v>4</v>
      </c>
      <c r="D545" s="3">
        <v>3.2</v>
      </c>
      <c r="E545" s="3">
        <v>180</v>
      </c>
      <c r="F545" s="3">
        <v>1640</v>
      </c>
      <c r="G545" s="3">
        <v>23356.566079397999</v>
      </c>
      <c r="H545" s="3">
        <v>10</v>
      </c>
      <c r="I545" s="3">
        <v>10</v>
      </c>
      <c r="J545" s="3">
        <v>9.1111111111111107</v>
      </c>
    </row>
    <row r="546" spans="1:10" x14ac:dyDescent="0.35">
      <c r="A546" s="3">
        <v>1672</v>
      </c>
      <c r="B546" s="3">
        <v>1673</v>
      </c>
      <c r="C546" s="3">
        <v>4</v>
      </c>
      <c r="D546" s="3">
        <v>3.3</v>
      </c>
      <c r="E546" s="3">
        <v>192</v>
      </c>
      <c r="F546" s="3">
        <v>1640</v>
      </c>
      <c r="G546" s="3">
        <v>26548.309227938102</v>
      </c>
      <c r="H546" s="3">
        <v>1000</v>
      </c>
      <c r="I546" s="3">
        <v>10</v>
      </c>
      <c r="J546" s="3">
        <v>8.5416666666666607</v>
      </c>
    </row>
    <row r="547" spans="1:10" x14ac:dyDescent="0.35">
      <c r="A547" s="3">
        <v>1673</v>
      </c>
      <c r="B547" s="3">
        <v>1674</v>
      </c>
      <c r="C547" s="3">
        <v>4</v>
      </c>
      <c r="D547" s="3">
        <v>3.3</v>
      </c>
      <c r="E547" s="3">
        <v>180</v>
      </c>
      <c r="F547" s="3">
        <v>1640</v>
      </c>
      <c r="G547" s="3">
        <v>23855.119624933999</v>
      </c>
      <c r="H547" s="3">
        <v>1000</v>
      </c>
      <c r="I547" s="3">
        <v>10</v>
      </c>
      <c r="J547" s="3">
        <v>9.1111111111111107</v>
      </c>
    </row>
    <row r="548" spans="1:10" x14ac:dyDescent="0.35">
      <c r="A548" s="3">
        <v>1674</v>
      </c>
      <c r="B548" s="3">
        <v>1675</v>
      </c>
      <c r="C548" s="3">
        <v>4</v>
      </c>
      <c r="D548" s="3">
        <v>3.2</v>
      </c>
      <c r="E548" s="3">
        <v>180</v>
      </c>
      <c r="F548" s="3">
        <v>1640</v>
      </c>
      <c r="G548" s="3">
        <v>23356.566079397999</v>
      </c>
      <c r="H548" s="3">
        <v>10</v>
      </c>
      <c r="I548" s="3">
        <v>10</v>
      </c>
      <c r="J548" s="3">
        <v>9.1111111111111107</v>
      </c>
    </row>
    <row r="549" spans="1:10" x14ac:dyDescent="0.35">
      <c r="A549" s="3">
        <v>1675</v>
      </c>
      <c r="B549" s="3">
        <v>1676</v>
      </c>
      <c r="C549" s="3">
        <v>4</v>
      </c>
      <c r="D549" s="3">
        <v>3.2</v>
      </c>
      <c r="E549" s="3">
        <v>240</v>
      </c>
      <c r="F549" s="3">
        <v>1640</v>
      </c>
      <c r="G549" s="3">
        <v>37146.491186303501</v>
      </c>
      <c r="H549" s="3">
        <v>10</v>
      </c>
      <c r="I549" s="3">
        <v>10</v>
      </c>
      <c r="J549" s="3">
        <v>6.8333333333333304</v>
      </c>
    </row>
    <row r="550" spans="1:10" x14ac:dyDescent="0.35">
      <c r="A550" s="3">
        <v>1676</v>
      </c>
      <c r="B550" s="3">
        <v>1677</v>
      </c>
      <c r="C550" s="3">
        <v>4</v>
      </c>
      <c r="D550" s="3">
        <v>3.2</v>
      </c>
      <c r="E550" s="3">
        <v>216</v>
      </c>
      <c r="F550" s="3">
        <v>1640</v>
      </c>
      <c r="G550" s="3">
        <v>31992.242373319899</v>
      </c>
      <c r="H550" s="3">
        <v>10</v>
      </c>
      <c r="I550" s="3">
        <v>10</v>
      </c>
      <c r="J550" s="3">
        <v>7.5925925925925899</v>
      </c>
    </row>
    <row r="551" spans="1:10" x14ac:dyDescent="0.35">
      <c r="A551" s="3">
        <v>1677</v>
      </c>
      <c r="B551" s="3">
        <v>1678</v>
      </c>
      <c r="C551" s="3">
        <v>4</v>
      </c>
      <c r="D551" s="3">
        <v>3.2</v>
      </c>
      <c r="E551" s="3">
        <v>192</v>
      </c>
      <c r="F551" s="3">
        <v>1640</v>
      </c>
      <c r="G551" s="3">
        <v>26296.244985990499</v>
      </c>
      <c r="H551" s="3">
        <v>10</v>
      </c>
      <c r="I551" s="3">
        <v>10</v>
      </c>
      <c r="J551" s="3">
        <v>8.5416666666666607</v>
      </c>
    </row>
    <row r="552" spans="1:10" x14ac:dyDescent="0.35">
      <c r="A552" s="3">
        <v>1678</v>
      </c>
      <c r="B552" s="3">
        <v>1679</v>
      </c>
      <c r="C552" s="3">
        <v>4</v>
      </c>
      <c r="D552" s="3">
        <v>3.3</v>
      </c>
      <c r="E552" s="3">
        <v>216</v>
      </c>
      <c r="F552" s="3">
        <v>1640</v>
      </c>
      <c r="G552" s="3">
        <v>32106.852433694301</v>
      </c>
      <c r="H552" s="3">
        <v>1000</v>
      </c>
      <c r="I552" s="3">
        <v>10</v>
      </c>
      <c r="J552" s="3">
        <v>7.5925925925925899</v>
      </c>
    </row>
    <row r="553" spans="1:10" x14ac:dyDescent="0.35">
      <c r="A553" s="3">
        <v>1679</v>
      </c>
      <c r="B553" s="3">
        <v>1680</v>
      </c>
      <c r="C553" s="3">
        <v>4</v>
      </c>
      <c r="D553" s="3">
        <v>3.2</v>
      </c>
      <c r="E553" s="3">
        <v>228</v>
      </c>
      <c r="F553" s="3">
        <v>1640</v>
      </c>
      <c r="G553" s="3">
        <v>34193.167073802499</v>
      </c>
      <c r="H553" s="3">
        <v>10</v>
      </c>
      <c r="I553" s="3">
        <v>10</v>
      </c>
      <c r="J553" s="3">
        <v>7.1929824561403501</v>
      </c>
    </row>
    <row r="554" spans="1:10" x14ac:dyDescent="0.35">
      <c r="A554" s="3">
        <v>1680</v>
      </c>
      <c r="B554" s="3">
        <v>1681</v>
      </c>
      <c r="C554" s="3">
        <v>4</v>
      </c>
      <c r="D554" s="3">
        <v>3.3</v>
      </c>
      <c r="E554" s="3">
        <v>192</v>
      </c>
      <c r="F554" s="3">
        <v>1640</v>
      </c>
      <c r="G554" s="3">
        <v>26548.309227938102</v>
      </c>
      <c r="H554" s="3">
        <v>1000</v>
      </c>
      <c r="I554" s="3">
        <v>10</v>
      </c>
      <c r="J554" s="3">
        <v>8.5416666666666607</v>
      </c>
    </row>
    <row r="555" spans="1:10" x14ac:dyDescent="0.35">
      <c r="A555" s="3">
        <v>1681</v>
      </c>
      <c r="B555" s="3">
        <v>1682</v>
      </c>
      <c r="C555" s="3">
        <v>4</v>
      </c>
      <c r="D555" s="3">
        <v>3.3</v>
      </c>
      <c r="E555" s="3">
        <v>192</v>
      </c>
      <c r="F555" s="3">
        <v>1640</v>
      </c>
      <c r="G555" s="3">
        <v>26548.309227938102</v>
      </c>
      <c r="H555" s="3">
        <v>1000</v>
      </c>
      <c r="I555" s="3">
        <v>1</v>
      </c>
      <c r="J555" s="3">
        <v>8.5416666666666607</v>
      </c>
    </row>
    <row r="556" spans="1:10" x14ac:dyDescent="0.35">
      <c r="A556" s="3">
        <v>1682</v>
      </c>
      <c r="B556" s="3">
        <v>1683</v>
      </c>
      <c r="C556" s="3">
        <v>4</v>
      </c>
      <c r="D556" s="3">
        <v>3.3</v>
      </c>
      <c r="E556" s="3">
        <v>216</v>
      </c>
      <c r="F556" s="3">
        <v>1640</v>
      </c>
      <c r="G556" s="3">
        <v>32106.852433694301</v>
      </c>
      <c r="H556" s="3">
        <v>1000</v>
      </c>
      <c r="I556" s="3">
        <v>1</v>
      </c>
      <c r="J556" s="3">
        <v>7.5925925925925899</v>
      </c>
    </row>
    <row r="557" spans="1:10" x14ac:dyDescent="0.35">
      <c r="A557" s="3">
        <v>1683</v>
      </c>
      <c r="B557" s="3">
        <v>1684</v>
      </c>
      <c r="C557" s="3">
        <v>4</v>
      </c>
      <c r="D557" s="3">
        <v>3.3</v>
      </c>
      <c r="E557" s="3">
        <v>192</v>
      </c>
      <c r="F557" s="3">
        <v>1640</v>
      </c>
      <c r="G557" s="3">
        <v>26548.309227938102</v>
      </c>
      <c r="H557" s="3">
        <v>1000</v>
      </c>
      <c r="I557" s="3">
        <v>1</v>
      </c>
      <c r="J557" s="3">
        <v>8.5416666666666607</v>
      </c>
    </row>
    <row r="558" spans="1:10" x14ac:dyDescent="0.35">
      <c r="A558" s="3">
        <v>1684</v>
      </c>
      <c r="B558" s="3">
        <v>1685</v>
      </c>
      <c r="C558" s="3">
        <v>4</v>
      </c>
      <c r="D558" s="3">
        <v>3.3</v>
      </c>
      <c r="E558" s="3">
        <v>240</v>
      </c>
      <c r="F558" s="3">
        <v>1640</v>
      </c>
      <c r="G558" s="3">
        <v>37261.101246677899</v>
      </c>
      <c r="H558" s="3">
        <v>1000</v>
      </c>
      <c r="I558" s="3">
        <v>1</v>
      </c>
      <c r="J558" s="3">
        <v>6.8333333333333304</v>
      </c>
    </row>
    <row r="559" spans="1:10" x14ac:dyDescent="0.35">
      <c r="A559" s="3">
        <v>1685</v>
      </c>
      <c r="B559" s="3">
        <v>1686</v>
      </c>
      <c r="C559" s="3">
        <v>4</v>
      </c>
      <c r="D559" s="3">
        <v>3.3</v>
      </c>
      <c r="E559" s="3">
        <v>180</v>
      </c>
      <c r="F559" s="3">
        <v>1640</v>
      </c>
      <c r="G559" s="3">
        <v>23855.119624933999</v>
      </c>
      <c r="H559" s="3">
        <v>1000</v>
      </c>
      <c r="I559" s="3">
        <v>1</v>
      </c>
      <c r="J559" s="3">
        <v>9.1111111111111107</v>
      </c>
    </row>
    <row r="560" spans="1:10" x14ac:dyDescent="0.35">
      <c r="A560" s="3">
        <v>1686</v>
      </c>
      <c r="B560" s="3">
        <v>1687</v>
      </c>
      <c r="C560" s="3">
        <v>4</v>
      </c>
      <c r="D560" s="3">
        <v>3.3</v>
      </c>
      <c r="E560" s="3">
        <v>192</v>
      </c>
      <c r="F560" s="3">
        <v>1640</v>
      </c>
      <c r="G560" s="3">
        <v>26548.309227938102</v>
      </c>
      <c r="H560" s="3">
        <v>1000</v>
      </c>
      <c r="I560" s="3">
        <v>1</v>
      </c>
      <c r="J560" s="3">
        <v>8.5416666666666607</v>
      </c>
    </row>
    <row r="561" spans="1:10" x14ac:dyDescent="0.35">
      <c r="A561" s="3">
        <v>1687</v>
      </c>
      <c r="B561" s="3">
        <v>1688</v>
      </c>
      <c r="C561" s="3">
        <v>4</v>
      </c>
      <c r="D561" s="3">
        <v>3.3</v>
      </c>
      <c r="E561" s="3">
        <v>216</v>
      </c>
      <c r="F561" s="3">
        <v>1640</v>
      </c>
      <c r="G561" s="3">
        <v>32106.852433694301</v>
      </c>
      <c r="H561" s="3">
        <v>1000</v>
      </c>
      <c r="I561" s="3">
        <v>1</v>
      </c>
      <c r="J561" s="3">
        <v>7.5925925925925899</v>
      </c>
    </row>
    <row r="562" spans="1:10" x14ac:dyDescent="0.35">
      <c r="A562" s="3">
        <v>1688</v>
      </c>
      <c r="B562" s="3">
        <v>1689</v>
      </c>
      <c r="C562" s="3">
        <v>4</v>
      </c>
      <c r="D562" s="3">
        <v>3.3</v>
      </c>
      <c r="E562" s="3">
        <v>156</v>
      </c>
      <c r="F562" s="3">
        <v>1640</v>
      </c>
      <c r="G562" s="3">
        <v>19966.9420532978</v>
      </c>
      <c r="H562" s="3">
        <v>1000</v>
      </c>
      <c r="I562" s="3">
        <v>1</v>
      </c>
      <c r="J562" s="3">
        <v>10.5128205128205</v>
      </c>
    </row>
    <row r="563" spans="1:10" x14ac:dyDescent="0.35">
      <c r="A563" s="3">
        <v>1689</v>
      </c>
      <c r="B563" s="3">
        <v>1690</v>
      </c>
      <c r="C563" s="3">
        <v>4</v>
      </c>
      <c r="D563" s="3">
        <v>3.3</v>
      </c>
      <c r="E563" s="3">
        <v>180</v>
      </c>
      <c r="F563" s="3">
        <v>1640</v>
      </c>
      <c r="G563" s="3">
        <v>23855.119624933999</v>
      </c>
      <c r="H563" s="3">
        <v>1000</v>
      </c>
      <c r="I563" s="3">
        <v>1</v>
      </c>
      <c r="J563" s="3">
        <v>9.1111111111111107</v>
      </c>
    </row>
    <row r="564" spans="1:10" x14ac:dyDescent="0.35">
      <c r="A564" s="3">
        <v>1690</v>
      </c>
      <c r="B564" s="3">
        <v>1691</v>
      </c>
      <c r="C564" s="3">
        <v>4</v>
      </c>
      <c r="D564" s="3">
        <v>3.3</v>
      </c>
      <c r="E564" s="3">
        <v>252</v>
      </c>
      <c r="F564" s="3">
        <v>1640</v>
      </c>
      <c r="G564" s="3">
        <v>39975.287325808902</v>
      </c>
      <c r="H564" s="3">
        <v>1000</v>
      </c>
      <c r="I564" s="3">
        <v>1</v>
      </c>
      <c r="J564" s="3">
        <v>6.5079365079364999</v>
      </c>
    </row>
    <row r="565" spans="1:10" x14ac:dyDescent="0.35">
      <c r="A565" s="3">
        <v>1691</v>
      </c>
      <c r="B565" s="3">
        <v>1692</v>
      </c>
      <c r="C565" s="3">
        <v>5</v>
      </c>
      <c r="D565" s="3">
        <v>3.3</v>
      </c>
      <c r="E565" s="3">
        <v>216</v>
      </c>
      <c r="F565" s="3">
        <v>1640</v>
      </c>
      <c r="G565" s="3">
        <v>35574.498246887102</v>
      </c>
      <c r="H565" s="3">
        <v>100000000</v>
      </c>
      <c r="I565" s="3">
        <v>10000000</v>
      </c>
      <c r="J565" s="3">
        <v>7.5925925925925899</v>
      </c>
    </row>
    <row r="566" spans="1:10" x14ac:dyDescent="0.35">
      <c r="A566" s="3">
        <v>1692</v>
      </c>
      <c r="B566" s="3">
        <v>1693</v>
      </c>
      <c r="C566" s="3">
        <v>5</v>
      </c>
      <c r="D566" s="3">
        <v>2</v>
      </c>
      <c r="E566" s="3">
        <v>192</v>
      </c>
      <c r="F566" s="3">
        <v>1640</v>
      </c>
      <c r="G566" s="3">
        <v>26080.427706485701</v>
      </c>
      <c r="H566" s="3">
        <v>10000</v>
      </c>
      <c r="I566" s="3">
        <v>10000000</v>
      </c>
      <c r="J566" s="3">
        <v>8.5416666666666607</v>
      </c>
    </row>
    <row r="567" spans="1:10" x14ac:dyDescent="0.35">
      <c r="A567" s="3">
        <v>1693</v>
      </c>
      <c r="B567" s="3">
        <v>1694</v>
      </c>
      <c r="C567" s="3">
        <v>5</v>
      </c>
      <c r="D567" s="3">
        <v>3.3</v>
      </c>
      <c r="E567" s="3">
        <v>180</v>
      </c>
      <c r="F567" s="3">
        <v>1640</v>
      </c>
      <c r="G567" s="3">
        <v>26748.222696499099</v>
      </c>
      <c r="H567" s="3">
        <v>100000000</v>
      </c>
      <c r="I567" s="3">
        <v>10000000</v>
      </c>
      <c r="J567" s="3">
        <v>9.1111111111111107</v>
      </c>
    </row>
    <row r="568" spans="1:10" x14ac:dyDescent="0.35">
      <c r="A568" s="3">
        <v>1694</v>
      </c>
      <c r="B568" s="3">
        <v>1695</v>
      </c>
      <c r="C568" s="3">
        <v>5</v>
      </c>
      <c r="D568" s="3">
        <v>2</v>
      </c>
      <c r="E568" s="3">
        <v>204</v>
      </c>
      <c r="F568" s="3">
        <v>1640</v>
      </c>
      <c r="G568" s="3">
        <v>28734.068336875302</v>
      </c>
      <c r="H568" s="3">
        <v>10000</v>
      </c>
      <c r="I568" s="3">
        <v>10000000</v>
      </c>
      <c r="J568" s="3">
        <v>8.0392156862745097</v>
      </c>
    </row>
    <row r="569" spans="1:10" x14ac:dyDescent="0.35">
      <c r="A569" s="3">
        <v>1695</v>
      </c>
      <c r="B569" s="3">
        <v>1696</v>
      </c>
      <c r="C569" s="3">
        <v>5</v>
      </c>
      <c r="D569" s="3">
        <v>2</v>
      </c>
      <c r="E569" s="3">
        <v>216</v>
      </c>
      <c r="F569" s="3">
        <v>1640</v>
      </c>
      <c r="G569" s="3">
        <v>31987.9161206198</v>
      </c>
      <c r="H569" s="3">
        <v>10000</v>
      </c>
      <c r="I569" s="3">
        <v>10000000</v>
      </c>
      <c r="J569" s="3">
        <v>7.5925925925925899</v>
      </c>
    </row>
    <row r="570" spans="1:10" x14ac:dyDescent="0.35">
      <c r="A570" s="3">
        <v>1696</v>
      </c>
      <c r="B570" s="3">
        <v>1697</v>
      </c>
      <c r="C570" s="3">
        <v>5</v>
      </c>
      <c r="D570" s="3">
        <v>2</v>
      </c>
      <c r="E570" s="3">
        <v>228</v>
      </c>
      <c r="F570" s="3">
        <v>1640</v>
      </c>
      <c r="G570" s="3">
        <v>34527.255524111599</v>
      </c>
      <c r="H570" s="3">
        <v>10000</v>
      </c>
      <c r="I570" s="3">
        <v>10000000</v>
      </c>
      <c r="J570" s="3">
        <v>7.1929824561403501</v>
      </c>
    </row>
    <row r="571" spans="1:10" x14ac:dyDescent="0.35">
      <c r="A571" s="3">
        <v>1697</v>
      </c>
      <c r="B571" s="3">
        <v>1698</v>
      </c>
      <c r="C571" s="3">
        <v>5</v>
      </c>
      <c r="D571" s="3">
        <v>2</v>
      </c>
      <c r="E571" s="3">
        <v>204</v>
      </c>
      <c r="F571" s="3">
        <v>1640</v>
      </c>
      <c r="G571" s="3">
        <v>28734.068336875302</v>
      </c>
      <c r="H571" s="3">
        <v>10000</v>
      </c>
      <c r="I571" s="3">
        <v>10000000</v>
      </c>
      <c r="J571" s="3">
        <v>8.0392156862745097</v>
      </c>
    </row>
    <row r="572" spans="1:10" x14ac:dyDescent="0.35">
      <c r="A572" s="3">
        <v>1698</v>
      </c>
      <c r="B572" s="3">
        <v>1699</v>
      </c>
      <c r="C572" s="3">
        <v>5</v>
      </c>
      <c r="D572" s="3">
        <v>3.3</v>
      </c>
      <c r="E572" s="3">
        <v>240</v>
      </c>
      <c r="F572" s="3">
        <v>1640</v>
      </c>
      <c r="G572" s="3">
        <v>41920.982883672201</v>
      </c>
      <c r="H572" s="3">
        <v>100000000</v>
      </c>
      <c r="I572" s="3">
        <v>10000000</v>
      </c>
      <c r="J572" s="3">
        <v>6.8333333333333304</v>
      </c>
    </row>
    <row r="573" spans="1:10" x14ac:dyDescent="0.35">
      <c r="A573" s="3">
        <v>1699</v>
      </c>
      <c r="B573" s="3">
        <v>1700</v>
      </c>
      <c r="C573" s="3">
        <v>5</v>
      </c>
      <c r="D573" s="3">
        <v>3.3</v>
      </c>
      <c r="E573" s="3">
        <v>180</v>
      </c>
      <c r="F573" s="3">
        <v>1640</v>
      </c>
      <c r="G573" s="3">
        <v>26748.222696499099</v>
      </c>
      <c r="H573" s="3">
        <v>100000000</v>
      </c>
      <c r="I573" s="3">
        <v>10000000</v>
      </c>
      <c r="J573" s="3">
        <v>9.1111111111111107</v>
      </c>
    </row>
    <row r="574" spans="1:10" x14ac:dyDescent="0.35">
      <c r="A574" s="3">
        <v>1700</v>
      </c>
      <c r="B574" s="3">
        <v>1701</v>
      </c>
      <c r="C574" s="3">
        <v>5</v>
      </c>
      <c r="D574" s="3">
        <v>2</v>
      </c>
      <c r="E574" s="3">
        <v>204</v>
      </c>
      <c r="F574" s="3">
        <v>1640</v>
      </c>
      <c r="G574" s="3">
        <v>28734.068336875302</v>
      </c>
      <c r="H574" s="3">
        <v>10000</v>
      </c>
      <c r="I574" s="3">
        <v>10000000</v>
      </c>
      <c r="J574" s="3">
        <v>8.0392156862745097</v>
      </c>
    </row>
    <row r="575" spans="1:10" x14ac:dyDescent="0.35">
      <c r="A575" s="3">
        <v>1701</v>
      </c>
      <c r="B575" s="3">
        <v>1702</v>
      </c>
      <c r="C575" s="3">
        <v>5</v>
      </c>
      <c r="D575" s="3">
        <v>3.3</v>
      </c>
      <c r="E575" s="3">
        <v>216</v>
      </c>
      <c r="F575" s="3">
        <v>1640</v>
      </c>
      <c r="G575" s="3">
        <v>35574.498246887102</v>
      </c>
      <c r="H575" s="3">
        <v>100000000</v>
      </c>
      <c r="I575" s="3">
        <v>10000000</v>
      </c>
      <c r="J575" s="3">
        <v>7.5925925925925899</v>
      </c>
    </row>
    <row r="576" spans="1:10" x14ac:dyDescent="0.35">
      <c r="A576" s="3">
        <v>1702</v>
      </c>
      <c r="B576" s="3">
        <v>1703</v>
      </c>
      <c r="C576" s="3">
        <v>5</v>
      </c>
      <c r="D576" s="3">
        <v>2</v>
      </c>
      <c r="E576" s="3">
        <v>168</v>
      </c>
      <c r="F576" s="3">
        <v>1640</v>
      </c>
      <c r="G576" s="3">
        <v>20980.844565543</v>
      </c>
      <c r="H576" s="3">
        <v>10000</v>
      </c>
      <c r="I576" s="3">
        <v>10000000</v>
      </c>
      <c r="J576" s="3">
        <v>9.7619047619047592</v>
      </c>
    </row>
    <row r="577" spans="1:10" x14ac:dyDescent="0.35">
      <c r="A577" s="3">
        <v>1703</v>
      </c>
      <c r="B577" s="3">
        <v>1704</v>
      </c>
      <c r="C577" s="3">
        <v>5</v>
      </c>
      <c r="D577" s="3">
        <v>3.3</v>
      </c>
      <c r="E577" s="3">
        <v>168</v>
      </c>
      <c r="F577" s="3">
        <v>1640</v>
      </c>
      <c r="G577" s="3">
        <v>23069.241159547601</v>
      </c>
      <c r="H577" s="3">
        <v>100000000</v>
      </c>
      <c r="I577" s="3">
        <v>10000000</v>
      </c>
      <c r="J577" s="3">
        <v>9.7619047619047592</v>
      </c>
    </row>
    <row r="578" spans="1:10" x14ac:dyDescent="0.35">
      <c r="A578" s="3">
        <v>1704</v>
      </c>
      <c r="B578" s="3">
        <v>1705</v>
      </c>
      <c r="C578" s="3">
        <v>5</v>
      </c>
      <c r="D578" s="3">
        <v>3.3</v>
      </c>
      <c r="E578" s="3">
        <v>192</v>
      </c>
      <c r="F578" s="3">
        <v>1640</v>
      </c>
      <c r="G578" s="3">
        <v>29533.034655115702</v>
      </c>
      <c r="H578" s="3">
        <v>100000000</v>
      </c>
      <c r="I578" s="3">
        <v>10000000</v>
      </c>
      <c r="J578" s="3">
        <v>8.5416666666666607</v>
      </c>
    </row>
    <row r="579" spans="1:10" x14ac:dyDescent="0.35">
      <c r="A579" s="3">
        <v>1705</v>
      </c>
      <c r="B579" s="3">
        <v>1706</v>
      </c>
      <c r="C579" s="3">
        <v>5</v>
      </c>
      <c r="D579" s="3">
        <v>3.3</v>
      </c>
      <c r="E579" s="3">
        <v>168</v>
      </c>
      <c r="F579" s="3">
        <v>1640</v>
      </c>
      <c r="G579" s="3">
        <v>23069.241159547601</v>
      </c>
      <c r="H579" s="3">
        <v>100000000</v>
      </c>
      <c r="I579" s="3">
        <v>10000000</v>
      </c>
      <c r="J579" s="3">
        <v>9.7619047619047592</v>
      </c>
    </row>
    <row r="580" spans="1:10" x14ac:dyDescent="0.35">
      <c r="A580" s="3">
        <v>1706</v>
      </c>
      <c r="B580" s="3">
        <v>1707</v>
      </c>
      <c r="C580" s="3">
        <v>5</v>
      </c>
      <c r="D580" s="3">
        <v>3.3</v>
      </c>
      <c r="E580" s="3">
        <v>204</v>
      </c>
      <c r="F580" s="3">
        <v>1640</v>
      </c>
      <c r="G580" s="3">
        <v>32674.4508496491</v>
      </c>
      <c r="H580" s="3">
        <v>100000000</v>
      </c>
      <c r="I580" s="3">
        <v>10000000</v>
      </c>
      <c r="J580" s="3">
        <v>8.0392156862745097</v>
      </c>
    </row>
    <row r="581" spans="1:10" x14ac:dyDescent="0.35">
      <c r="A581" s="3">
        <v>1707</v>
      </c>
      <c r="B581" s="3">
        <v>1708</v>
      </c>
      <c r="C581" s="3">
        <v>5</v>
      </c>
      <c r="D581" s="3">
        <v>2</v>
      </c>
      <c r="E581" s="3">
        <v>228</v>
      </c>
      <c r="F581" s="3">
        <v>1640</v>
      </c>
      <c r="G581" s="3">
        <v>34527.255524111599</v>
      </c>
      <c r="H581" s="3">
        <v>10000</v>
      </c>
      <c r="I581" s="3">
        <v>10000000</v>
      </c>
      <c r="J581" s="3">
        <v>7.1929824561403501</v>
      </c>
    </row>
    <row r="582" spans="1:10" x14ac:dyDescent="0.35">
      <c r="A582" s="3">
        <v>1708</v>
      </c>
      <c r="B582" s="3">
        <v>1709</v>
      </c>
      <c r="C582" s="3">
        <v>5</v>
      </c>
      <c r="D582" s="3">
        <v>3.3</v>
      </c>
      <c r="E582" s="3">
        <v>204</v>
      </c>
      <c r="F582" s="3">
        <v>1640</v>
      </c>
      <c r="G582" s="3">
        <v>32674.4508496491</v>
      </c>
      <c r="H582" s="3">
        <v>100000000</v>
      </c>
      <c r="I582" s="3">
        <v>10000000</v>
      </c>
      <c r="J582" s="3">
        <v>8.0392156862745097</v>
      </c>
    </row>
    <row r="583" spans="1:10" x14ac:dyDescent="0.35">
      <c r="A583" s="3">
        <v>1709</v>
      </c>
      <c r="B583" s="3">
        <v>1710</v>
      </c>
      <c r="C583" s="3">
        <v>5</v>
      </c>
      <c r="D583" s="3">
        <v>2</v>
      </c>
      <c r="E583" s="3">
        <v>180</v>
      </c>
      <c r="F583" s="3">
        <v>1640</v>
      </c>
      <c r="G583" s="3">
        <v>23138.6668557019</v>
      </c>
      <c r="H583" s="3">
        <v>10000</v>
      </c>
      <c r="I583" s="3">
        <v>1000000</v>
      </c>
      <c r="J583" s="3">
        <v>9.1111111111111107</v>
      </c>
    </row>
    <row r="584" spans="1:10" x14ac:dyDescent="0.35">
      <c r="A584" s="3">
        <v>1710</v>
      </c>
      <c r="B584" s="3">
        <v>1711</v>
      </c>
      <c r="C584" s="3">
        <v>5</v>
      </c>
      <c r="D584" s="3">
        <v>2</v>
      </c>
      <c r="E584" s="3">
        <v>228</v>
      </c>
      <c r="F584" s="3">
        <v>1640</v>
      </c>
      <c r="G584" s="3">
        <v>34527.255524111599</v>
      </c>
      <c r="H584" s="3">
        <v>10000</v>
      </c>
      <c r="I584" s="3">
        <v>1000000</v>
      </c>
      <c r="J584" s="3">
        <v>7.1929824561403501</v>
      </c>
    </row>
    <row r="585" spans="1:10" x14ac:dyDescent="0.35">
      <c r="A585" s="3">
        <v>1711</v>
      </c>
      <c r="B585" s="3">
        <v>1712</v>
      </c>
      <c r="C585" s="3">
        <v>5</v>
      </c>
      <c r="D585" s="3">
        <v>2</v>
      </c>
      <c r="E585" s="3">
        <v>192</v>
      </c>
      <c r="F585" s="3">
        <v>1640</v>
      </c>
      <c r="G585" s="3">
        <v>26080.427706485701</v>
      </c>
      <c r="H585" s="3">
        <v>10000</v>
      </c>
      <c r="I585" s="3">
        <v>1000000</v>
      </c>
      <c r="J585" s="3">
        <v>8.5416666666666607</v>
      </c>
    </row>
    <row r="586" spans="1:10" x14ac:dyDescent="0.35">
      <c r="A586" s="3">
        <v>1712</v>
      </c>
      <c r="B586" s="3">
        <v>1713</v>
      </c>
      <c r="C586" s="3">
        <v>5</v>
      </c>
      <c r="D586" s="3">
        <v>2</v>
      </c>
      <c r="E586" s="3">
        <v>156</v>
      </c>
      <c r="F586" s="3">
        <v>1640</v>
      </c>
      <c r="G586" s="3">
        <v>19640.1867330067</v>
      </c>
      <c r="H586" s="3">
        <v>10000</v>
      </c>
      <c r="I586" s="3">
        <v>1000000</v>
      </c>
      <c r="J586" s="3">
        <v>10.5128205128205</v>
      </c>
    </row>
    <row r="587" spans="1:10" x14ac:dyDescent="0.35">
      <c r="A587" s="3">
        <v>1713</v>
      </c>
      <c r="B587" s="3">
        <v>1714</v>
      </c>
      <c r="C587" s="3">
        <v>5</v>
      </c>
      <c r="D587" s="3">
        <v>2</v>
      </c>
      <c r="E587" s="3">
        <v>204</v>
      </c>
      <c r="F587" s="3">
        <v>1640</v>
      </c>
      <c r="G587" s="3">
        <v>28734.068336875302</v>
      </c>
      <c r="H587" s="3">
        <v>10000</v>
      </c>
      <c r="I587" s="3">
        <v>1000000</v>
      </c>
      <c r="J587" s="3">
        <v>8.0392156862745097</v>
      </c>
    </row>
    <row r="588" spans="1:10" x14ac:dyDescent="0.35">
      <c r="A588" s="3">
        <v>1714</v>
      </c>
      <c r="B588" s="3">
        <v>1715</v>
      </c>
      <c r="C588" s="3">
        <v>5</v>
      </c>
      <c r="D588" s="3">
        <v>2</v>
      </c>
      <c r="E588" s="3">
        <v>204</v>
      </c>
      <c r="F588" s="3">
        <v>1640</v>
      </c>
      <c r="G588" s="3">
        <v>28734.068336875302</v>
      </c>
      <c r="H588" s="3">
        <v>10000</v>
      </c>
      <c r="I588" s="3">
        <v>1000000</v>
      </c>
      <c r="J588" s="3">
        <v>8.0392156862745097</v>
      </c>
    </row>
    <row r="589" spans="1:10" x14ac:dyDescent="0.35">
      <c r="A589" s="3">
        <v>1715</v>
      </c>
      <c r="B589" s="3">
        <v>1716</v>
      </c>
      <c r="C589" s="3">
        <v>5</v>
      </c>
      <c r="D589" s="3">
        <v>3.4</v>
      </c>
      <c r="E589" s="3">
        <v>216</v>
      </c>
      <c r="F589" s="3">
        <v>1640</v>
      </c>
      <c r="G589" s="3">
        <v>36866.755754435799</v>
      </c>
      <c r="H589" s="3">
        <v>1000000</v>
      </c>
      <c r="I589" s="3">
        <v>10000</v>
      </c>
      <c r="J589" s="3">
        <v>7.5925925925925899</v>
      </c>
    </row>
    <row r="590" spans="1:10" x14ac:dyDescent="0.35">
      <c r="A590" s="3">
        <v>1716</v>
      </c>
      <c r="B590" s="3">
        <v>1717</v>
      </c>
      <c r="C590" s="3">
        <v>5</v>
      </c>
      <c r="D590" s="3">
        <v>3.4</v>
      </c>
      <c r="E590" s="3">
        <v>192</v>
      </c>
      <c r="F590" s="3">
        <v>1640</v>
      </c>
      <c r="G590" s="3">
        <v>30664.413735859602</v>
      </c>
      <c r="H590" s="3">
        <v>1000000</v>
      </c>
      <c r="I590" s="3">
        <v>10000</v>
      </c>
      <c r="J590" s="3">
        <v>8.5416666666666607</v>
      </c>
    </row>
    <row r="591" spans="1:10" x14ac:dyDescent="0.35">
      <c r="A591" s="3">
        <v>1717</v>
      </c>
      <c r="B591" s="3">
        <v>1718</v>
      </c>
      <c r="C591" s="3">
        <v>5</v>
      </c>
      <c r="D591" s="3">
        <v>3.4</v>
      </c>
      <c r="E591" s="3">
        <v>192</v>
      </c>
      <c r="F591" s="3">
        <v>1640</v>
      </c>
      <c r="G591" s="3">
        <v>30664.413735859602</v>
      </c>
      <c r="H591" s="3">
        <v>1000000</v>
      </c>
      <c r="I591" s="3">
        <v>1000</v>
      </c>
      <c r="J591" s="3">
        <v>8.5416666666666607</v>
      </c>
    </row>
    <row r="592" spans="1:10" x14ac:dyDescent="0.35">
      <c r="A592" s="3">
        <v>1718</v>
      </c>
      <c r="B592" s="3">
        <v>1719</v>
      </c>
      <c r="C592" s="3">
        <v>5</v>
      </c>
      <c r="D592" s="3">
        <v>3.4</v>
      </c>
      <c r="E592" s="3">
        <v>156</v>
      </c>
      <c r="F592" s="3">
        <v>1640</v>
      </c>
      <c r="G592" s="3">
        <v>22481.844450122098</v>
      </c>
      <c r="H592" s="3">
        <v>1000000</v>
      </c>
      <c r="I592" s="3">
        <v>1000</v>
      </c>
      <c r="J592" s="3">
        <v>10.5128205128205</v>
      </c>
    </row>
    <row r="593" spans="1:10" x14ac:dyDescent="0.35">
      <c r="A593" s="3">
        <v>1719</v>
      </c>
      <c r="B593" s="3">
        <v>1720</v>
      </c>
      <c r="C593" s="3">
        <v>5</v>
      </c>
      <c r="D593" s="3">
        <v>3.4</v>
      </c>
      <c r="E593" s="3">
        <v>240</v>
      </c>
      <c r="F593" s="3">
        <v>1640</v>
      </c>
      <c r="G593" s="3">
        <v>43159.375363040097</v>
      </c>
      <c r="H593" s="3">
        <v>1000000</v>
      </c>
      <c r="I593" s="3">
        <v>1000</v>
      </c>
      <c r="J593" s="3">
        <v>6.8333333333333304</v>
      </c>
    </row>
    <row r="594" spans="1:10" x14ac:dyDescent="0.35">
      <c r="A594" s="3">
        <v>1720</v>
      </c>
      <c r="B594" s="3">
        <v>1721</v>
      </c>
      <c r="C594" s="3">
        <v>5</v>
      </c>
      <c r="D594" s="3">
        <v>3.4</v>
      </c>
      <c r="E594" s="3">
        <v>168</v>
      </c>
      <c r="F594" s="3">
        <v>1640</v>
      </c>
      <c r="G594" s="3">
        <v>24115.195376538599</v>
      </c>
      <c r="H594" s="3">
        <v>1000000</v>
      </c>
      <c r="I594" s="3">
        <v>1000</v>
      </c>
      <c r="J594" s="3">
        <v>9.7619047619047592</v>
      </c>
    </row>
    <row r="595" spans="1:10" x14ac:dyDescent="0.35">
      <c r="A595" s="3">
        <v>1721</v>
      </c>
      <c r="B595" s="3">
        <v>1722</v>
      </c>
      <c r="C595" s="3">
        <v>5</v>
      </c>
      <c r="D595" s="3">
        <v>3.4</v>
      </c>
      <c r="E595" s="3">
        <v>216</v>
      </c>
      <c r="F595" s="3">
        <v>1640</v>
      </c>
      <c r="G595" s="3">
        <v>36866.755754435799</v>
      </c>
      <c r="H595" s="3">
        <v>1000000</v>
      </c>
      <c r="I595" s="3">
        <v>1000</v>
      </c>
      <c r="J595" s="3">
        <v>7.5925925925925899</v>
      </c>
    </row>
    <row r="596" spans="1:10" x14ac:dyDescent="0.35">
      <c r="A596" s="3">
        <v>1722</v>
      </c>
      <c r="B596" s="3">
        <v>1723</v>
      </c>
      <c r="C596" s="3">
        <v>5</v>
      </c>
      <c r="D596" s="3">
        <v>3.4</v>
      </c>
      <c r="E596" s="3">
        <v>216</v>
      </c>
      <c r="F596" s="3">
        <v>1640</v>
      </c>
      <c r="G596" s="3">
        <v>36866.755754435799</v>
      </c>
      <c r="H596" s="3">
        <v>1000000</v>
      </c>
      <c r="I596" s="3">
        <v>1000</v>
      </c>
      <c r="J596" s="3">
        <v>7.5925925925925899</v>
      </c>
    </row>
    <row r="597" spans="1:10" x14ac:dyDescent="0.35">
      <c r="A597" s="3">
        <v>1723</v>
      </c>
      <c r="B597" s="3">
        <v>1724</v>
      </c>
      <c r="C597" s="3">
        <v>5</v>
      </c>
      <c r="D597" s="3">
        <v>3.4</v>
      </c>
      <c r="E597" s="3">
        <v>216</v>
      </c>
      <c r="F597" s="3">
        <v>1640</v>
      </c>
      <c r="G597" s="3">
        <v>36866.755754435799</v>
      </c>
      <c r="H597" s="3">
        <v>1000000</v>
      </c>
      <c r="I597" s="3">
        <v>1000</v>
      </c>
      <c r="J597" s="3">
        <v>7.5925925925925899</v>
      </c>
    </row>
    <row r="598" spans="1:10" x14ac:dyDescent="0.35">
      <c r="A598" s="3">
        <v>1724</v>
      </c>
      <c r="B598" s="3">
        <v>1725</v>
      </c>
      <c r="C598" s="3">
        <v>5</v>
      </c>
      <c r="D598" s="3">
        <v>3.4</v>
      </c>
      <c r="E598" s="3">
        <v>228</v>
      </c>
      <c r="F598" s="3">
        <v>1640</v>
      </c>
      <c r="G598" s="3">
        <v>40375.873737073598</v>
      </c>
      <c r="H598" s="3">
        <v>1000000</v>
      </c>
      <c r="I598" s="3">
        <v>1000</v>
      </c>
      <c r="J598" s="3">
        <v>7.1929824561403501</v>
      </c>
    </row>
    <row r="599" spans="1:10" x14ac:dyDescent="0.35">
      <c r="A599" s="3">
        <v>1725</v>
      </c>
      <c r="B599" s="3">
        <v>1726</v>
      </c>
      <c r="C599" s="3">
        <v>5</v>
      </c>
      <c r="D599" s="3">
        <v>3.4</v>
      </c>
      <c r="E599" s="3">
        <v>180</v>
      </c>
      <c r="F599" s="3">
        <v>1640</v>
      </c>
      <c r="G599" s="3">
        <v>27890.159653487401</v>
      </c>
      <c r="H599" s="3">
        <v>1000000</v>
      </c>
      <c r="I599" s="3">
        <v>100</v>
      </c>
      <c r="J599" s="3">
        <v>9.1111111111111107</v>
      </c>
    </row>
    <row r="600" spans="1:10" x14ac:dyDescent="0.35">
      <c r="A600" s="3">
        <v>1726</v>
      </c>
      <c r="B600" s="3">
        <v>1727</v>
      </c>
      <c r="C600" s="3">
        <v>5</v>
      </c>
      <c r="D600" s="3">
        <v>3.4</v>
      </c>
      <c r="E600" s="3">
        <v>240</v>
      </c>
      <c r="F600" s="3">
        <v>1640</v>
      </c>
      <c r="G600" s="3">
        <v>43159.375363040097</v>
      </c>
      <c r="H600" s="3">
        <v>1000000</v>
      </c>
      <c r="I600" s="3">
        <v>100</v>
      </c>
      <c r="J600" s="3">
        <v>6.8333333333333304</v>
      </c>
    </row>
    <row r="601" spans="1:10" x14ac:dyDescent="0.35">
      <c r="A601" s="3">
        <v>1727</v>
      </c>
      <c r="B601" s="3">
        <v>1728</v>
      </c>
      <c r="C601" s="3">
        <v>5</v>
      </c>
      <c r="D601" s="3">
        <v>3.4</v>
      </c>
      <c r="E601" s="3">
        <v>204</v>
      </c>
      <c r="F601" s="3">
        <v>1640</v>
      </c>
      <c r="G601" s="3">
        <v>33906.546909174998</v>
      </c>
      <c r="H601" s="3">
        <v>1000000</v>
      </c>
      <c r="I601" s="3">
        <v>100</v>
      </c>
      <c r="J601" s="3">
        <v>8.0392156862745097</v>
      </c>
    </row>
    <row r="602" spans="1:10" x14ac:dyDescent="0.35">
      <c r="A602" s="3">
        <v>1728</v>
      </c>
      <c r="B602" s="3">
        <v>1729</v>
      </c>
      <c r="C602" s="3">
        <v>5</v>
      </c>
      <c r="D602" s="3">
        <v>3.4</v>
      </c>
      <c r="E602" s="3">
        <v>180</v>
      </c>
      <c r="F602" s="3">
        <v>1640</v>
      </c>
      <c r="G602" s="3">
        <v>27890.159653487401</v>
      </c>
      <c r="H602" s="3">
        <v>1000000</v>
      </c>
      <c r="I602" s="3">
        <v>100</v>
      </c>
      <c r="J602" s="3">
        <v>9.1111111111111107</v>
      </c>
    </row>
    <row r="603" spans="1:10" x14ac:dyDescent="0.35">
      <c r="A603" s="3">
        <v>1729</v>
      </c>
      <c r="B603" s="3">
        <v>1730</v>
      </c>
      <c r="C603" s="3">
        <v>5</v>
      </c>
      <c r="D603" s="3">
        <v>3.4</v>
      </c>
      <c r="E603" s="3">
        <v>204</v>
      </c>
      <c r="F603" s="3">
        <v>1640</v>
      </c>
      <c r="G603" s="3">
        <v>33906.546909174998</v>
      </c>
      <c r="H603" s="3">
        <v>1000000</v>
      </c>
      <c r="I603" s="3">
        <v>100</v>
      </c>
      <c r="J603" s="3">
        <v>8.0392156862745097</v>
      </c>
    </row>
    <row r="604" spans="1:10" x14ac:dyDescent="0.35">
      <c r="A604" s="3">
        <v>1730</v>
      </c>
      <c r="B604" s="3">
        <v>1731</v>
      </c>
      <c r="C604" s="3">
        <v>5</v>
      </c>
      <c r="D604" s="3">
        <v>3.4</v>
      </c>
      <c r="E604" s="3">
        <v>216</v>
      </c>
      <c r="F604" s="3">
        <v>1640</v>
      </c>
      <c r="G604" s="3">
        <v>36866.755754435799</v>
      </c>
      <c r="H604" s="3">
        <v>1000000</v>
      </c>
      <c r="I604" s="3">
        <v>100</v>
      </c>
      <c r="J604" s="3">
        <v>7.5925925925925899</v>
      </c>
    </row>
    <row r="605" spans="1:10" x14ac:dyDescent="0.35">
      <c r="A605" s="3">
        <v>1731</v>
      </c>
      <c r="B605" s="3">
        <v>1732</v>
      </c>
      <c r="C605" s="3">
        <v>5</v>
      </c>
      <c r="D605" s="3">
        <v>3.4</v>
      </c>
      <c r="E605" s="3">
        <v>228</v>
      </c>
      <c r="F605" s="3">
        <v>1640</v>
      </c>
      <c r="G605" s="3">
        <v>40375.873737073598</v>
      </c>
      <c r="H605" s="3">
        <v>1000000</v>
      </c>
      <c r="I605" s="3">
        <v>100</v>
      </c>
      <c r="J605" s="3">
        <v>7.1929824561403501</v>
      </c>
    </row>
    <row r="606" spans="1:10" x14ac:dyDescent="0.35">
      <c r="A606" s="3">
        <v>1732</v>
      </c>
      <c r="B606" s="3">
        <v>1733</v>
      </c>
      <c r="C606" s="3">
        <v>5</v>
      </c>
      <c r="D606" s="3">
        <v>3.4</v>
      </c>
      <c r="E606" s="3">
        <v>216</v>
      </c>
      <c r="F606" s="3">
        <v>1640</v>
      </c>
      <c r="G606" s="3">
        <v>36866.755754435799</v>
      </c>
      <c r="H606" s="3">
        <v>1000000</v>
      </c>
      <c r="I606" s="3">
        <v>100</v>
      </c>
      <c r="J606" s="3">
        <v>7.5925925925925899</v>
      </c>
    </row>
    <row r="607" spans="1:10" x14ac:dyDescent="0.35">
      <c r="A607" s="3">
        <v>1733</v>
      </c>
      <c r="B607" s="3">
        <v>1734</v>
      </c>
      <c r="C607" s="3">
        <v>5</v>
      </c>
      <c r="D607" s="3">
        <v>3.4</v>
      </c>
      <c r="E607" s="3">
        <v>204</v>
      </c>
      <c r="F607" s="3">
        <v>1640</v>
      </c>
      <c r="G607" s="3">
        <v>33906.546909174998</v>
      </c>
      <c r="H607" s="3">
        <v>1000000</v>
      </c>
      <c r="I607" s="3">
        <v>100</v>
      </c>
      <c r="J607" s="3">
        <v>8.0392156862745097</v>
      </c>
    </row>
    <row r="608" spans="1:10" x14ac:dyDescent="0.35">
      <c r="A608" s="3">
        <v>1734</v>
      </c>
      <c r="B608" s="3">
        <v>1735</v>
      </c>
      <c r="C608" s="3">
        <v>5</v>
      </c>
      <c r="D608" s="3">
        <v>3.3</v>
      </c>
      <c r="E608" s="3">
        <v>216</v>
      </c>
      <c r="F608" s="3">
        <v>1640</v>
      </c>
      <c r="G608" s="3">
        <v>35766.681630519</v>
      </c>
      <c r="H608" s="3">
        <v>100000000</v>
      </c>
      <c r="I608" s="3">
        <v>10</v>
      </c>
      <c r="J608" s="3">
        <v>7.5925925925925899</v>
      </c>
    </row>
    <row r="609" spans="1:10" x14ac:dyDescent="0.35">
      <c r="A609" s="3">
        <v>1735</v>
      </c>
      <c r="B609" s="3">
        <v>1736</v>
      </c>
      <c r="C609" s="3">
        <v>5</v>
      </c>
      <c r="D609" s="3">
        <v>3.3</v>
      </c>
      <c r="E609" s="3">
        <v>204</v>
      </c>
      <c r="F609" s="3">
        <v>1640</v>
      </c>
      <c r="G609" s="3">
        <v>32866.634233281002</v>
      </c>
      <c r="H609" s="3">
        <v>100000000</v>
      </c>
      <c r="I609" s="3">
        <v>10</v>
      </c>
      <c r="J609" s="3">
        <v>8.0392156862745097</v>
      </c>
    </row>
    <row r="610" spans="1:10" x14ac:dyDescent="0.35">
      <c r="A610" s="3">
        <v>1736</v>
      </c>
      <c r="B610" s="3">
        <v>1737</v>
      </c>
      <c r="C610" s="3">
        <v>5</v>
      </c>
      <c r="D610" s="3">
        <v>3.3</v>
      </c>
      <c r="E610" s="3">
        <v>204</v>
      </c>
      <c r="F610" s="3">
        <v>1640</v>
      </c>
      <c r="G610" s="3">
        <v>32866.634233281002</v>
      </c>
      <c r="H610" s="3">
        <v>100000000</v>
      </c>
      <c r="I610" s="3">
        <v>10</v>
      </c>
      <c r="J610" s="3">
        <v>8.0392156862745097</v>
      </c>
    </row>
    <row r="611" spans="1:10" x14ac:dyDescent="0.35">
      <c r="A611" s="3">
        <v>1737</v>
      </c>
      <c r="B611" s="3">
        <v>1738</v>
      </c>
      <c r="C611" s="3">
        <v>5</v>
      </c>
      <c r="D611" s="3">
        <v>3.3</v>
      </c>
      <c r="E611" s="3">
        <v>204</v>
      </c>
      <c r="F611" s="3">
        <v>1640</v>
      </c>
      <c r="G611" s="3">
        <v>32866.634233281002</v>
      </c>
      <c r="H611" s="3">
        <v>100000000</v>
      </c>
      <c r="I611" s="3">
        <v>1</v>
      </c>
      <c r="J611" s="3">
        <v>8.0392156862745097</v>
      </c>
    </row>
    <row r="612" spans="1:10" x14ac:dyDescent="0.35">
      <c r="A612" s="3">
        <v>1738</v>
      </c>
      <c r="B612" s="3">
        <v>1739</v>
      </c>
      <c r="C612" s="3">
        <v>5</v>
      </c>
      <c r="D612" s="3">
        <v>3.3</v>
      </c>
      <c r="E612" s="3">
        <v>204</v>
      </c>
      <c r="F612" s="3">
        <v>1640</v>
      </c>
      <c r="G612" s="3">
        <v>32866.634233281002</v>
      </c>
      <c r="H612" s="3">
        <v>100000000</v>
      </c>
      <c r="I612" s="3">
        <v>1</v>
      </c>
      <c r="J612" s="3">
        <v>8.0392156862745097</v>
      </c>
    </row>
    <row r="613" spans="1:10" x14ac:dyDescent="0.35">
      <c r="A613" s="3">
        <v>1739</v>
      </c>
      <c r="B613" s="3">
        <v>1740</v>
      </c>
      <c r="C613" s="3">
        <v>5</v>
      </c>
      <c r="D613" s="3">
        <v>3.3</v>
      </c>
      <c r="E613" s="3">
        <v>192</v>
      </c>
      <c r="F613" s="3">
        <v>1640</v>
      </c>
      <c r="G613" s="3">
        <v>29725.2180387476</v>
      </c>
      <c r="H613" s="3">
        <v>100000000</v>
      </c>
      <c r="I613" s="3">
        <v>1</v>
      </c>
      <c r="J613" s="3">
        <v>8.5416666666666607</v>
      </c>
    </row>
    <row r="614" spans="1:10" x14ac:dyDescent="0.35">
      <c r="A614" s="3">
        <v>1740</v>
      </c>
      <c r="B614" s="3">
        <v>1741</v>
      </c>
      <c r="C614" s="3">
        <v>5</v>
      </c>
      <c r="D614" s="3">
        <v>3.3</v>
      </c>
      <c r="E614" s="3">
        <v>216</v>
      </c>
      <c r="F614" s="3">
        <v>1640</v>
      </c>
      <c r="G614" s="3">
        <v>35766.681630519</v>
      </c>
      <c r="H614" s="3">
        <v>100000000</v>
      </c>
      <c r="I614" s="3">
        <v>1</v>
      </c>
      <c r="J614" s="3">
        <v>7.5925925925925899</v>
      </c>
    </row>
    <row r="615" spans="1:10" x14ac:dyDescent="0.35">
      <c r="A615" s="3">
        <v>1741</v>
      </c>
      <c r="B615" s="3">
        <v>1742</v>
      </c>
      <c r="C615" s="3">
        <v>5</v>
      </c>
      <c r="D615" s="3">
        <v>3.3</v>
      </c>
      <c r="E615" s="3">
        <v>192</v>
      </c>
      <c r="F615" s="3">
        <v>1640</v>
      </c>
      <c r="G615" s="3">
        <v>29725.2180387476</v>
      </c>
      <c r="H615" s="3">
        <v>100000000</v>
      </c>
      <c r="I615" s="3">
        <v>1</v>
      </c>
      <c r="J615" s="3">
        <v>8.5416666666666607</v>
      </c>
    </row>
    <row r="616" spans="1:10" x14ac:dyDescent="0.35">
      <c r="A616" s="3">
        <v>1742</v>
      </c>
      <c r="B616" s="3">
        <v>1743</v>
      </c>
      <c r="C616" s="3">
        <v>5</v>
      </c>
      <c r="D616" s="3">
        <v>3.3</v>
      </c>
      <c r="E616" s="3">
        <v>204</v>
      </c>
      <c r="F616" s="3">
        <v>1640</v>
      </c>
      <c r="G616" s="3">
        <v>32866.634233281002</v>
      </c>
      <c r="H616" s="3">
        <v>100000000</v>
      </c>
      <c r="I616" s="3">
        <v>1</v>
      </c>
      <c r="J616" s="3">
        <v>8.0392156862745097</v>
      </c>
    </row>
    <row r="617" spans="1:10" x14ac:dyDescent="0.35">
      <c r="A617" s="3">
        <v>1743</v>
      </c>
      <c r="B617" s="3">
        <v>1744</v>
      </c>
      <c r="C617" s="3">
        <v>6</v>
      </c>
      <c r="D617" s="3">
        <v>3.4</v>
      </c>
      <c r="E617" s="3">
        <v>204</v>
      </c>
      <c r="F617" s="3">
        <v>1640</v>
      </c>
      <c r="G617" s="3">
        <v>35340.680225120799</v>
      </c>
      <c r="H617" s="3">
        <v>1000000</v>
      </c>
      <c r="I617" s="3">
        <v>10000</v>
      </c>
      <c r="J617" s="3">
        <v>8.0392156862745097</v>
      </c>
    </row>
    <row r="618" spans="1:10" x14ac:dyDescent="0.35">
      <c r="A618" s="3">
        <v>1744</v>
      </c>
      <c r="B618" s="3">
        <v>1745</v>
      </c>
      <c r="C618" s="3">
        <v>6</v>
      </c>
      <c r="D618" s="3">
        <v>3.4</v>
      </c>
      <c r="E618" s="3">
        <v>180</v>
      </c>
      <c r="F618" s="3">
        <v>1640</v>
      </c>
      <c r="G618" s="3">
        <v>29661.137540019499</v>
      </c>
      <c r="H618" s="3">
        <v>1000000</v>
      </c>
      <c r="I618" s="3">
        <v>10000</v>
      </c>
      <c r="J618" s="3">
        <v>9.1111111111111107</v>
      </c>
    </row>
    <row r="619" spans="1:10" x14ac:dyDescent="0.35">
      <c r="A619" s="3">
        <v>1745</v>
      </c>
      <c r="B619" s="3">
        <v>1746</v>
      </c>
      <c r="C619" s="3">
        <v>6</v>
      </c>
      <c r="D619" s="3">
        <v>3.4</v>
      </c>
      <c r="E619" s="3">
        <v>180</v>
      </c>
      <c r="F619" s="3">
        <v>1640</v>
      </c>
      <c r="G619" s="3">
        <v>29661.137540019499</v>
      </c>
      <c r="H619" s="3">
        <v>1000000</v>
      </c>
      <c r="I619" s="3">
        <v>10000</v>
      </c>
      <c r="J619" s="3">
        <v>9.1111111111111107</v>
      </c>
    </row>
    <row r="620" spans="1:10" x14ac:dyDescent="0.35">
      <c r="A620" s="3">
        <v>1746</v>
      </c>
      <c r="B620" s="3">
        <v>1747</v>
      </c>
      <c r="C620" s="3">
        <v>6</v>
      </c>
      <c r="D620" s="3">
        <v>3.4</v>
      </c>
      <c r="E620" s="3">
        <v>192</v>
      </c>
      <c r="F620" s="3">
        <v>1640</v>
      </c>
      <c r="G620" s="3">
        <v>32824.092122419701</v>
      </c>
      <c r="H620" s="3">
        <v>1000000</v>
      </c>
      <c r="I620" s="3">
        <v>10000</v>
      </c>
      <c r="J620" s="3">
        <v>8.5416666666666607</v>
      </c>
    </row>
    <row r="621" spans="1:10" x14ac:dyDescent="0.35">
      <c r="A621" s="3">
        <v>1747</v>
      </c>
      <c r="B621" s="3">
        <v>1748</v>
      </c>
      <c r="C621" s="3">
        <v>6</v>
      </c>
      <c r="D621" s="3">
        <v>3.3</v>
      </c>
      <c r="E621" s="3">
        <v>192</v>
      </c>
      <c r="F621" s="3">
        <v>1640</v>
      </c>
      <c r="G621" s="3">
        <v>32072.855973426998</v>
      </c>
      <c r="H621" s="3">
        <v>100000000</v>
      </c>
      <c r="I621" s="3">
        <v>10</v>
      </c>
      <c r="J621" s="3">
        <v>8.5416666666666607</v>
      </c>
    </row>
    <row r="622" spans="1:10" x14ac:dyDescent="0.35">
      <c r="A622" s="3">
        <v>1748</v>
      </c>
      <c r="B622" s="3">
        <v>1749</v>
      </c>
      <c r="C622" s="3">
        <v>6</v>
      </c>
      <c r="D622" s="3">
        <v>3.3</v>
      </c>
      <c r="E622" s="3">
        <v>180</v>
      </c>
      <c r="F622" s="3">
        <v>1640</v>
      </c>
      <c r="G622" s="3">
        <v>28873.3513540112</v>
      </c>
      <c r="H622" s="3">
        <v>100000000</v>
      </c>
      <c r="I622" s="3">
        <v>10</v>
      </c>
      <c r="J622" s="3">
        <v>9.1111111111111107</v>
      </c>
    </row>
    <row r="623" spans="1:10" x14ac:dyDescent="0.35">
      <c r="A623" s="3">
        <v>1749</v>
      </c>
      <c r="B623" s="3">
        <v>1750</v>
      </c>
      <c r="C623" s="3">
        <v>6</v>
      </c>
      <c r="D623" s="3">
        <v>3.3</v>
      </c>
      <c r="E623" s="3">
        <v>204</v>
      </c>
      <c r="F623" s="3">
        <v>1640</v>
      </c>
      <c r="G623" s="3">
        <v>34522.407994724002</v>
      </c>
      <c r="H623" s="3">
        <v>100000000</v>
      </c>
      <c r="I623" s="3">
        <v>10</v>
      </c>
      <c r="J623" s="3">
        <v>8.0392156862745097</v>
      </c>
    </row>
    <row r="624" spans="1:10" x14ac:dyDescent="0.35">
      <c r="A624" s="3">
        <v>1750</v>
      </c>
      <c r="B624" s="3">
        <v>1751</v>
      </c>
      <c r="C624" s="3">
        <v>6</v>
      </c>
      <c r="D624" s="3">
        <v>3.3</v>
      </c>
      <c r="E624" s="3">
        <v>204</v>
      </c>
      <c r="F624" s="3">
        <v>1640</v>
      </c>
      <c r="G624" s="3">
        <v>34522.407994724002</v>
      </c>
      <c r="H624" s="3">
        <v>100000000</v>
      </c>
      <c r="I624" s="3">
        <v>1</v>
      </c>
      <c r="J624" s="3">
        <v>8.0392156862745097</v>
      </c>
    </row>
    <row r="625" spans="1:10" x14ac:dyDescent="0.35">
      <c r="A625" s="3">
        <v>1751</v>
      </c>
      <c r="B625" s="3">
        <v>1752</v>
      </c>
      <c r="C625" s="3">
        <v>6</v>
      </c>
      <c r="D625" s="3">
        <v>3.3</v>
      </c>
      <c r="E625" s="3">
        <v>204</v>
      </c>
      <c r="F625" s="3">
        <v>1640</v>
      </c>
      <c r="G625" s="3">
        <v>34522.407994724002</v>
      </c>
      <c r="H625" s="3">
        <v>100000000</v>
      </c>
      <c r="I625" s="3">
        <v>1</v>
      </c>
      <c r="J625" s="3">
        <v>8.0392156862745097</v>
      </c>
    </row>
    <row r="626" spans="1:10" x14ac:dyDescent="0.35">
      <c r="A626" s="3">
        <v>1752</v>
      </c>
      <c r="B626" s="3">
        <v>1753</v>
      </c>
      <c r="C626" s="3">
        <v>6</v>
      </c>
      <c r="D626" s="3">
        <v>3.3</v>
      </c>
      <c r="E626" s="3">
        <v>168</v>
      </c>
      <c r="F626" s="3">
        <v>1640</v>
      </c>
      <c r="G626" s="3">
        <v>25126.517923629101</v>
      </c>
      <c r="H626" s="3">
        <v>100000000</v>
      </c>
      <c r="I626" s="3">
        <v>1</v>
      </c>
      <c r="J626" s="3">
        <v>9.7619047619047592</v>
      </c>
    </row>
    <row r="627" spans="1:10" x14ac:dyDescent="0.35">
      <c r="A627" s="3">
        <v>1753</v>
      </c>
      <c r="B627" s="3">
        <v>1754</v>
      </c>
      <c r="C627" s="3">
        <v>7</v>
      </c>
      <c r="D627" s="3">
        <v>1</v>
      </c>
      <c r="E627" s="3">
        <v>204</v>
      </c>
      <c r="F627" s="3">
        <v>1640</v>
      </c>
      <c r="G627" s="3">
        <v>32545.1605415501</v>
      </c>
      <c r="H627" s="3">
        <v>10000000</v>
      </c>
      <c r="I627" s="3">
        <v>100000</v>
      </c>
      <c r="J627" s="3">
        <v>8.0392156862745097</v>
      </c>
    </row>
    <row r="628" spans="1:10" x14ac:dyDescent="0.35">
      <c r="A628" s="3">
        <v>1754</v>
      </c>
      <c r="B628" s="3">
        <v>1755</v>
      </c>
      <c r="C628" s="3">
        <v>7</v>
      </c>
      <c r="D628" s="3">
        <v>1</v>
      </c>
      <c r="E628" s="3">
        <v>168</v>
      </c>
      <c r="F628" s="3">
        <v>1640</v>
      </c>
      <c r="G628" s="3">
        <v>22694.3442863491</v>
      </c>
      <c r="H628" s="3">
        <v>10000000</v>
      </c>
      <c r="I628" s="3">
        <v>100000</v>
      </c>
      <c r="J628" s="3">
        <v>9.7619047619047592</v>
      </c>
    </row>
    <row r="629" spans="1:10" x14ac:dyDescent="0.35">
      <c r="A629" s="3">
        <v>1755</v>
      </c>
      <c r="B629" s="3">
        <v>1756</v>
      </c>
      <c r="C629" s="3">
        <v>7</v>
      </c>
      <c r="D629" s="3">
        <v>1</v>
      </c>
      <c r="E629" s="3">
        <v>180</v>
      </c>
      <c r="F629" s="3">
        <v>1640</v>
      </c>
      <c r="G629" s="3">
        <v>26469.308563297898</v>
      </c>
      <c r="H629" s="3">
        <v>10000000</v>
      </c>
      <c r="I629" s="3">
        <v>100000</v>
      </c>
      <c r="J629" s="3">
        <v>9.1111111111111107</v>
      </c>
    </row>
    <row r="630" spans="1:10" x14ac:dyDescent="0.35">
      <c r="A630" s="3">
        <v>1756</v>
      </c>
      <c r="B630" s="3">
        <v>1757</v>
      </c>
      <c r="C630" s="3">
        <v>7</v>
      </c>
      <c r="D630" s="3">
        <v>1</v>
      </c>
      <c r="E630" s="3">
        <v>156</v>
      </c>
      <c r="F630" s="3">
        <v>1640</v>
      </c>
      <c r="G630" s="3">
        <v>21050.888871279702</v>
      </c>
      <c r="H630" s="3">
        <v>10000000</v>
      </c>
      <c r="I630" s="3">
        <v>100000</v>
      </c>
      <c r="J630" s="3">
        <v>10.5128205128205</v>
      </c>
    </row>
    <row r="631" spans="1:10" x14ac:dyDescent="0.35">
      <c r="A631" s="3">
        <v>1757</v>
      </c>
      <c r="B631" s="3">
        <v>1758</v>
      </c>
      <c r="C631" s="3">
        <v>7</v>
      </c>
      <c r="D631" s="3">
        <v>1</v>
      </c>
      <c r="E631" s="3">
        <v>192</v>
      </c>
      <c r="F631" s="3">
        <v>1640</v>
      </c>
      <c r="G631" s="3">
        <v>29686.615657542901</v>
      </c>
      <c r="H631" s="3">
        <v>10000000</v>
      </c>
      <c r="I631" s="3">
        <v>100000</v>
      </c>
      <c r="J631" s="3">
        <v>8.5416666666666607</v>
      </c>
    </row>
    <row r="632" spans="1:10" x14ac:dyDescent="0.35">
      <c r="A632" s="3">
        <v>1758</v>
      </c>
      <c r="B632" s="3">
        <v>1759</v>
      </c>
      <c r="C632" s="3">
        <v>7</v>
      </c>
      <c r="D632" s="3">
        <v>1</v>
      </c>
      <c r="E632" s="3">
        <v>168</v>
      </c>
      <c r="F632" s="3">
        <v>1640</v>
      </c>
      <c r="G632" s="3">
        <v>22694.3442863491</v>
      </c>
      <c r="H632" s="3">
        <v>10000000</v>
      </c>
      <c r="I632" s="3">
        <v>100000</v>
      </c>
      <c r="J632" s="3">
        <v>9.7619047619047592</v>
      </c>
    </row>
    <row r="633" spans="1:10" x14ac:dyDescent="0.35">
      <c r="A633" s="3">
        <v>1759</v>
      </c>
      <c r="B633" s="3">
        <v>1760</v>
      </c>
      <c r="C633" s="3">
        <v>7</v>
      </c>
      <c r="D633" s="3">
        <v>1</v>
      </c>
      <c r="E633" s="3">
        <v>192</v>
      </c>
      <c r="F633" s="3">
        <v>1640</v>
      </c>
      <c r="G633" s="3">
        <v>29686.615657542901</v>
      </c>
      <c r="H633" s="3">
        <v>10000000</v>
      </c>
      <c r="I633" s="3">
        <v>100000</v>
      </c>
      <c r="J633" s="3">
        <v>8.5416666666666607</v>
      </c>
    </row>
    <row r="634" spans="1:10" x14ac:dyDescent="0.35">
      <c r="A634" s="3">
        <v>1760</v>
      </c>
      <c r="B634" s="3">
        <v>1761</v>
      </c>
      <c r="C634" s="3">
        <v>7</v>
      </c>
      <c r="D634" s="3">
        <v>3.4</v>
      </c>
      <c r="E634" s="3">
        <v>180</v>
      </c>
      <c r="F634" s="3">
        <v>1640</v>
      </c>
      <c r="G634" s="3">
        <v>32144.9106624589</v>
      </c>
      <c r="H634" s="3">
        <v>1000000</v>
      </c>
      <c r="I634" s="3">
        <v>10000</v>
      </c>
      <c r="J634" s="3">
        <v>9.1111111111111107</v>
      </c>
    </row>
    <row r="635" spans="1:10" x14ac:dyDescent="0.35">
      <c r="A635" s="3">
        <v>1761</v>
      </c>
      <c r="B635" s="3">
        <v>1762</v>
      </c>
      <c r="C635" s="3">
        <v>7</v>
      </c>
      <c r="D635" s="3">
        <v>3.4</v>
      </c>
      <c r="E635" s="3">
        <v>180</v>
      </c>
      <c r="F635" s="3">
        <v>1640</v>
      </c>
      <c r="G635" s="3">
        <v>32144.9106624589</v>
      </c>
      <c r="H635" s="3">
        <v>1000000</v>
      </c>
      <c r="I635" s="3">
        <v>10000</v>
      </c>
      <c r="J635" s="3">
        <v>9.1111111111111107</v>
      </c>
    </row>
    <row r="636" spans="1:10" x14ac:dyDescent="0.35">
      <c r="A636" s="3">
        <v>1762</v>
      </c>
      <c r="B636" s="3">
        <v>1763</v>
      </c>
      <c r="C636" s="3">
        <v>7</v>
      </c>
      <c r="D636" s="3">
        <v>3.4</v>
      </c>
      <c r="E636" s="3">
        <v>192</v>
      </c>
      <c r="F636" s="3">
        <v>1640</v>
      </c>
      <c r="G636" s="3">
        <v>35631.578655456098</v>
      </c>
      <c r="H636" s="3">
        <v>1000000</v>
      </c>
      <c r="I636" s="3">
        <v>10000</v>
      </c>
      <c r="J636" s="3">
        <v>8.5416666666666607</v>
      </c>
    </row>
    <row r="637" spans="1:10" x14ac:dyDescent="0.35">
      <c r="A637" s="3">
        <v>1763</v>
      </c>
      <c r="B637" s="3">
        <v>1764</v>
      </c>
      <c r="C637" s="3">
        <v>7</v>
      </c>
      <c r="D637" s="3">
        <v>3.4</v>
      </c>
      <c r="E637" s="3">
        <v>204</v>
      </c>
      <c r="F637" s="3">
        <v>1640</v>
      </c>
      <c r="G637" s="3">
        <v>39413.136519096603</v>
      </c>
      <c r="H637" s="3">
        <v>1000000</v>
      </c>
      <c r="I637" s="3">
        <v>10000</v>
      </c>
      <c r="J637" s="3">
        <v>8.0392156862745097</v>
      </c>
    </row>
    <row r="638" spans="1:10" x14ac:dyDescent="0.35">
      <c r="A638" s="3">
        <v>1764</v>
      </c>
      <c r="B638" s="3">
        <v>1765</v>
      </c>
      <c r="C638" s="3">
        <v>7</v>
      </c>
      <c r="D638" s="3">
        <v>3.4</v>
      </c>
      <c r="E638" s="3">
        <v>180</v>
      </c>
      <c r="F638" s="3">
        <v>1640</v>
      </c>
      <c r="G638" s="3">
        <v>32144.9106624589</v>
      </c>
      <c r="H638" s="3">
        <v>1000000</v>
      </c>
      <c r="I638" s="3">
        <v>10000</v>
      </c>
      <c r="J638" s="3">
        <v>9.1111111111111107</v>
      </c>
    </row>
    <row r="639" spans="1:10" x14ac:dyDescent="0.35">
      <c r="A639" s="3">
        <v>1765</v>
      </c>
      <c r="B639" s="3">
        <v>1766</v>
      </c>
      <c r="C639" s="3">
        <v>7</v>
      </c>
      <c r="D639" s="3">
        <v>3.4</v>
      </c>
      <c r="E639" s="3">
        <v>252</v>
      </c>
      <c r="F639" s="3">
        <v>1640</v>
      </c>
      <c r="G639" s="3">
        <v>53856.483899773099</v>
      </c>
      <c r="H639" s="3">
        <v>1000000</v>
      </c>
      <c r="I639" s="3">
        <v>10000</v>
      </c>
      <c r="J639" s="3">
        <v>6.5079365079364999</v>
      </c>
    </row>
    <row r="640" spans="1:10" x14ac:dyDescent="0.35">
      <c r="A640" s="3">
        <v>1766</v>
      </c>
      <c r="B640" s="3">
        <v>1767</v>
      </c>
      <c r="C640" s="3">
        <v>7</v>
      </c>
      <c r="D640" s="3">
        <v>3.3</v>
      </c>
      <c r="E640" s="3">
        <v>204</v>
      </c>
      <c r="F640" s="3">
        <v>1640</v>
      </c>
      <c r="G640" s="3">
        <v>37967.684256792003</v>
      </c>
      <c r="H640" s="3">
        <v>100000000</v>
      </c>
      <c r="I640" s="3">
        <v>10</v>
      </c>
      <c r="J640" s="3">
        <v>8.0392156862745097</v>
      </c>
    </row>
    <row r="641" spans="1:10" x14ac:dyDescent="0.35">
      <c r="A641" s="3">
        <v>1767</v>
      </c>
      <c r="B641" s="3">
        <v>1768</v>
      </c>
      <c r="C641" s="3">
        <v>7</v>
      </c>
      <c r="D641" s="3">
        <v>3.3</v>
      </c>
      <c r="E641" s="3">
        <v>192</v>
      </c>
      <c r="F641" s="3">
        <v>1640</v>
      </c>
      <c r="G641" s="3">
        <v>34253.162474555596</v>
      </c>
      <c r="H641" s="3">
        <v>100000000</v>
      </c>
      <c r="I641" s="3">
        <v>10</v>
      </c>
      <c r="J641" s="3">
        <v>8.5416666666666607</v>
      </c>
    </row>
    <row r="642" spans="1:10" x14ac:dyDescent="0.35">
      <c r="A642" s="3">
        <v>1768</v>
      </c>
      <c r="B642" s="3">
        <v>1769</v>
      </c>
      <c r="C642" s="3">
        <v>7</v>
      </c>
      <c r="D642" s="3">
        <v>3.3</v>
      </c>
      <c r="E642" s="3">
        <v>180</v>
      </c>
      <c r="F642" s="3">
        <v>1640</v>
      </c>
      <c r="G642" s="3">
        <v>31102.540133164199</v>
      </c>
      <c r="H642" s="3">
        <v>100000000</v>
      </c>
      <c r="I642" s="3">
        <v>10</v>
      </c>
      <c r="J642" s="3">
        <v>9.1111111111111107</v>
      </c>
    </row>
    <row r="643" spans="1:10" x14ac:dyDescent="0.35">
      <c r="A643" s="3">
        <v>1769</v>
      </c>
      <c r="B643" s="3">
        <v>1770</v>
      </c>
      <c r="C643" s="3">
        <v>7</v>
      </c>
      <c r="D643" s="3">
        <v>3.3</v>
      </c>
      <c r="E643" s="3">
        <v>192</v>
      </c>
      <c r="F643" s="3">
        <v>1640</v>
      </c>
      <c r="G643" s="3">
        <v>34253.162474555596</v>
      </c>
      <c r="H643" s="3">
        <v>100000000</v>
      </c>
      <c r="I643" s="3">
        <v>10</v>
      </c>
      <c r="J643" s="3">
        <v>8.5416666666666607</v>
      </c>
    </row>
    <row r="644" spans="1:10" x14ac:dyDescent="0.35">
      <c r="A644" s="3">
        <v>1770</v>
      </c>
      <c r="B644" s="3">
        <v>1771</v>
      </c>
      <c r="C644" s="3">
        <v>7</v>
      </c>
      <c r="D644" s="3">
        <v>3.3</v>
      </c>
      <c r="E644" s="3">
        <v>204</v>
      </c>
      <c r="F644" s="3">
        <v>1640</v>
      </c>
      <c r="G644" s="3">
        <v>37967.684256792003</v>
      </c>
      <c r="H644" s="3">
        <v>100000000</v>
      </c>
      <c r="I644" s="3">
        <v>10</v>
      </c>
      <c r="J644" s="3">
        <v>8.0392156862745097</v>
      </c>
    </row>
    <row r="645" spans="1:10" x14ac:dyDescent="0.35">
      <c r="A645" s="3">
        <v>1771</v>
      </c>
      <c r="B645" s="3">
        <v>1772</v>
      </c>
      <c r="C645" s="3">
        <v>7</v>
      </c>
      <c r="D645" s="3">
        <v>3.3</v>
      </c>
      <c r="E645" s="3">
        <v>180</v>
      </c>
      <c r="F645" s="3">
        <v>1640</v>
      </c>
      <c r="G645" s="3">
        <v>31102.540133164199</v>
      </c>
      <c r="H645" s="3">
        <v>100000000</v>
      </c>
      <c r="I645" s="3">
        <v>10</v>
      </c>
      <c r="J645" s="3">
        <v>9.1111111111111107</v>
      </c>
    </row>
    <row r="646" spans="1:10" x14ac:dyDescent="0.35">
      <c r="A646" s="3">
        <v>1772</v>
      </c>
      <c r="B646" s="3">
        <v>1773</v>
      </c>
      <c r="C646" s="3">
        <v>7</v>
      </c>
      <c r="D646" s="3">
        <v>3.3</v>
      </c>
      <c r="E646" s="3">
        <v>168</v>
      </c>
      <c r="F646" s="3">
        <v>1640</v>
      </c>
      <c r="G646" s="3">
        <v>27327.575856215401</v>
      </c>
      <c r="H646" s="3">
        <v>100000000</v>
      </c>
      <c r="I646" s="3">
        <v>10</v>
      </c>
      <c r="J646" s="3">
        <v>9.7619047619047592</v>
      </c>
    </row>
    <row r="647" spans="1:10" x14ac:dyDescent="0.35">
      <c r="A647" s="3">
        <v>1773</v>
      </c>
      <c r="B647" s="3">
        <v>1774</v>
      </c>
      <c r="C647" s="3">
        <v>7</v>
      </c>
      <c r="D647" s="3">
        <v>3.3</v>
      </c>
      <c r="E647" s="3">
        <v>192</v>
      </c>
      <c r="F647" s="3">
        <v>1640</v>
      </c>
      <c r="G647" s="3">
        <v>34253.162474555596</v>
      </c>
      <c r="H647" s="3">
        <v>100000000</v>
      </c>
      <c r="I647" s="3">
        <v>10</v>
      </c>
      <c r="J647" s="3">
        <v>8.5416666666666607</v>
      </c>
    </row>
    <row r="648" spans="1:10" x14ac:dyDescent="0.35">
      <c r="A648" s="3">
        <v>1774</v>
      </c>
      <c r="B648" s="3">
        <v>1775</v>
      </c>
      <c r="C648" s="3">
        <v>7</v>
      </c>
      <c r="D648" s="3">
        <v>3.3</v>
      </c>
      <c r="E648" s="3">
        <v>192</v>
      </c>
      <c r="F648" s="3">
        <v>1640</v>
      </c>
      <c r="G648" s="3">
        <v>34253.162474555596</v>
      </c>
      <c r="H648" s="3">
        <v>100000000</v>
      </c>
      <c r="I648" s="3">
        <v>1</v>
      </c>
      <c r="J648" s="3">
        <v>8.5416666666666607</v>
      </c>
    </row>
    <row r="649" spans="1:10" x14ac:dyDescent="0.35">
      <c r="A649" s="3">
        <v>1775</v>
      </c>
      <c r="B649" s="3">
        <v>1776</v>
      </c>
      <c r="C649" s="3">
        <v>7</v>
      </c>
      <c r="D649" s="3">
        <v>3.3</v>
      </c>
      <c r="E649" s="3">
        <v>204</v>
      </c>
      <c r="F649" s="3">
        <v>1640</v>
      </c>
      <c r="G649" s="3">
        <v>37967.684256792003</v>
      </c>
      <c r="H649" s="3">
        <v>100000000</v>
      </c>
      <c r="I649" s="3">
        <v>1</v>
      </c>
      <c r="J649" s="3">
        <v>8.0392156862745097</v>
      </c>
    </row>
    <row r="650" spans="1:10" x14ac:dyDescent="0.35">
      <c r="A650" s="3">
        <v>1776</v>
      </c>
      <c r="B650" s="3">
        <v>1777</v>
      </c>
      <c r="C650" s="3">
        <v>7</v>
      </c>
      <c r="D650" s="3">
        <v>3.3</v>
      </c>
      <c r="E650" s="3">
        <v>204</v>
      </c>
      <c r="F650" s="3">
        <v>1640</v>
      </c>
      <c r="G650" s="3">
        <v>37967.684256792003</v>
      </c>
      <c r="H650" s="3">
        <v>100000000</v>
      </c>
      <c r="I650" s="3">
        <v>1</v>
      </c>
      <c r="J650" s="3">
        <v>8.0392156862745097</v>
      </c>
    </row>
    <row r="651" spans="1:10" x14ac:dyDescent="0.35">
      <c r="A651" s="3">
        <v>1777</v>
      </c>
      <c r="B651" s="3">
        <v>1778</v>
      </c>
      <c r="C651" s="3">
        <v>7</v>
      </c>
      <c r="D651" s="3">
        <v>3.3</v>
      </c>
      <c r="E651" s="3">
        <v>192</v>
      </c>
      <c r="F651" s="3">
        <v>1640</v>
      </c>
      <c r="G651" s="3">
        <v>34253.162474555596</v>
      </c>
      <c r="H651" s="3">
        <v>100000000</v>
      </c>
      <c r="I651" s="3">
        <v>1</v>
      </c>
      <c r="J651" s="3">
        <v>8.5416666666666607</v>
      </c>
    </row>
    <row r="652" spans="1:10" x14ac:dyDescent="0.35">
      <c r="A652" s="3">
        <v>1778</v>
      </c>
      <c r="B652" s="3">
        <v>1779</v>
      </c>
      <c r="C652" s="3">
        <v>7</v>
      </c>
      <c r="D652" s="3">
        <v>3.3</v>
      </c>
      <c r="E652" s="3">
        <v>216</v>
      </c>
      <c r="F652" s="3">
        <v>1640</v>
      </c>
      <c r="G652" s="3">
        <v>41355.222784190802</v>
      </c>
      <c r="H652" s="3">
        <v>100000000</v>
      </c>
      <c r="I652" s="3">
        <v>1</v>
      </c>
      <c r="J652" s="3">
        <v>7.5925925925925899</v>
      </c>
    </row>
    <row r="653" spans="1:10" x14ac:dyDescent="0.35">
      <c r="A653" s="3">
        <v>1779</v>
      </c>
      <c r="B653" s="3">
        <v>1780</v>
      </c>
      <c r="C653" s="3">
        <v>7</v>
      </c>
      <c r="D653" s="3">
        <v>3.3</v>
      </c>
      <c r="E653" s="3">
        <v>204</v>
      </c>
      <c r="F653" s="3">
        <v>1640</v>
      </c>
      <c r="G653" s="3">
        <v>37967.684256792003</v>
      </c>
      <c r="H653" s="3">
        <v>100000000</v>
      </c>
      <c r="I653" s="3">
        <v>1</v>
      </c>
      <c r="J653" s="3">
        <v>8.0392156862745097</v>
      </c>
    </row>
    <row r="654" spans="1:10" x14ac:dyDescent="0.35">
      <c r="A654" s="3">
        <v>1780</v>
      </c>
      <c r="B654" s="3">
        <v>1781</v>
      </c>
      <c r="C654" s="3">
        <v>7</v>
      </c>
      <c r="D654" s="3">
        <v>3.3</v>
      </c>
      <c r="E654" s="3">
        <v>180</v>
      </c>
      <c r="F654" s="3">
        <v>1640</v>
      </c>
      <c r="G654" s="3">
        <v>31102.540133164199</v>
      </c>
      <c r="H654" s="3">
        <v>100000000</v>
      </c>
      <c r="I654" s="3">
        <v>1</v>
      </c>
      <c r="J654" s="3">
        <v>9.1111111111111107</v>
      </c>
    </row>
    <row r="655" spans="1:10" x14ac:dyDescent="0.35">
      <c r="A655" s="3">
        <v>1781</v>
      </c>
      <c r="B655" s="3">
        <v>1782</v>
      </c>
      <c r="C655" s="3">
        <v>7</v>
      </c>
      <c r="D655" s="3">
        <v>3.3</v>
      </c>
      <c r="E655" s="3">
        <v>216</v>
      </c>
      <c r="F655" s="3">
        <v>1640</v>
      </c>
      <c r="G655" s="3">
        <v>41355.222784190802</v>
      </c>
      <c r="H655" s="3">
        <v>100000000</v>
      </c>
      <c r="I655" s="3">
        <v>1</v>
      </c>
      <c r="J655" s="3">
        <v>7.5925925925925899</v>
      </c>
    </row>
    <row r="656" spans="1:10" x14ac:dyDescent="0.35">
      <c r="A656" s="3">
        <v>1782</v>
      </c>
      <c r="B656" s="3">
        <v>1783</v>
      </c>
      <c r="C656" s="3">
        <v>8</v>
      </c>
      <c r="D656" s="3">
        <v>1</v>
      </c>
      <c r="E656" s="3">
        <v>180</v>
      </c>
      <c r="F656" s="3">
        <v>1640</v>
      </c>
      <c r="G656" s="3">
        <v>26469.308563297898</v>
      </c>
      <c r="H656" s="3">
        <v>10000000</v>
      </c>
      <c r="I656" s="3">
        <v>100000</v>
      </c>
      <c r="J656" s="3">
        <v>9.1111111111111107</v>
      </c>
    </row>
    <row r="657" spans="1:10" x14ac:dyDescent="0.35">
      <c r="A657" s="3">
        <v>1783</v>
      </c>
      <c r="B657" s="3">
        <v>1784</v>
      </c>
      <c r="C657" s="3">
        <v>8</v>
      </c>
      <c r="D657" s="3">
        <v>1</v>
      </c>
      <c r="E657" s="3">
        <v>204</v>
      </c>
      <c r="F657" s="3">
        <v>1640</v>
      </c>
      <c r="G657" s="3">
        <v>32545.1605415501</v>
      </c>
      <c r="H657" s="3">
        <v>10000000</v>
      </c>
      <c r="I657" s="3">
        <v>100000</v>
      </c>
      <c r="J657" s="3">
        <v>8.0392156862745097</v>
      </c>
    </row>
    <row r="658" spans="1:10" x14ac:dyDescent="0.35">
      <c r="A658" s="3">
        <v>1784</v>
      </c>
      <c r="B658" s="3">
        <v>1785</v>
      </c>
      <c r="C658" s="3">
        <v>8</v>
      </c>
      <c r="D658" s="3">
        <v>3.4</v>
      </c>
      <c r="E658" s="3">
        <v>228</v>
      </c>
      <c r="F658" s="3">
        <v>1640</v>
      </c>
      <c r="G658" s="3">
        <v>46666.332694441197</v>
      </c>
      <c r="H658" s="3">
        <v>1000000</v>
      </c>
      <c r="I658" s="3">
        <v>10000</v>
      </c>
      <c r="J658" s="3">
        <v>7.1929824561403501</v>
      </c>
    </row>
    <row r="659" spans="1:10" x14ac:dyDescent="0.35">
      <c r="A659" s="3">
        <v>1785</v>
      </c>
      <c r="B659" s="3">
        <v>1786</v>
      </c>
      <c r="C659" s="3">
        <v>8</v>
      </c>
      <c r="D659" s="3">
        <v>3.4</v>
      </c>
      <c r="E659" s="3">
        <v>180</v>
      </c>
      <c r="F659" s="3">
        <v>1640</v>
      </c>
      <c r="G659" s="3">
        <v>32144.9106624589</v>
      </c>
      <c r="H659" s="3">
        <v>1000000</v>
      </c>
      <c r="I659" s="3">
        <v>10000</v>
      </c>
      <c r="J659" s="3">
        <v>9.1111111111111107</v>
      </c>
    </row>
    <row r="660" spans="1:10" x14ac:dyDescent="0.35">
      <c r="A660" s="3">
        <v>1786</v>
      </c>
      <c r="B660" s="3">
        <v>1787</v>
      </c>
      <c r="C660" s="3">
        <v>8</v>
      </c>
      <c r="D660" s="3">
        <v>3.4</v>
      </c>
      <c r="E660" s="3">
        <v>192</v>
      </c>
      <c r="F660" s="3">
        <v>1640</v>
      </c>
      <c r="G660" s="3">
        <v>35631.578655456098</v>
      </c>
      <c r="H660" s="3">
        <v>1000000</v>
      </c>
      <c r="I660" s="3">
        <v>10000</v>
      </c>
      <c r="J660" s="3">
        <v>8.5416666666666607</v>
      </c>
    </row>
    <row r="661" spans="1:10" x14ac:dyDescent="0.35">
      <c r="A661" s="3">
        <v>1787</v>
      </c>
      <c r="B661" s="3">
        <v>1788</v>
      </c>
      <c r="C661" s="3">
        <v>8</v>
      </c>
      <c r="D661" s="3">
        <v>3.4</v>
      </c>
      <c r="E661" s="3">
        <v>192</v>
      </c>
      <c r="F661" s="3">
        <v>1640</v>
      </c>
      <c r="G661" s="3">
        <v>35631.578655456098</v>
      </c>
      <c r="H661" s="3">
        <v>1000000</v>
      </c>
      <c r="I661" s="3">
        <v>10000</v>
      </c>
      <c r="J661" s="3">
        <v>8.5416666666666607</v>
      </c>
    </row>
    <row r="662" spans="1:10" x14ac:dyDescent="0.35">
      <c r="A662" s="3">
        <v>1788</v>
      </c>
      <c r="B662" s="3">
        <v>1789</v>
      </c>
      <c r="C662" s="3">
        <v>8</v>
      </c>
      <c r="D662" s="3">
        <v>3.4</v>
      </c>
      <c r="E662" s="3">
        <v>192</v>
      </c>
      <c r="F662" s="3">
        <v>1640</v>
      </c>
      <c r="G662" s="3">
        <v>35631.578655456098</v>
      </c>
      <c r="H662" s="3">
        <v>1000000</v>
      </c>
      <c r="I662" s="3">
        <v>10000</v>
      </c>
      <c r="J662" s="3">
        <v>8.5416666666666607</v>
      </c>
    </row>
    <row r="663" spans="1:10" x14ac:dyDescent="0.35">
      <c r="A663" s="3">
        <v>1789</v>
      </c>
      <c r="B663" s="3">
        <v>1790</v>
      </c>
      <c r="C663" s="3">
        <v>8</v>
      </c>
      <c r="D663" s="3">
        <v>3.4</v>
      </c>
      <c r="E663" s="3">
        <v>192</v>
      </c>
      <c r="F663" s="3">
        <v>1640</v>
      </c>
      <c r="G663" s="3">
        <v>35631.578655456098</v>
      </c>
      <c r="H663" s="3">
        <v>1000000</v>
      </c>
      <c r="I663" s="3">
        <v>10000</v>
      </c>
      <c r="J663" s="3">
        <v>8.5416666666666607</v>
      </c>
    </row>
    <row r="664" spans="1:10" x14ac:dyDescent="0.35">
      <c r="A664" s="3">
        <v>1790</v>
      </c>
      <c r="B664" s="3">
        <v>1791</v>
      </c>
      <c r="C664" s="3">
        <v>8</v>
      </c>
      <c r="D664" s="3">
        <v>3.3</v>
      </c>
      <c r="E664" s="3">
        <v>192</v>
      </c>
      <c r="F664" s="3">
        <v>1640</v>
      </c>
      <c r="G664" s="3">
        <v>34253.162474555596</v>
      </c>
      <c r="H664" s="3">
        <v>100000000</v>
      </c>
      <c r="I664" s="3">
        <v>10</v>
      </c>
      <c r="J664" s="3">
        <v>8.5416666666666607</v>
      </c>
    </row>
    <row r="665" spans="1:10" x14ac:dyDescent="0.35">
      <c r="A665" s="3">
        <v>1791</v>
      </c>
      <c r="B665" s="3">
        <v>1792</v>
      </c>
      <c r="C665" s="3">
        <v>8</v>
      </c>
      <c r="D665" s="3">
        <v>3.3</v>
      </c>
      <c r="E665" s="3">
        <v>204</v>
      </c>
      <c r="F665" s="3">
        <v>1640</v>
      </c>
      <c r="G665" s="3">
        <v>37967.684256792003</v>
      </c>
      <c r="H665" s="3">
        <v>100000000</v>
      </c>
      <c r="I665" s="3">
        <v>10</v>
      </c>
      <c r="J665" s="3">
        <v>8.0392156862745097</v>
      </c>
    </row>
    <row r="666" spans="1:10" x14ac:dyDescent="0.35">
      <c r="A666" s="3">
        <v>1792</v>
      </c>
      <c r="B666" s="3">
        <v>1793</v>
      </c>
      <c r="C666" s="3">
        <v>8</v>
      </c>
      <c r="D666" s="3">
        <v>3.3</v>
      </c>
      <c r="E666" s="3">
        <v>192</v>
      </c>
      <c r="F666" s="3">
        <v>1640</v>
      </c>
      <c r="G666" s="3">
        <v>34253.162474555596</v>
      </c>
      <c r="H666" s="3">
        <v>100000000</v>
      </c>
      <c r="I666" s="3">
        <v>10</v>
      </c>
      <c r="J666" s="3">
        <v>8.5416666666666607</v>
      </c>
    </row>
    <row r="667" spans="1:10" x14ac:dyDescent="0.35">
      <c r="A667" s="3">
        <v>1793</v>
      </c>
      <c r="B667" s="3">
        <v>1794</v>
      </c>
      <c r="C667" s="3">
        <v>8</v>
      </c>
      <c r="D667" s="3">
        <v>3.3</v>
      </c>
      <c r="E667" s="3">
        <v>192</v>
      </c>
      <c r="F667" s="3">
        <v>1640</v>
      </c>
      <c r="G667" s="3">
        <v>34253.162474555596</v>
      </c>
      <c r="H667" s="3">
        <v>100000000</v>
      </c>
      <c r="I667" s="3">
        <v>10</v>
      </c>
      <c r="J667" s="3">
        <v>8.5416666666666607</v>
      </c>
    </row>
    <row r="668" spans="1:10" x14ac:dyDescent="0.35">
      <c r="A668" s="3">
        <v>1794</v>
      </c>
      <c r="B668" s="3">
        <v>1795</v>
      </c>
      <c r="C668" s="3">
        <v>8</v>
      </c>
      <c r="D668" s="3">
        <v>3.3</v>
      </c>
      <c r="E668" s="3">
        <v>192</v>
      </c>
      <c r="F668" s="3">
        <v>1640</v>
      </c>
      <c r="G668" s="3">
        <v>34253.162474555596</v>
      </c>
      <c r="H668" s="3">
        <v>100000000</v>
      </c>
      <c r="I668" s="3">
        <v>10</v>
      </c>
      <c r="J668" s="3">
        <v>8.5416666666666607</v>
      </c>
    </row>
    <row r="669" spans="1:10" x14ac:dyDescent="0.35">
      <c r="A669" s="3">
        <v>1795</v>
      </c>
      <c r="B669" s="3">
        <v>1796</v>
      </c>
      <c r="C669" s="3">
        <v>8</v>
      </c>
      <c r="D669" s="3">
        <v>3.3</v>
      </c>
      <c r="E669" s="3">
        <v>204</v>
      </c>
      <c r="F669" s="3">
        <v>1640</v>
      </c>
      <c r="G669" s="3">
        <v>37967.684256792003</v>
      </c>
      <c r="H669" s="3">
        <v>100000000</v>
      </c>
      <c r="I669" s="3">
        <v>10</v>
      </c>
      <c r="J669" s="3">
        <v>8.0392156862745097</v>
      </c>
    </row>
    <row r="670" spans="1:10" x14ac:dyDescent="0.35">
      <c r="A670" s="3">
        <v>1796</v>
      </c>
      <c r="B670" s="3">
        <v>1797</v>
      </c>
      <c r="C670" s="3">
        <v>8</v>
      </c>
      <c r="D670" s="3">
        <v>3.3</v>
      </c>
      <c r="E670" s="3">
        <v>204</v>
      </c>
      <c r="F670" s="3">
        <v>1640</v>
      </c>
      <c r="G670" s="3">
        <v>37967.684256792003</v>
      </c>
      <c r="H670" s="3">
        <v>100000000</v>
      </c>
      <c r="I670" s="3">
        <v>1</v>
      </c>
      <c r="J670" s="3">
        <v>8.0392156862745097</v>
      </c>
    </row>
    <row r="671" spans="1:10" x14ac:dyDescent="0.35">
      <c r="A671" s="3">
        <v>1797</v>
      </c>
      <c r="B671" s="3">
        <v>1798</v>
      </c>
      <c r="C671" s="3">
        <v>8</v>
      </c>
      <c r="D671" s="3">
        <v>3.3</v>
      </c>
      <c r="E671" s="3">
        <v>204</v>
      </c>
      <c r="F671" s="3">
        <v>1640</v>
      </c>
      <c r="G671" s="3">
        <v>37967.684256792003</v>
      </c>
      <c r="H671" s="3">
        <v>100000000</v>
      </c>
      <c r="I671" s="3">
        <v>1</v>
      </c>
      <c r="J671" s="3">
        <v>8.0392156862745097</v>
      </c>
    </row>
    <row r="672" spans="1:10" x14ac:dyDescent="0.35">
      <c r="A672" s="3">
        <v>1798</v>
      </c>
      <c r="B672" s="3">
        <v>1799</v>
      </c>
      <c r="C672" s="3">
        <v>8</v>
      </c>
      <c r="D672" s="3">
        <v>3.3</v>
      </c>
      <c r="E672" s="3">
        <v>180</v>
      </c>
      <c r="F672" s="3">
        <v>1640</v>
      </c>
      <c r="G672" s="3">
        <v>31102.540133164199</v>
      </c>
      <c r="H672" s="3">
        <v>100000000</v>
      </c>
      <c r="I672" s="3">
        <v>1</v>
      </c>
      <c r="J672" s="3">
        <v>9.1111111111111107</v>
      </c>
    </row>
    <row r="673" spans="1:10" x14ac:dyDescent="0.35">
      <c r="A673" s="3">
        <v>1799</v>
      </c>
      <c r="B673" s="3">
        <v>1800</v>
      </c>
      <c r="C673" s="3">
        <v>8</v>
      </c>
      <c r="D673" s="3">
        <v>3.3</v>
      </c>
      <c r="E673" s="3">
        <v>192</v>
      </c>
      <c r="F673" s="3">
        <v>1640</v>
      </c>
      <c r="G673" s="3">
        <v>34253.162474555596</v>
      </c>
      <c r="H673" s="3">
        <v>100000000</v>
      </c>
      <c r="I673" s="3">
        <v>1</v>
      </c>
      <c r="J673" s="3">
        <v>8.5416666666666607</v>
      </c>
    </row>
    <row r="674" spans="1:10" x14ac:dyDescent="0.35">
      <c r="A674" s="3">
        <v>1800</v>
      </c>
      <c r="B674" s="3">
        <v>1801</v>
      </c>
      <c r="C674" s="3">
        <v>2</v>
      </c>
      <c r="D674" s="3">
        <v>1</v>
      </c>
      <c r="E674" s="3">
        <v>108</v>
      </c>
      <c r="F674" s="3">
        <v>890</v>
      </c>
      <c r="G674" s="3">
        <v>9411.0294660600193</v>
      </c>
      <c r="H674" s="3">
        <v>1</v>
      </c>
      <c r="I674" s="3">
        <v>100000000</v>
      </c>
      <c r="J674" s="3">
        <v>8.2407407407407405</v>
      </c>
    </row>
    <row r="675" spans="1:10" x14ac:dyDescent="0.35">
      <c r="A675" s="3">
        <v>1801</v>
      </c>
      <c r="B675" s="3">
        <v>1802</v>
      </c>
      <c r="C675" s="3">
        <v>2</v>
      </c>
      <c r="D675" s="3">
        <v>1</v>
      </c>
      <c r="E675" s="3">
        <v>108</v>
      </c>
      <c r="F675" s="3">
        <v>890</v>
      </c>
      <c r="G675" s="3">
        <v>9411.0294660600193</v>
      </c>
      <c r="H675" s="3">
        <v>1</v>
      </c>
      <c r="I675" s="3">
        <v>100000000</v>
      </c>
      <c r="J675" s="3">
        <v>8.2407407407407405</v>
      </c>
    </row>
    <row r="676" spans="1:10" x14ac:dyDescent="0.35">
      <c r="A676" s="3">
        <v>1802</v>
      </c>
      <c r="B676" s="3">
        <v>1803</v>
      </c>
      <c r="C676" s="3">
        <v>2</v>
      </c>
      <c r="D676" s="3">
        <v>1</v>
      </c>
      <c r="E676" s="3">
        <v>84</v>
      </c>
      <c r="F676" s="3">
        <v>890</v>
      </c>
      <c r="G676" s="3">
        <v>7126.3864448827298</v>
      </c>
      <c r="H676" s="3">
        <v>1</v>
      </c>
      <c r="I676" s="3">
        <v>100000000</v>
      </c>
      <c r="J676" s="3">
        <v>10.595238095238001</v>
      </c>
    </row>
    <row r="677" spans="1:10" x14ac:dyDescent="0.35">
      <c r="A677" s="3">
        <v>1803</v>
      </c>
      <c r="B677" s="3">
        <v>1804</v>
      </c>
      <c r="C677" s="3">
        <v>2</v>
      </c>
      <c r="D677" s="3">
        <v>3.3</v>
      </c>
      <c r="E677" s="3">
        <v>84</v>
      </c>
      <c r="F677" s="3">
        <v>890</v>
      </c>
      <c r="G677" s="3">
        <v>10418.247521183201</v>
      </c>
      <c r="H677" s="3">
        <v>1</v>
      </c>
      <c r="I677" s="3">
        <v>10</v>
      </c>
      <c r="J677" s="3">
        <v>10.595238095238001</v>
      </c>
    </row>
    <row r="678" spans="1:10" x14ac:dyDescent="0.35">
      <c r="A678" s="3">
        <v>1804</v>
      </c>
      <c r="B678" s="3">
        <v>1805</v>
      </c>
      <c r="C678" s="3">
        <v>2</v>
      </c>
      <c r="D678" s="3">
        <v>3.3</v>
      </c>
      <c r="E678" s="3">
        <v>120</v>
      </c>
      <c r="F678" s="3">
        <v>890</v>
      </c>
      <c r="G678" s="3">
        <v>14399.2974528063</v>
      </c>
      <c r="H678" s="3">
        <v>1000</v>
      </c>
      <c r="I678" s="3">
        <v>10</v>
      </c>
      <c r="J678" s="3">
        <v>7.4166666666666599</v>
      </c>
    </row>
    <row r="679" spans="1:10" x14ac:dyDescent="0.35">
      <c r="A679" s="3">
        <v>1805</v>
      </c>
      <c r="B679" s="3">
        <v>1806</v>
      </c>
      <c r="C679" s="3">
        <v>2</v>
      </c>
      <c r="D679" s="3">
        <v>3.3</v>
      </c>
      <c r="E679" s="3">
        <v>84</v>
      </c>
      <c r="F679" s="3">
        <v>890</v>
      </c>
      <c r="G679" s="3">
        <v>10418.247521183201</v>
      </c>
      <c r="H679" s="3">
        <v>1</v>
      </c>
      <c r="I679" s="3">
        <v>10</v>
      </c>
      <c r="J679" s="3">
        <v>10.595238095238001</v>
      </c>
    </row>
    <row r="680" spans="1:10" x14ac:dyDescent="0.35">
      <c r="A680" s="3">
        <v>1806</v>
      </c>
      <c r="B680" s="3">
        <v>1807</v>
      </c>
      <c r="C680" s="3">
        <v>2</v>
      </c>
      <c r="D680" s="3">
        <v>3.3</v>
      </c>
      <c r="E680" s="3">
        <v>108</v>
      </c>
      <c r="F680" s="3">
        <v>890</v>
      </c>
      <c r="G680" s="3">
        <v>12833.434262222199</v>
      </c>
      <c r="H680" s="3">
        <v>1000</v>
      </c>
      <c r="I680" s="3">
        <v>10</v>
      </c>
      <c r="J680" s="3">
        <v>8.2407407407407405</v>
      </c>
    </row>
    <row r="681" spans="1:10" x14ac:dyDescent="0.35">
      <c r="A681" s="3">
        <v>1807</v>
      </c>
      <c r="B681" s="3">
        <v>1808</v>
      </c>
      <c r="C681" s="3">
        <v>2</v>
      </c>
      <c r="D681" s="3">
        <v>3.3</v>
      </c>
      <c r="E681" s="3">
        <v>120</v>
      </c>
      <c r="F681" s="3">
        <v>890</v>
      </c>
      <c r="G681" s="3">
        <v>14365.114255975501</v>
      </c>
      <c r="H681" s="3">
        <v>1</v>
      </c>
      <c r="I681" s="3">
        <v>10</v>
      </c>
      <c r="J681" s="3">
        <v>7.4166666666666599</v>
      </c>
    </row>
    <row r="682" spans="1:10" x14ac:dyDescent="0.35">
      <c r="A682" s="3">
        <v>1808</v>
      </c>
      <c r="B682" s="3">
        <v>1809</v>
      </c>
      <c r="C682" s="3">
        <v>2</v>
      </c>
      <c r="D682" s="3">
        <v>3.3</v>
      </c>
      <c r="E682" s="3">
        <v>72</v>
      </c>
      <c r="F682" s="3">
        <v>890</v>
      </c>
      <c r="G682" s="3">
        <v>10041.7946255024</v>
      </c>
      <c r="H682" s="3">
        <v>1</v>
      </c>
      <c r="I682" s="3">
        <v>10</v>
      </c>
      <c r="J682" s="3">
        <v>12.3611111111111</v>
      </c>
    </row>
    <row r="683" spans="1:10" x14ac:dyDescent="0.35">
      <c r="A683" s="3">
        <v>1809</v>
      </c>
      <c r="B683" s="3">
        <v>1810</v>
      </c>
      <c r="C683" s="3">
        <v>2</v>
      </c>
      <c r="D683" s="3">
        <v>3.3</v>
      </c>
      <c r="E683" s="3">
        <v>96</v>
      </c>
      <c r="F683" s="3">
        <v>890</v>
      </c>
      <c r="G683" s="3">
        <v>11489.367282442199</v>
      </c>
      <c r="H683" s="3">
        <v>1000</v>
      </c>
      <c r="I683" s="3">
        <v>10</v>
      </c>
      <c r="J683" s="3">
        <v>9.2708333333333304</v>
      </c>
    </row>
    <row r="684" spans="1:10" x14ac:dyDescent="0.35">
      <c r="A684" s="3">
        <v>1810</v>
      </c>
      <c r="B684" s="3">
        <v>1811</v>
      </c>
      <c r="C684" s="3">
        <v>2</v>
      </c>
      <c r="D684" s="3">
        <v>3.3</v>
      </c>
      <c r="E684" s="3">
        <v>108</v>
      </c>
      <c r="F684" s="3">
        <v>890</v>
      </c>
      <c r="G684" s="3">
        <v>12833.434262222199</v>
      </c>
      <c r="H684" s="3">
        <v>1000</v>
      </c>
      <c r="I684" s="3">
        <v>10</v>
      </c>
      <c r="J684" s="3">
        <v>8.2407407407407405</v>
      </c>
    </row>
    <row r="685" spans="1:10" x14ac:dyDescent="0.35">
      <c r="A685" s="3">
        <v>1811</v>
      </c>
      <c r="B685" s="3">
        <v>1812</v>
      </c>
      <c r="C685" s="3">
        <v>2</v>
      </c>
      <c r="D685" s="3">
        <v>3.3</v>
      </c>
      <c r="E685" s="3">
        <v>96</v>
      </c>
      <c r="F685" s="3">
        <v>890</v>
      </c>
      <c r="G685" s="3">
        <v>11501.4494259856</v>
      </c>
      <c r="H685" s="3">
        <v>1</v>
      </c>
      <c r="I685" s="3">
        <v>10</v>
      </c>
      <c r="J685" s="3">
        <v>9.2708333333333304</v>
      </c>
    </row>
    <row r="686" spans="1:10" x14ac:dyDescent="0.35">
      <c r="A686" s="3">
        <v>1812</v>
      </c>
      <c r="B686" s="3">
        <v>1813</v>
      </c>
      <c r="C686" s="3">
        <v>2</v>
      </c>
      <c r="D686" s="3">
        <v>3.3</v>
      </c>
      <c r="E686" s="3">
        <v>108</v>
      </c>
      <c r="F686" s="3">
        <v>890</v>
      </c>
      <c r="G686" s="3">
        <v>12799.2510653913</v>
      </c>
      <c r="H686" s="3">
        <v>1</v>
      </c>
      <c r="I686" s="3">
        <v>10</v>
      </c>
      <c r="J686" s="3">
        <v>8.2407407407407405</v>
      </c>
    </row>
    <row r="687" spans="1:10" x14ac:dyDescent="0.35">
      <c r="A687" s="3">
        <v>1813</v>
      </c>
      <c r="B687" s="3">
        <v>1814</v>
      </c>
      <c r="C687" s="3">
        <v>2</v>
      </c>
      <c r="D687" s="3">
        <v>3.3</v>
      </c>
      <c r="E687" s="3">
        <v>108</v>
      </c>
      <c r="F687" s="3">
        <v>890</v>
      </c>
      <c r="G687" s="3">
        <v>12833.434262222199</v>
      </c>
      <c r="H687" s="3">
        <v>1000</v>
      </c>
      <c r="I687" s="3">
        <v>10</v>
      </c>
      <c r="J687" s="3">
        <v>8.2407407407407405</v>
      </c>
    </row>
    <row r="688" spans="1:10" x14ac:dyDescent="0.35">
      <c r="A688" s="3">
        <v>1814</v>
      </c>
      <c r="B688" s="3">
        <v>1815</v>
      </c>
      <c r="C688" s="3">
        <v>2</v>
      </c>
      <c r="D688" s="3">
        <v>3.3</v>
      </c>
      <c r="E688" s="3">
        <v>108</v>
      </c>
      <c r="F688" s="3">
        <v>890</v>
      </c>
      <c r="G688" s="3">
        <v>12799.2510653913</v>
      </c>
      <c r="H688" s="3">
        <v>1</v>
      </c>
      <c r="I688" s="3">
        <v>10</v>
      </c>
      <c r="J688" s="3">
        <v>8.2407407407407405</v>
      </c>
    </row>
    <row r="689" spans="1:10" x14ac:dyDescent="0.35">
      <c r="A689" s="3">
        <v>1815</v>
      </c>
      <c r="B689" s="3">
        <v>1816</v>
      </c>
      <c r="C689" s="3">
        <v>2</v>
      </c>
      <c r="D689" s="3">
        <v>3.3</v>
      </c>
      <c r="E689" s="3">
        <v>108</v>
      </c>
      <c r="F689" s="3">
        <v>890</v>
      </c>
      <c r="G689" s="3">
        <v>12833.434262222199</v>
      </c>
      <c r="H689" s="3">
        <v>1000</v>
      </c>
      <c r="I689" s="3">
        <v>10</v>
      </c>
      <c r="J689" s="3">
        <v>8.2407407407407405</v>
      </c>
    </row>
    <row r="690" spans="1:10" x14ac:dyDescent="0.35">
      <c r="A690" s="3">
        <v>1819</v>
      </c>
      <c r="B690" s="3">
        <v>1820</v>
      </c>
      <c r="C690" s="3">
        <v>3</v>
      </c>
      <c r="D690" s="3">
        <v>1</v>
      </c>
      <c r="E690" s="3">
        <v>120</v>
      </c>
      <c r="F690" s="3">
        <v>890</v>
      </c>
      <c r="G690" s="3">
        <v>10757.462892482001</v>
      </c>
      <c r="H690" s="3">
        <v>1</v>
      </c>
      <c r="I690" s="3">
        <v>100000000</v>
      </c>
      <c r="J690" s="3">
        <v>7.4166666666666599</v>
      </c>
    </row>
    <row r="691" spans="1:10" x14ac:dyDescent="0.35">
      <c r="A691" s="3">
        <v>1826</v>
      </c>
      <c r="B691" s="3">
        <v>1827</v>
      </c>
      <c r="C691" s="3">
        <v>3</v>
      </c>
      <c r="D691" s="3">
        <v>3.3</v>
      </c>
      <c r="E691" s="3">
        <v>96</v>
      </c>
      <c r="F691" s="3">
        <v>890</v>
      </c>
      <c r="G691" s="3">
        <v>11489.367282442199</v>
      </c>
      <c r="H691" s="3">
        <v>1000</v>
      </c>
      <c r="I691" s="3">
        <v>10</v>
      </c>
      <c r="J691" s="3">
        <v>9.2708333333333304</v>
      </c>
    </row>
    <row r="692" spans="1:10" x14ac:dyDescent="0.35">
      <c r="A692" s="3">
        <v>1848</v>
      </c>
      <c r="B692" s="3">
        <v>1849</v>
      </c>
      <c r="C692" s="3">
        <v>4</v>
      </c>
      <c r="D692" s="3">
        <v>3.4</v>
      </c>
      <c r="E692" s="3">
        <v>108</v>
      </c>
      <c r="F692" s="3">
        <v>890</v>
      </c>
      <c r="G692" s="3">
        <v>13973.6305134308</v>
      </c>
      <c r="H692" s="3">
        <v>1000000</v>
      </c>
      <c r="I692" s="3">
        <v>10000</v>
      </c>
      <c r="J692" s="3">
        <v>8.2407407407407405</v>
      </c>
    </row>
    <row r="693" spans="1:10" x14ac:dyDescent="0.35">
      <c r="A693" s="3">
        <v>1850</v>
      </c>
      <c r="B693" s="3">
        <v>1851</v>
      </c>
      <c r="C693" s="3">
        <v>4</v>
      </c>
      <c r="D693" s="3">
        <v>3.4</v>
      </c>
      <c r="E693" s="3">
        <v>108</v>
      </c>
      <c r="F693" s="3">
        <v>890</v>
      </c>
      <c r="G693" s="3">
        <v>14326.2611708764</v>
      </c>
      <c r="H693" s="3">
        <v>100</v>
      </c>
      <c r="I693" s="3">
        <v>10000</v>
      </c>
      <c r="J693" s="3">
        <v>8.2407407407407405</v>
      </c>
    </row>
    <row r="694" spans="1:10" x14ac:dyDescent="0.35">
      <c r="A694" s="3">
        <v>1856</v>
      </c>
      <c r="B694" s="3">
        <v>1857</v>
      </c>
      <c r="C694" s="3">
        <v>4</v>
      </c>
      <c r="D694" s="3">
        <v>3.1</v>
      </c>
      <c r="E694" s="3">
        <v>132</v>
      </c>
      <c r="F694" s="3">
        <v>890</v>
      </c>
      <c r="G694" s="3">
        <v>15152.1686724379</v>
      </c>
      <c r="H694" s="3">
        <v>100000</v>
      </c>
      <c r="I694" s="3">
        <v>10000</v>
      </c>
      <c r="J694" s="3">
        <v>6.7424242424242404</v>
      </c>
    </row>
    <row r="695" spans="1:10" x14ac:dyDescent="0.35">
      <c r="A695" s="3">
        <v>1858</v>
      </c>
      <c r="B695" s="3">
        <v>1859</v>
      </c>
      <c r="C695" s="3">
        <v>4</v>
      </c>
      <c r="D695" s="3">
        <v>3.4</v>
      </c>
      <c r="E695" s="3">
        <v>120</v>
      </c>
      <c r="F695" s="3">
        <v>890</v>
      </c>
      <c r="G695" s="3">
        <v>15564.204205022301</v>
      </c>
      <c r="H695" s="3">
        <v>1000000</v>
      </c>
      <c r="I695" s="3">
        <v>10000</v>
      </c>
      <c r="J695" s="3">
        <v>7.4166666666666599</v>
      </c>
    </row>
    <row r="696" spans="1:10" x14ac:dyDescent="0.35">
      <c r="A696" s="3">
        <v>1876</v>
      </c>
      <c r="B696" s="3">
        <v>1877</v>
      </c>
      <c r="C696" s="3">
        <v>4</v>
      </c>
      <c r="D696" s="3">
        <v>3.2</v>
      </c>
      <c r="E696" s="3">
        <v>96</v>
      </c>
      <c r="F696" s="3">
        <v>890</v>
      </c>
      <c r="G696" s="3">
        <v>11884.8150649904</v>
      </c>
      <c r="H696" s="3">
        <v>10</v>
      </c>
      <c r="I696" s="3">
        <v>10</v>
      </c>
      <c r="J696" s="3">
        <v>9.2708333333333304</v>
      </c>
    </row>
    <row r="697" spans="1:10" x14ac:dyDescent="0.35">
      <c r="A697" s="3">
        <v>1879</v>
      </c>
      <c r="B697" s="3">
        <v>1880</v>
      </c>
      <c r="C697" s="3">
        <v>4</v>
      </c>
      <c r="D697" s="3">
        <v>3.2</v>
      </c>
      <c r="E697" s="3">
        <v>108</v>
      </c>
      <c r="F697" s="3">
        <v>890</v>
      </c>
      <c r="G697" s="3">
        <v>13286.276855968799</v>
      </c>
      <c r="H697" s="3">
        <v>10</v>
      </c>
      <c r="I697" s="3">
        <v>10</v>
      </c>
      <c r="J697" s="3">
        <v>8.2407407407407405</v>
      </c>
    </row>
    <row r="698" spans="1:10" x14ac:dyDescent="0.35">
      <c r="A698" s="3">
        <v>1890</v>
      </c>
      <c r="B698" s="3">
        <v>1891</v>
      </c>
      <c r="C698" s="3">
        <v>4</v>
      </c>
      <c r="D698" s="3">
        <v>3.3</v>
      </c>
      <c r="E698" s="3">
        <v>108</v>
      </c>
      <c r="F698" s="3">
        <v>890</v>
      </c>
      <c r="G698" s="3">
        <v>13647.376219931501</v>
      </c>
      <c r="H698" s="3">
        <v>1000</v>
      </c>
      <c r="I698" s="3">
        <v>1</v>
      </c>
      <c r="J698" s="3">
        <v>8.2407407407407405</v>
      </c>
    </row>
    <row r="699" spans="1:10" x14ac:dyDescent="0.35">
      <c r="A699" s="3">
        <v>1899</v>
      </c>
      <c r="B699" s="3">
        <v>1900</v>
      </c>
      <c r="C699" s="3">
        <v>5</v>
      </c>
      <c r="D699" s="3">
        <v>3.3</v>
      </c>
      <c r="E699" s="3">
        <v>108</v>
      </c>
      <c r="F699" s="3">
        <v>890</v>
      </c>
      <c r="G699" s="3">
        <v>14635.5905478433</v>
      </c>
      <c r="H699" s="3">
        <v>100000000</v>
      </c>
      <c r="I699" s="3">
        <v>10000000</v>
      </c>
      <c r="J699" s="3">
        <v>8.2407407407407405</v>
      </c>
    </row>
    <row r="700" spans="1:10" x14ac:dyDescent="0.35">
      <c r="A700" s="3">
        <v>1912</v>
      </c>
      <c r="B700" s="3">
        <v>1913</v>
      </c>
      <c r="C700" s="3">
        <v>5</v>
      </c>
      <c r="D700" s="3">
        <v>2</v>
      </c>
      <c r="E700" s="3">
        <v>108</v>
      </c>
      <c r="F700" s="3">
        <v>890</v>
      </c>
      <c r="G700" s="3">
        <v>13131.119819064599</v>
      </c>
      <c r="H700" s="3">
        <v>10000</v>
      </c>
      <c r="I700" s="3">
        <v>1000000</v>
      </c>
      <c r="J700" s="3">
        <v>8.2407407407407405</v>
      </c>
    </row>
    <row r="701" spans="1:10" x14ac:dyDescent="0.35">
      <c r="A701" s="3">
        <v>1913</v>
      </c>
      <c r="B701" s="3">
        <v>1914</v>
      </c>
      <c r="C701" s="3">
        <v>5</v>
      </c>
      <c r="D701" s="3">
        <v>2</v>
      </c>
      <c r="E701" s="3">
        <v>108</v>
      </c>
      <c r="F701" s="3">
        <v>890</v>
      </c>
      <c r="G701" s="3">
        <v>13131.119819064599</v>
      </c>
      <c r="H701" s="3">
        <v>10000</v>
      </c>
      <c r="I701" s="3">
        <v>1000000</v>
      </c>
      <c r="J701" s="3">
        <v>8.2407407407407405</v>
      </c>
    </row>
    <row r="702" spans="1:10" x14ac:dyDescent="0.35">
      <c r="A702" s="3">
        <v>1915</v>
      </c>
      <c r="B702" s="3">
        <v>1916</v>
      </c>
      <c r="C702" s="3">
        <v>5</v>
      </c>
      <c r="D702" s="3">
        <v>3.4</v>
      </c>
      <c r="E702" s="3">
        <v>96</v>
      </c>
      <c r="F702" s="3">
        <v>890</v>
      </c>
      <c r="G702" s="3">
        <v>14001.482897657001</v>
      </c>
      <c r="H702" s="3">
        <v>1000000</v>
      </c>
      <c r="I702" s="3">
        <v>10000</v>
      </c>
      <c r="J702" s="3">
        <v>9.2708333333333304</v>
      </c>
    </row>
    <row r="703" spans="1:10" x14ac:dyDescent="0.35">
      <c r="A703" s="3">
        <v>1918</v>
      </c>
      <c r="B703" s="3">
        <v>1919</v>
      </c>
      <c r="C703" s="3">
        <v>5</v>
      </c>
      <c r="D703" s="3">
        <v>3.4</v>
      </c>
      <c r="E703" s="3">
        <v>108</v>
      </c>
      <c r="F703" s="3">
        <v>890</v>
      </c>
      <c r="G703" s="3">
        <v>15434.5613513477</v>
      </c>
      <c r="H703" s="3">
        <v>1000000</v>
      </c>
      <c r="I703" s="3">
        <v>1000</v>
      </c>
      <c r="J703" s="3">
        <v>8.2407407407407405</v>
      </c>
    </row>
    <row r="704" spans="1:10" x14ac:dyDescent="0.35">
      <c r="A704" s="3">
        <v>1930</v>
      </c>
      <c r="B704" s="3">
        <v>1931</v>
      </c>
      <c r="C704" s="3">
        <v>5</v>
      </c>
      <c r="D704" s="3">
        <v>3.4</v>
      </c>
      <c r="E704" s="3">
        <v>108</v>
      </c>
      <c r="F704" s="3">
        <v>890</v>
      </c>
      <c r="G704" s="3">
        <v>15390.199236505399</v>
      </c>
      <c r="H704" s="3">
        <v>1000000</v>
      </c>
      <c r="I704" s="3">
        <v>100</v>
      </c>
      <c r="J704" s="3">
        <v>8.2407407407407405</v>
      </c>
    </row>
    <row r="705" spans="1:10" x14ac:dyDescent="0.35">
      <c r="A705" s="3">
        <v>1943</v>
      </c>
      <c r="B705" s="3">
        <v>1944</v>
      </c>
      <c r="C705" s="3">
        <v>6</v>
      </c>
      <c r="D705" s="3">
        <v>3.4</v>
      </c>
      <c r="E705" s="3">
        <v>120</v>
      </c>
      <c r="F705" s="3">
        <v>890</v>
      </c>
      <c r="G705" s="3">
        <v>18423.382107245801</v>
      </c>
      <c r="H705" s="3">
        <v>1000000</v>
      </c>
      <c r="I705" s="3">
        <v>10000</v>
      </c>
      <c r="J705" s="3">
        <v>7.4166666666666599</v>
      </c>
    </row>
    <row r="706" spans="1:10" x14ac:dyDescent="0.35">
      <c r="A706" s="3">
        <v>1944</v>
      </c>
      <c r="B706" s="3">
        <v>1945</v>
      </c>
      <c r="C706" s="3">
        <v>6</v>
      </c>
      <c r="D706" s="3">
        <v>3.4</v>
      </c>
      <c r="E706" s="3">
        <v>108</v>
      </c>
      <c r="F706" s="3">
        <v>890</v>
      </c>
      <c r="G706" s="3">
        <v>16725.770200922401</v>
      </c>
      <c r="H706" s="3">
        <v>1000000</v>
      </c>
      <c r="I706" s="3">
        <v>10000</v>
      </c>
      <c r="J706" s="3">
        <v>8.2407407407407405</v>
      </c>
    </row>
    <row r="707" spans="1:10" x14ac:dyDescent="0.35">
      <c r="A707" s="3">
        <v>1945</v>
      </c>
      <c r="B707" s="3">
        <v>1946</v>
      </c>
      <c r="C707" s="3">
        <v>6</v>
      </c>
      <c r="D707" s="3">
        <v>3.4</v>
      </c>
      <c r="E707" s="3">
        <v>108</v>
      </c>
      <c r="F707" s="3">
        <v>890</v>
      </c>
      <c r="G707" s="3">
        <v>16725.770200922401</v>
      </c>
      <c r="H707" s="3">
        <v>1000000</v>
      </c>
      <c r="I707" s="3">
        <v>10000</v>
      </c>
      <c r="J707" s="3">
        <v>8.2407407407407405</v>
      </c>
    </row>
    <row r="708" spans="1:10" x14ac:dyDescent="0.35">
      <c r="A708" s="3">
        <v>1948</v>
      </c>
      <c r="B708" s="3">
        <v>1949</v>
      </c>
      <c r="C708" s="3">
        <v>6</v>
      </c>
      <c r="D708" s="3">
        <v>3.3</v>
      </c>
      <c r="E708" s="3">
        <v>96</v>
      </c>
      <c r="F708" s="3">
        <v>890</v>
      </c>
      <c r="G708" s="3">
        <v>14613.090095097899</v>
      </c>
      <c r="H708" s="3">
        <v>100000000</v>
      </c>
      <c r="I708" s="3">
        <v>10</v>
      </c>
      <c r="J708" s="3">
        <v>9.2708333333333304</v>
      </c>
    </row>
    <row r="709" spans="1:10" x14ac:dyDescent="0.35">
      <c r="A709" s="3">
        <v>1950</v>
      </c>
      <c r="B709" s="3">
        <v>1951</v>
      </c>
      <c r="C709" s="3">
        <v>6</v>
      </c>
      <c r="D709" s="3">
        <v>3.3</v>
      </c>
      <c r="E709" s="3">
        <v>108</v>
      </c>
      <c r="F709" s="3">
        <v>890</v>
      </c>
      <c r="G709" s="3">
        <v>16132.000943168799</v>
      </c>
      <c r="H709" s="3">
        <v>100000000</v>
      </c>
      <c r="I709" s="3">
        <v>1</v>
      </c>
      <c r="J709" s="3">
        <v>8.2407407407407405</v>
      </c>
    </row>
    <row r="710" spans="1:10" x14ac:dyDescent="0.35">
      <c r="A710" s="3">
        <v>1959</v>
      </c>
      <c r="B710" s="3">
        <v>1960</v>
      </c>
      <c r="C710" s="3">
        <v>7</v>
      </c>
      <c r="D710" s="3">
        <v>1</v>
      </c>
      <c r="E710" s="3">
        <v>96</v>
      </c>
      <c r="F710" s="3">
        <v>890</v>
      </c>
      <c r="G710" s="3">
        <v>13146.9422185442</v>
      </c>
      <c r="H710" s="3">
        <v>10000000</v>
      </c>
      <c r="I710" s="3">
        <v>100000</v>
      </c>
      <c r="J710" s="3">
        <v>9.2708333333333304</v>
      </c>
    </row>
    <row r="711" spans="1:10" x14ac:dyDescent="0.35">
      <c r="A711" s="3">
        <v>1961</v>
      </c>
      <c r="B711" s="3">
        <v>1962</v>
      </c>
      <c r="C711" s="3">
        <v>7</v>
      </c>
      <c r="D711" s="3">
        <v>3.4</v>
      </c>
      <c r="E711" s="3">
        <v>96</v>
      </c>
      <c r="F711" s="3">
        <v>890</v>
      </c>
      <c r="G711" s="3">
        <v>17023.373623195999</v>
      </c>
      <c r="H711" s="3">
        <v>1000000</v>
      </c>
      <c r="I711" s="3">
        <v>10000</v>
      </c>
      <c r="J711" s="3">
        <v>9.2708333333333304</v>
      </c>
    </row>
    <row r="712" spans="1:10" x14ac:dyDescent="0.35">
      <c r="A712" s="3">
        <v>1971</v>
      </c>
      <c r="B712" s="3">
        <v>1972</v>
      </c>
      <c r="C712" s="3">
        <v>7</v>
      </c>
      <c r="D712" s="3">
        <v>3.3</v>
      </c>
      <c r="E712" s="3">
        <v>120</v>
      </c>
      <c r="F712" s="3">
        <v>890</v>
      </c>
      <c r="G712" s="3">
        <v>19482.1336382683</v>
      </c>
      <c r="H712" s="3">
        <v>100000000</v>
      </c>
      <c r="I712" s="3">
        <v>10</v>
      </c>
      <c r="J712" s="3">
        <v>7.4166666666666599</v>
      </c>
    </row>
    <row r="713" spans="1:10" x14ac:dyDescent="0.35">
      <c r="A713" s="3">
        <v>1972</v>
      </c>
      <c r="B713" s="3">
        <v>1973</v>
      </c>
      <c r="C713" s="3">
        <v>7</v>
      </c>
      <c r="D713" s="3">
        <v>3.3</v>
      </c>
      <c r="E713" s="3">
        <v>132</v>
      </c>
      <c r="F713" s="3">
        <v>890</v>
      </c>
      <c r="G713" s="3">
        <v>21360.010960461299</v>
      </c>
      <c r="H713" s="3">
        <v>100000000</v>
      </c>
      <c r="I713" s="3">
        <v>10</v>
      </c>
      <c r="J713" s="3">
        <v>6.7424242424242404</v>
      </c>
    </row>
    <row r="714" spans="1:10" x14ac:dyDescent="0.35">
      <c r="A714" s="3">
        <v>1979</v>
      </c>
      <c r="B714" s="3">
        <v>1980</v>
      </c>
      <c r="C714" s="3">
        <v>7</v>
      </c>
      <c r="D714" s="3">
        <v>3.3</v>
      </c>
      <c r="E714" s="3">
        <v>120</v>
      </c>
      <c r="F714" s="3">
        <v>890</v>
      </c>
      <c r="G714" s="3">
        <v>19482.1336382683</v>
      </c>
      <c r="H714" s="3">
        <v>100000000</v>
      </c>
      <c r="I714" s="3">
        <v>1</v>
      </c>
      <c r="J714" s="3">
        <v>7.4166666666666599</v>
      </c>
    </row>
    <row r="715" spans="1:10" x14ac:dyDescent="0.35">
      <c r="A715" s="3">
        <v>1982</v>
      </c>
      <c r="B715" s="3">
        <v>1983</v>
      </c>
      <c r="C715" s="3">
        <v>8</v>
      </c>
      <c r="D715" s="3">
        <v>1</v>
      </c>
      <c r="E715" s="3">
        <v>108</v>
      </c>
      <c r="F715" s="3">
        <v>890</v>
      </c>
      <c r="G715" s="3">
        <v>14520.624734688499</v>
      </c>
      <c r="H715" s="3">
        <v>10000000</v>
      </c>
      <c r="I715" s="3">
        <v>100000</v>
      </c>
      <c r="J715" s="3">
        <v>8.2407407407407405</v>
      </c>
    </row>
    <row r="716" spans="1:10" x14ac:dyDescent="0.35">
      <c r="A716" s="3">
        <v>1983</v>
      </c>
      <c r="B716" s="3">
        <v>1984</v>
      </c>
      <c r="C716" s="3">
        <v>8</v>
      </c>
      <c r="D716" s="3">
        <v>1</v>
      </c>
      <c r="E716" s="3">
        <v>108</v>
      </c>
      <c r="F716" s="3">
        <v>890</v>
      </c>
      <c r="G716" s="3">
        <v>14520.624734688499</v>
      </c>
      <c r="H716" s="3">
        <v>10000000</v>
      </c>
      <c r="I716" s="3">
        <v>100000</v>
      </c>
      <c r="J716" s="3">
        <v>8.2407407407407405</v>
      </c>
    </row>
    <row r="717" spans="1:10" x14ac:dyDescent="0.35">
      <c r="A717" s="3">
        <v>1984</v>
      </c>
      <c r="B717" s="3">
        <v>1985</v>
      </c>
      <c r="C717" s="3">
        <v>8</v>
      </c>
      <c r="D717" s="3">
        <v>3.4</v>
      </c>
      <c r="E717" s="3">
        <v>96</v>
      </c>
      <c r="F717" s="3">
        <v>890</v>
      </c>
      <c r="G717" s="3">
        <v>17023.373623195999</v>
      </c>
      <c r="H717" s="3">
        <v>1000000</v>
      </c>
      <c r="I717" s="3">
        <v>10000</v>
      </c>
      <c r="J717" s="3">
        <v>9.2708333333333304</v>
      </c>
    </row>
    <row r="718" spans="1:10" x14ac:dyDescent="0.35">
      <c r="A718" s="3">
        <v>1985</v>
      </c>
      <c r="B718" s="3">
        <v>1986</v>
      </c>
      <c r="C718" s="3">
        <v>8</v>
      </c>
      <c r="D718" s="3">
        <v>3.4</v>
      </c>
      <c r="E718" s="3">
        <v>96</v>
      </c>
      <c r="F718" s="3">
        <v>890</v>
      </c>
      <c r="G718" s="3">
        <v>17023.373623195999</v>
      </c>
      <c r="H718" s="3">
        <v>1000000</v>
      </c>
      <c r="I718" s="3">
        <v>10000</v>
      </c>
      <c r="J718" s="3">
        <v>9.2708333333333304</v>
      </c>
    </row>
    <row r="719" spans="1:10" x14ac:dyDescent="0.35">
      <c r="A719" s="3">
        <v>1986</v>
      </c>
      <c r="B719" s="3">
        <v>1987</v>
      </c>
      <c r="C719" s="3">
        <v>8</v>
      </c>
      <c r="D719" s="3">
        <v>3.4</v>
      </c>
      <c r="E719" s="3">
        <v>120</v>
      </c>
      <c r="F719" s="3">
        <v>890</v>
      </c>
      <c r="G719" s="3">
        <v>20233.917619281099</v>
      </c>
      <c r="H719" s="3">
        <v>1000000</v>
      </c>
      <c r="I719" s="3">
        <v>10000</v>
      </c>
      <c r="J719" s="3">
        <v>7.4166666666666599</v>
      </c>
    </row>
    <row r="720" spans="1:10" x14ac:dyDescent="0.35">
      <c r="A720" s="3">
        <v>1987</v>
      </c>
      <c r="B720" s="3">
        <v>1988</v>
      </c>
      <c r="C720" s="3">
        <v>8</v>
      </c>
      <c r="D720" s="3">
        <v>3.4</v>
      </c>
      <c r="E720" s="3">
        <v>96</v>
      </c>
      <c r="F720" s="3">
        <v>890</v>
      </c>
      <c r="G720" s="3">
        <v>17023.373623195999</v>
      </c>
      <c r="H720" s="3">
        <v>1000000</v>
      </c>
      <c r="I720" s="3">
        <v>10000</v>
      </c>
      <c r="J720" s="3">
        <v>9.2708333333333304</v>
      </c>
    </row>
    <row r="721" spans="1:10" x14ac:dyDescent="0.35">
      <c r="A721" s="3">
        <v>1988</v>
      </c>
      <c r="B721" s="3">
        <v>1989</v>
      </c>
      <c r="C721" s="3">
        <v>8</v>
      </c>
      <c r="D721" s="3">
        <v>3.4</v>
      </c>
      <c r="E721" s="3">
        <v>96</v>
      </c>
      <c r="F721" s="3">
        <v>890</v>
      </c>
      <c r="G721" s="3">
        <v>17023.373623195999</v>
      </c>
      <c r="H721" s="3">
        <v>1000000</v>
      </c>
      <c r="I721" s="3">
        <v>10000</v>
      </c>
      <c r="J721" s="3">
        <v>9.2708333333333304</v>
      </c>
    </row>
    <row r="722" spans="1:10" x14ac:dyDescent="0.35">
      <c r="A722" s="3">
        <v>1989</v>
      </c>
      <c r="B722" s="3">
        <v>1990</v>
      </c>
      <c r="C722" s="3">
        <v>8</v>
      </c>
      <c r="D722" s="3">
        <v>3.4</v>
      </c>
      <c r="E722" s="3">
        <v>108</v>
      </c>
      <c r="F722" s="3">
        <v>890</v>
      </c>
      <c r="G722" s="3">
        <v>18493.416662371099</v>
      </c>
      <c r="H722" s="3">
        <v>1000000</v>
      </c>
      <c r="I722" s="3">
        <v>10000</v>
      </c>
      <c r="J722" s="3">
        <v>8.2407407407407405</v>
      </c>
    </row>
    <row r="723" spans="1:10" x14ac:dyDescent="0.35">
      <c r="A723" s="3">
        <v>1990</v>
      </c>
      <c r="B723" s="3">
        <v>1991</v>
      </c>
      <c r="C723" s="3">
        <v>8</v>
      </c>
      <c r="D723" s="3">
        <v>3.3</v>
      </c>
      <c r="E723" s="3">
        <v>108</v>
      </c>
      <c r="F723" s="3">
        <v>890</v>
      </c>
      <c r="G723" s="3">
        <v>17766.343182365599</v>
      </c>
      <c r="H723" s="3">
        <v>100000000</v>
      </c>
      <c r="I723" s="3">
        <v>10</v>
      </c>
      <c r="J723" s="3">
        <v>8.2407407407407405</v>
      </c>
    </row>
    <row r="724" spans="1:10" x14ac:dyDescent="0.35">
      <c r="A724" s="3">
        <v>1991</v>
      </c>
      <c r="B724" s="3">
        <v>1992</v>
      </c>
      <c r="C724" s="3">
        <v>8</v>
      </c>
      <c r="D724" s="3">
        <v>3.3</v>
      </c>
      <c r="E724" s="3">
        <v>108</v>
      </c>
      <c r="F724" s="3">
        <v>890</v>
      </c>
      <c r="G724" s="3">
        <v>17766.343182365599</v>
      </c>
      <c r="H724" s="3">
        <v>100000000</v>
      </c>
      <c r="I724" s="3">
        <v>10</v>
      </c>
      <c r="J724" s="3">
        <v>8.2407407407407405</v>
      </c>
    </row>
    <row r="725" spans="1:10" x14ac:dyDescent="0.35">
      <c r="A725" s="3">
        <v>1992</v>
      </c>
      <c r="B725" s="3">
        <v>1993</v>
      </c>
      <c r="C725" s="3">
        <v>8</v>
      </c>
      <c r="D725" s="3">
        <v>3.3</v>
      </c>
      <c r="E725" s="3">
        <v>96</v>
      </c>
      <c r="F725" s="3">
        <v>890</v>
      </c>
      <c r="G725" s="3">
        <v>16296.3001431905</v>
      </c>
      <c r="H725" s="3">
        <v>100000000</v>
      </c>
      <c r="I725" s="3">
        <v>10</v>
      </c>
      <c r="J725" s="3">
        <v>9.2708333333333304</v>
      </c>
    </row>
    <row r="726" spans="1:10" x14ac:dyDescent="0.35">
      <c r="A726" s="3">
        <v>1993</v>
      </c>
      <c r="B726" s="3">
        <v>1994</v>
      </c>
      <c r="C726" s="3">
        <v>8</v>
      </c>
      <c r="D726" s="3">
        <v>3.3</v>
      </c>
      <c r="E726" s="3">
        <v>120</v>
      </c>
      <c r="F726" s="3">
        <v>890</v>
      </c>
      <c r="G726" s="3">
        <v>19482.1336382683</v>
      </c>
      <c r="H726" s="3">
        <v>100000000</v>
      </c>
      <c r="I726" s="3">
        <v>10</v>
      </c>
      <c r="J726" s="3">
        <v>7.4166666666666599</v>
      </c>
    </row>
    <row r="727" spans="1:10" x14ac:dyDescent="0.35">
      <c r="A727" s="3">
        <v>1994</v>
      </c>
      <c r="B727" s="3">
        <v>1995</v>
      </c>
      <c r="C727" s="3">
        <v>8</v>
      </c>
      <c r="D727" s="3">
        <v>3.3</v>
      </c>
      <c r="E727" s="3">
        <v>96</v>
      </c>
      <c r="F727" s="3">
        <v>890</v>
      </c>
      <c r="G727" s="3">
        <v>16296.3001431905</v>
      </c>
      <c r="H727" s="3">
        <v>100000000</v>
      </c>
      <c r="I727" s="3">
        <v>10</v>
      </c>
      <c r="J727" s="3">
        <v>9.2708333333333304</v>
      </c>
    </row>
    <row r="728" spans="1:10" x14ac:dyDescent="0.35">
      <c r="A728" s="3">
        <v>1995</v>
      </c>
      <c r="B728" s="3">
        <v>1996</v>
      </c>
      <c r="C728" s="3">
        <v>8</v>
      </c>
      <c r="D728" s="3">
        <v>3.3</v>
      </c>
      <c r="E728" s="3">
        <v>120</v>
      </c>
      <c r="F728" s="3">
        <v>890</v>
      </c>
      <c r="G728" s="3">
        <v>19482.1336382683</v>
      </c>
      <c r="H728" s="3">
        <v>100000000</v>
      </c>
      <c r="I728" s="3">
        <v>10</v>
      </c>
      <c r="J728" s="3">
        <v>7.4166666666666599</v>
      </c>
    </row>
    <row r="729" spans="1:10" x14ac:dyDescent="0.35">
      <c r="A729" s="3">
        <v>1996</v>
      </c>
      <c r="B729" s="3">
        <v>1997</v>
      </c>
      <c r="C729" s="3">
        <v>8</v>
      </c>
      <c r="D729" s="3">
        <v>3.3</v>
      </c>
      <c r="E729" s="3">
        <v>96</v>
      </c>
      <c r="F729" s="3">
        <v>890</v>
      </c>
      <c r="G729" s="3">
        <v>16296.3001431905</v>
      </c>
      <c r="H729" s="3">
        <v>100000000</v>
      </c>
      <c r="I729" s="3">
        <v>1</v>
      </c>
      <c r="J729" s="3">
        <v>9.2708333333333304</v>
      </c>
    </row>
    <row r="730" spans="1:10" x14ac:dyDescent="0.35">
      <c r="A730" s="3">
        <v>1997</v>
      </c>
      <c r="B730" s="3">
        <v>1998</v>
      </c>
      <c r="C730" s="3">
        <v>8</v>
      </c>
      <c r="D730" s="3">
        <v>3.3</v>
      </c>
      <c r="E730" s="3">
        <v>96</v>
      </c>
      <c r="F730" s="3">
        <v>890</v>
      </c>
      <c r="G730" s="3">
        <v>16296.3001431905</v>
      </c>
      <c r="H730" s="3">
        <v>100000000</v>
      </c>
      <c r="I730" s="3">
        <v>1</v>
      </c>
      <c r="J730" s="3">
        <v>9.2708333333333304</v>
      </c>
    </row>
    <row r="731" spans="1:10" x14ac:dyDescent="0.35">
      <c r="A731" s="3">
        <v>1998</v>
      </c>
      <c r="B731" s="3">
        <v>1999</v>
      </c>
      <c r="C731" s="3">
        <v>8</v>
      </c>
      <c r="D731" s="3">
        <v>3.3</v>
      </c>
      <c r="E731" s="3">
        <v>120</v>
      </c>
      <c r="F731" s="3">
        <v>890</v>
      </c>
      <c r="G731" s="3">
        <v>19482.1336382683</v>
      </c>
      <c r="H731" s="3">
        <v>100000000</v>
      </c>
      <c r="I731" s="3">
        <v>1</v>
      </c>
      <c r="J731" s="3">
        <v>7.4166666666666599</v>
      </c>
    </row>
    <row r="732" spans="1:10" x14ac:dyDescent="0.35">
      <c r="A732" s="3">
        <v>1999</v>
      </c>
      <c r="B732" s="3">
        <v>2000</v>
      </c>
      <c r="C732" s="3">
        <v>8</v>
      </c>
      <c r="D732" s="3">
        <v>3.3</v>
      </c>
      <c r="E732" s="3">
        <v>120</v>
      </c>
      <c r="F732" s="3">
        <v>890</v>
      </c>
      <c r="G732" s="3">
        <v>19482.1336382683</v>
      </c>
      <c r="H732" s="3">
        <v>100000000</v>
      </c>
      <c r="I732" s="3">
        <v>1</v>
      </c>
      <c r="J732" s="3">
        <v>7.4166666666666599</v>
      </c>
    </row>
    <row r="733" spans="1:10" x14ac:dyDescent="0.35">
      <c r="A733" s="3">
        <v>2000</v>
      </c>
      <c r="B733" s="3">
        <v>2001</v>
      </c>
      <c r="C733" s="3">
        <v>2</v>
      </c>
      <c r="D733" s="3">
        <v>1</v>
      </c>
      <c r="E733" s="3">
        <v>156</v>
      </c>
      <c r="F733" s="3">
        <v>1200</v>
      </c>
      <c r="G733" s="3">
        <v>14502.935552405899</v>
      </c>
      <c r="H733" s="3">
        <v>1</v>
      </c>
      <c r="I733" s="3">
        <v>100000000</v>
      </c>
      <c r="J733" s="3">
        <v>7.6923076923076898</v>
      </c>
    </row>
    <row r="734" spans="1:10" x14ac:dyDescent="0.35">
      <c r="A734" s="3">
        <v>2001</v>
      </c>
      <c r="B734" s="3">
        <v>2002</v>
      </c>
      <c r="C734" s="3">
        <v>2</v>
      </c>
      <c r="D734" s="3">
        <v>1</v>
      </c>
      <c r="E734" s="3">
        <v>156</v>
      </c>
      <c r="F734" s="3">
        <v>1200</v>
      </c>
      <c r="G734" s="3">
        <v>14502.935552405899</v>
      </c>
      <c r="H734" s="3">
        <v>1</v>
      </c>
      <c r="I734" s="3">
        <v>100000000</v>
      </c>
      <c r="J734" s="3">
        <v>7.6923076923076898</v>
      </c>
    </row>
    <row r="735" spans="1:10" x14ac:dyDescent="0.35">
      <c r="A735" s="3">
        <v>2002</v>
      </c>
      <c r="B735" s="3">
        <v>2003</v>
      </c>
      <c r="C735" s="3">
        <v>2</v>
      </c>
      <c r="D735" s="3">
        <v>1</v>
      </c>
      <c r="E735" s="3">
        <v>144</v>
      </c>
      <c r="F735" s="3">
        <v>1200</v>
      </c>
      <c r="G735" s="3">
        <v>12677.043681097301</v>
      </c>
      <c r="H735" s="3">
        <v>1</v>
      </c>
      <c r="I735" s="3">
        <v>100000000</v>
      </c>
      <c r="J735" s="3">
        <v>8.3333333333333304</v>
      </c>
    </row>
    <row r="736" spans="1:10" x14ac:dyDescent="0.35">
      <c r="A736" s="3">
        <v>2003</v>
      </c>
      <c r="B736" s="3">
        <v>2004</v>
      </c>
      <c r="C736" s="3">
        <v>2</v>
      </c>
      <c r="D736" s="3">
        <v>3.3</v>
      </c>
      <c r="E736" s="3">
        <v>132</v>
      </c>
      <c r="F736" s="3">
        <v>1200</v>
      </c>
      <c r="G736" s="3">
        <v>15569.824815678399</v>
      </c>
      <c r="H736" s="3">
        <v>1</v>
      </c>
      <c r="I736" s="3">
        <v>10</v>
      </c>
      <c r="J736" s="3">
        <v>9.0909090909090899</v>
      </c>
    </row>
    <row r="737" spans="1:10" x14ac:dyDescent="0.35">
      <c r="A737" s="3">
        <v>2004</v>
      </c>
      <c r="B737" s="3">
        <v>2005</v>
      </c>
      <c r="C737" s="3">
        <v>2</v>
      </c>
      <c r="D737" s="3">
        <v>3.3</v>
      </c>
      <c r="E737" s="3">
        <v>144</v>
      </c>
      <c r="F737" s="3">
        <v>1200</v>
      </c>
      <c r="G737" s="3">
        <v>16402.9723889099</v>
      </c>
      <c r="H737" s="3">
        <v>1000</v>
      </c>
      <c r="I737" s="3">
        <v>10</v>
      </c>
      <c r="J737" s="3">
        <v>8.3333333333333304</v>
      </c>
    </row>
    <row r="738" spans="1:10" x14ac:dyDescent="0.35">
      <c r="A738" s="3">
        <v>2005</v>
      </c>
      <c r="B738" s="3">
        <v>2006</v>
      </c>
      <c r="C738" s="3">
        <v>2</v>
      </c>
      <c r="D738" s="3">
        <v>3.3</v>
      </c>
      <c r="E738" s="3">
        <v>192</v>
      </c>
      <c r="F738" s="3">
        <v>1200</v>
      </c>
      <c r="G738" s="3">
        <v>24375.2314855074</v>
      </c>
      <c r="H738" s="3">
        <v>1</v>
      </c>
      <c r="I738" s="3">
        <v>10</v>
      </c>
      <c r="J738" s="3">
        <v>6.25</v>
      </c>
    </row>
    <row r="739" spans="1:10" x14ac:dyDescent="0.35">
      <c r="A739" s="3">
        <v>2006</v>
      </c>
      <c r="B739" s="3">
        <v>2007</v>
      </c>
      <c r="C739" s="3">
        <v>2</v>
      </c>
      <c r="D739" s="3">
        <v>3.3</v>
      </c>
      <c r="E739" s="3">
        <v>156</v>
      </c>
      <c r="F739" s="3">
        <v>1200</v>
      </c>
      <c r="G739" s="3">
        <v>18228.864260218499</v>
      </c>
      <c r="H739" s="3">
        <v>1000</v>
      </c>
      <c r="I739" s="3">
        <v>10</v>
      </c>
      <c r="J739" s="3">
        <v>7.6923076923076898</v>
      </c>
    </row>
    <row r="740" spans="1:10" x14ac:dyDescent="0.35">
      <c r="A740" s="3">
        <v>2007</v>
      </c>
      <c r="B740" s="3">
        <v>2008</v>
      </c>
      <c r="C740" s="3">
        <v>2</v>
      </c>
      <c r="D740" s="3">
        <v>3.3</v>
      </c>
      <c r="E740" s="3">
        <v>144</v>
      </c>
      <c r="F740" s="3">
        <v>1200</v>
      </c>
      <c r="G740" s="3">
        <v>16368.789192079001</v>
      </c>
      <c r="H740" s="3">
        <v>1</v>
      </c>
      <c r="I740" s="3">
        <v>10</v>
      </c>
      <c r="J740" s="3">
        <v>8.3333333333333304</v>
      </c>
    </row>
    <row r="741" spans="1:10" x14ac:dyDescent="0.35">
      <c r="A741" s="3">
        <v>2008</v>
      </c>
      <c r="B741" s="3">
        <v>2009</v>
      </c>
      <c r="C741" s="3">
        <v>2</v>
      </c>
      <c r="D741" s="3">
        <v>3.3</v>
      </c>
      <c r="E741" s="3">
        <v>144</v>
      </c>
      <c r="F741" s="3">
        <v>1200</v>
      </c>
      <c r="G741" s="3">
        <v>16368.789192079001</v>
      </c>
      <c r="H741" s="3">
        <v>1</v>
      </c>
      <c r="I741" s="3">
        <v>10</v>
      </c>
      <c r="J741" s="3">
        <v>8.3333333333333304</v>
      </c>
    </row>
    <row r="742" spans="1:10" x14ac:dyDescent="0.35">
      <c r="A742" s="3">
        <v>2009</v>
      </c>
      <c r="B742" s="3">
        <v>2010</v>
      </c>
      <c r="C742" s="3">
        <v>2</v>
      </c>
      <c r="D742" s="3">
        <v>3.3</v>
      </c>
      <c r="E742" s="3">
        <v>108</v>
      </c>
      <c r="F742" s="3">
        <v>1200</v>
      </c>
      <c r="G742" s="3">
        <v>12445.900635778</v>
      </c>
      <c r="H742" s="3">
        <v>1000</v>
      </c>
      <c r="I742" s="3">
        <v>10</v>
      </c>
      <c r="J742" s="3">
        <v>11.1111111111111</v>
      </c>
    </row>
    <row r="743" spans="1:10" x14ac:dyDescent="0.35">
      <c r="A743" s="3">
        <v>2010</v>
      </c>
      <c r="B743" s="3">
        <v>2011</v>
      </c>
      <c r="C743" s="3">
        <v>2</v>
      </c>
      <c r="D743" s="3">
        <v>3.3</v>
      </c>
      <c r="E743" s="3">
        <v>144</v>
      </c>
      <c r="F743" s="3">
        <v>1200</v>
      </c>
      <c r="G743" s="3">
        <v>16402.9723889099</v>
      </c>
      <c r="H743" s="3">
        <v>1000</v>
      </c>
      <c r="I743" s="3">
        <v>10</v>
      </c>
      <c r="J743" s="3">
        <v>8.3333333333333304</v>
      </c>
    </row>
    <row r="744" spans="1:10" x14ac:dyDescent="0.35">
      <c r="A744" s="3">
        <v>2011</v>
      </c>
      <c r="B744" s="3">
        <v>2012</v>
      </c>
      <c r="C744" s="3">
        <v>2</v>
      </c>
      <c r="D744" s="3">
        <v>3.3</v>
      </c>
      <c r="E744" s="3">
        <v>144</v>
      </c>
      <c r="F744" s="3">
        <v>1200</v>
      </c>
      <c r="G744" s="3">
        <v>16368.789192079001</v>
      </c>
      <c r="H744" s="3">
        <v>1</v>
      </c>
      <c r="I744" s="3">
        <v>10</v>
      </c>
      <c r="J744" s="3">
        <v>8.3333333333333304</v>
      </c>
    </row>
    <row r="745" spans="1:10" x14ac:dyDescent="0.35">
      <c r="A745" s="3">
        <v>2012</v>
      </c>
      <c r="B745" s="3">
        <v>2013</v>
      </c>
      <c r="C745" s="3">
        <v>2</v>
      </c>
      <c r="D745" s="3">
        <v>3.3</v>
      </c>
      <c r="E745" s="3">
        <v>132</v>
      </c>
      <c r="F745" s="3">
        <v>1200</v>
      </c>
      <c r="G745" s="3">
        <v>15569.824815678399</v>
      </c>
      <c r="H745" s="3">
        <v>1</v>
      </c>
      <c r="I745" s="3">
        <v>10</v>
      </c>
      <c r="J745" s="3">
        <v>9.0909090909090899</v>
      </c>
    </row>
    <row r="746" spans="1:10" x14ac:dyDescent="0.35">
      <c r="A746" s="3">
        <v>2013</v>
      </c>
      <c r="B746" s="3">
        <v>2014</v>
      </c>
      <c r="C746" s="3">
        <v>2</v>
      </c>
      <c r="D746" s="3">
        <v>3.3</v>
      </c>
      <c r="E746" s="3">
        <v>144</v>
      </c>
      <c r="F746" s="3">
        <v>1200</v>
      </c>
      <c r="G746" s="3">
        <v>16402.9723889099</v>
      </c>
      <c r="H746" s="3">
        <v>1000</v>
      </c>
      <c r="I746" s="3">
        <v>10</v>
      </c>
      <c r="J746" s="3">
        <v>8.3333333333333304</v>
      </c>
    </row>
    <row r="747" spans="1:10" x14ac:dyDescent="0.35">
      <c r="A747" s="3">
        <v>2014</v>
      </c>
      <c r="B747" s="3">
        <v>2015</v>
      </c>
      <c r="C747" s="3">
        <v>2</v>
      </c>
      <c r="D747" s="3">
        <v>3.3</v>
      </c>
      <c r="E747" s="3">
        <v>156</v>
      </c>
      <c r="F747" s="3">
        <v>1200</v>
      </c>
      <c r="G747" s="3">
        <v>18194.681063387699</v>
      </c>
      <c r="H747" s="3">
        <v>1</v>
      </c>
      <c r="I747" s="3">
        <v>10</v>
      </c>
      <c r="J747" s="3">
        <v>7.6923076923076898</v>
      </c>
    </row>
    <row r="748" spans="1:10" x14ac:dyDescent="0.35">
      <c r="A748" s="3">
        <v>2015</v>
      </c>
      <c r="B748" s="3">
        <v>2016</v>
      </c>
      <c r="C748" s="3">
        <v>2</v>
      </c>
      <c r="D748" s="3">
        <v>3.3</v>
      </c>
      <c r="E748" s="3">
        <v>120</v>
      </c>
      <c r="F748" s="3">
        <v>1200</v>
      </c>
      <c r="G748" s="3">
        <v>14355.8084414389</v>
      </c>
      <c r="H748" s="3">
        <v>1000</v>
      </c>
      <c r="I748" s="3">
        <v>10</v>
      </c>
      <c r="J748" s="3">
        <v>10</v>
      </c>
    </row>
    <row r="749" spans="1:10" x14ac:dyDescent="0.35">
      <c r="A749" s="3">
        <v>2019</v>
      </c>
      <c r="B749" s="3">
        <v>2020</v>
      </c>
      <c r="C749" s="3">
        <v>3</v>
      </c>
      <c r="D749" s="3">
        <v>1</v>
      </c>
      <c r="E749" s="3">
        <v>132</v>
      </c>
      <c r="F749" s="3">
        <v>1200</v>
      </c>
      <c r="G749" s="3">
        <v>11878.079304696699</v>
      </c>
      <c r="H749" s="3">
        <v>1</v>
      </c>
      <c r="I749" s="3">
        <v>100000000</v>
      </c>
      <c r="J749" s="3">
        <v>9.0909090909090899</v>
      </c>
    </row>
    <row r="750" spans="1:10" x14ac:dyDescent="0.35">
      <c r="A750" s="3">
        <v>2026</v>
      </c>
      <c r="B750" s="3">
        <v>2027</v>
      </c>
      <c r="C750" s="3">
        <v>3</v>
      </c>
      <c r="D750" s="3">
        <v>3.3</v>
      </c>
      <c r="E750" s="3">
        <v>168</v>
      </c>
      <c r="F750" s="3">
        <v>1200</v>
      </c>
      <c r="G750" s="3">
        <v>19594.230872120901</v>
      </c>
      <c r="H750" s="3">
        <v>1000</v>
      </c>
      <c r="I750" s="3">
        <v>10</v>
      </c>
      <c r="J750" s="3">
        <v>7.1428571428571397</v>
      </c>
    </row>
    <row r="751" spans="1:10" x14ac:dyDescent="0.35">
      <c r="A751" s="3">
        <v>2048</v>
      </c>
      <c r="B751" s="3">
        <v>2049</v>
      </c>
      <c r="C751" s="3">
        <v>4</v>
      </c>
      <c r="D751" s="3">
        <v>3.4</v>
      </c>
      <c r="E751" s="3">
        <v>144</v>
      </c>
      <c r="F751" s="3">
        <v>1200</v>
      </c>
      <c r="G751" s="3">
        <v>18563.369486519201</v>
      </c>
      <c r="H751" s="3">
        <v>1000000</v>
      </c>
      <c r="I751" s="3">
        <v>10000</v>
      </c>
      <c r="J751" s="3">
        <v>8.3333333333333304</v>
      </c>
    </row>
    <row r="752" spans="1:10" x14ac:dyDescent="0.35">
      <c r="A752" s="3">
        <v>2050</v>
      </c>
      <c r="B752" s="3">
        <v>2051</v>
      </c>
      <c r="C752" s="3">
        <v>4</v>
      </c>
      <c r="D752" s="3">
        <v>3.4</v>
      </c>
      <c r="E752" s="3">
        <v>144</v>
      </c>
      <c r="F752" s="3">
        <v>1200</v>
      </c>
      <c r="G752" s="3">
        <v>18916.000143964699</v>
      </c>
      <c r="H752" s="3">
        <v>100</v>
      </c>
      <c r="I752" s="3">
        <v>10000</v>
      </c>
      <c r="J752" s="3">
        <v>8.3333333333333304</v>
      </c>
    </row>
    <row r="753" spans="1:10" x14ac:dyDescent="0.35">
      <c r="A753" s="3">
        <v>2056</v>
      </c>
      <c r="B753" s="3">
        <v>2057</v>
      </c>
      <c r="C753" s="3">
        <v>4</v>
      </c>
      <c r="D753" s="3">
        <v>3.1</v>
      </c>
      <c r="E753" s="3">
        <v>144</v>
      </c>
      <c r="F753" s="3">
        <v>1200</v>
      </c>
      <c r="G753" s="3">
        <v>16522.4411418893</v>
      </c>
      <c r="H753" s="3">
        <v>100000</v>
      </c>
      <c r="I753" s="3">
        <v>10000</v>
      </c>
      <c r="J753" s="3">
        <v>8.3333333333333304</v>
      </c>
    </row>
    <row r="754" spans="1:10" x14ac:dyDescent="0.35">
      <c r="A754" s="3">
        <v>2058</v>
      </c>
      <c r="B754" s="3">
        <v>2059</v>
      </c>
      <c r="C754" s="3">
        <v>4</v>
      </c>
      <c r="D754" s="3">
        <v>3.4</v>
      </c>
      <c r="E754" s="3">
        <v>144</v>
      </c>
      <c r="F754" s="3">
        <v>1200</v>
      </c>
      <c r="G754" s="3">
        <v>18563.369486519201</v>
      </c>
      <c r="H754" s="3">
        <v>1000000</v>
      </c>
      <c r="I754" s="3">
        <v>10000</v>
      </c>
      <c r="J754" s="3">
        <v>8.3333333333333304</v>
      </c>
    </row>
    <row r="755" spans="1:10" x14ac:dyDescent="0.35">
      <c r="A755" s="3">
        <v>2076</v>
      </c>
      <c r="B755" s="3">
        <v>2077</v>
      </c>
      <c r="C755" s="3">
        <v>4</v>
      </c>
      <c r="D755" s="3">
        <v>3.2</v>
      </c>
      <c r="E755" s="3">
        <v>156</v>
      </c>
      <c r="F755" s="3">
        <v>1200</v>
      </c>
      <c r="G755" s="3">
        <v>19370.766898002399</v>
      </c>
      <c r="H755" s="3">
        <v>10</v>
      </c>
      <c r="I755" s="3">
        <v>10</v>
      </c>
      <c r="J755" s="3">
        <v>7.6923076923076898</v>
      </c>
    </row>
    <row r="756" spans="1:10" x14ac:dyDescent="0.35">
      <c r="A756" s="3">
        <v>2079</v>
      </c>
      <c r="B756" s="3">
        <v>2080</v>
      </c>
      <c r="C756" s="3">
        <v>4</v>
      </c>
      <c r="D756" s="3">
        <v>3.2</v>
      </c>
      <c r="E756" s="3">
        <v>120</v>
      </c>
      <c r="F756" s="3">
        <v>1200</v>
      </c>
      <c r="G756" s="3">
        <v>14671.1968536122</v>
      </c>
      <c r="H756" s="3">
        <v>10</v>
      </c>
      <c r="I756" s="3">
        <v>10</v>
      </c>
      <c r="J756" s="3">
        <v>10</v>
      </c>
    </row>
    <row r="757" spans="1:10" x14ac:dyDescent="0.35">
      <c r="A757" s="3">
        <v>2090</v>
      </c>
      <c r="B757" s="3">
        <v>2091</v>
      </c>
      <c r="C757" s="3">
        <v>4</v>
      </c>
      <c r="D757" s="3">
        <v>3.3</v>
      </c>
      <c r="E757" s="3">
        <v>156</v>
      </c>
      <c r="F757" s="3">
        <v>1200</v>
      </c>
      <c r="G757" s="3">
        <v>19869.320443538301</v>
      </c>
      <c r="H757" s="3">
        <v>1000</v>
      </c>
      <c r="I757" s="3">
        <v>1</v>
      </c>
      <c r="J757" s="3">
        <v>7.6923076923076898</v>
      </c>
    </row>
    <row r="758" spans="1:10" x14ac:dyDescent="0.35">
      <c r="A758" s="3">
        <v>2099</v>
      </c>
      <c r="B758" s="3">
        <v>2100</v>
      </c>
      <c r="C758" s="3">
        <v>5</v>
      </c>
      <c r="D758" s="3">
        <v>3.3</v>
      </c>
      <c r="E758" s="3">
        <v>156</v>
      </c>
      <c r="F758" s="3">
        <v>1200</v>
      </c>
      <c r="G758" s="3">
        <v>21270.579006235199</v>
      </c>
      <c r="H758" s="3">
        <v>100000000</v>
      </c>
      <c r="I758" s="3">
        <v>10000000</v>
      </c>
      <c r="J758" s="3">
        <v>7.6923076923076898</v>
      </c>
    </row>
    <row r="759" spans="1:10" x14ac:dyDescent="0.35">
      <c r="A759" s="3">
        <v>2112</v>
      </c>
      <c r="B759" s="3">
        <v>2113</v>
      </c>
      <c r="C759" s="3">
        <v>5</v>
      </c>
      <c r="D759" s="3">
        <v>2</v>
      </c>
      <c r="E759" s="3">
        <v>156</v>
      </c>
      <c r="F759" s="3">
        <v>1200</v>
      </c>
      <c r="G759" s="3">
        <v>19590.755665440502</v>
      </c>
      <c r="H759" s="3">
        <v>10000</v>
      </c>
      <c r="I759" s="3">
        <v>1000000</v>
      </c>
      <c r="J759" s="3">
        <v>7.6923076923076898</v>
      </c>
    </row>
    <row r="760" spans="1:10" x14ac:dyDescent="0.35">
      <c r="A760" s="3">
        <v>2113</v>
      </c>
      <c r="B760" s="3">
        <v>2114</v>
      </c>
      <c r="C760" s="3">
        <v>5</v>
      </c>
      <c r="D760" s="3">
        <v>2</v>
      </c>
      <c r="E760" s="3">
        <v>156</v>
      </c>
      <c r="F760" s="3">
        <v>1200</v>
      </c>
      <c r="G760" s="3">
        <v>19590.755665440502</v>
      </c>
      <c r="H760" s="3">
        <v>10000</v>
      </c>
      <c r="I760" s="3">
        <v>1000000</v>
      </c>
      <c r="J760" s="3">
        <v>7.6923076923076898</v>
      </c>
    </row>
    <row r="761" spans="1:10" x14ac:dyDescent="0.35">
      <c r="A761" s="3">
        <v>2115</v>
      </c>
      <c r="B761" s="3">
        <v>2116</v>
      </c>
      <c r="C761" s="3">
        <v>5</v>
      </c>
      <c r="D761" s="3">
        <v>3.4</v>
      </c>
      <c r="E761" s="3">
        <v>132</v>
      </c>
      <c r="F761" s="3">
        <v>1200</v>
      </c>
      <c r="G761" s="3">
        <v>18864.153829667801</v>
      </c>
      <c r="H761" s="3">
        <v>1000000</v>
      </c>
      <c r="I761" s="3">
        <v>10000</v>
      </c>
      <c r="J761" s="3">
        <v>9.0909090909090899</v>
      </c>
    </row>
    <row r="762" spans="1:10" x14ac:dyDescent="0.35">
      <c r="A762" s="3">
        <v>2118</v>
      </c>
      <c r="B762" s="3">
        <v>2119</v>
      </c>
      <c r="C762" s="3">
        <v>5</v>
      </c>
      <c r="D762" s="3">
        <v>3.4</v>
      </c>
      <c r="E762" s="3">
        <v>156</v>
      </c>
      <c r="F762" s="3">
        <v>1200</v>
      </c>
      <c r="G762" s="3">
        <v>22333.034074206</v>
      </c>
      <c r="H762" s="3">
        <v>1000000</v>
      </c>
      <c r="I762" s="3">
        <v>1000</v>
      </c>
      <c r="J762" s="3">
        <v>7.6923076923076898</v>
      </c>
    </row>
    <row r="763" spans="1:10" x14ac:dyDescent="0.35">
      <c r="A763" s="3">
        <v>2130</v>
      </c>
      <c r="B763" s="3">
        <v>2131</v>
      </c>
      <c r="C763" s="3">
        <v>5</v>
      </c>
      <c r="D763" s="3">
        <v>3.4</v>
      </c>
      <c r="E763" s="3">
        <v>144</v>
      </c>
      <c r="F763" s="3">
        <v>1200</v>
      </c>
      <c r="G763" s="3">
        <v>20268.223661467899</v>
      </c>
      <c r="H763" s="3">
        <v>1000000</v>
      </c>
      <c r="I763" s="3">
        <v>100</v>
      </c>
      <c r="J763" s="3">
        <v>8.3333333333333304</v>
      </c>
    </row>
    <row r="764" spans="1:10" x14ac:dyDescent="0.35">
      <c r="A764" s="3">
        <v>2143</v>
      </c>
      <c r="B764" s="3">
        <v>2144</v>
      </c>
      <c r="C764" s="3">
        <v>6</v>
      </c>
      <c r="D764" s="3">
        <v>3.4</v>
      </c>
      <c r="E764" s="3">
        <v>132</v>
      </c>
      <c r="F764" s="3">
        <v>1200</v>
      </c>
      <c r="G764" s="3">
        <v>20262.400893974402</v>
      </c>
      <c r="H764" s="3">
        <v>1000000</v>
      </c>
      <c r="I764" s="3">
        <v>10000</v>
      </c>
      <c r="J764" s="3">
        <v>9.0909090909090899</v>
      </c>
    </row>
    <row r="765" spans="1:10" x14ac:dyDescent="0.35">
      <c r="A765" s="3">
        <v>2144</v>
      </c>
      <c r="B765" s="3">
        <v>2145</v>
      </c>
      <c r="C765" s="3">
        <v>6</v>
      </c>
      <c r="D765" s="3">
        <v>3.4</v>
      </c>
      <c r="E765" s="3">
        <v>132</v>
      </c>
      <c r="F765" s="3">
        <v>1200</v>
      </c>
      <c r="G765" s="3">
        <v>20262.400893974402</v>
      </c>
      <c r="H765" s="3">
        <v>1000000</v>
      </c>
      <c r="I765" s="3">
        <v>10000</v>
      </c>
      <c r="J765" s="3">
        <v>9.0909090909090899</v>
      </c>
    </row>
    <row r="766" spans="1:10" x14ac:dyDescent="0.35">
      <c r="A766" s="3">
        <v>2145</v>
      </c>
      <c r="B766" s="3">
        <v>2146</v>
      </c>
      <c r="C766" s="3">
        <v>6</v>
      </c>
      <c r="D766" s="3">
        <v>3.4</v>
      </c>
      <c r="E766" s="3">
        <v>108</v>
      </c>
      <c r="F766" s="3">
        <v>1200</v>
      </c>
      <c r="G766" s="3">
        <v>16689.417679920301</v>
      </c>
      <c r="H766" s="3">
        <v>1000000</v>
      </c>
      <c r="I766" s="3">
        <v>10000</v>
      </c>
      <c r="J766" s="3">
        <v>11.1111111111111</v>
      </c>
    </row>
    <row r="767" spans="1:10" x14ac:dyDescent="0.35">
      <c r="A767" s="3">
        <v>2148</v>
      </c>
      <c r="B767" s="3">
        <v>2149</v>
      </c>
      <c r="C767" s="3">
        <v>6</v>
      </c>
      <c r="D767" s="3">
        <v>3.3</v>
      </c>
      <c r="E767" s="3">
        <v>144</v>
      </c>
      <c r="F767" s="3">
        <v>1200</v>
      </c>
      <c r="G767" s="3">
        <v>21041.757531195701</v>
      </c>
      <c r="H767" s="3">
        <v>100000000</v>
      </c>
      <c r="I767" s="3">
        <v>10</v>
      </c>
      <c r="J767" s="3">
        <v>8.3333333333333304</v>
      </c>
    </row>
    <row r="768" spans="1:10" x14ac:dyDescent="0.35">
      <c r="A768" s="3">
        <v>2150</v>
      </c>
      <c r="B768" s="3">
        <v>2151</v>
      </c>
      <c r="C768" s="3">
        <v>6</v>
      </c>
      <c r="D768" s="3">
        <v>3.3</v>
      </c>
      <c r="E768" s="3">
        <v>144</v>
      </c>
      <c r="F768" s="3">
        <v>1200</v>
      </c>
      <c r="G768" s="3">
        <v>21041.757531195701</v>
      </c>
      <c r="H768" s="3">
        <v>100000000</v>
      </c>
      <c r="I768" s="3">
        <v>1</v>
      </c>
      <c r="J768" s="3">
        <v>8.3333333333333304</v>
      </c>
    </row>
    <row r="769" spans="1:10" x14ac:dyDescent="0.35">
      <c r="A769" s="3">
        <v>2159</v>
      </c>
      <c r="B769" s="3">
        <v>2160</v>
      </c>
      <c r="C769" s="3">
        <v>7</v>
      </c>
      <c r="D769" s="3">
        <v>1</v>
      </c>
      <c r="E769" s="3">
        <v>144</v>
      </c>
      <c r="F769" s="3">
        <v>1200</v>
      </c>
      <c r="G769" s="3">
        <v>18970.841244498599</v>
      </c>
      <c r="H769" s="3">
        <v>10000000</v>
      </c>
      <c r="I769" s="3">
        <v>100000</v>
      </c>
      <c r="J769" s="3">
        <v>8.3333333333333304</v>
      </c>
    </row>
    <row r="770" spans="1:10" x14ac:dyDescent="0.35">
      <c r="A770" s="3">
        <v>2161</v>
      </c>
      <c r="B770" s="3">
        <v>2162</v>
      </c>
      <c r="C770" s="3">
        <v>7</v>
      </c>
      <c r="D770" s="3">
        <v>3.4</v>
      </c>
      <c r="E770" s="3">
        <v>144</v>
      </c>
      <c r="F770" s="3">
        <v>1200</v>
      </c>
      <c r="G770" s="3">
        <v>24023.1035906127</v>
      </c>
      <c r="H770" s="3">
        <v>1000000</v>
      </c>
      <c r="I770" s="3">
        <v>10000</v>
      </c>
      <c r="J770" s="3">
        <v>8.3333333333333304</v>
      </c>
    </row>
    <row r="771" spans="1:10" x14ac:dyDescent="0.35">
      <c r="A771" s="3">
        <v>2171</v>
      </c>
      <c r="B771" s="3">
        <v>2172</v>
      </c>
      <c r="C771" s="3">
        <v>7</v>
      </c>
      <c r="D771" s="3">
        <v>3.3</v>
      </c>
      <c r="E771" s="3">
        <v>120</v>
      </c>
      <c r="F771" s="3">
        <v>1200</v>
      </c>
      <c r="G771" s="3">
        <v>19492.613205617701</v>
      </c>
      <c r="H771" s="3">
        <v>100000000</v>
      </c>
      <c r="I771" s="3">
        <v>10</v>
      </c>
      <c r="J771" s="3">
        <v>10</v>
      </c>
    </row>
    <row r="772" spans="1:10" x14ac:dyDescent="0.35">
      <c r="A772" s="3">
        <v>2172</v>
      </c>
      <c r="B772" s="3">
        <v>2173</v>
      </c>
      <c r="C772" s="3">
        <v>7</v>
      </c>
      <c r="D772" s="3">
        <v>3.3</v>
      </c>
      <c r="E772" s="3">
        <v>144</v>
      </c>
      <c r="F772" s="3">
        <v>1200</v>
      </c>
      <c r="G772" s="3">
        <v>23147.324075317101</v>
      </c>
      <c r="H772" s="3">
        <v>100000000</v>
      </c>
      <c r="I772" s="3">
        <v>10</v>
      </c>
      <c r="J772" s="3">
        <v>8.3333333333333304</v>
      </c>
    </row>
    <row r="773" spans="1:10" x14ac:dyDescent="0.35">
      <c r="A773" s="3">
        <v>2179</v>
      </c>
      <c r="B773" s="3">
        <v>2180</v>
      </c>
      <c r="C773" s="3">
        <v>7</v>
      </c>
      <c r="D773" s="3">
        <v>3.3</v>
      </c>
      <c r="E773" s="3">
        <v>144</v>
      </c>
      <c r="F773" s="3">
        <v>1200</v>
      </c>
      <c r="G773" s="3">
        <v>23147.324075317101</v>
      </c>
      <c r="H773" s="3">
        <v>100000000</v>
      </c>
      <c r="I773" s="3">
        <v>1</v>
      </c>
      <c r="J773" s="3">
        <v>8.3333333333333304</v>
      </c>
    </row>
    <row r="774" spans="1:10" x14ac:dyDescent="0.35">
      <c r="A774" s="3">
        <v>2182</v>
      </c>
      <c r="B774" s="3">
        <v>2183</v>
      </c>
      <c r="C774" s="3">
        <v>8</v>
      </c>
      <c r="D774" s="3">
        <v>1</v>
      </c>
      <c r="E774" s="3">
        <v>168</v>
      </c>
      <c r="F774" s="3">
        <v>1200</v>
      </c>
      <c r="G774" s="3">
        <v>22599.972995542001</v>
      </c>
      <c r="H774" s="3">
        <v>10000000</v>
      </c>
      <c r="I774" s="3">
        <v>100000</v>
      </c>
      <c r="J774" s="3">
        <v>7.1428571428571397</v>
      </c>
    </row>
    <row r="775" spans="1:10" x14ac:dyDescent="0.35">
      <c r="A775" s="3">
        <v>2183</v>
      </c>
      <c r="B775" s="3">
        <v>2184</v>
      </c>
      <c r="C775" s="3">
        <v>8</v>
      </c>
      <c r="D775" s="3">
        <v>1</v>
      </c>
      <c r="E775" s="3">
        <v>132</v>
      </c>
      <c r="F775" s="3">
        <v>1200</v>
      </c>
      <c r="G775" s="3">
        <v>17737.009074187499</v>
      </c>
      <c r="H775" s="3">
        <v>10000000</v>
      </c>
      <c r="I775" s="3">
        <v>100000</v>
      </c>
      <c r="J775" s="3">
        <v>9.0909090909090899</v>
      </c>
    </row>
    <row r="776" spans="1:10" x14ac:dyDescent="0.35">
      <c r="A776" s="3">
        <v>2184</v>
      </c>
      <c r="B776" s="3">
        <v>2185</v>
      </c>
      <c r="C776" s="3">
        <v>8</v>
      </c>
      <c r="D776" s="3">
        <v>3.4</v>
      </c>
      <c r="E776" s="3">
        <v>180</v>
      </c>
      <c r="F776" s="3">
        <v>1200</v>
      </c>
      <c r="G776" s="3">
        <v>31619.135305792799</v>
      </c>
      <c r="H776" s="3">
        <v>1000000</v>
      </c>
      <c r="I776" s="3">
        <v>10000</v>
      </c>
      <c r="J776" s="3">
        <v>6.6666666666666599</v>
      </c>
    </row>
    <row r="777" spans="1:10" x14ac:dyDescent="0.35">
      <c r="A777" s="3">
        <v>2185</v>
      </c>
      <c r="B777" s="3">
        <v>2186</v>
      </c>
      <c r="C777" s="3">
        <v>8</v>
      </c>
      <c r="D777" s="3">
        <v>3.4</v>
      </c>
      <c r="E777" s="3">
        <v>144</v>
      </c>
      <c r="F777" s="3">
        <v>1200</v>
      </c>
      <c r="G777" s="3">
        <v>24023.1035906127</v>
      </c>
      <c r="H777" s="3">
        <v>1000000</v>
      </c>
      <c r="I777" s="3">
        <v>10000</v>
      </c>
      <c r="J777" s="3">
        <v>8.3333333333333304</v>
      </c>
    </row>
    <row r="778" spans="1:10" x14ac:dyDescent="0.35">
      <c r="A778" s="3">
        <v>2186</v>
      </c>
      <c r="B778" s="3">
        <v>2187</v>
      </c>
      <c r="C778" s="3">
        <v>8</v>
      </c>
      <c r="D778" s="3">
        <v>3.4</v>
      </c>
      <c r="E778" s="3">
        <v>144</v>
      </c>
      <c r="F778" s="3">
        <v>1200</v>
      </c>
      <c r="G778" s="3">
        <v>24023.1035906127</v>
      </c>
      <c r="H778" s="3">
        <v>1000000</v>
      </c>
      <c r="I778" s="3">
        <v>10000</v>
      </c>
      <c r="J778" s="3">
        <v>8.3333333333333304</v>
      </c>
    </row>
    <row r="779" spans="1:10" x14ac:dyDescent="0.35">
      <c r="A779" s="3">
        <v>2187</v>
      </c>
      <c r="B779" s="3">
        <v>2188</v>
      </c>
      <c r="C779" s="3">
        <v>8</v>
      </c>
      <c r="D779" s="3">
        <v>3.4</v>
      </c>
      <c r="E779" s="3">
        <v>156</v>
      </c>
      <c r="F779" s="3">
        <v>1200</v>
      </c>
      <c r="G779" s="3">
        <v>26277.0043376022</v>
      </c>
      <c r="H779" s="3">
        <v>1000000</v>
      </c>
      <c r="I779" s="3">
        <v>10000</v>
      </c>
      <c r="J779" s="3">
        <v>7.6923076923076898</v>
      </c>
    </row>
    <row r="780" spans="1:10" x14ac:dyDescent="0.35">
      <c r="A780" s="3">
        <v>2188</v>
      </c>
      <c r="B780" s="3">
        <v>2189</v>
      </c>
      <c r="C780" s="3">
        <v>8</v>
      </c>
      <c r="D780" s="3">
        <v>3.4</v>
      </c>
      <c r="E780" s="3">
        <v>144</v>
      </c>
      <c r="F780" s="3">
        <v>1200</v>
      </c>
      <c r="G780" s="3">
        <v>24023.1035906127</v>
      </c>
      <c r="H780" s="3">
        <v>1000000</v>
      </c>
      <c r="I780" s="3">
        <v>10000</v>
      </c>
      <c r="J780" s="3">
        <v>8.3333333333333304</v>
      </c>
    </row>
    <row r="781" spans="1:10" x14ac:dyDescent="0.35">
      <c r="A781" s="3">
        <v>2189</v>
      </c>
      <c r="B781" s="3">
        <v>2190</v>
      </c>
      <c r="C781" s="3">
        <v>8</v>
      </c>
      <c r="D781" s="3">
        <v>3.4</v>
      </c>
      <c r="E781" s="3">
        <v>156</v>
      </c>
      <c r="F781" s="3">
        <v>1200</v>
      </c>
      <c r="G781" s="3">
        <v>26277.0043376022</v>
      </c>
      <c r="H781" s="3">
        <v>1000000</v>
      </c>
      <c r="I781" s="3">
        <v>10000</v>
      </c>
      <c r="J781" s="3">
        <v>7.6923076923076898</v>
      </c>
    </row>
    <row r="782" spans="1:10" x14ac:dyDescent="0.35">
      <c r="A782" s="3">
        <v>2190</v>
      </c>
      <c r="B782" s="3">
        <v>2191</v>
      </c>
      <c r="C782" s="3">
        <v>8</v>
      </c>
      <c r="D782" s="3">
        <v>3.3</v>
      </c>
      <c r="E782" s="3">
        <v>144</v>
      </c>
      <c r="F782" s="3">
        <v>1200</v>
      </c>
      <c r="G782" s="3">
        <v>23147.324075317101</v>
      </c>
      <c r="H782" s="3">
        <v>100000000</v>
      </c>
      <c r="I782" s="3">
        <v>10</v>
      </c>
      <c r="J782" s="3">
        <v>8.3333333333333304</v>
      </c>
    </row>
    <row r="783" spans="1:10" x14ac:dyDescent="0.35">
      <c r="A783" s="3">
        <v>2191</v>
      </c>
      <c r="B783" s="3">
        <v>2192</v>
      </c>
      <c r="C783" s="3">
        <v>8</v>
      </c>
      <c r="D783" s="3">
        <v>3.3</v>
      </c>
      <c r="E783" s="3">
        <v>156</v>
      </c>
      <c r="F783" s="3">
        <v>1200</v>
      </c>
      <c r="G783" s="3">
        <v>25401.224822306602</v>
      </c>
      <c r="H783" s="3">
        <v>100000000</v>
      </c>
      <c r="I783" s="3">
        <v>10</v>
      </c>
      <c r="J783" s="3">
        <v>7.6923076923076898</v>
      </c>
    </row>
    <row r="784" spans="1:10" x14ac:dyDescent="0.35">
      <c r="A784" s="3">
        <v>2192</v>
      </c>
      <c r="B784" s="3">
        <v>2193</v>
      </c>
      <c r="C784" s="3">
        <v>8</v>
      </c>
      <c r="D784" s="3">
        <v>3.3</v>
      </c>
      <c r="E784" s="3">
        <v>120</v>
      </c>
      <c r="F784" s="3">
        <v>1200</v>
      </c>
      <c r="G784" s="3">
        <v>19492.613205617701</v>
      </c>
      <c r="H784" s="3">
        <v>100000000</v>
      </c>
      <c r="I784" s="3">
        <v>10</v>
      </c>
      <c r="J784" s="3">
        <v>10</v>
      </c>
    </row>
    <row r="785" spans="1:10" x14ac:dyDescent="0.35">
      <c r="A785" s="3">
        <v>2193</v>
      </c>
      <c r="B785" s="3">
        <v>2194</v>
      </c>
      <c r="C785" s="3">
        <v>8</v>
      </c>
      <c r="D785" s="3">
        <v>3.3</v>
      </c>
      <c r="E785" s="3">
        <v>144</v>
      </c>
      <c r="F785" s="3">
        <v>1200</v>
      </c>
      <c r="G785" s="3">
        <v>23147.324075317101</v>
      </c>
      <c r="H785" s="3">
        <v>100000000</v>
      </c>
      <c r="I785" s="3">
        <v>10</v>
      </c>
      <c r="J785" s="3">
        <v>8.3333333333333304</v>
      </c>
    </row>
    <row r="786" spans="1:10" x14ac:dyDescent="0.35">
      <c r="A786" s="3">
        <v>2194</v>
      </c>
      <c r="B786" s="3">
        <v>2195</v>
      </c>
      <c r="C786" s="3">
        <v>8</v>
      </c>
      <c r="D786" s="3">
        <v>3.3</v>
      </c>
      <c r="E786" s="3">
        <v>132</v>
      </c>
      <c r="F786" s="3">
        <v>1200</v>
      </c>
      <c r="G786" s="3">
        <v>21392.670805448</v>
      </c>
      <c r="H786" s="3">
        <v>100000000</v>
      </c>
      <c r="I786" s="3">
        <v>10</v>
      </c>
      <c r="J786" s="3">
        <v>9.0909090909090899</v>
      </c>
    </row>
    <row r="787" spans="1:10" x14ac:dyDescent="0.35">
      <c r="A787" s="3">
        <v>2195</v>
      </c>
      <c r="B787" s="3">
        <v>2196</v>
      </c>
      <c r="C787" s="3">
        <v>8</v>
      </c>
      <c r="D787" s="3">
        <v>3.3</v>
      </c>
      <c r="E787" s="3">
        <v>120</v>
      </c>
      <c r="F787" s="3">
        <v>1200</v>
      </c>
      <c r="G787" s="3">
        <v>19492.613205617701</v>
      </c>
      <c r="H787" s="3">
        <v>100000000</v>
      </c>
      <c r="I787" s="3">
        <v>10</v>
      </c>
      <c r="J787" s="3">
        <v>10</v>
      </c>
    </row>
    <row r="788" spans="1:10" x14ac:dyDescent="0.35">
      <c r="A788" s="3">
        <v>2196</v>
      </c>
      <c r="B788" s="3">
        <v>2197</v>
      </c>
      <c r="C788" s="3">
        <v>8</v>
      </c>
      <c r="D788" s="3">
        <v>3.3</v>
      </c>
      <c r="E788" s="3">
        <v>168</v>
      </c>
      <c r="F788" s="3">
        <v>1200</v>
      </c>
      <c r="G788" s="3">
        <v>27059.465595992599</v>
      </c>
      <c r="H788" s="3">
        <v>100000000</v>
      </c>
      <c r="I788" s="3">
        <v>1</v>
      </c>
      <c r="J788" s="3">
        <v>7.1428571428571397</v>
      </c>
    </row>
    <row r="789" spans="1:10" x14ac:dyDescent="0.35">
      <c r="A789" s="3">
        <v>2197</v>
      </c>
      <c r="B789" s="3">
        <v>2198</v>
      </c>
      <c r="C789" s="3">
        <v>8</v>
      </c>
      <c r="D789" s="3">
        <v>3.3</v>
      </c>
      <c r="E789" s="3">
        <v>144</v>
      </c>
      <c r="F789" s="3">
        <v>1200</v>
      </c>
      <c r="G789" s="3">
        <v>23147.324075317101</v>
      </c>
      <c r="H789" s="3">
        <v>100000000</v>
      </c>
      <c r="I789" s="3">
        <v>1</v>
      </c>
      <c r="J789" s="3">
        <v>8.3333333333333304</v>
      </c>
    </row>
    <row r="790" spans="1:10" x14ac:dyDescent="0.35">
      <c r="A790" s="3">
        <v>2198</v>
      </c>
      <c r="B790" s="3">
        <v>2199</v>
      </c>
      <c r="C790" s="3">
        <v>8</v>
      </c>
      <c r="D790" s="3">
        <v>3.3</v>
      </c>
      <c r="E790" s="3">
        <v>132</v>
      </c>
      <c r="F790" s="3">
        <v>1200</v>
      </c>
      <c r="G790" s="3">
        <v>21392.670805448</v>
      </c>
      <c r="H790" s="3">
        <v>100000000</v>
      </c>
      <c r="I790" s="3">
        <v>1</v>
      </c>
      <c r="J790" s="3">
        <v>9.0909090909090899</v>
      </c>
    </row>
    <row r="791" spans="1:10" x14ac:dyDescent="0.35">
      <c r="A791" s="3">
        <v>2199</v>
      </c>
      <c r="B791" s="3">
        <v>2200</v>
      </c>
      <c r="C791" s="3">
        <v>8</v>
      </c>
      <c r="D791" s="3">
        <v>3.3</v>
      </c>
      <c r="E791" s="3">
        <v>108</v>
      </c>
      <c r="F791" s="3">
        <v>1200</v>
      </c>
      <c r="G791" s="3">
        <v>17720.067240613898</v>
      </c>
      <c r="H791" s="3">
        <v>100000000</v>
      </c>
      <c r="I791" s="3">
        <v>1</v>
      </c>
      <c r="J791" s="3">
        <v>11.1111111111111</v>
      </c>
    </row>
    <row r="792" spans="1:10" x14ac:dyDescent="0.35">
      <c r="A792" s="3">
        <v>2200</v>
      </c>
      <c r="B792" s="3">
        <v>2201</v>
      </c>
      <c r="C792" s="3">
        <v>2</v>
      </c>
      <c r="D792" s="3">
        <v>1</v>
      </c>
      <c r="E792" s="3">
        <v>168</v>
      </c>
      <c r="F792" s="3">
        <v>1500</v>
      </c>
      <c r="G792" s="3">
        <v>15523.404040769499</v>
      </c>
      <c r="H792" s="3">
        <v>1</v>
      </c>
      <c r="I792" s="3">
        <v>100000000</v>
      </c>
      <c r="J792" s="3">
        <v>8.9285714285714199</v>
      </c>
    </row>
    <row r="793" spans="1:10" x14ac:dyDescent="0.35">
      <c r="A793" s="3">
        <v>2201</v>
      </c>
      <c r="B793" s="3">
        <v>2202</v>
      </c>
      <c r="C793" s="3">
        <v>2</v>
      </c>
      <c r="D793" s="3">
        <v>1</v>
      </c>
      <c r="E793" s="3">
        <v>180</v>
      </c>
      <c r="F793" s="3">
        <v>1500</v>
      </c>
      <c r="G793" s="3">
        <v>17724.7153422958</v>
      </c>
      <c r="H793" s="3">
        <v>1</v>
      </c>
      <c r="I793" s="3">
        <v>100000000</v>
      </c>
      <c r="J793" s="3">
        <v>8.3333333333333304</v>
      </c>
    </row>
    <row r="794" spans="1:10" x14ac:dyDescent="0.35">
      <c r="A794" s="3">
        <v>2202</v>
      </c>
      <c r="B794" s="3">
        <v>2203</v>
      </c>
      <c r="C794" s="3">
        <v>2</v>
      </c>
      <c r="D794" s="3">
        <v>1</v>
      </c>
      <c r="E794" s="3">
        <v>168</v>
      </c>
      <c r="F794" s="3">
        <v>1500</v>
      </c>
      <c r="G794" s="3">
        <v>15523.404040769499</v>
      </c>
      <c r="H794" s="3">
        <v>1</v>
      </c>
      <c r="I794" s="3">
        <v>100000000</v>
      </c>
      <c r="J794" s="3">
        <v>8.9285714285714199</v>
      </c>
    </row>
    <row r="795" spans="1:10" x14ac:dyDescent="0.35">
      <c r="A795" s="3">
        <v>2203</v>
      </c>
      <c r="B795" s="3">
        <v>2204</v>
      </c>
      <c r="C795" s="3">
        <v>2</v>
      </c>
      <c r="D795" s="3">
        <v>3.3</v>
      </c>
      <c r="E795" s="3">
        <v>192</v>
      </c>
      <c r="F795" s="3">
        <v>1500</v>
      </c>
      <c r="G795" s="3">
        <v>24459.079955088</v>
      </c>
      <c r="H795" s="3">
        <v>1</v>
      </c>
      <c r="I795" s="3">
        <v>10</v>
      </c>
      <c r="J795" s="3">
        <v>7.8125</v>
      </c>
    </row>
    <row r="796" spans="1:10" x14ac:dyDescent="0.35">
      <c r="A796" s="3">
        <v>2204</v>
      </c>
      <c r="B796" s="3">
        <v>2205</v>
      </c>
      <c r="C796" s="3">
        <v>2</v>
      </c>
      <c r="D796" s="3">
        <v>3.3</v>
      </c>
      <c r="E796" s="3">
        <v>168</v>
      </c>
      <c r="F796" s="3">
        <v>1500</v>
      </c>
      <c r="G796" s="3">
        <v>19612.410052696901</v>
      </c>
      <c r="H796" s="3">
        <v>1000</v>
      </c>
      <c r="I796" s="3">
        <v>10</v>
      </c>
      <c r="J796" s="3">
        <v>8.9285714285714199</v>
      </c>
    </row>
    <row r="797" spans="1:10" x14ac:dyDescent="0.35">
      <c r="A797" s="3">
        <v>2205</v>
      </c>
      <c r="B797" s="3">
        <v>2206</v>
      </c>
      <c r="C797" s="3">
        <v>2</v>
      </c>
      <c r="D797" s="3">
        <v>3.3</v>
      </c>
      <c r="E797" s="3">
        <v>180</v>
      </c>
      <c r="F797" s="3">
        <v>1500</v>
      </c>
      <c r="G797" s="3">
        <v>21853.170861359598</v>
      </c>
      <c r="H797" s="3">
        <v>1</v>
      </c>
      <c r="I797" s="3">
        <v>10</v>
      </c>
      <c r="J797" s="3">
        <v>8.3333333333333304</v>
      </c>
    </row>
    <row r="798" spans="1:10" x14ac:dyDescent="0.35">
      <c r="A798" s="3">
        <v>2206</v>
      </c>
      <c r="B798" s="3">
        <v>2207</v>
      </c>
      <c r="C798" s="3">
        <v>2</v>
      </c>
      <c r="D798" s="3">
        <v>3.3</v>
      </c>
      <c r="E798" s="3">
        <v>192</v>
      </c>
      <c r="F798" s="3">
        <v>1500</v>
      </c>
      <c r="G798" s="3">
        <v>24459.079955088</v>
      </c>
      <c r="H798" s="3">
        <v>1000</v>
      </c>
      <c r="I798" s="3">
        <v>10</v>
      </c>
      <c r="J798" s="3">
        <v>7.8125</v>
      </c>
    </row>
    <row r="799" spans="1:10" x14ac:dyDescent="0.35">
      <c r="A799" s="3">
        <v>2207</v>
      </c>
      <c r="B799" s="3">
        <v>2208</v>
      </c>
      <c r="C799" s="3">
        <v>2</v>
      </c>
      <c r="D799" s="3">
        <v>3.3</v>
      </c>
      <c r="E799" s="3">
        <v>156</v>
      </c>
      <c r="F799" s="3">
        <v>1500</v>
      </c>
      <c r="G799" s="3">
        <v>18212.860243963602</v>
      </c>
      <c r="H799" s="3">
        <v>1</v>
      </c>
      <c r="I799" s="3">
        <v>10</v>
      </c>
      <c r="J799" s="3">
        <v>9.6153846153846096</v>
      </c>
    </row>
    <row r="800" spans="1:10" x14ac:dyDescent="0.35">
      <c r="A800" s="3">
        <v>2208</v>
      </c>
      <c r="B800" s="3">
        <v>2209</v>
      </c>
      <c r="C800" s="3">
        <v>2</v>
      </c>
      <c r="D800" s="3">
        <v>3.3</v>
      </c>
      <c r="E800" s="3">
        <v>192</v>
      </c>
      <c r="F800" s="3">
        <v>1500</v>
      </c>
      <c r="G800" s="3">
        <v>24459.079955088</v>
      </c>
      <c r="H800" s="3">
        <v>1</v>
      </c>
      <c r="I800" s="3">
        <v>10</v>
      </c>
      <c r="J800" s="3">
        <v>7.8125</v>
      </c>
    </row>
    <row r="801" spans="1:10" x14ac:dyDescent="0.35">
      <c r="A801" s="3">
        <v>2209</v>
      </c>
      <c r="B801" s="3">
        <v>2210</v>
      </c>
      <c r="C801" s="3">
        <v>2</v>
      </c>
      <c r="D801" s="3">
        <v>3.3</v>
      </c>
      <c r="E801" s="3">
        <v>180</v>
      </c>
      <c r="F801" s="3">
        <v>1500</v>
      </c>
      <c r="G801" s="3">
        <v>21887.3540581905</v>
      </c>
      <c r="H801" s="3">
        <v>1000</v>
      </c>
      <c r="I801" s="3">
        <v>10</v>
      </c>
      <c r="J801" s="3">
        <v>8.3333333333333304</v>
      </c>
    </row>
    <row r="802" spans="1:10" x14ac:dyDescent="0.35">
      <c r="A802" s="3">
        <v>2210</v>
      </c>
      <c r="B802" s="3">
        <v>2211</v>
      </c>
      <c r="C802" s="3">
        <v>2</v>
      </c>
      <c r="D802" s="3">
        <v>3.3</v>
      </c>
      <c r="E802" s="3">
        <v>204</v>
      </c>
      <c r="F802" s="3">
        <v>1500</v>
      </c>
      <c r="G802" s="3">
        <v>27030.2286975118</v>
      </c>
      <c r="H802" s="3">
        <v>1000</v>
      </c>
      <c r="I802" s="3">
        <v>10</v>
      </c>
      <c r="J802" s="3">
        <v>7.3529411764705799</v>
      </c>
    </row>
    <row r="803" spans="1:10" x14ac:dyDescent="0.35">
      <c r="A803" s="3">
        <v>2211</v>
      </c>
      <c r="B803" s="3">
        <v>2212</v>
      </c>
      <c r="C803" s="3">
        <v>2</v>
      </c>
      <c r="D803" s="3">
        <v>3.3</v>
      </c>
      <c r="E803" s="3">
        <v>204</v>
      </c>
      <c r="F803" s="3">
        <v>1500</v>
      </c>
      <c r="G803" s="3">
        <v>27030.2286975118</v>
      </c>
      <c r="H803" s="3">
        <v>1</v>
      </c>
      <c r="I803" s="3">
        <v>10</v>
      </c>
      <c r="J803" s="3">
        <v>7.3529411764705799</v>
      </c>
    </row>
    <row r="804" spans="1:10" x14ac:dyDescent="0.35">
      <c r="A804" s="3">
        <v>2212</v>
      </c>
      <c r="B804" s="3">
        <v>2213</v>
      </c>
      <c r="C804" s="3">
        <v>2</v>
      </c>
      <c r="D804" s="3">
        <v>3.3</v>
      </c>
      <c r="E804" s="3">
        <v>180</v>
      </c>
      <c r="F804" s="3">
        <v>1500</v>
      </c>
      <c r="G804" s="3">
        <v>21853.170861359598</v>
      </c>
      <c r="H804" s="3">
        <v>1</v>
      </c>
      <c r="I804" s="3">
        <v>10</v>
      </c>
      <c r="J804" s="3">
        <v>8.3333333333333304</v>
      </c>
    </row>
    <row r="805" spans="1:10" x14ac:dyDescent="0.35">
      <c r="A805" s="3">
        <v>2213</v>
      </c>
      <c r="B805" s="3">
        <v>2214</v>
      </c>
      <c r="C805" s="3">
        <v>2</v>
      </c>
      <c r="D805" s="3">
        <v>3.3</v>
      </c>
      <c r="E805" s="3">
        <v>204</v>
      </c>
      <c r="F805" s="3">
        <v>1500</v>
      </c>
      <c r="G805" s="3">
        <v>27030.2286975118</v>
      </c>
      <c r="H805" s="3">
        <v>1000</v>
      </c>
      <c r="I805" s="3">
        <v>10</v>
      </c>
      <c r="J805" s="3">
        <v>7.3529411764705799</v>
      </c>
    </row>
    <row r="806" spans="1:10" x14ac:dyDescent="0.35">
      <c r="A806" s="3">
        <v>2214</v>
      </c>
      <c r="B806" s="3">
        <v>2215</v>
      </c>
      <c r="C806" s="3">
        <v>2</v>
      </c>
      <c r="D806" s="3">
        <v>3.3</v>
      </c>
      <c r="E806" s="3">
        <v>216</v>
      </c>
      <c r="F806" s="3">
        <v>1500</v>
      </c>
      <c r="G806" s="3">
        <v>29759.455020814101</v>
      </c>
      <c r="H806" s="3">
        <v>1</v>
      </c>
      <c r="I806" s="3">
        <v>10</v>
      </c>
      <c r="J806" s="3">
        <v>6.9444444444444402</v>
      </c>
    </row>
    <row r="807" spans="1:10" x14ac:dyDescent="0.35">
      <c r="A807" s="3">
        <v>2215</v>
      </c>
      <c r="B807" s="3">
        <v>2216</v>
      </c>
      <c r="C807" s="3">
        <v>2</v>
      </c>
      <c r="D807" s="3">
        <v>3.3</v>
      </c>
      <c r="E807" s="3">
        <v>156</v>
      </c>
      <c r="F807" s="3">
        <v>1500</v>
      </c>
      <c r="G807" s="3">
        <v>18247.043440794499</v>
      </c>
      <c r="H807" s="3">
        <v>1000</v>
      </c>
      <c r="I807" s="3">
        <v>10</v>
      </c>
      <c r="J807" s="3">
        <v>9.6153846153846096</v>
      </c>
    </row>
    <row r="808" spans="1:10" x14ac:dyDescent="0.35">
      <c r="A808" s="3">
        <v>2219</v>
      </c>
      <c r="B808" s="3">
        <v>2220</v>
      </c>
      <c r="C808" s="3">
        <v>3</v>
      </c>
      <c r="D808" s="3">
        <v>1</v>
      </c>
      <c r="E808" s="3">
        <v>204</v>
      </c>
      <c r="F808" s="3">
        <v>1500</v>
      </c>
      <c r="G808" s="3">
        <v>20680.759592005201</v>
      </c>
      <c r="H808" s="3">
        <v>1</v>
      </c>
      <c r="I808" s="3">
        <v>100000000</v>
      </c>
      <c r="J808" s="3">
        <v>7.3529411764705799</v>
      </c>
    </row>
    <row r="809" spans="1:10" x14ac:dyDescent="0.35">
      <c r="A809" s="3">
        <v>2226</v>
      </c>
      <c r="B809" s="3">
        <v>2227</v>
      </c>
      <c r="C809" s="3">
        <v>3</v>
      </c>
      <c r="D809" s="3">
        <v>3.3</v>
      </c>
      <c r="E809" s="3">
        <v>168</v>
      </c>
      <c r="F809" s="3">
        <v>1500</v>
      </c>
      <c r="G809" s="3">
        <v>19612.410052696901</v>
      </c>
      <c r="H809" s="3">
        <v>1000</v>
      </c>
      <c r="I809" s="3">
        <v>10</v>
      </c>
      <c r="J809" s="3">
        <v>8.9285714285714199</v>
      </c>
    </row>
    <row r="810" spans="1:10" x14ac:dyDescent="0.35">
      <c r="A810" s="3">
        <v>2248</v>
      </c>
      <c r="B810" s="3">
        <v>2249</v>
      </c>
      <c r="C810" s="3">
        <v>4</v>
      </c>
      <c r="D810" s="3">
        <v>3.4</v>
      </c>
      <c r="E810" s="3">
        <v>180</v>
      </c>
      <c r="F810" s="3">
        <v>1500</v>
      </c>
      <c r="G810" s="3">
        <v>25674.576466837701</v>
      </c>
      <c r="H810" s="3">
        <v>1000000</v>
      </c>
      <c r="I810" s="3">
        <v>10000</v>
      </c>
      <c r="J810" s="3">
        <v>8.3333333333333304</v>
      </c>
    </row>
    <row r="811" spans="1:10" x14ac:dyDescent="0.35">
      <c r="A811" s="3">
        <v>2250</v>
      </c>
      <c r="B811" s="3">
        <v>2251</v>
      </c>
      <c r="C811" s="3">
        <v>4</v>
      </c>
      <c r="D811" s="3">
        <v>3.4</v>
      </c>
      <c r="E811" s="3">
        <v>144</v>
      </c>
      <c r="F811" s="3">
        <v>1500</v>
      </c>
      <c r="G811" s="3">
        <v>18934.179324540699</v>
      </c>
      <c r="H811" s="3">
        <v>100</v>
      </c>
      <c r="I811" s="3">
        <v>10000</v>
      </c>
      <c r="J811" s="3">
        <v>10.4166666666666</v>
      </c>
    </row>
    <row r="812" spans="1:10" x14ac:dyDescent="0.35">
      <c r="A812" s="3">
        <v>2256</v>
      </c>
      <c r="B812" s="3">
        <v>2257</v>
      </c>
      <c r="C812" s="3">
        <v>4</v>
      </c>
      <c r="D812" s="3">
        <v>3.1</v>
      </c>
      <c r="E812" s="3">
        <v>204</v>
      </c>
      <c r="F812" s="3">
        <v>1500</v>
      </c>
      <c r="G812" s="3">
        <v>26512.876813421401</v>
      </c>
      <c r="H812" s="3">
        <v>100000</v>
      </c>
      <c r="I812" s="3">
        <v>10000</v>
      </c>
      <c r="J812" s="3">
        <v>7.3529411764705799</v>
      </c>
    </row>
    <row r="813" spans="1:10" x14ac:dyDescent="0.35">
      <c r="A813" s="3">
        <v>2258</v>
      </c>
      <c r="B813" s="3">
        <v>2259</v>
      </c>
      <c r="C813" s="3">
        <v>4</v>
      </c>
      <c r="D813" s="3">
        <v>3.4</v>
      </c>
      <c r="E813" s="3">
        <v>192</v>
      </c>
      <c r="F813" s="3">
        <v>1500</v>
      </c>
      <c r="G813" s="3">
        <v>28287.727021458799</v>
      </c>
      <c r="H813" s="3">
        <v>1000000</v>
      </c>
      <c r="I813" s="3">
        <v>10000</v>
      </c>
      <c r="J813" s="3">
        <v>7.8125</v>
      </c>
    </row>
    <row r="814" spans="1:10" x14ac:dyDescent="0.35">
      <c r="A814" s="3">
        <v>2276</v>
      </c>
      <c r="B814" s="3">
        <v>2277</v>
      </c>
      <c r="C814" s="3">
        <v>4</v>
      </c>
      <c r="D814" s="3">
        <v>3.2</v>
      </c>
      <c r="E814" s="3">
        <v>168</v>
      </c>
      <c r="F814" s="3">
        <v>1500</v>
      </c>
      <c r="G814" s="3">
        <v>20754.312690480801</v>
      </c>
      <c r="H814" s="3">
        <v>10</v>
      </c>
      <c r="I814" s="3">
        <v>10</v>
      </c>
      <c r="J814" s="3">
        <v>8.9285714285714199</v>
      </c>
    </row>
    <row r="815" spans="1:10" x14ac:dyDescent="0.35">
      <c r="A815" s="3">
        <v>2279</v>
      </c>
      <c r="B815" s="3">
        <v>2280</v>
      </c>
      <c r="C815" s="3">
        <v>4</v>
      </c>
      <c r="D815" s="3">
        <v>3.2</v>
      </c>
      <c r="E815" s="3">
        <v>156</v>
      </c>
      <c r="F815" s="3">
        <v>1500</v>
      </c>
      <c r="G815" s="3">
        <v>19388.946078578399</v>
      </c>
      <c r="H815" s="3">
        <v>10</v>
      </c>
      <c r="I815" s="3">
        <v>10</v>
      </c>
      <c r="J815" s="3">
        <v>9.6153846153846096</v>
      </c>
    </row>
    <row r="816" spans="1:10" x14ac:dyDescent="0.35">
      <c r="A816" s="3">
        <v>2290</v>
      </c>
      <c r="B816" s="3">
        <v>2291</v>
      </c>
      <c r="C816" s="3">
        <v>4</v>
      </c>
      <c r="D816" s="3">
        <v>3.3</v>
      </c>
      <c r="E816" s="3">
        <v>192</v>
      </c>
      <c r="F816" s="3">
        <v>1500</v>
      </c>
      <c r="G816" s="3">
        <v>26259.253923357199</v>
      </c>
      <c r="H816" s="3">
        <v>1000</v>
      </c>
      <c r="I816" s="3">
        <v>1</v>
      </c>
      <c r="J816" s="3">
        <v>7.8125</v>
      </c>
    </row>
    <row r="817" spans="1:10" x14ac:dyDescent="0.35">
      <c r="A817" s="3">
        <v>2299</v>
      </c>
      <c r="B817" s="3">
        <v>2300</v>
      </c>
      <c r="C817" s="3">
        <v>5</v>
      </c>
      <c r="D817" s="3">
        <v>3.3</v>
      </c>
      <c r="E817" s="3">
        <v>168</v>
      </c>
      <c r="F817" s="3">
        <v>1500</v>
      </c>
      <c r="G817" s="3">
        <v>22765.190713079101</v>
      </c>
      <c r="H817" s="3">
        <v>100000000</v>
      </c>
      <c r="I817" s="3">
        <v>10000000</v>
      </c>
      <c r="J817" s="3">
        <v>8.9285714285714199</v>
      </c>
    </row>
    <row r="818" spans="1:10" x14ac:dyDescent="0.35">
      <c r="A818" s="3">
        <v>2312</v>
      </c>
      <c r="B818" s="3">
        <v>2313</v>
      </c>
      <c r="C818" s="3">
        <v>5</v>
      </c>
      <c r="D818" s="3">
        <v>2</v>
      </c>
      <c r="E818" s="3">
        <v>204</v>
      </c>
      <c r="F818" s="3">
        <v>1500</v>
      </c>
      <c r="G818" s="3">
        <v>28430.017890406802</v>
      </c>
      <c r="H818" s="3">
        <v>10000</v>
      </c>
      <c r="I818" s="3">
        <v>1000000</v>
      </c>
      <c r="J818" s="3">
        <v>7.3529411764705799</v>
      </c>
    </row>
    <row r="819" spans="1:10" x14ac:dyDescent="0.35">
      <c r="A819" s="3">
        <v>2313</v>
      </c>
      <c r="B819" s="3">
        <v>2314</v>
      </c>
      <c r="C819" s="3">
        <v>5</v>
      </c>
      <c r="D819" s="3">
        <v>2</v>
      </c>
      <c r="E819" s="3">
        <v>180</v>
      </c>
      <c r="F819" s="3">
        <v>1500</v>
      </c>
      <c r="G819" s="3">
        <v>22851.527351332199</v>
      </c>
      <c r="H819" s="3">
        <v>10000</v>
      </c>
      <c r="I819" s="3">
        <v>1000000</v>
      </c>
      <c r="J819" s="3">
        <v>8.3333333333333304</v>
      </c>
    </row>
    <row r="820" spans="1:10" x14ac:dyDescent="0.35">
      <c r="A820" s="3">
        <v>2315</v>
      </c>
      <c r="B820" s="3">
        <v>2316</v>
      </c>
      <c r="C820" s="3">
        <v>5</v>
      </c>
      <c r="D820" s="3">
        <v>3.4</v>
      </c>
      <c r="E820" s="3">
        <v>204</v>
      </c>
      <c r="F820" s="3">
        <v>1500</v>
      </c>
      <c r="G820" s="3">
        <v>33530.507663804703</v>
      </c>
      <c r="H820" s="3">
        <v>1000000</v>
      </c>
      <c r="I820" s="3">
        <v>10000</v>
      </c>
      <c r="J820" s="3">
        <v>7.3529411764705799</v>
      </c>
    </row>
    <row r="821" spans="1:10" x14ac:dyDescent="0.35">
      <c r="A821" s="3">
        <v>2318</v>
      </c>
      <c r="B821" s="3">
        <v>2319</v>
      </c>
      <c r="C821" s="3">
        <v>5</v>
      </c>
      <c r="D821" s="3">
        <v>3.4</v>
      </c>
      <c r="E821" s="3">
        <v>180</v>
      </c>
      <c r="F821" s="3">
        <v>1500</v>
      </c>
      <c r="G821" s="3">
        <v>27503.640840767599</v>
      </c>
      <c r="H821" s="3">
        <v>1000000</v>
      </c>
      <c r="I821" s="3">
        <v>1000</v>
      </c>
      <c r="J821" s="3">
        <v>8.3333333333333304</v>
      </c>
    </row>
    <row r="822" spans="1:10" x14ac:dyDescent="0.35">
      <c r="A822" s="3">
        <v>2330</v>
      </c>
      <c r="B822" s="3">
        <v>2331</v>
      </c>
      <c r="C822" s="3">
        <v>5</v>
      </c>
      <c r="D822" s="3">
        <v>3.4</v>
      </c>
      <c r="E822" s="3">
        <v>204</v>
      </c>
      <c r="F822" s="3">
        <v>1500</v>
      </c>
      <c r="G822" s="3">
        <v>33530.507663804703</v>
      </c>
      <c r="H822" s="3">
        <v>1000000</v>
      </c>
      <c r="I822" s="3">
        <v>100</v>
      </c>
      <c r="J822" s="3">
        <v>7.3529411764705799</v>
      </c>
    </row>
    <row r="823" spans="1:10" x14ac:dyDescent="0.35">
      <c r="A823" s="3">
        <v>2343</v>
      </c>
      <c r="B823" s="3">
        <v>2344</v>
      </c>
      <c r="C823" s="3">
        <v>6</v>
      </c>
      <c r="D823" s="3">
        <v>3.4</v>
      </c>
      <c r="E823" s="3">
        <v>168</v>
      </c>
      <c r="F823" s="3">
        <v>1500</v>
      </c>
      <c r="G823" s="3">
        <v>25670.817759690901</v>
      </c>
      <c r="H823" s="3">
        <v>1000000</v>
      </c>
      <c r="I823" s="3">
        <v>10000</v>
      </c>
      <c r="J823" s="3">
        <v>8.9285714285714199</v>
      </c>
    </row>
    <row r="824" spans="1:10" x14ac:dyDescent="0.35">
      <c r="A824" s="3">
        <v>2344</v>
      </c>
      <c r="B824" s="3">
        <v>2345</v>
      </c>
      <c r="C824" s="3">
        <v>6</v>
      </c>
      <c r="D824" s="3">
        <v>3.4</v>
      </c>
      <c r="E824" s="3">
        <v>204</v>
      </c>
      <c r="F824" s="3">
        <v>1500</v>
      </c>
      <c r="G824" s="3">
        <v>35125.324721741003</v>
      </c>
      <c r="H824" s="3">
        <v>1000000</v>
      </c>
      <c r="I824" s="3">
        <v>10000</v>
      </c>
      <c r="J824" s="3">
        <v>7.3529411764705799</v>
      </c>
    </row>
    <row r="825" spans="1:10" x14ac:dyDescent="0.35">
      <c r="A825" s="3">
        <v>2345</v>
      </c>
      <c r="B825" s="3">
        <v>2346</v>
      </c>
      <c r="C825" s="3">
        <v>6</v>
      </c>
      <c r="D825" s="3">
        <v>3.4</v>
      </c>
      <c r="E825" s="3">
        <v>180</v>
      </c>
      <c r="F825" s="3">
        <v>1500</v>
      </c>
      <c r="G825" s="3">
        <v>29435.3024692902</v>
      </c>
      <c r="H825" s="3">
        <v>1000000</v>
      </c>
      <c r="I825" s="3">
        <v>10000</v>
      </c>
      <c r="J825" s="3">
        <v>8.3333333333333304</v>
      </c>
    </row>
    <row r="826" spans="1:10" x14ac:dyDescent="0.35">
      <c r="A826" s="3">
        <v>2348</v>
      </c>
      <c r="B826" s="3">
        <v>2349</v>
      </c>
      <c r="C826" s="3">
        <v>6</v>
      </c>
      <c r="D826" s="3">
        <v>3.3</v>
      </c>
      <c r="E826" s="3">
        <v>156</v>
      </c>
      <c r="F826" s="3">
        <v>1500</v>
      </c>
      <c r="G826" s="3">
        <v>23326.730398997101</v>
      </c>
      <c r="H826" s="3">
        <v>100000000</v>
      </c>
      <c r="I826" s="3">
        <v>10</v>
      </c>
      <c r="J826" s="3">
        <v>9.6153846153846096</v>
      </c>
    </row>
    <row r="827" spans="1:10" x14ac:dyDescent="0.35">
      <c r="A827" s="3">
        <v>2350</v>
      </c>
      <c r="B827" s="3">
        <v>2351</v>
      </c>
      <c r="C827" s="3">
        <v>6</v>
      </c>
      <c r="D827" s="3">
        <v>3.3</v>
      </c>
      <c r="E827" s="3">
        <v>156</v>
      </c>
      <c r="F827" s="3">
        <v>1500</v>
      </c>
      <c r="G827" s="3">
        <v>23326.730398997101</v>
      </c>
      <c r="H827" s="3">
        <v>100000000</v>
      </c>
      <c r="I827" s="3">
        <v>1</v>
      </c>
      <c r="J827" s="3">
        <v>9.6153846153846096</v>
      </c>
    </row>
    <row r="828" spans="1:10" x14ac:dyDescent="0.35">
      <c r="A828" s="3">
        <v>2359</v>
      </c>
      <c r="B828" s="3">
        <v>2360</v>
      </c>
      <c r="C828" s="3">
        <v>7</v>
      </c>
      <c r="D828" s="3">
        <v>1</v>
      </c>
      <c r="E828" s="3">
        <v>168</v>
      </c>
      <c r="F828" s="3">
        <v>1500</v>
      </c>
      <c r="G828" s="3">
        <v>22550.977581871</v>
      </c>
      <c r="H828" s="3">
        <v>10000000</v>
      </c>
      <c r="I828" s="3">
        <v>100000</v>
      </c>
      <c r="J828" s="3">
        <v>8.9285714285714199</v>
      </c>
    </row>
    <row r="829" spans="1:10" x14ac:dyDescent="0.35">
      <c r="A829" s="3">
        <v>2361</v>
      </c>
      <c r="B829" s="3">
        <v>2362</v>
      </c>
      <c r="C829" s="3">
        <v>7</v>
      </c>
      <c r="D829" s="3">
        <v>3.4</v>
      </c>
      <c r="E829" s="3">
        <v>168</v>
      </c>
      <c r="F829" s="3">
        <v>1500</v>
      </c>
      <c r="G829" s="3">
        <v>27968.9145845889</v>
      </c>
      <c r="H829" s="3">
        <v>1000000</v>
      </c>
      <c r="I829" s="3">
        <v>10000</v>
      </c>
      <c r="J829" s="3">
        <v>8.9285714285714199</v>
      </c>
    </row>
    <row r="830" spans="1:10" x14ac:dyDescent="0.35">
      <c r="A830" s="3">
        <v>2371</v>
      </c>
      <c r="B830" s="3">
        <v>2372</v>
      </c>
      <c r="C830" s="3">
        <v>7</v>
      </c>
      <c r="D830" s="3">
        <v>3.3</v>
      </c>
      <c r="E830" s="3">
        <v>180</v>
      </c>
      <c r="F830" s="3">
        <v>1500</v>
      </c>
      <c r="G830" s="3">
        <v>30948.693861336698</v>
      </c>
      <c r="H830" s="3">
        <v>100000000</v>
      </c>
      <c r="I830" s="3">
        <v>10</v>
      </c>
      <c r="J830" s="3">
        <v>8.3333333333333304</v>
      </c>
    </row>
    <row r="831" spans="1:10" x14ac:dyDescent="0.35">
      <c r="A831" s="3">
        <v>2372</v>
      </c>
      <c r="B831" s="3">
        <v>2373</v>
      </c>
      <c r="C831" s="3">
        <v>7</v>
      </c>
      <c r="D831" s="3">
        <v>3.3</v>
      </c>
      <c r="E831" s="3">
        <v>192</v>
      </c>
      <c r="F831" s="3">
        <v>1500</v>
      </c>
      <c r="G831" s="3">
        <v>34109.795770077602</v>
      </c>
      <c r="H831" s="3">
        <v>100000000</v>
      </c>
      <c r="I831" s="3">
        <v>10</v>
      </c>
      <c r="J831" s="3">
        <v>7.8125</v>
      </c>
    </row>
    <row r="832" spans="1:10" x14ac:dyDescent="0.35">
      <c r="A832" s="3">
        <v>2379</v>
      </c>
      <c r="B832" s="3">
        <v>2380</v>
      </c>
      <c r="C832" s="3">
        <v>7</v>
      </c>
      <c r="D832" s="3">
        <v>3.3</v>
      </c>
      <c r="E832" s="3">
        <v>192</v>
      </c>
      <c r="F832" s="3">
        <v>1500</v>
      </c>
      <c r="G832" s="3">
        <v>34109.795770077602</v>
      </c>
      <c r="H832" s="3">
        <v>100000000</v>
      </c>
      <c r="I832" s="3">
        <v>1</v>
      </c>
      <c r="J832" s="3">
        <v>7.8125</v>
      </c>
    </row>
    <row r="833" spans="1:10" x14ac:dyDescent="0.35">
      <c r="A833" s="3">
        <v>2382</v>
      </c>
      <c r="B833" s="3">
        <v>2383</v>
      </c>
      <c r="C833" s="3">
        <v>8</v>
      </c>
      <c r="D833" s="3">
        <v>1</v>
      </c>
      <c r="E833" s="3">
        <v>168</v>
      </c>
      <c r="F833" s="3">
        <v>1500</v>
      </c>
      <c r="G833" s="3">
        <v>22550.977581871</v>
      </c>
      <c r="H833" s="3">
        <v>10000000</v>
      </c>
      <c r="I833" s="3">
        <v>100000</v>
      </c>
      <c r="J833" s="3">
        <v>8.9285714285714199</v>
      </c>
    </row>
    <row r="834" spans="1:10" x14ac:dyDescent="0.35">
      <c r="A834" s="3">
        <v>2383</v>
      </c>
      <c r="B834" s="3">
        <v>2384</v>
      </c>
      <c r="C834" s="3">
        <v>8</v>
      </c>
      <c r="D834" s="3">
        <v>1</v>
      </c>
      <c r="E834" s="3">
        <v>168</v>
      </c>
      <c r="F834" s="3">
        <v>1500</v>
      </c>
      <c r="G834" s="3">
        <v>22550.977581871</v>
      </c>
      <c r="H834" s="3">
        <v>10000000</v>
      </c>
      <c r="I834" s="3">
        <v>100000</v>
      </c>
      <c r="J834" s="3">
        <v>8.9285714285714199</v>
      </c>
    </row>
    <row r="835" spans="1:10" x14ac:dyDescent="0.35">
      <c r="A835" s="3">
        <v>2384</v>
      </c>
      <c r="B835" s="3">
        <v>2385</v>
      </c>
      <c r="C835" s="3">
        <v>8</v>
      </c>
      <c r="D835" s="3">
        <v>3.4</v>
      </c>
      <c r="E835" s="3">
        <v>204</v>
      </c>
      <c r="F835" s="3">
        <v>1500</v>
      </c>
      <c r="G835" s="3">
        <v>39012.104718175397</v>
      </c>
      <c r="H835" s="3">
        <v>1000000</v>
      </c>
      <c r="I835" s="3">
        <v>10000</v>
      </c>
      <c r="J835" s="3">
        <v>7.3529411764705799</v>
      </c>
    </row>
    <row r="836" spans="1:10" x14ac:dyDescent="0.35">
      <c r="A836" s="3">
        <v>2385</v>
      </c>
      <c r="B836" s="3">
        <v>2386</v>
      </c>
      <c r="C836" s="3">
        <v>8</v>
      </c>
      <c r="D836" s="3">
        <v>3.4</v>
      </c>
      <c r="E836" s="3">
        <v>180</v>
      </c>
      <c r="F836" s="3">
        <v>1500</v>
      </c>
      <c r="G836" s="3">
        <v>31733.399294188199</v>
      </c>
      <c r="H836" s="3">
        <v>1000000</v>
      </c>
      <c r="I836" s="3">
        <v>10000</v>
      </c>
      <c r="J836" s="3">
        <v>8.3333333333333304</v>
      </c>
    </row>
    <row r="837" spans="1:10" x14ac:dyDescent="0.35">
      <c r="A837" s="3">
        <v>2386</v>
      </c>
      <c r="B837" s="3">
        <v>2387</v>
      </c>
      <c r="C837" s="3">
        <v>8</v>
      </c>
      <c r="D837" s="3">
        <v>3.4</v>
      </c>
      <c r="E837" s="3">
        <v>204</v>
      </c>
      <c r="F837" s="3">
        <v>1500</v>
      </c>
      <c r="G837" s="3">
        <v>39012.104718175397</v>
      </c>
      <c r="H837" s="3">
        <v>1000000</v>
      </c>
      <c r="I837" s="3">
        <v>10000</v>
      </c>
      <c r="J837" s="3">
        <v>7.3529411764705799</v>
      </c>
    </row>
    <row r="838" spans="1:10" x14ac:dyDescent="0.35">
      <c r="A838" s="3">
        <v>2387</v>
      </c>
      <c r="B838" s="3">
        <v>2388</v>
      </c>
      <c r="C838" s="3">
        <v>8</v>
      </c>
      <c r="D838" s="3">
        <v>3.4</v>
      </c>
      <c r="E838" s="3">
        <v>180</v>
      </c>
      <c r="F838" s="3">
        <v>1500</v>
      </c>
      <c r="G838" s="3">
        <v>31733.399294188199</v>
      </c>
      <c r="H838" s="3">
        <v>1000000</v>
      </c>
      <c r="I838" s="3">
        <v>10000</v>
      </c>
      <c r="J838" s="3">
        <v>8.3333333333333304</v>
      </c>
    </row>
    <row r="839" spans="1:10" x14ac:dyDescent="0.35">
      <c r="A839" s="3">
        <v>2388</v>
      </c>
      <c r="B839" s="3">
        <v>2389</v>
      </c>
      <c r="C839" s="3">
        <v>8</v>
      </c>
      <c r="D839" s="3">
        <v>3.4</v>
      </c>
      <c r="E839" s="3">
        <v>168</v>
      </c>
      <c r="F839" s="3">
        <v>1500</v>
      </c>
      <c r="G839" s="3">
        <v>27968.9145845889</v>
      </c>
      <c r="H839" s="3">
        <v>1000000</v>
      </c>
      <c r="I839" s="3">
        <v>10000</v>
      </c>
      <c r="J839" s="3">
        <v>8.9285714285714199</v>
      </c>
    </row>
    <row r="840" spans="1:10" x14ac:dyDescent="0.35">
      <c r="A840" s="3">
        <v>2389</v>
      </c>
      <c r="B840" s="3">
        <v>2390</v>
      </c>
      <c r="C840" s="3">
        <v>8</v>
      </c>
      <c r="D840" s="3">
        <v>3.4</v>
      </c>
      <c r="E840" s="3">
        <v>204</v>
      </c>
      <c r="F840" s="3">
        <v>1500</v>
      </c>
      <c r="G840" s="3">
        <v>39012.104718175397</v>
      </c>
      <c r="H840" s="3">
        <v>1000000</v>
      </c>
      <c r="I840" s="3">
        <v>10000</v>
      </c>
      <c r="J840" s="3">
        <v>7.3529411764705799</v>
      </c>
    </row>
    <row r="841" spans="1:10" x14ac:dyDescent="0.35">
      <c r="A841" s="3">
        <v>2390</v>
      </c>
      <c r="B841" s="3">
        <v>2391</v>
      </c>
      <c r="C841" s="3">
        <v>8</v>
      </c>
      <c r="D841" s="3">
        <v>3.3</v>
      </c>
      <c r="E841" s="3">
        <v>168</v>
      </c>
      <c r="F841" s="3">
        <v>1500</v>
      </c>
      <c r="G841" s="3">
        <v>27184.209151737301</v>
      </c>
      <c r="H841" s="3">
        <v>100000000</v>
      </c>
      <c r="I841" s="3">
        <v>10</v>
      </c>
      <c r="J841" s="3">
        <v>8.9285714285714199</v>
      </c>
    </row>
    <row r="842" spans="1:10" x14ac:dyDescent="0.35">
      <c r="A842" s="3">
        <v>2391</v>
      </c>
      <c r="B842" s="3">
        <v>2392</v>
      </c>
      <c r="C842" s="3">
        <v>8</v>
      </c>
      <c r="D842" s="3">
        <v>3.3</v>
      </c>
      <c r="E842" s="3">
        <v>144</v>
      </c>
      <c r="F842" s="3">
        <v>1500</v>
      </c>
      <c r="G842" s="3">
        <v>23272.067631061898</v>
      </c>
      <c r="H842" s="3">
        <v>100000000</v>
      </c>
      <c r="I842" s="3">
        <v>10</v>
      </c>
      <c r="J842" s="3">
        <v>10.4166666666666</v>
      </c>
    </row>
    <row r="843" spans="1:10" x14ac:dyDescent="0.35">
      <c r="A843" s="3">
        <v>2392</v>
      </c>
      <c r="B843" s="3">
        <v>2393</v>
      </c>
      <c r="C843" s="3">
        <v>8</v>
      </c>
      <c r="D843" s="3">
        <v>3.3</v>
      </c>
      <c r="E843" s="3">
        <v>192</v>
      </c>
      <c r="F843" s="3">
        <v>1500</v>
      </c>
      <c r="G843" s="3">
        <v>34109.795770077602</v>
      </c>
      <c r="H843" s="3">
        <v>100000000</v>
      </c>
      <c r="I843" s="3">
        <v>10</v>
      </c>
      <c r="J843" s="3">
        <v>7.8125</v>
      </c>
    </row>
    <row r="844" spans="1:10" x14ac:dyDescent="0.35">
      <c r="A844" s="3">
        <v>2393</v>
      </c>
      <c r="B844" s="3">
        <v>2394</v>
      </c>
      <c r="C844" s="3">
        <v>8</v>
      </c>
      <c r="D844" s="3">
        <v>3.3</v>
      </c>
      <c r="E844" s="3">
        <v>168</v>
      </c>
      <c r="F844" s="3">
        <v>1500</v>
      </c>
      <c r="G844" s="3">
        <v>27184.209151737301</v>
      </c>
      <c r="H844" s="3">
        <v>100000000</v>
      </c>
      <c r="I844" s="3">
        <v>10</v>
      </c>
      <c r="J844" s="3">
        <v>8.9285714285714199</v>
      </c>
    </row>
    <row r="845" spans="1:10" x14ac:dyDescent="0.35">
      <c r="A845" s="3">
        <v>2394</v>
      </c>
      <c r="B845" s="3">
        <v>2395</v>
      </c>
      <c r="C845" s="3">
        <v>8</v>
      </c>
      <c r="D845" s="3">
        <v>3.3</v>
      </c>
      <c r="E845" s="3">
        <v>180</v>
      </c>
      <c r="F845" s="3">
        <v>1500</v>
      </c>
      <c r="G845" s="3">
        <v>30948.693861336698</v>
      </c>
      <c r="H845" s="3">
        <v>100000000</v>
      </c>
      <c r="I845" s="3">
        <v>10</v>
      </c>
      <c r="J845" s="3">
        <v>8.3333333333333304</v>
      </c>
    </row>
    <row r="846" spans="1:10" x14ac:dyDescent="0.35">
      <c r="A846" s="3">
        <v>2395</v>
      </c>
      <c r="B846" s="3">
        <v>2396</v>
      </c>
      <c r="C846" s="3">
        <v>8</v>
      </c>
      <c r="D846" s="3">
        <v>3.3</v>
      </c>
      <c r="E846" s="3">
        <v>180</v>
      </c>
      <c r="F846" s="3">
        <v>1500</v>
      </c>
      <c r="G846" s="3">
        <v>30948.693861336698</v>
      </c>
      <c r="H846" s="3">
        <v>100000000</v>
      </c>
      <c r="I846" s="3">
        <v>10</v>
      </c>
      <c r="J846" s="3">
        <v>8.3333333333333304</v>
      </c>
    </row>
    <row r="847" spans="1:10" x14ac:dyDescent="0.35">
      <c r="A847" s="3">
        <v>2396</v>
      </c>
      <c r="B847" s="3">
        <v>2397</v>
      </c>
      <c r="C847" s="3">
        <v>8</v>
      </c>
      <c r="D847" s="3">
        <v>3.3</v>
      </c>
      <c r="E847" s="3">
        <v>180</v>
      </c>
      <c r="F847" s="3">
        <v>1500</v>
      </c>
      <c r="G847" s="3">
        <v>30948.693861336698</v>
      </c>
      <c r="H847" s="3">
        <v>100000000</v>
      </c>
      <c r="I847" s="3">
        <v>1</v>
      </c>
      <c r="J847" s="3">
        <v>8.3333333333333304</v>
      </c>
    </row>
    <row r="848" spans="1:10" x14ac:dyDescent="0.35">
      <c r="A848" s="3">
        <v>2397</v>
      </c>
      <c r="B848" s="3">
        <v>2398</v>
      </c>
      <c r="C848" s="3">
        <v>8</v>
      </c>
      <c r="D848" s="3">
        <v>3.3</v>
      </c>
      <c r="E848" s="3">
        <v>156</v>
      </c>
      <c r="F848" s="3">
        <v>1500</v>
      </c>
      <c r="G848" s="3">
        <v>25525.968378051399</v>
      </c>
      <c r="H848" s="3">
        <v>100000000</v>
      </c>
      <c r="I848" s="3">
        <v>1</v>
      </c>
      <c r="J848" s="3">
        <v>9.6153846153846096</v>
      </c>
    </row>
    <row r="849" spans="1:10" x14ac:dyDescent="0.35">
      <c r="A849" s="3">
        <v>2398</v>
      </c>
      <c r="B849" s="3">
        <v>2399</v>
      </c>
      <c r="C849" s="3">
        <v>8</v>
      </c>
      <c r="D849" s="3">
        <v>3.3</v>
      </c>
      <c r="E849" s="3">
        <v>192</v>
      </c>
      <c r="F849" s="3">
        <v>1500</v>
      </c>
      <c r="G849" s="3">
        <v>34109.795770077602</v>
      </c>
      <c r="H849" s="3">
        <v>100000000</v>
      </c>
      <c r="I849" s="3">
        <v>1</v>
      </c>
      <c r="J849" s="3">
        <v>7.8125</v>
      </c>
    </row>
    <row r="850" spans="1:10" x14ac:dyDescent="0.35">
      <c r="A850" s="3">
        <v>2399</v>
      </c>
      <c r="B850" s="3">
        <v>2400</v>
      </c>
      <c r="C850" s="3">
        <v>8</v>
      </c>
      <c r="D850" s="3">
        <v>3.3</v>
      </c>
      <c r="E850" s="3">
        <v>192</v>
      </c>
      <c r="F850" s="3">
        <v>1500</v>
      </c>
      <c r="G850" s="3">
        <v>34109.795770077602</v>
      </c>
      <c r="H850" s="3">
        <v>100000000</v>
      </c>
      <c r="I850" s="3">
        <v>1</v>
      </c>
      <c r="J850" s="3">
        <v>7.8125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AC54-D94F-481E-B55C-D9AA78C82706}">
  <dimension ref="A1:J850"/>
  <sheetViews>
    <sheetView workbookViewId="0">
      <selection sqref="A1:J850"/>
    </sheetView>
  </sheetViews>
  <sheetFormatPr defaultRowHeight="14.5" x14ac:dyDescent="0.35"/>
  <sheetData>
    <row r="1" spans="1:10" x14ac:dyDescent="0.35">
      <c r="A1" s="3" t="s">
        <v>240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</row>
    <row r="2" spans="1:10" x14ac:dyDescent="0.35">
      <c r="A2" s="3">
        <v>0</v>
      </c>
      <c r="B2" s="3">
        <v>1</v>
      </c>
      <c r="C2" s="3">
        <v>2</v>
      </c>
      <c r="D2" s="3">
        <v>1</v>
      </c>
      <c r="E2" s="3">
        <v>180</v>
      </c>
      <c r="F2" s="3">
        <v>1950</v>
      </c>
      <c r="G2" s="3">
        <v>15981.3225503998</v>
      </c>
      <c r="H2" s="3">
        <v>1</v>
      </c>
      <c r="I2" s="3">
        <v>100000000</v>
      </c>
      <c r="J2" s="3">
        <v>10.8333333333333</v>
      </c>
    </row>
    <row r="3" spans="1:10" x14ac:dyDescent="0.35">
      <c r="A3" s="3">
        <v>1</v>
      </c>
      <c r="B3" s="3">
        <v>2</v>
      </c>
      <c r="C3" s="3">
        <v>2</v>
      </c>
      <c r="D3" s="3">
        <v>1</v>
      </c>
      <c r="E3" s="3">
        <v>228</v>
      </c>
      <c r="F3" s="3">
        <v>1950</v>
      </c>
      <c r="G3" s="3">
        <v>27051.056394078299</v>
      </c>
      <c r="H3" s="3">
        <v>1</v>
      </c>
      <c r="I3" s="3">
        <v>100000000</v>
      </c>
      <c r="J3" s="3">
        <v>8.5526315789473593</v>
      </c>
    </row>
    <row r="4" spans="1:10" x14ac:dyDescent="0.35">
      <c r="A4" s="3">
        <v>2</v>
      </c>
      <c r="B4" s="3">
        <v>3</v>
      </c>
      <c r="C4" s="3">
        <v>2</v>
      </c>
      <c r="D4" s="3">
        <v>1</v>
      </c>
      <c r="E4" s="3">
        <v>252</v>
      </c>
      <c r="F4" s="3">
        <v>1950</v>
      </c>
      <c r="G4" s="3">
        <v>32585.9233159176</v>
      </c>
      <c r="H4" s="3">
        <v>1</v>
      </c>
      <c r="I4" s="3">
        <v>100000000</v>
      </c>
      <c r="J4" s="3">
        <v>7.7380952380952301</v>
      </c>
    </row>
    <row r="5" spans="1:10" x14ac:dyDescent="0.35">
      <c r="A5" s="3">
        <v>3</v>
      </c>
      <c r="B5" s="3">
        <v>4</v>
      </c>
      <c r="C5" s="3">
        <v>2</v>
      </c>
      <c r="D5" s="3">
        <v>3.3</v>
      </c>
      <c r="E5" s="3">
        <v>240</v>
      </c>
      <c r="F5" s="3">
        <v>1950</v>
      </c>
      <c r="G5" s="3">
        <v>35376.919434645803</v>
      </c>
      <c r="H5" s="3">
        <v>1</v>
      </c>
      <c r="I5" s="3">
        <v>10</v>
      </c>
      <c r="J5" s="3">
        <v>8.125</v>
      </c>
    </row>
    <row r="6" spans="1:10" x14ac:dyDescent="0.35">
      <c r="A6" s="3">
        <v>4</v>
      </c>
      <c r="B6" s="3">
        <v>5</v>
      </c>
      <c r="C6" s="3">
        <v>2</v>
      </c>
      <c r="D6" s="3">
        <v>3.3</v>
      </c>
      <c r="E6" s="3">
        <v>252</v>
      </c>
      <c r="F6" s="3">
        <v>1950</v>
      </c>
      <c r="G6" s="3">
        <v>38144.352895565396</v>
      </c>
      <c r="H6" s="3">
        <v>1000</v>
      </c>
      <c r="I6" s="3">
        <v>10</v>
      </c>
      <c r="J6" s="3">
        <v>7.7380952380952301</v>
      </c>
    </row>
    <row r="7" spans="1:10" x14ac:dyDescent="0.35">
      <c r="A7" s="3">
        <v>5</v>
      </c>
      <c r="B7" s="3">
        <v>6</v>
      </c>
      <c r="C7" s="3">
        <v>2</v>
      </c>
      <c r="D7" s="3">
        <v>3.3</v>
      </c>
      <c r="E7" s="3">
        <v>264</v>
      </c>
      <c r="F7" s="3">
        <v>1950</v>
      </c>
      <c r="G7" s="3">
        <v>40911.786356484998</v>
      </c>
      <c r="H7" s="3">
        <v>1</v>
      </c>
      <c r="I7" s="3">
        <v>10</v>
      </c>
      <c r="J7" s="3">
        <v>7.3863636363636296</v>
      </c>
    </row>
    <row r="8" spans="1:10" x14ac:dyDescent="0.35">
      <c r="A8" s="3">
        <v>6</v>
      </c>
      <c r="B8" s="3">
        <v>7</v>
      </c>
      <c r="C8" s="3">
        <v>2</v>
      </c>
      <c r="D8" s="3">
        <v>3.3</v>
      </c>
      <c r="E8" s="3">
        <v>240</v>
      </c>
      <c r="F8" s="3">
        <v>1950</v>
      </c>
      <c r="G8" s="3">
        <v>35376.919434645803</v>
      </c>
      <c r="H8" s="3">
        <v>1000</v>
      </c>
      <c r="I8" s="3">
        <v>10</v>
      </c>
      <c r="J8" s="3">
        <v>8.125</v>
      </c>
    </row>
    <row r="9" spans="1:10" x14ac:dyDescent="0.35">
      <c r="A9" s="3">
        <v>7</v>
      </c>
      <c r="B9" s="3">
        <v>8</v>
      </c>
      <c r="C9" s="3">
        <v>2</v>
      </c>
      <c r="D9" s="3">
        <v>3.3</v>
      </c>
      <c r="E9" s="3">
        <v>240</v>
      </c>
      <c r="F9" s="3">
        <v>1950</v>
      </c>
      <c r="G9" s="3">
        <v>35376.919434645803</v>
      </c>
      <c r="H9" s="3">
        <v>1</v>
      </c>
      <c r="I9" s="3">
        <v>10</v>
      </c>
      <c r="J9" s="3">
        <v>8.125</v>
      </c>
    </row>
    <row r="10" spans="1:10" x14ac:dyDescent="0.35">
      <c r="A10" s="3">
        <v>8</v>
      </c>
      <c r="B10" s="3">
        <v>9</v>
      </c>
      <c r="C10" s="3">
        <v>2</v>
      </c>
      <c r="D10" s="3">
        <v>3.3</v>
      </c>
      <c r="E10" s="3">
        <v>288</v>
      </c>
      <c r="F10" s="3">
        <v>1950</v>
      </c>
      <c r="G10" s="3">
        <v>46446.653278324302</v>
      </c>
      <c r="H10" s="3">
        <v>1</v>
      </c>
      <c r="I10" s="3">
        <v>10</v>
      </c>
      <c r="J10" s="3">
        <v>6.7708333333333304</v>
      </c>
    </row>
    <row r="11" spans="1:10" x14ac:dyDescent="0.35">
      <c r="A11" s="3">
        <v>9</v>
      </c>
      <c r="B11" s="3">
        <v>10</v>
      </c>
      <c r="C11" s="3">
        <v>2</v>
      </c>
      <c r="D11" s="3">
        <v>3.3</v>
      </c>
      <c r="E11" s="3">
        <v>240</v>
      </c>
      <c r="F11" s="3">
        <v>1950</v>
      </c>
      <c r="G11" s="3">
        <v>35376.919434645803</v>
      </c>
      <c r="H11" s="3">
        <v>1000</v>
      </c>
      <c r="I11" s="3">
        <v>10</v>
      </c>
      <c r="J11" s="3">
        <v>8.125</v>
      </c>
    </row>
    <row r="12" spans="1:10" x14ac:dyDescent="0.35">
      <c r="A12" s="3">
        <v>10</v>
      </c>
      <c r="B12" s="3">
        <v>11</v>
      </c>
      <c r="C12" s="3">
        <v>2</v>
      </c>
      <c r="D12" s="3">
        <v>3.3</v>
      </c>
      <c r="E12" s="3">
        <v>180</v>
      </c>
      <c r="F12" s="3">
        <v>1950</v>
      </c>
      <c r="G12" s="3">
        <v>21539.752130047698</v>
      </c>
      <c r="H12" s="3">
        <v>1000</v>
      </c>
      <c r="I12" s="3">
        <v>10</v>
      </c>
      <c r="J12" s="3">
        <v>10.8333333333333</v>
      </c>
    </row>
    <row r="13" spans="1:10" x14ac:dyDescent="0.35">
      <c r="A13" s="3">
        <v>11</v>
      </c>
      <c r="B13" s="3">
        <v>12</v>
      </c>
      <c r="C13" s="3">
        <v>2</v>
      </c>
      <c r="D13" s="3">
        <v>3.3</v>
      </c>
      <c r="E13" s="3">
        <v>192</v>
      </c>
      <c r="F13" s="3">
        <v>1950</v>
      </c>
      <c r="G13" s="3">
        <v>24307.1855909673</v>
      </c>
      <c r="H13" s="3">
        <v>1</v>
      </c>
      <c r="I13" s="3">
        <v>10</v>
      </c>
      <c r="J13" s="3">
        <v>10.15625</v>
      </c>
    </row>
    <row r="14" spans="1:10" x14ac:dyDescent="0.35">
      <c r="A14" s="3">
        <v>12</v>
      </c>
      <c r="B14" s="3">
        <v>13</v>
      </c>
      <c r="C14" s="3">
        <v>2</v>
      </c>
      <c r="D14" s="3">
        <v>3.3</v>
      </c>
      <c r="E14" s="3">
        <v>204</v>
      </c>
      <c r="F14" s="3">
        <v>1950</v>
      </c>
      <c r="G14" s="3">
        <v>27074.619051886901</v>
      </c>
      <c r="H14" s="3">
        <v>1</v>
      </c>
      <c r="I14" s="3">
        <v>10</v>
      </c>
      <c r="J14" s="3">
        <v>9.5588235294117592</v>
      </c>
    </row>
    <row r="15" spans="1:10" x14ac:dyDescent="0.35">
      <c r="A15" s="3">
        <v>13</v>
      </c>
      <c r="B15" s="3">
        <v>14</v>
      </c>
      <c r="C15" s="3">
        <v>2</v>
      </c>
      <c r="D15" s="3">
        <v>3.3</v>
      </c>
      <c r="E15" s="3">
        <v>216</v>
      </c>
      <c r="F15" s="3">
        <v>1950</v>
      </c>
      <c r="G15" s="3">
        <v>29842.052512806498</v>
      </c>
      <c r="H15" s="3">
        <v>1000</v>
      </c>
      <c r="I15" s="3">
        <v>10</v>
      </c>
      <c r="J15" s="3">
        <v>9.0277777777777697</v>
      </c>
    </row>
    <row r="16" spans="1:10" x14ac:dyDescent="0.35">
      <c r="A16" s="3">
        <v>14</v>
      </c>
      <c r="B16" s="3">
        <v>15</v>
      </c>
      <c r="C16" s="3">
        <v>2</v>
      </c>
      <c r="D16" s="3">
        <v>3.3</v>
      </c>
      <c r="E16" s="3">
        <v>228</v>
      </c>
      <c r="F16" s="3">
        <v>1950</v>
      </c>
      <c r="G16" s="3">
        <v>32609.485973726201</v>
      </c>
      <c r="H16" s="3">
        <v>1</v>
      </c>
      <c r="I16" s="3">
        <v>10</v>
      </c>
      <c r="J16" s="3">
        <v>8.5526315789473593</v>
      </c>
    </row>
    <row r="17" spans="1:10" x14ac:dyDescent="0.35">
      <c r="A17" s="3">
        <v>15</v>
      </c>
      <c r="B17" s="3">
        <v>16</v>
      </c>
      <c r="C17" s="3">
        <v>2</v>
      </c>
      <c r="D17" s="3">
        <v>3.3</v>
      </c>
      <c r="E17" s="3">
        <v>228</v>
      </c>
      <c r="F17" s="3">
        <v>1950</v>
      </c>
      <c r="G17" s="3">
        <v>32609.485973726201</v>
      </c>
      <c r="H17" s="3">
        <v>1000</v>
      </c>
      <c r="I17" s="3">
        <v>10</v>
      </c>
      <c r="J17" s="3">
        <v>8.5526315789473593</v>
      </c>
    </row>
    <row r="18" spans="1:10" x14ac:dyDescent="0.35">
      <c r="A18" s="3">
        <v>19</v>
      </c>
      <c r="B18" s="3">
        <v>20</v>
      </c>
      <c r="C18" s="3">
        <v>3</v>
      </c>
      <c r="D18" s="3">
        <v>1</v>
      </c>
      <c r="E18" s="3">
        <v>240</v>
      </c>
      <c r="F18" s="3">
        <v>1950</v>
      </c>
      <c r="G18" s="3">
        <v>32610.276570991002</v>
      </c>
      <c r="H18" s="3">
        <v>1</v>
      </c>
      <c r="I18" s="3">
        <v>100000000</v>
      </c>
      <c r="J18" s="3">
        <v>8.125</v>
      </c>
    </row>
    <row r="19" spans="1:10" x14ac:dyDescent="0.35">
      <c r="A19" s="3">
        <v>26</v>
      </c>
      <c r="B19" s="3">
        <v>27</v>
      </c>
      <c r="C19" s="3">
        <v>3</v>
      </c>
      <c r="D19" s="3">
        <v>3.3</v>
      </c>
      <c r="E19" s="3">
        <v>240</v>
      </c>
      <c r="F19" s="3">
        <v>1950</v>
      </c>
      <c r="G19" s="3">
        <v>38168.706150638798</v>
      </c>
      <c r="H19" s="3">
        <v>1000</v>
      </c>
      <c r="I19" s="3">
        <v>10</v>
      </c>
      <c r="J19" s="3">
        <v>8.125</v>
      </c>
    </row>
    <row r="20" spans="1:10" x14ac:dyDescent="0.35">
      <c r="A20" s="3">
        <v>48</v>
      </c>
      <c r="B20" s="3">
        <v>49</v>
      </c>
      <c r="C20" s="3">
        <v>4</v>
      </c>
      <c r="D20" s="3">
        <v>3.4</v>
      </c>
      <c r="E20" s="3">
        <v>216</v>
      </c>
      <c r="F20" s="3">
        <v>1950</v>
      </c>
      <c r="G20" s="3">
        <v>35667.296796081602</v>
      </c>
      <c r="H20" s="3">
        <v>1000000</v>
      </c>
      <c r="I20" s="3">
        <v>10000</v>
      </c>
      <c r="J20" s="3">
        <v>9.0277777777777697</v>
      </c>
    </row>
    <row r="21" spans="1:10" x14ac:dyDescent="0.35">
      <c r="A21" s="3">
        <v>50</v>
      </c>
      <c r="B21" s="3">
        <v>51</v>
      </c>
      <c r="C21" s="3">
        <v>4</v>
      </c>
      <c r="D21" s="3">
        <v>3.4</v>
      </c>
      <c r="E21" s="3">
        <v>240</v>
      </c>
      <c r="F21" s="3">
        <v>1950</v>
      </c>
      <c r="G21" s="3">
        <v>41202.163717920797</v>
      </c>
      <c r="H21" s="3">
        <v>100</v>
      </c>
      <c r="I21" s="3">
        <v>10000</v>
      </c>
      <c r="J21" s="3">
        <v>8.125</v>
      </c>
    </row>
    <row r="22" spans="1:10" x14ac:dyDescent="0.35">
      <c r="A22" s="3">
        <v>56</v>
      </c>
      <c r="B22" s="3">
        <v>57</v>
      </c>
      <c r="C22" s="3">
        <v>4</v>
      </c>
      <c r="D22" s="3">
        <v>3.1</v>
      </c>
      <c r="E22" s="3">
        <v>228</v>
      </c>
      <c r="F22" s="3">
        <v>1950</v>
      </c>
      <c r="G22" s="3">
        <v>37709.717703134098</v>
      </c>
      <c r="H22" s="3">
        <v>100000</v>
      </c>
      <c r="I22" s="3">
        <v>10000</v>
      </c>
      <c r="J22" s="3">
        <v>8.5526315789473593</v>
      </c>
    </row>
    <row r="23" spans="1:10" x14ac:dyDescent="0.35">
      <c r="A23" s="3">
        <v>58</v>
      </c>
      <c r="B23" s="3">
        <v>59</v>
      </c>
      <c r="C23" s="3">
        <v>4</v>
      </c>
      <c r="D23" s="3">
        <v>3.4</v>
      </c>
      <c r="E23" s="3">
        <v>204</v>
      </c>
      <c r="F23" s="3">
        <v>1950</v>
      </c>
      <c r="G23" s="3">
        <v>32899.863335162001</v>
      </c>
      <c r="H23" s="3">
        <v>1000000</v>
      </c>
      <c r="I23" s="3">
        <v>10000</v>
      </c>
      <c r="J23" s="3">
        <v>9.5588235294117592</v>
      </c>
    </row>
    <row r="24" spans="1:10" x14ac:dyDescent="0.35">
      <c r="A24" s="3">
        <v>76</v>
      </c>
      <c r="B24" s="3">
        <v>77</v>
      </c>
      <c r="C24" s="3">
        <v>4</v>
      </c>
      <c r="D24" s="3">
        <v>3.2</v>
      </c>
      <c r="E24" s="3">
        <v>264</v>
      </c>
      <c r="F24" s="3">
        <v>1950</v>
      </c>
      <c r="G24" s="3">
        <v>46253.688937182</v>
      </c>
      <c r="H24" s="3">
        <v>10</v>
      </c>
      <c r="I24" s="3">
        <v>10</v>
      </c>
      <c r="J24" s="3">
        <v>7.3863636363636296</v>
      </c>
    </row>
    <row r="25" spans="1:10" x14ac:dyDescent="0.35">
      <c r="A25" s="3">
        <v>79</v>
      </c>
      <c r="B25" s="3">
        <v>80</v>
      </c>
      <c r="C25" s="3">
        <v>4</v>
      </c>
      <c r="D25" s="3">
        <v>3.2</v>
      </c>
      <c r="E25" s="3">
        <v>192</v>
      </c>
      <c r="F25" s="3">
        <v>1950</v>
      </c>
      <c r="G25" s="3">
        <v>29649.088171664302</v>
      </c>
      <c r="H25" s="3">
        <v>10</v>
      </c>
      <c r="I25" s="3">
        <v>10</v>
      </c>
      <c r="J25" s="3">
        <v>10.15625</v>
      </c>
    </row>
    <row r="26" spans="1:10" x14ac:dyDescent="0.35">
      <c r="A26" s="3">
        <v>90</v>
      </c>
      <c r="B26" s="3">
        <v>91</v>
      </c>
      <c r="C26" s="3">
        <v>4</v>
      </c>
      <c r="D26" s="3">
        <v>3.3</v>
      </c>
      <c r="E26" s="3">
        <v>228</v>
      </c>
      <c r="F26" s="3">
        <v>1950</v>
      </c>
      <c r="G26" s="3">
        <v>38193.0594057122</v>
      </c>
      <c r="H26" s="3">
        <v>1000</v>
      </c>
      <c r="I26" s="3">
        <v>1</v>
      </c>
      <c r="J26" s="3">
        <v>8.5526315789473593</v>
      </c>
    </row>
    <row r="27" spans="1:10" x14ac:dyDescent="0.35">
      <c r="A27" s="3">
        <v>99</v>
      </c>
      <c r="B27" s="3">
        <v>100</v>
      </c>
      <c r="C27" s="3">
        <v>5</v>
      </c>
      <c r="D27" s="3">
        <v>3.3</v>
      </c>
      <c r="E27" s="3">
        <v>216</v>
      </c>
      <c r="F27" s="3">
        <v>1950</v>
      </c>
      <c r="G27" s="3">
        <v>38217.412660785601</v>
      </c>
      <c r="H27" s="3">
        <v>100000000</v>
      </c>
      <c r="I27" s="3">
        <v>10000000</v>
      </c>
      <c r="J27" s="3">
        <v>9.0277777777777697</v>
      </c>
    </row>
    <row r="28" spans="1:10" x14ac:dyDescent="0.35">
      <c r="A28" s="3">
        <v>112</v>
      </c>
      <c r="B28" s="3">
        <v>113</v>
      </c>
      <c r="C28" s="3">
        <v>5</v>
      </c>
      <c r="D28" s="3">
        <v>2</v>
      </c>
      <c r="E28" s="3">
        <v>252</v>
      </c>
      <c r="F28" s="3">
        <v>1950</v>
      </c>
      <c r="G28" s="3">
        <v>43377.991976787001</v>
      </c>
      <c r="H28" s="3">
        <v>10000</v>
      </c>
      <c r="I28" s="3">
        <v>1000000</v>
      </c>
      <c r="J28" s="3">
        <v>7.7380952380952301</v>
      </c>
    </row>
    <row r="29" spans="1:10" x14ac:dyDescent="0.35">
      <c r="A29" s="3">
        <v>113</v>
      </c>
      <c r="B29" s="3">
        <v>114</v>
      </c>
      <c r="C29" s="3">
        <v>5</v>
      </c>
      <c r="D29" s="3">
        <v>2</v>
      </c>
      <c r="E29" s="3">
        <v>204</v>
      </c>
      <c r="F29" s="3">
        <v>1950</v>
      </c>
      <c r="G29" s="3">
        <v>32308.2581331084</v>
      </c>
      <c r="H29" s="3">
        <v>10000</v>
      </c>
      <c r="I29" s="3">
        <v>1000000</v>
      </c>
      <c r="J29" s="3">
        <v>9.5588235294117592</v>
      </c>
    </row>
    <row r="30" spans="1:10" x14ac:dyDescent="0.35">
      <c r="A30" s="3">
        <v>115</v>
      </c>
      <c r="B30" s="3">
        <v>116</v>
      </c>
      <c r="C30" s="3">
        <v>5</v>
      </c>
      <c r="D30" s="3">
        <v>3.4</v>
      </c>
      <c r="E30" s="3">
        <v>216</v>
      </c>
      <c r="F30" s="3">
        <v>1950</v>
      </c>
      <c r="G30" s="3">
        <v>38459.083512074598</v>
      </c>
      <c r="H30" s="3">
        <v>1000000</v>
      </c>
      <c r="I30" s="3">
        <v>10000</v>
      </c>
      <c r="J30" s="3">
        <v>9.0277777777777697</v>
      </c>
    </row>
    <row r="31" spans="1:10" x14ac:dyDescent="0.35">
      <c r="A31" s="3">
        <v>118</v>
      </c>
      <c r="B31" s="3">
        <v>119</v>
      </c>
      <c r="C31" s="3">
        <v>5</v>
      </c>
      <c r="D31" s="3">
        <v>3.4</v>
      </c>
      <c r="E31" s="3">
        <v>276</v>
      </c>
      <c r="F31" s="3">
        <v>1950</v>
      </c>
      <c r="G31" s="3">
        <v>52296.250816672698</v>
      </c>
      <c r="H31" s="3">
        <v>1000000</v>
      </c>
      <c r="I31" s="3">
        <v>1000</v>
      </c>
      <c r="J31" s="3">
        <v>7.0652173913043397</v>
      </c>
    </row>
    <row r="32" spans="1:10" x14ac:dyDescent="0.35">
      <c r="A32" s="3">
        <v>130</v>
      </c>
      <c r="B32" s="3">
        <v>131</v>
      </c>
      <c r="C32" s="3">
        <v>5</v>
      </c>
      <c r="D32" s="3">
        <v>3.4</v>
      </c>
      <c r="E32" s="3">
        <v>204</v>
      </c>
      <c r="F32" s="3">
        <v>1950</v>
      </c>
      <c r="G32" s="3">
        <v>35691.650051154997</v>
      </c>
      <c r="H32" s="3">
        <v>1000000</v>
      </c>
      <c r="I32" s="3">
        <v>100</v>
      </c>
      <c r="J32" s="3">
        <v>9.5588235294117592</v>
      </c>
    </row>
    <row r="33" spans="1:10" x14ac:dyDescent="0.35">
      <c r="A33" s="3">
        <v>143</v>
      </c>
      <c r="B33" s="3">
        <v>144</v>
      </c>
      <c r="C33" s="3">
        <v>6</v>
      </c>
      <c r="D33" s="3">
        <v>3.4</v>
      </c>
      <c r="E33" s="3">
        <v>276</v>
      </c>
      <c r="F33" s="3">
        <v>1950</v>
      </c>
      <c r="G33" s="3">
        <v>55088.037532665701</v>
      </c>
      <c r="H33" s="3">
        <v>1000000</v>
      </c>
      <c r="I33" s="3">
        <v>10000</v>
      </c>
      <c r="J33" s="3">
        <v>7.0652173913043397</v>
      </c>
    </row>
    <row r="34" spans="1:10" x14ac:dyDescent="0.35">
      <c r="A34" s="3">
        <v>144</v>
      </c>
      <c r="B34" s="3">
        <v>145</v>
      </c>
      <c r="C34" s="3">
        <v>6</v>
      </c>
      <c r="D34" s="3">
        <v>3.4</v>
      </c>
      <c r="E34" s="3">
        <v>228</v>
      </c>
      <c r="F34" s="3">
        <v>1950</v>
      </c>
      <c r="G34" s="3">
        <v>44018.303688987202</v>
      </c>
      <c r="H34" s="3">
        <v>1000000</v>
      </c>
      <c r="I34" s="3">
        <v>10000</v>
      </c>
      <c r="J34" s="3">
        <v>8.5526315789473593</v>
      </c>
    </row>
    <row r="35" spans="1:10" x14ac:dyDescent="0.35">
      <c r="A35" s="3">
        <v>145</v>
      </c>
      <c r="B35" s="3">
        <v>146</v>
      </c>
      <c r="C35" s="3">
        <v>6</v>
      </c>
      <c r="D35" s="3">
        <v>3.4</v>
      </c>
      <c r="E35" s="3">
        <v>228</v>
      </c>
      <c r="F35" s="3">
        <v>1950</v>
      </c>
      <c r="G35" s="3">
        <v>44018.303688987202</v>
      </c>
      <c r="H35" s="3">
        <v>1000000</v>
      </c>
      <c r="I35" s="3">
        <v>10000</v>
      </c>
      <c r="J35" s="3">
        <v>8.5526315789473593</v>
      </c>
    </row>
    <row r="36" spans="1:10" x14ac:dyDescent="0.35">
      <c r="A36" s="3">
        <v>148</v>
      </c>
      <c r="B36" s="3">
        <v>149</v>
      </c>
      <c r="C36" s="3">
        <v>6</v>
      </c>
      <c r="D36" s="3">
        <v>3.3</v>
      </c>
      <c r="E36" s="3">
        <v>216</v>
      </c>
      <c r="F36" s="3">
        <v>1950</v>
      </c>
      <c r="G36" s="3">
        <v>41009.199376778597</v>
      </c>
      <c r="H36" s="3">
        <v>100000000</v>
      </c>
      <c r="I36" s="3">
        <v>10</v>
      </c>
      <c r="J36" s="3">
        <v>9.0277777777777697</v>
      </c>
    </row>
    <row r="37" spans="1:10" x14ac:dyDescent="0.35">
      <c r="A37" s="3">
        <v>150</v>
      </c>
      <c r="B37" s="3">
        <v>151</v>
      </c>
      <c r="C37" s="3">
        <v>6</v>
      </c>
      <c r="D37" s="3">
        <v>3.3</v>
      </c>
      <c r="E37" s="3">
        <v>300</v>
      </c>
      <c r="F37" s="3">
        <v>1950</v>
      </c>
      <c r="G37" s="3">
        <v>60381.2336032159</v>
      </c>
      <c r="H37" s="3">
        <v>100000000</v>
      </c>
      <c r="I37" s="3">
        <v>1</v>
      </c>
      <c r="J37" s="3">
        <v>6.5</v>
      </c>
    </row>
    <row r="38" spans="1:10" x14ac:dyDescent="0.35">
      <c r="A38" s="3">
        <v>159</v>
      </c>
      <c r="B38" s="3">
        <v>160</v>
      </c>
      <c r="C38" s="3">
        <v>7</v>
      </c>
      <c r="D38" s="3">
        <v>1</v>
      </c>
      <c r="E38" s="3">
        <v>252</v>
      </c>
      <c r="F38" s="3">
        <v>1950</v>
      </c>
      <c r="G38" s="3">
        <v>46544.8568958826</v>
      </c>
      <c r="H38" s="3">
        <v>10000000</v>
      </c>
      <c r="I38" s="3">
        <v>100000</v>
      </c>
      <c r="J38" s="3">
        <v>7.7380952380952301</v>
      </c>
    </row>
    <row r="39" spans="1:10" x14ac:dyDescent="0.35">
      <c r="A39" s="3">
        <v>161</v>
      </c>
      <c r="B39" s="3">
        <v>162</v>
      </c>
      <c r="C39" s="3">
        <v>7</v>
      </c>
      <c r="D39" s="3">
        <v>3.4</v>
      </c>
      <c r="E39" s="3">
        <v>228</v>
      </c>
      <c r="F39" s="3">
        <v>1950</v>
      </c>
      <c r="G39" s="3">
        <v>46810.090404980197</v>
      </c>
      <c r="H39" s="3">
        <v>1000000</v>
      </c>
      <c r="I39" s="3">
        <v>10000</v>
      </c>
      <c r="J39" s="3">
        <v>8.5526315789473593</v>
      </c>
    </row>
    <row r="40" spans="1:10" x14ac:dyDescent="0.35">
      <c r="A40" s="3">
        <v>171</v>
      </c>
      <c r="B40" s="3">
        <v>172</v>
      </c>
      <c r="C40" s="3">
        <v>7</v>
      </c>
      <c r="D40" s="3">
        <v>3.3</v>
      </c>
      <c r="E40" s="3">
        <v>252</v>
      </c>
      <c r="F40" s="3">
        <v>1950</v>
      </c>
      <c r="G40" s="3">
        <v>52103.286475530404</v>
      </c>
      <c r="H40" s="3">
        <v>100000000</v>
      </c>
      <c r="I40" s="3">
        <v>10</v>
      </c>
      <c r="J40" s="3">
        <v>7.7380952380952301</v>
      </c>
    </row>
    <row r="41" spans="1:10" x14ac:dyDescent="0.35">
      <c r="A41" s="3">
        <v>172</v>
      </c>
      <c r="B41" s="3">
        <v>173</v>
      </c>
      <c r="C41" s="3">
        <v>7</v>
      </c>
      <c r="D41" s="3">
        <v>3.3</v>
      </c>
      <c r="E41" s="3">
        <v>276</v>
      </c>
      <c r="F41" s="3">
        <v>1950</v>
      </c>
      <c r="G41" s="3">
        <v>57638.153397369701</v>
      </c>
      <c r="H41" s="3">
        <v>100000000</v>
      </c>
      <c r="I41" s="3">
        <v>10</v>
      </c>
      <c r="J41" s="3">
        <v>7.0652173913043397</v>
      </c>
    </row>
    <row r="42" spans="1:10" x14ac:dyDescent="0.35">
      <c r="A42" s="3">
        <v>179</v>
      </c>
      <c r="B42" s="3">
        <v>180</v>
      </c>
      <c r="C42" s="3">
        <v>7</v>
      </c>
      <c r="D42" s="3">
        <v>3.3</v>
      </c>
      <c r="E42" s="3">
        <v>204</v>
      </c>
      <c r="F42" s="3">
        <v>1950</v>
      </c>
      <c r="G42" s="3">
        <v>41033.552631851897</v>
      </c>
      <c r="H42" s="3">
        <v>100000000</v>
      </c>
      <c r="I42" s="3">
        <v>1</v>
      </c>
      <c r="J42" s="3">
        <v>9.5588235294117592</v>
      </c>
    </row>
    <row r="43" spans="1:10" x14ac:dyDescent="0.35">
      <c r="A43" s="3">
        <v>182</v>
      </c>
      <c r="B43" s="3">
        <v>183</v>
      </c>
      <c r="C43" s="3">
        <v>8</v>
      </c>
      <c r="D43" s="3">
        <v>1</v>
      </c>
      <c r="E43" s="3">
        <v>264</v>
      </c>
      <c r="F43" s="3">
        <v>1950</v>
      </c>
      <c r="G43" s="3">
        <v>52104.077072795299</v>
      </c>
      <c r="H43" s="3">
        <v>10000000</v>
      </c>
      <c r="I43" s="3">
        <v>100000</v>
      </c>
      <c r="J43" s="3">
        <v>7.3863636363636296</v>
      </c>
    </row>
    <row r="44" spans="1:10" x14ac:dyDescent="0.35">
      <c r="A44" s="3">
        <v>183</v>
      </c>
      <c r="B44" s="3">
        <v>184</v>
      </c>
      <c r="C44" s="3">
        <v>8</v>
      </c>
      <c r="D44" s="3">
        <v>1</v>
      </c>
      <c r="E44" s="3">
        <v>216</v>
      </c>
      <c r="F44" s="3">
        <v>1950</v>
      </c>
      <c r="G44" s="3">
        <v>41034.343229116697</v>
      </c>
      <c r="H44" s="3">
        <v>10000000</v>
      </c>
      <c r="I44" s="3">
        <v>100000</v>
      </c>
      <c r="J44" s="3">
        <v>9.0277777777777697</v>
      </c>
    </row>
    <row r="45" spans="1:10" x14ac:dyDescent="0.35">
      <c r="A45" s="3">
        <v>184</v>
      </c>
      <c r="B45" s="3">
        <v>185</v>
      </c>
      <c r="C45" s="3">
        <v>8</v>
      </c>
      <c r="D45" s="3">
        <v>3.4</v>
      </c>
      <c r="E45" s="3">
        <v>228</v>
      </c>
      <c r="F45" s="3">
        <v>1950</v>
      </c>
      <c r="G45" s="3">
        <v>49601.8771209732</v>
      </c>
      <c r="H45" s="3">
        <v>1000000</v>
      </c>
      <c r="I45" s="3">
        <v>10000</v>
      </c>
      <c r="J45" s="3">
        <v>8.5526315789473593</v>
      </c>
    </row>
    <row r="46" spans="1:10" x14ac:dyDescent="0.35">
      <c r="A46" s="3">
        <v>185</v>
      </c>
      <c r="B46" s="3">
        <v>186</v>
      </c>
      <c r="C46" s="3">
        <v>8</v>
      </c>
      <c r="D46" s="3">
        <v>3.4</v>
      </c>
      <c r="E46" s="3">
        <v>192</v>
      </c>
      <c r="F46" s="3">
        <v>1950</v>
      </c>
      <c r="G46" s="3">
        <v>41299.576738214397</v>
      </c>
      <c r="H46" s="3">
        <v>1000000</v>
      </c>
      <c r="I46" s="3">
        <v>10000</v>
      </c>
      <c r="J46" s="3">
        <v>10.15625</v>
      </c>
    </row>
    <row r="47" spans="1:10" x14ac:dyDescent="0.35">
      <c r="A47" s="3">
        <v>186</v>
      </c>
      <c r="B47" s="3">
        <v>187</v>
      </c>
      <c r="C47" s="3">
        <v>8</v>
      </c>
      <c r="D47" s="3">
        <v>3.4</v>
      </c>
      <c r="E47" s="3">
        <v>228</v>
      </c>
      <c r="F47" s="3">
        <v>1950</v>
      </c>
      <c r="G47" s="3">
        <v>49601.8771209732</v>
      </c>
      <c r="H47" s="3">
        <v>1000000</v>
      </c>
      <c r="I47" s="3">
        <v>10000</v>
      </c>
      <c r="J47" s="3">
        <v>8.5526315789473593</v>
      </c>
    </row>
    <row r="48" spans="1:10" x14ac:dyDescent="0.35">
      <c r="A48" s="3">
        <v>187</v>
      </c>
      <c r="B48" s="3">
        <v>188</v>
      </c>
      <c r="C48" s="3">
        <v>8</v>
      </c>
      <c r="D48" s="3">
        <v>3.4</v>
      </c>
      <c r="E48" s="3">
        <v>240</v>
      </c>
      <c r="F48" s="3">
        <v>1950</v>
      </c>
      <c r="G48" s="3">
        <v>52369.310581892903</v>
      </c>
      <c r="H48" s="3">
        <v>1000000</v>
      </c>
      <c r="I48" s="3">
        <v>10000</v>
      </c>
      <c r="J48" s="3">
        <v>8.125</v>
      </c>
    </row>
    <row r="49" spans="1:10" x14ac:dyDescent="0.35">
      <c r="A49" s="3">
        <v>188</v>
      </c>
      <c r="B49" s="3">
        <v>189</v>
      </c>
      <c r="C49" s="3">
        <v>8</v>
      </c>
      <c r="D49" s="3">
        <v>3.4</v>
      </c>
      <c r="E49" s="3">
        <v>288</v>
      </c>
      <c r="F49" s="3">
        <v>1950</v>
      </c>
      <c r="G49" s="3">
        <v>63439.044425571403</v>
      </c>
      <c r="H49" s="3">
        <v>1000000</v>
      </c>
      <c r="I49" s="3">
        <v>10000</v>
      </c>
      <c r="J49" s="3">
        <v>6.7708333333333304</v>
      </c>
    </row>
    <row r="50" spans="1:10" x14ac:dyDescent="0.35">
      <c r="A50" s="3">
        <v>189</v>
      </c>
      <c r="B50" s="3">
        <v>190</v>
      </c>
      <c r="C50" s="3">
        <v>8</v>
      </c>
      <c r="D50" s="3">
        <v>3.4</v>
      </c>
      <c r="E50" s="3">
        <v>240</v>
      </c>
      <c r="F50" s="3">
        <v>1950</v>
      </c>
      <c r="G50" s="3">
        <v>52369.310581892903</v>
      </c>
      <c r="H50" s="3">
        <v>1000000</v>
      </c>
      <c r="I50" s="3">
        <v>10000</v>
      </c>
      <c r="J50" s="3">
        <v>8.125</v>
      </c>
    </row>
    <row r="51" spans="1:10" x14ac:dyDescent="0.35">
      <c r="A51" s="3">
        <v>190</v>
      </c>
      <c r="B51" s="3">
        <v>191</v>
      </c>
      <c r="C51" s="3">
        <v>8</v>
      </c>
      <c r="D51" s="3">
        <v>3.3</v>
      </c>
      <c r="E51" s="3">
        <v>204</v>
      </c>
      <c r="F51" s="3">
        <v>1950</v>
      </c>
      <c r="G51" s="3">
        <v>43825.339347845002</v>
      </c>
      <c r="H51" s="3">
        <v>100000000</v>
      </c>
      <c r="I51" s="3">
        <v>10</v>
      </c>
      <c r="J51" s="3">
        <v>9.5588235294117592</v>
      </c>
    </row>
    <row r="52" spans="1:10" x14ac:dyDescent="0.35">
      <c r="A52" s="3">
        <v>191</v>
      </c>
      <c r="B52" s="3">
        <v>192</v>
      </c>
      <c r="C52" s="3">
        <v>8</v>
      </c>
      <c r="D52" s="3">
        <v>3.3</v>
      </c>
      <c r="E52" s="3">
        <v>240</v>
      </c>
      <c r="F52" s="3">
        <v>1950</v>
      </c>
      <c r="G52" s="3">
        <v>52127.639730603798</v>
      </c>
      <c r="H52" s="3">
        <v>100000000</v>
      </c>
      <c r="I52" s="3">
        <v>10</v>
      </c>
      <c r="J52" s="3">
        <v>8.125</v>
      </c>
    </row>
    <row r="53" spans="1:10" x14ac:dyDescent="0.35">
      <c r="A53" s="3">
        <v>192</v>
      </c>
      <c r="B53" s="3">
        <v>193</v>
      </c>
      <c r="C53" s="3">
        <v>8</v>
      </c>
      <c r="D53" s="3">
        <v>3.3</v>
      </c>
      <c r="E53" s="3">
        <v>288</v>
      </c>
      <c r="F53" s="3">
        <v>1950</v>
      </c>
      <c r="G53" s="3">
        <v>63197.373574282297</v>
      </c>
      <c r="H53" s="3">
        <v>100000000</v>
      </c>
      <c r="I53" s="3">
        <v>10</v>
      </c>
      <c r="J53" s="3">
        <v>6.7708333333333304</v>
      </c>
    </row>
    <row r="54" spans="1:10" x14ac:dyDescent="0.35">
      <c r="A54" s="3">
        <v>193</v>
      </c>
      <c r="B54" s="3">
        <v>194</v>
      </c>
      <c r="C54" s="3">
        <v>8</v>
      </c>
      <c r="D54" s="3">
        <v>3.3</v>
      </c>
      <c r="E54" s="3">
        <v>228</v>
      </c>
      <c r="F54" s="3">
        <v>1950</v>
      </c>
      <c r="G54" s="3">
        <v>49360.206269684197</v>
      </c>
      <c r="H54" s="3">
        <v>100000000</v>
      </c>
      <c r="I54" s="3">
        <v>10</v>
      </c>
      <c r="J54" s="3">
        <v>8.5526315789473593</v>
      </c>
    </row>
    <row r="55" spans="1:10" x14ac:dyDescent="0.35">
      <c r="A55" s="3">
        <v>194</v>
      </c>
      <c r="B55" s="3">
        <v>195</v>
      </c>
      <c r="C55" s="3">
        <v>8</v>
      </c>
      <c r="D55" s="3">
        <v>3.3</v>
      </c>
      <c r="E55" s="3">
        <v>228</v>
      </c>
      <c r="F55" s="3">
        <v>1950</v>
      </c>
      <c r="G55" s="3">
        <v>49360.206269684197</v>
      </c>
      <c r="H55" s="3">
        <v>100000000</v>
      </c>
      <c r="I55" s="3">
        <v>10</v>
      </c>
      <c r="J55" s="3">
        <v>8.5526315789473593</v>
      </c>
    </row>
    <row r="56" spans="1:10" x14ac:dyDescent="0.35">
      <c r="A56" s="3">
        <v>195</v>
      </c>
      <c r="B56" s="3">
        <v>196</v>
      </c>
      <c r="C56" s="3">
        <v>8</v>
      </c>
      <c r="D56" s="3">
        <v>3.3</v>
      </c>
      <c r="E56" s="3">
        <v>216</v>
      </c>
      <c r="F56" s="3">
        <v>1950</v>
      </c>
      <c r="G56" s="3">
        <v>46592.772808764603</v>
      </c>
      <c r="H56" s="3">
        <v>100000000</v>
      </c>
      <c r="I56" s="3">
        <v>10</v>
      </c>
      <c r="J56" s="3">
        <v>9.0277777777777697</v>
      </c>
    </row>
    <row r="57" spans="1:10" x14ac:dyDescent="0.35">
      <c r="A57" s="3">
        <v>196</v>
      </c>
      <c r="B57" s="3">
        <v>197</v>
      </c>
      <c r="C57" s="3">
        <v>8</v>
      </c>
      <c r="D57" s="3">
        <v>3.3</v>
      </c>
      <c r="E57" s="3">
        <v>228</v>
      </c>
      <c r="F57" s="3">
        <v>1950</v>
      </c>
      <c r="G57" s="3">
        <v>49360.206269684197</v>
      </c>
      <c r="H57" s="3">
        <v>100000000</v>
      </c>
      <c r="I57" s="3">
        <v>1</v>
      </c>
      <c r="J57" s="3">
        <v>8.5526315789473593</v>
      </c>
    </row>
    <row r="58" spans="1:10" x14ac:dyDescent="0.35">
      <c r="A58" s="3">
        <v>197</v>
      </c>
      <c r="B58" s="3">
        <v>198</v>
      </c>
      <c r="C58" s="3">
        <v>8</v>
      </c>
      <c r="D58" s="3">
        <v>3.3</v>
      </c>
      <c r="E58" s="3">
        <v>228</v>
      </c>
      <c r="F58" s="3">
        <v>1950</v>
      </c>
      <c r="G58" s="3">
        <v>49360.206269684197</v>
      </c>
      <c r="H58" s="3">
        <v>100000000</v>
      </c>
      <c r="I58" s="3">
        <v>1</v>
      </c>
      <c r="J58" s="3">
        <v>8.5526315789473593</v>
      </c>
    </row>
    <row r="59" spans="1:10" x14ac:dyDescent="0.35">
      <c r="A59" s="3">
        <v>198</v>
      </c>
      <c r="B59" s="3">
        <v>199</v>
      </c>
      <c r="C59" s="3">
        <v>8</v>
      </c>
      <c r="D59" s="3">
        <v>3.3</v>
      </c>
      <c r="E59" s="3">
        <v>252</v>
      </c>
      <c r="F59" s="3">
        <v>1950</v>
      </c>
      <c r="G59" s="3">
        <v>54895.073191523501</v>
      </c>
      <c r="H59" s="3">
        <v>100000000</v>
      </c>
      <c r="I59" s="3">
        <v>1</v>
      </c>
      <c r="J59" s="3">
        <v>7.7380952380952301</v>
      </c>
    </row>
    <row r="60" spans="1:10" x14ac:dyDescent="0.35">
      <c r="A60" s="3">
        <v>199</v>
      </c>
      <c r="B60" s="3">
        <v>200</v>
      </c>
      <c r="C60" s="3">
        <v>8</v>
      </c>
      <c r="D60" s="3">
        <v>3.3</v>
      </c>
      <c r="E60" s="3">
        <v>252</v>
      </c>
      <c r="F60" s="3">
        <v>1950</v>
      </c>
      <c r="G60" s="3">
        <v>54895.073191523501</v>
      </c>
      <c r="H60" s="3">
        <v>100000000</v>
      </c>
      <c r="I60" s="3">
        <v>1</v>
      </c>
      <c r="J60" s="3">
        <v>7.7380952380952301</v>
      </c>
    </row>
    <row r="61" spans="1:10" x14ac:dyDescent="0.35">
      <c r="A61" s="3">
        <v>200</v>
      </c>
      <c r="B61" s="3">
        <v>201</v>
      </c>
      <c r="C61" s="3">
        <v>2</v>
      </c>
      <c r="D61" s="3">
        <v>1</v>
      </c>
      <c r="E61" s="3">
        <v>204</v>
      </c>
      <c r="F61" s="3">
        <v>1460</v>
      </c>
      <c r="G61" s="3">
        <v>20434.037910843199</v>
      </c>
      <c r="H61" s="3">
        <v>1</v>
      </c>
      <c r="I61" s="3">
        <v>100000000</v>
      </c>
      <c r="J61" s="3">
        <v>7.1568627450980298</v>
      </c>
    </row>
    <row r="62" spans="1:10" x14ac:dyDescent="0.35">
      <c r="A62" s="3">
        <v>201</v>
      </c>
      <c r="B62" s="3">
        <v>202</v>
      </c>
      <c r="C62" s="3">
        <v>2</v>
      </c>
      <c r="D62" s="3">
        <v>1</v>
      </c>
      <c r="E62" s="3">
        <v>204</v>
      </c>
      <c r="F62" s="3">
        <v>1460</v>
      </c>
      <c r="G62" s="3">
        <v>20434.037910843199</v>
      </c>
      <c r="H62" s="3">
        <v>1</v>
      </c>
      <c r="I62" s="3">
        <v>100000000</v>
      </c>
      <c r="J62" s="3">
        <v>7.1568627450980298</v>
      </c>
    </row>
    <row r="63" spans="1:10" x14ac:dyDescent="0.35">
      <c r="A63" s="3">
        <v>202</v>
      </c>
      <c r="B63" s="3">
        <v>203</v>
      </c>
      <c r="C63" s="3">
        <v>2</v>
      </c>
      <c r="D63" s="3">
        <v>1</v>
      </c>
      <c r="E63" s="3">
        <v>204</v>
      </c>
      <c r="F63" s="3">
        <v>1460</v>
      </c>
      <c r="G63" s="3">
        <v>20434.037910843199</v>
      </c>
      <c r="H63" s="3">
        <v>1</v>
      </c>
      <c r="I63" s="3">
        <v>100000000</v>
      </c>
      <c r="J63" s="3">
        <v>7.1568627450980298</v>
      </c>
    </row>
    <row r="64" spans="1:10" x14ac:dyDescent="0.35">
      <c r="A64" s="3">
        <v>203</v>
      </c>
      <c r="B64" s="3">
        <v>204</v>
      </c>
      <c r="C64" s="3">
        <v>2</v>
      </c>
      <c r="D64" s="3">
        <v>3.3</v>
      </c>
      <c r="E64" s="3">
        <v>144</v>
      </c>
      <c r="F64" s="3">
        <v>1460</v>
      </c>
      <c r="G64" s="3">
        <v>12155.3001858929</v>
      </c>
      <c r="H64" s="3">
        <v>1</v>
      </c>
      <c r="I64" s="3">
        <v>10</v>
      </c>
      <c r="J64" s="3">
        <v>10.1388888888888</v>
      </c>
    </row>
    <row r="65" spans="1:10" x14ac:dyDescent="0.35">
      <c r="A65" s="3">
        <v>204</v>
      </c>
      <c r="B65" s="3">
        <v>205</v>
      </c>
      <c r="C65" s="3">
        <v>2</v>
      </c>
      <c r="D65" s="3">
        <v>3.3</v>
      </c>
      <c r="E65" s="3">
        <v>156</v>
      </c>
      <c r="F65" s="3">
        <v>1460</v>
      </c>
      <c r="G65" s="3">
        <v>14922.7336468126</v>
      </c>
      <c r="H65" s="3">
        <v>1000</v>
      </c>
      <c r="I65" s="3">
        <v>10</v>
      </c>
      <c r="J65" s="3">
        <v>9.3589743589743595</v>
      </c>
    </row>
    <row r="66" spans="1:10" x14ac:dyDescent="0.35">
      <c r="A66" s="3">
        <v>205</v>
      </c>
      <c r="B66" s="3">
        <v>206</v>
      </c>
      <c r="C66" s="3">
        <v>2</v>
      </c>
      <c r="D66" s="3">
        <v>3.3</v>
      </c>
      <c r="E66" s="3">
        <v>168</v>
      </c>
      <c r="F66" s="3">
        <v>1460</v>
      </c>
      <c r="G66" s="3">
        <v>17690.167107732199</v>
      </c>
      <c r="H66" s="3">
        <v>1</v>
      </c>
      <c r="I66" s="3">
        <v>10</v>
      </c>
      <c r="J66" s="3">
        <v>8.6904761904761898</v>
      </c>
    </row>
    <row r="67" spans="1:10" x14ac:dyDescent="0.35">
      <c r="A67" s="3">
        <v>206</v>
      </c>
      <c r="B67" s="3">
        <v>207</v>
      </c>
      <c r="C67" s="3">
        <v>2</v>
      </c>
      <c r="D67" s="3">
        <v>3.3</v>
      </c>
      <c r="E67" s="3">
        <v>156</v>
      </c>
      <c r="F67" s="3">
        <v>1460</v>
      </c>
      <c r="G67" s="3">
        <v>14922.7336468126</v>
      </c>
      <c r="H67" s="3">
        <v>1000</v>
      </c>
      <c r="I67" s="3">
        <v>10</v>
      </c>
      <c r="J67" s="3">
        <v>9.3589743589743595</v>
      </c>
    </row>
    <row r="68" spans="1:10" x14ac:dyDescent="0.35">
      <c r="A68" s="3">
        <v>207</v>
      </c>
      <c r="B68" s="3">
        <v>208</v>
      </c>
      <c r="C68" s="3">
        <v>2</v>
      </c>
      <c r="D68" s="3">
        <v>3.3</v>
      </c>
      <c r="E68" s="3">
        <v>180</v>
      </c>
      <c r="F68" s="3">
        <v>1460</v>
      </c>
      <c r="G68" s="3">
        <v>20457.6005686518</v>
      </c>
      <c r="H68" s="3">
        <v>1</v>
      </c>
      <c r="I68" s="3">
        <v>10</v>
      </c>
      <c r="J68" s="3">
        <v>8.1111111111111107</v>
      </c>
    </row>
    <row r="69" spans="1:10" x14ac:dyDescent="0.35">
      <c r="A69" s="3">
        <v>208</v>
      </c>
      <c r="B69" s="3">
        <v>209</v>
      </c>
      <c r="C69" s="3">
        <v>2</v>
      </c>
      <c r="D69" s="3">
        <v>3.3</v>
      </c>
      <c r="E69" s="3">
        <v>192</v>
      </c>
      <c r="F69" s="3">
        <v>1460</v>
      </c>
      <c r="G69" s="3">
        <v>23225.034029571401</v>
      </c>
      <c r="H69" s="3">
        <v>1</v>
      </c>
      <c r="I69" s="3">
        <v>10</v>
      </c>
      <c r="J69" s="3">
        <v>7.6041666666666599</v>
      </c>
    </row>
    <row r="70" spans="1:10" x14ac:dyDescent="0.35">
      <c r="A70" s="3">
        <v>209</v>
      </c>
      <c r="B70" s="3">
        <v>210</v>
      </c>
      <c r="C70" s="3">
        <v>2</v>
      </c>
      <c r="D70" s="3">
        <v>3.3</v>
      </c>
      <c r="E70" s="3">
        <v>180</v>
      </c>
      <c r="F70" s="3">
        <v>1460</v>
      </c>
      <c r="G70" s="3">
        <v>20457.6005686518</v>
      </c>
      <c r="H70" s="3">
        <v>1000</v>
      </c>
      <c r="I70" s="3">
        <v>10</v>
      </c>
      <c r="J70" s="3">
        <v>8.1111111111111107</v>
      </c>
    </row>
    <row r="71" spans="1:10" x14ac:dyDescent="0.35">
      <c r="A71" s="3">
        <v>210</v>
      </c>
      <c r="B71" s="3">
        <v>211</v>
      </c>
      <c r="C71" s="3">
        <v>2</v>
      </c>
      <c r="D71" s="3">
        <v>3.3</v>
      </c>
      <c r="E71" s="3">
        <v>204</v>
      </c>
      <c r="F71" s="3">
        <v>1460</v>
      </c>
      <c r="G71" s="3">
        <v>25992.467490491101</v>
      </c>
      <c r="H71" s="3">
        <v>1000</v>
      </c>
      <c r="I71" s="3">
        <v>10</v>
      </c>
      <c r="J71" s="3">
        <v>7.1568627450980298</v>
      </c>
    </row>
    <row r="72" spans="1:10" x14ac:dyDescent="0.35">
      <c r="A72" s="3">
        <v>211</v>
      </c>
      <c r="B72" s="3">
        <v>212</v>
      </c>
      <c r="C72" s="3">
        <v>2</v>
      </c>
      <c r="D72" s="3">
        <v>3.3</v>
      </c>
      <c r="E72" s="3">
        <v>168</v>
      </c>
      <c r="F72" s="3">
        <v>1460</v>
      </c>
      <c r="G72" s="3">
        <v>17690.167107732199</v>
      </c>
      <c r="H72" s="3">
        <v>1</v>
      </c>
      <c r="I72" s="3">
        <v>10</v>
      </c>
      <c r="J72" s="3">
        <v>8.6904761904761898</v>
      </c>
    </row>
    <row r="73" spans="1:10" x14ac:dyDescent="0.35">
      <c r="A73" s="3">
        <v>212</v>
      </c>
      <c r="B73" s="3">
        <v>213</v>
      </c>
      <c r="C73" s="3">
        <v>2</v>
      </c>
      <c r="D73" s="3">
        <v>3.3</v>
      </c>
      <c r="E73" s="3">
        <v>216</v>
      </c>
      <c r="F73" s="3">
        <v>1460</v>
      </c>
      <c r="G73" s="3">
        <v>28759.900951410698</v>
      </c>
      <c r="H73" s="3">
        <v>1</v>
      </c>
      <c r="I73" s="3">
        <v>10</v>
      </c>
      <c r="J73" s="3">
        <v>6.7592592592592498</v>
      </c>
    </row>
    <row r="74" spans="1:10" x14ac:dyDescent="0.35">
      <c r="A74" s="3">
        <v>213</v>
      </c>
      <c r="B74" s="3">
        <v>214</v>
      </c>
      <c r="C74" s="3">
        <v>2</v>
      </c>
      <c r="D74" s="3">
        <v>3.3</v>
      </c>
      <c r="E74" s="3">
        <v>144</v>
      </c>
      <c r="F74" s="3">
        <v>1460</v>
      </c>
      <c r="G74" s="3">
        <v>12155.3001858929</v>
      </c>
      <c r="H74" s="3">
        <v>1000</v>
      </c>
      <c r="I74" s="3">
        <v>10</v>
      </c>
      <c r="J74" s="3">
        <v>10.1388888888888</v>
      </c>
    </row>
    <row r="75" spans="1:10" x14ac:dyDescent="0.35">
      <c r="A75" s="3">
        <v>214</v>
      </c>
      <c r="B75" s="3">
        <v>215</v>
      </c>
      <c r="C75" s="3">
        <v>2</v>
      </c>
      <c r="D75" s="3">
        <v>3.3</v>
      </c>
      <c r="E75" s="3">
        <v>192</v>
      </c>
      <c r="F75" s="3">
        <v>1460</v>
      </c>
      <c r="G75" s="3">
        <v>23225.034029571401</v>
      </c>
      <c r="H75" s="3">
        <v>1</v>
      </c>
      <c r="I75" s="3">
        <v>10</v>
      </c>
      <c r="J75" s="3">
        <v>7.6041666666666599</v>
      </c>
    </row>
    <row r="76" spans="1:10" x14ac:dyDescent="0.35">
      <c r="A76" s="3">
        <v>215</v>
      </c>
      <c r="B76" s="3">
        <v>216</v>
      </c>
      <c r="C76" s="3">
        <v>2</v>
      </c>
      <c r="D76" s="3">
        <v>3.3</v>
      </c>
      <c r="E76" s="3">
        <v>192</v>
      </c>
      <c r="F76" s="3">
        <v>1460</v>
      </c>
      <c r="G76" s="3">
        <v>23225.034029571401</v>
      </c>
      <c r="H76" s="3">
        <v>1000</v>
      </c>
      <c r="I76" s="3">
        <v>10</v>
      </c>
      <c r="J76" s="3">
        <v>7.6041666666666599</v>
      </c>
    </row>
    <row r="77" spans="1:10" x14ac:dyDescent="0.35">
      <c r="A77" s="3">
        <v>219</v>
      </c>
      <c r="B77" s="3">
        <v>220</v>
      </c>
      <c r="C77" s="3">
        <v>3</v>
      </c>
      <c r="D77" s="3">
        <v>1</v>
      </c>
      <c r="E77" s="3">
        <v>168</v>
      </c>
      <c r="F77" s="3">
        <v>1460</v>
      </c>
      <c r="G77" s="3">
        <v>14923.5242440774</v>
      </c>
      <c r="H77" s="3">
        <v>1</v>
      </c>
      <c r="I77" s="3">
        <v>100000000</v>
      </c>
      <c r="J77" s="3">
        <v>8.6904761904761898</v>
      </c>
    </row>
    <row r="78" spans="1:10" x14ac:dyDescent="0.35">
      <c r="A78" s="3">
        <v>226</v>
      </c>
      <c r="B78" s="3">
        <v>227</v>
      </c>
      <c r="C78" s="3">
        <v>3</v>
      </c>
      <c r="D78" s="3">
        <v>3.3</v>
      </c>
      <c r="E78" s="3">
        <v>180</v>
      </c>
      <c r="F78" s="3">
        <v>1460</v>
      </c>
      <c r="G78" s="3">
        <v>23249.387284644799</v>
      </c>
      <c r="H78" s="3">
        <v>1000</v>
      </c>
      <c r="I78" s="3">
        <v>10</v>
      </c>
      <c r="J78" s="3">
        <v>8.1111111111111107</v>
      </c>
    </row>
    <row r="79" spans="1:10" x14ac:dyDescent="0.35">
      <c r="A79" s="3">
        <v>248</v>
      </c>
      <c r="B79" s="3">
        <v>249</v>
      </c>
      <c r="C79" s="3">
        <v>4</v>
      </c>
      <c r="D79" s="3">
        <v>3.4</v>
      </c>
      <c r="E79" s="3">
        <v>192</v>
      </c>
      <c r="F79" s="3">
        <v>1460</v>
      </c>
      <c r="G79" s="3">
        <v>29050.278312846502</v>
      </c>
      <c r="H79" s="3">
        <v>1000000</v>
      </c>
      <c r="I79" s="3">
        <v>10000</v>
      </c>
      <c r="J79" s="3">
        <v>7.6041666666666599</v>
      </c>
    </row>
    <row r="80" spans="1:10" x14ac:dyDescent="0.35">
      <c r="A80" s="3">
        <v>250</v>
      </c>
      <c r="B80" s="3">
        <v>251</v>
      </c>
      <c r="C80" s="3">
        <v>4</v>
      </c>
      <c r="D80" s="3">
        <v>3.4</v>
      </c>
      <c r="E80" s="3">
        <v>168</v>
      </c>
      <c r="F80" s="3">
        <v>1460</v>
      </c>
      <c r="G80" s="3">
        <v>23515.411391007201</v>
      </c>
      <c r="H80" s="3">
        <v>100</v>
      </c>
      <c r="I80" s="3">
        <v>10000</v>
      </c>
      <c r="J80" s="3">
        <v>8.6904761904761898</v>
      </c>
    </row>
    <row r="81" spans="1:10" x14ac:dyDescent="0.35">
      <c r="A81" s="3">
        <v>256</v>
      </c>
      <c r="B81" s="3">
        <v>257</v>
      </c>
      <c r="C81" s="3">
        <v>4</v>
      </c>
      <c r="D81" s="3">
        <v>3.1</v>
      </c>
      <c r="E81" s="3">
        <v>216</v>
      </c>
      <c r="F81" s="3">
        <v>1460</v>
      </c>
      <c r="G81" s="3">
        <v>33860.132680818599</v>
      </c>
      <c r="H81" s="3">
        <v>100000</v>
      </c>
      <c r="I81" s="3">
        <v>10000</v>
      </c>
      <c r="J81" s="3">
        <v>6.7592592592592498</v>
      </c>
    </row>
    <row r="82" spans="1:10" x14ac:dyDescent="0.35">
      <c r="A82" s="3">
        <v>258</v>
      </c>
      <c r="B82" s="3">
        <v>259</v>
      </c>
      <c r="C82" s="3">
        <v>4</v>
      </c>
      <c r="D82" s="3">
        <v>3.4</v>
      </c>
      <c r="E82" s="3">
        <v>192</v>
      </c>
      <c r="F82" s="3">
        <v>1460</v>
      </c>
      <c r="G82" s="3">
        <v>29050.278312846502</v>
      </c>
      <c r="H82" s="3">
        <v>1000000</v>
      </c>
      <c r="I82" s="3">
        <v>10000</v>
      </c>
      <c r="J82" s="3">
        <v>7.6041666666666599</v>
      </c>
    </row>
    <row r="83" spans="1:10" x14ac:dyDescent="0.35">
      <c r="A83" s="3">
        <v>276</v>
      </c>
      <c r="B83" s="3">
        <v>277</v>
      </c>
      <c r="C83" s="3">
        <v>4</v>
      </c>
      <c r="D83" s="3">
        <v>3.2</v>
      </c>
      <c r="E83" s="3">
        <v>168</v>
      </c>
      <c r="F83" s="3">
        <v>1460</v>
      </c>
      <c r="G83" s="3">
        <v>23032.069688429201</v>
      </c>
      <c r="H83" s="3">
        <v>10</v>
      </c>
      <c r="I83" s="3">
        <v>10</v>
      </c>
      <c r="J83" s="3">
        <v>8.6904761904761898</v>
      </c>
    </row>
    <row r="84" spans="1:10" x14ac:dyDescent="0.35">
      <c r="A84" s="3">
        <v>279</v>
      </c>
      <c r="B84" s="3">
        <v>280</v>
      </c>
      <c r="C84" s="3">
        <v>4</v>
      </c>
      <c r="D84" s="3">
        <v>3.2</v>
      </c>
      <c r="E84" s="3">
        <v>180</v>
      </c>
      <c r="F84" s="3">
        <v>1460</v>
      </c>
      <c r="G84" s="3">
        <v>25799.503149348799</v>
      </c>
      <c r="H84" s="3">
        <v>10</v>
      </c>
      <c r="I84" s="3">
        <v>10</v>
      </c>
      <c r="J84" s="3">
        <v>8.1111111111111107</v>
      </c>
    </row>
    <row r="85" spans="1:10" x14ac:dyDescent="0.35">
      <c r="A85" s="3">
        <v>290</v>
      </c>
      <c r="B85" s="3">
        <v>291</v>
      </c>
      <c r="C85" s="3">
        <v>4</v>
      </c>
      <c r="D85" s="3">
        <v>3.3</v>
      </c>
      <c r="E85" s="3">
        <v>144</v>
      </c>
      <c r="F85" s="3">
        <v>1460</v>
      </c>
      <c r="G85" s="3">
        <v>17738.8736178789</v>
      </c>
      <c r="H85" s="3">
        <v>1000</v>
      </c>
      <c r="I85" s="3">
        <v>1</v>
      </c>
      <c r="J85" s="3">
        <v>10.1388888888888</v>
      </c>
    </row>
    <row r="86" spans="1:10" x14ac:dyDescent="0.35">
      <c r="A86" s="3">
        <v>299</v>
      </c>
      <c r="B86" s="3">
        <v>300</v>
      </c>
      <c r="C86" s="3">
        <v>5</v>
      </c>
      <c r="D86" s="3">
        <v>3.3</v>
      </c>
      <c r="E86" s="3">
        <v>168</v>
      </c>
      <c r="F86" s="3">
        <v>1460</v>
      </c>
      <c r="G86" s="3">
        <v>26065.5272557112</v>
      </c>
      <c r="H86" s="3">
        <v>100000000</v>
      </c>
      <c r="I86" s="3">
        <v>10000000</v>
      </c>
      <c r="J86" s="3">
        <v>8.6904761904761898</v>
      </c>
    </row>
    <row r="87" spans="1:10" x14ac:dyDescent="0.35">
      <c r="A87" s="3">
        <v>312</v>
      </c>
      <c r="B87" s="3">
        <v>313</v>
      </c>
      <c r="C87" s="3">
        <v>5</v>
      </c>
      <c r="D87" s="3">
        <v>2</v>
      </c>
      <c r="E87" s="3">
        <v>180</v>
      </c>
      <c r="F87" s="3">
        <v>1460</v>
      </c>
      <c r="G87" s="3">
        <v>25691.239649873402</v>
      </c>
      <c r="H87" s="3">
        <v>10000</v>
      </c>
      <c r="I87" s="3">
        <v>1000000</v>
      </c>
      <c r="J87" s="3">
        <v>8.1111111111111107</v>
      </c>
    </row>
    <row r="88" spans="1:10" x14ac:dyDescent="0.35">
      <c r="A88" s="3">
        <v>313</v>
      </c>
      <c r="B88" s="3">
        <v>314</v>
      </c>
      <c r="C88" s="3">
        <v>5</v>
      </c>
      <c r="D88" s="3">
        <v>2</v>
      </c>
      <c r="E88" s="3">
        <v>192</v>
      </c>
      <c r="F88" s="3">
        <v>1460</v>
      </c>
      <c r="G88" s="3">
        <v>28458.673110792999</v>
      </c>
      <c r="H88" s="3">
        <v>10000</v>
      </c>
      <c r="I88" s="3">
        <v>1000000</v>
      </c>
      <c r="J88" s="3">
        <v>7.6041666666666599</v>
      </c>
    </row>
    <row r="89" spans="1:10" x14ac:dyDescent="0.35">
      <c r="A89" s="3">
        <v>315</v>
      </c>
      <c r="B89" s="3">
        <v>316</v>
      </c>
      <c r="C89" s="3">
        <v>5</v>
      </c>
      <c r="D89" s="3">
        <v>3.4</v>
      </c>
      <c r="E89" s="3">
        <v>180</v>
      </c>
      <c r="F89" s="3">
        <v>1460</v>
      </c>
      <c r="G89" s="3">
        <v>29074.6315679199</v>
      </c>
      <c r="H89" s="3">
        <v>1000000</v>
      </c>
      <c r="I89" s="3">
        <v>10000</v>
      </c>
      <c r="J89" s="3">
        <v>8.1111111111111107</v>
      </c>
    </row>
    <row r="90" spans="1:10" x14ac:dyDescent="0.35">
      <c r="A90" s="3">
        <v>318</v>
      </c>
      <c r="B90" s="3">
        <v>319</v>
      </c>
      <c r="C90" s="3">
        <v>5</v>
      </c>
      <c r="D90" s="3">
        <v>3.4</v>
      </c>
      <c r="E90" s="3">
        <v>156</v>
      </c>
      <c r="F90" s="3">
        <v>1460</v>
      </c>
      <c r="G90" s="3">
        <v>23539.764646080599</v>
      </c>
      <c r="H90" s="3">
        <v>1000000</v>
      </c>
      <c r="I90" s="3">
        <v>1000</v>
      </c>
      <c r="J90" s="3">
        <v>9.3589743589743595</v>
      </c>
    </row>
    <row r="91" spans="1:10" x14ac:dyDescent="0.35">
      <c r="A91" s="3">
        <v>330</v>
      </c>
      <c r="B91" s="3">
        <v>331</v>
      </c>
      <c r="C91" s="3">
        <v>5</v>
      </c>
      <c r="D91" s="3">
        <v>3.4</v>
      </c>
      <c r="E91" s="3">
        <v>168</v>
      </c>
      <c r="F91" s="3">
        <v>1460</v>
      </c>
      <c r="G91" s="3">
        <v>26307.1981070002</v>
      </c>
      <c r="H91" s="3">
        <v>1000000</v>
      </c>
      <c r="I91" s="3">
        <v>100</v>
      </c>
      <c r="J91" s="3">
        <v>8.6904761904761898</v>
      </c>
    </row>
    <row r="92" spans="1:10" x14ac:dyDescent="0.35">
      <c r="A92" s="3">
        <v>343</v>
      </c>
      <c r="B92" s="3">
        <v>344</v>
      </c>
      <c r="C92" s="3">
        <v>6</v>
      </c>
      <c r="D92" s="3">
        <v>3.4</v>
      </c>
      <c r="E92" s="3">
        <v>156</v>
      </c>
      <c r="F92" s="3">
        <v>1460</v>
      </c>
      <c r="G92" s="3">
        <v>26331.551362073598</v>
      </c>
      <c r="H92" s="3">
        <v>1000000</v>
      </c>
      <c r="I92" s="3">
        <v>10000</v>
      </c>
      <c r="J92" s="3">
        <v>9.3589743589743595</v>
      </c>
    </row>
    <row r="93" spans="1:10" x14ac:dyDescent="0.35">
      <c r="A93" s="3">
        <v>344</v>
      </c>
      <c r="B93" s="3">
        <v>345</v>
      </c>
      <c r="C93" s="3">
        <v>6</v>
      </c>
      <c r="D93" s="3">
        <v>3.4</v>
      </c>
      <c r="E93" s="3">
        <v>156</v>
      </c>
      <c r="F93" s="3">
        <v>1460</v>
      </c>
      <c r="G93" s="3">
        <v>26331.551362073598</v>
      </c>
      <c r="H93" s="3">
        <v>1000000</v>
      </c>
      <c r="I93" s="3">
        <v>10000</v>
      </c>
      <c r="J93" s="3">
        <v>9.3589743589743595</v>
      </c>
    </row>
    <row r="94" spans="1:10" x14ac:dyDescent="0.35">
      <c r="A94" s="3">
        <v>345</v>
      </c>
      <c r="B94" s="3">
        <v>346</v>
      </c>
      <c r="C94" s="3">
        <v>6</v>
      </c>
      <c r="D94" s="3">
        <v>3.4</v>
      </c>
      <c r="E94" s="3">
        <v>180</v>
      </c>
      <c r="F94" s="3">
        <v>1460</v>
      </c>
      <c r="G94" s="3">
        <v>31866.418283912899</v>
      </c>
      <c r="H94" s="3">
        <v>1000000</v>
      </c>
      <c r="I94" s="3">
        <v>10000</v>
      </c>
      <c r="J94" s="3">
        <v>8.1111111111111107</v>
      </c>
    </row>
    <row r="95" spans="1:10" x14ac:dyDescent="0.35">
      <c r="A95" s="3">
        <v>348</v>
      </c>
      <c r="B95" s="3">
        <v>349</v>
      </c>
      <c r="C95" s="3">
        <v>6</v>
      </c>
      <c r="D95" s="3">
        <v>3.3</v>
      </c>
      <c r="E95" s="3">
        <v>192</v>
      </c>
      <c r="F95" s="3">
        <v>1460</v>
      </c>
      <c r="G95" s="3">
        <v>34392.180893543496</v>
      </c>
      <c r="H95" s="3">
        <v>100000000</v>
      </c>
      <c r="I95" s="3">
        <v>10</v>
      </c>
      <c r="J95" s="3">
        <v>7.6041666666666599</v>
      </c>
    </row>
    <row r="96" spans="1:10" x14ac:dyDescent="0.35">
      <c r="A96" s="3">
        <v>350</v>
      </c>
      <c r="B96" s="3">
        <v>351</v>
      </c>
      <c r="C96" s="3">
        <v>6</v>
      </c>
      <c r="D96" s="3">
        <v>3.3</v>
      </c>
      <c r="E96" s="3">
        <v>168</v>
      </c>
      <c r="F96" s="3">
        <v>1460</v>
      </c>
      <c r="G96" s="3">
        <v>28857.3139717042</v>
      </c>
      <c r="H96" s="3">
        <v>100000000</v>
      </c>
      <c r="I96" s="3">
        <v>1</v>
      </c>
      <c r="J96" s="3">
        <v>8.6904761904761898</v>
      </c>
    </row>
    <row r="97" spans="1:10" x14ac:dyDescent="0.35">
      <c r="A97" s="3">
        <v>359</v>
      </c>
      <c r="B97" s="3">
        <v>360</v>
      </c>
      <c r="C97" s="3">
        <v>7</v>
      </c>
      <c r="D97" s="3">
        <v>1</v>
      </c>
      <c r="E97" s="3">
        <v>192</v>
      </c>
      <c r="F97" s="3">
        <v>1460</v>
      </c>
      <c r="G97" s="3">
        <v>31625.538029888601</v>
      </c>
      <c r="H97" s="3">
        <v>10000000</v>
      </c>
      <c r="I97" s="3">
        <v>100000</v>
      </c>
      <c r="J97" s="3">
        <v>7.6041666666666599</v>
      </c>
    </row>
    <row r="98" spans="1:10" x14ac:dyDescent="0.35">
      <c r="A98" s="3">
        <v>361</v>
      </c>
      <c r="B98" s="3">
        <v>362</v>
      </c>
      <c r="C98" s="3">
        <v>7</v>
      </c>
      <c r="D98" s="3">
        <v>3.4</v>
      </c>
      <c r="E98" s="3">
        <v>156</v>
      </c>
      <c r="F98" s="3">
        <v>1460</v>
      </c>
      <c r="G98" s="3">
        <v>29123.338078066601</v>
      </c>
      <c r="H98" s="3">
        <v>1000000</v>
      </c>
      <c r="I98" s="3">
        <v>10000</v>
      </c>
      <c r="J98" s="3">
        <v>9.3589743589743595</v>
      </c>
    </row>
    <row r="99" spans="1:10" x14ac:dyDescent="0.35">
      <c r="A99" s="3">
        <v>371</v>
      </c>
      <c r="B99" s="3">
        <v>372</v>
      </c>
      <c r="C99" s="3">
        <v>7</v>
      </c>
      <c r="D99" s="3">
        <v>3.3</v>
      </c>
      <c r="E99" s="3">
        <v>156</v>
      </c>
      <c r="F99" s="3">
        <v>1460</v>
      </c>
      <c r="G99" s="3">
        <v>28881.667226777601</v>
      </c>
      <c r="H99" s="3">
        <v>100000000</v>
      </c>
      <c r="I99" s="3">
        <v>10</v>
      </c>
      <c r="J99" s="3">
        <v>9.3589743589743595</v>
      </c>
    </row>
    <row r="100" spans="1:10" x14ac:dyDescent="0.35">
      <c r="A100" s="3">
        <v>372</v>
      </c>
      <c r="B100" s="3">
        <v>373</v>
      </c>
      <c r="C100" s="3">
        <v>7</v>
      </c>
      <c r="D100" s="3">
        <v>3.3</v>
      </c>
      <c r="E100" s="3">
        <v>180</v>
      </c>
      <c r="F100" s="3">
        <v>1460</v>
      </c>
      <c r="G100" s="3">
        <v>34416.534148616898</v>
      </c>
      <c r="H100" s="3">
        <v>100000000</v>
      </c>
      <c r="I100" s="3">
        <v>10</v>
      </c>
      <c r="J100" s="3">
        <v>8.1111111111111107</v>
      </c>
    </row>
    <row r="101" spans="1:10" x14ac:dyDescent="0.35">
      <c r="A101" s="3">
        <v>379</v>
      </c>
      <c r="B101" s="3">
        <v>380</v>
      </c>
      <c r="C101" s="3">
        <v>7</v>
      </c>
      <c r="D101" s="3">
        <v>3.3</v>
      </c>
      <c r="E101" s="3">
        <v>144</v>
      </c>
      <c r="F101" s="3">
        <v>1460</v>
      </c>
      <c r="G101" s="3">
        <v>26114.233765858</v>
      </c>
      <c r="H101" s="3">
        <v>100000000</v>
      </c>
      <c r="I101" s="3">
        <v>1</v>
      </c>
      <c r="J101" s="3">
        <v>10.1388888888888</v>
      </c>
    </row>
    <row r="102" spans="1:10" x14ac:dyDescent="0.35">
      <c r="A102" s="3">
        <v>382</v>
      </c>
      <c r="B102" s="3">
        <v>383</v>
      </c>
      <c r="C102" s="3">
        <v>8</v>
      </c>
      <c r="D102" s="3">
        <v>1</v>
      </c>
      <c r="E102" s="3">
        <v>180</v>
      </c>
      <c r="F102" s="3">
        <v>1460</v>
      </c>
      <c r="G102" s="3">
        <v>31649.891284961999</v>
      </c>
      <c r="H102" s="3">
        <v>10000000</v>
      </c>
      <c r="I102" s="3">
        <v>100000</v>
      </c>
      <c r="J102" s="3">
        <v>8.1111111111111107</v>
      </c>
    </row>
    <row r="103" spans="1:10" x14ac:dyDescent="0.35">
      <c r="A103" s="3">
        <v>383</v>
      </c>
      <c r="B103" s="3">
        <v>384</v>
      </c>
      <c r="C103" s="3">
        <v>8</v>
      </c>
      <c r="D103" s="3">
        <v>1</v>
      </c>
      <c r="E103" s="3">
        <v>144</v>
      </c>
      <c r="F103" s="3">
        <v>1460</v>
      </c>
      <c r="G103" s="3">
        <v>23347.590902203101</v>
      </c>
      <c r="H103" s="3">
        <v>10000000</v>
      </c>
      <c r="I103" s="3">
        <v>100000</v>
      </c>
      <c r="J103" s="3">
        <v>10.1388888888888</v>
      </c>
    </row>
    <row r="104" spans="1:10" x14ac:dyDescent="0.35">
      <c r="A104" s="3">
        <v>384</v>
      </c>
      <c r="B104" s="3">
        <v>385</v>
      </c>
      <c r="C104" s="3">
        <v>8</v>
      </c>
      <c r="D104" s="3">
        <v>3.4</v>
      </c>
      <c r="E104" s="3">
        <v>180</v>
      </c>
      <c r="F104" s="3">
        <v>1460</v>
      </c>
      <c r="G104" s="3">
        <v>37449.991715898897</v>
      </c>
      <c r="H104" s="3">
        <v>1000000</v>
      </c>
      <c r="I104" s="3">
        <v>10000</v>
      </c>
      <c r="J104" s="3">
        <v>8.1111111111111107</v>
      </c>
    </row>
    <row r="105" spans="1:10" x14ac:dyDescent="0.35">
      <c r="A105" s="3">
        <v>385</v>
      </c>
      <c r="B105" s="3">
        <v>386</v>
      </c>
      <c r="C105" s="3">
        <v>8</v>
      </c>
      <c r="D105" s="3">
        <v>3.4</v>
      </c>
      <c r="E105" s="3">
        <v>144</v>
      </c>
      <c r="F105" s="3">
        <v>1460</v>
      </c>
      <c r="G105" s="3">
        <v>29147.691333139999</v>
      </c>
      <c r="H105" s="3">
        <v>1000000</v>
      </c>
      <c r="I105" s="3">
        <v>10000</v>
      </c>
      <c r="J105" s="3">
        <v>10.1388888888888</v>
      </c>
    </row>
    <row r="106" spans="1:10" x14ac:dyDescent="0.35">
      <c r="A106" s="3">
        <v>386</v>
      </c>
      <c r="B106" s="3">
        <v>387</v>
      </c>
      <c r="C106" s="3">
        <v>8</v>
      </c>
      <c r="D106" s="3">
        <v>3.4</v>
      </c>
      <c r="E106" s="3">
        <v>192</v>
      </c>
      <c r="F106" s="3">
        <v>1460</v>
      </c>
      <c r="G106" s="3">
        <v>40217.425176818499</v>
      </c>
      <c r="H106" s="3">
        <v>1000000</v>
      </c>
      <c r="I106" s="3">
        <v>10000</v>
      </c>
      <c r="J106" s="3">
        <v>7.6041666666666599</v>
      </c>
    </row>
    <row r="107" spans="1:10" x14ac:dyDescent="0.35">
      <c r="A107" s="3">
        <v>387</v>
      </c>
      <c r="B107" s="3">
        <v>388</v>
      </c>
      <c r="C107" s="3">
        <v>8</v>
      </c>
      <c r="D107" s="3">
        <v>3.4</v>
      </c>
      <c r="E107" s="3">
        <v>216</v>
      </c>
      <c r="F107" s="3">
        <v>1460</v>
      </c>
      <c r="G107" s="3">
        <v>45752.292098657803</v>
      </c>
      <c r="H107" s="3">
        <v>1000000</v>
      </c>
      <c r="I107" s="3">
        <v>10000</v>
      </c>
      <c r="J107" s="3">
        <v>6.7592592592592498</v>
      </c>
    </row>
    <row r="108" spans="1:10" x14ac:dyDescent="0.35">
      <c r="A108" s="3">
        <v>388</v>
      </c>
      <c r="B108" s="3">
        <v>389</v>
      </c>
      <c r="C108" s="3">
        <v>8</v>
      </c>
      <c r="D108" s="3">
        <v>3.4</v>
      </c>
      <c r="E108" s="3">
        <v>156</v>
      </c>
      <c r="F108" s="3">
        <v>1460</v>
      </c>
      <c r="G108" s="3">
        <v>31915.1247940596</v>
      </c>
      <c r="H108" s="3">
        <v>1000000</v>
      </c>
      <c r="I108" s="3">
        <v>10000</v>
      </c>
      <c r="J108" s="3">
        <v>9.3589743589743595</v>
      </c>
    </row>
    <row r="109" spans="1:10" x14ac:dyDescent="0.35">
      <c r="A109" s="3">
        <v>389</v>
      </c>
      <c r="B109" s="3">
        <v>390</v>
      </c>
      <c r="C109" s="3">
        <v>8</v>
      </c>
      <c r="D109" s="3">
        <v>3.4</v>
      </c>
      <c r="E109" s="3">
        <v>192</v>
      </c>
      <c r="F109" s="3">
        <v>1460</v>
      </c>
      <c r="G109" s="3">
        <v>40217.425176818499</v>
      </c>
      <c r="H109" s="3">
        <v>1000000</v>
      </c>
      <c r="I109" s="3">
        <v>10000</v>
      </c>
      <c r="J109" s="3">
        <v>7.6041666666666599</v>
      </c>
    </row>
    <row r="110" spans="1:10" x14ac:dyDescent="0.35">
      <c r="A110" s="3">
        <v>390</v>
      </c>
      <c r="B110" s="3">
        <v>391</v>
      </c>
      <c r="C110" s="3">
        <v>8</v>
      </c>
      <c r="D110" s="3">
        <v>3.3</v>
      </c>
      <c r="E110" s="3">
        <v>156</v>
      </c>
      <c r="F110" s="3">
        <v>1460</v>
      </c>
      <c r="G110" s="3">
        <v>31673.4539427706</v>
      </c>
      <c r="H110" s="3">
        <v>100000000</v>
      </c>
      <c r="I110" s="3">
        <v>10</v>
      </c>
      <c r="J110" s="3">
        <v>9.3589743589743595</v>
      </c>
    </row>
    <row r="111" spans="1:10" x14ac:dyDescent="0.35">
      <c r="A111" s="3">
        <v>391</v>
      </c>
      <c r="B111" s="3">
        <v>392</v>
      </c>
      <c r="C111" s="3">
        <v>8</v>
      </c>
      <c r="D111" s="3">
        <v>3.3</v>
      </c>
      <c r="E111" s="3">
        <v>180</v>
      </c>
      <c r="F111" s="3">
        <v>1460</v>
      </c>
      <c r="G111" s="3">
        <v>37208.320864609901</v>
      </c>
      <c r="H111" s="3">
        <v>100000000</v>
      </c>
      <c r="I111" s="3">
        <v>10</v>
      </c>
      <c r="J111" s="3">
        <v>8.1111111111111107</v>
      </c>
    </row>
    <row r="112" spans="1:10" x14ac:dyDescent="0.35">
      <c r="A112" s="3">
        <v>392</v>
      </c>
      <c r="B112" s="3">
        <v>393</v>
      </c>
      <c r="C112" s="3">
        <v>8</v>
      </c>
      <c r="D112" s="3">
        <v>3.3</v>
      </c>
      <c r="E112" s="3">
        <v>180</v>
      </c>
      <c r="F112" s="3">
        <v>1460</v>
      </c>
      <c r="G112" s="3">
        <v>37208.320864609901</v>
      </c>
      <c r="H112" s="3">
        <v>100000000</v>
      </c>
      <c r="I112" s="3">
        <v>10</v>
      </c>
      <c r="J112" s="3">
        <v>8.1111111111111107</v>
      </c>
    </row>
    <row r="113" spans="1:10" x14ac:dyDescent="0.35">
      <c r="A113" s="3">
        <v>393</v>
      </c>
      <c r="B113" s="3">
        <v>394</v>
      </c>
      <c r="C113" s="3">
        <v>8</v>
      </c>
      <c r="D113" s="3">
        <v>3.3</v>
      </c>
      <c r="E113" s="3">
        <v>180</v>
      </c>
      <c r="F113" s="3">
        <v>1460</v>
      </c>
      <c r="G113" s="3">
        <v>37208.320864609901</v>
      </c>
      <c r="H113" s="3">
        <v>100000000</v>
      </c>
      <c r="I113" s="3">
        <v>10</v>
      </c>
      <c r="J113" s="3">
        <v>8.1111111111111107</v>
      </c>
    </row>
    <row r="114" spans="1:10" x14ac:dyDescent="0.35">
      <c r="A114" s="3">
        <v>394</v>
      </c>
      <c r="B114" s="3">
        <v>395</v>
      </c>
      <c r="C114" s="3">
        <v>8</v>
      </c>
      <c r="D114" s="3">
        <v>3.3</v>
      </c>
      <c r="E114" s="3">
        <v>132</v>
      </c>
      <c r="F114" s="3">
        <v>1460</v>
      </c>
      <c r="G114" s="3">
        <v>26138.587020931402</v>
      </c>
      <c r="H114" s="3">
        <v>100000000</v>
      </c>
      <c r="I114" s="3">
        <v>10</v>
      </c>
      <c r="J114" s="3">
        <v>11.060606060606</v>
      </c>
    </row>
    <row r="115" spans="1:10" x14ac:dyDescent="0.35">
      <c r="A115" s="3">
        <v>395</v>
      </c>
      <c r="B115" s="3">
        <v>396</v>
      </c>
      <c r="C115" s="3">
        <v>8</v>
      </c>
      <c r="D115" s="3">
        <v>3.3</v>
      </c>
      <c r="E115" s="3">
        <v>192</v>
      </c>
      <c r="F115" s="3">
        <v>1460</v>
      </c>
      <c r="G115" s="3">
        <v>39975.754325529502</v>
      </c>
      <c r="H115" s="3">
        <v>100000000</v>
      </c>
      <c r="I115" s="3">
        <v>10</v>
      </c>
      <c r="J115" s="3">
        <v>7.6041666666666599</v>
      </c>
    </row>
    <row r="116" spans="1:10" x14ac:dyDescent="0.35">
      <c r="A116" s="3">
        <v>396</v>
      </c>
      <c r="B116" s="3">
        <v>397</v>
      </c>
      <c r="C116" s="3">
        <v>8</v>
      </c>
      <c r="D116" s="3">
        <v>3.3</v>
      </c>
      <c r="E116" s="3">
        <v>156</v>
      </c>
      <c r="F116" s="3">
        <v>1460</v>
      </c>
      <c r="G116" s="3">
        <v>31673.4539427706</v>
      </c>
      <c r="H116" s="3">
        <v>100000000</v>
      </c>
      <c r="I116" s="3">
        <v>1</v>
      </c>
      <c r="J116" s="3">
        <v>9.3589743589743595</v>
      </c>
    </row>
    <row r="117" spans="1:10" x14ac:dyDescent="0.35">
      <c r="A117" s="3">
        <v>397</v>
      </c>
      <c r="B117" s="3">
        <v>398</v>
      </c>
      <c r="C117" s="3">
        <v>8</v>
      </c>
      <c r="D117" s="3">
        <v>3.3</v>
      </c>
      <c r="E117" s="3">
        <v>192</v>
      </c>
      <c r="F117" s="3">
        <v>1460</v>
      </c>
      <c r="G117" s="3">
        <v>39975.754325529502</v>
      </c>
      <c r="H117" s="3">
        <v>100000000</v>
      </c>
      <c r="I117" s="3">
        <v>1</v>
      </c>
      <c r="J117" s="3">
        <v>7.6041666666666599</v>
      </c>
    </row>
    <row r="118" spans="1:10" x14ac:dyDescent="0.35">
      <c r="A118" s="3">
        <v>398</v>
      </c>
      <c r="B118" s="3">
        <v>399</v>
      </c>
      <c r="C118" s="3">
        <v>8</v>
      </c>
      <c r="D118" s="3">
        <v>3.3</v>
      </c>
      <c r="E118" s="3">
        <v>204</v>
      </c>
      <c r="F118" s="3">
        <v>1460</v>
      </c>
      <c r="G118" s="3">
        <v>42743.187786449103</v>
      </c>
      <c r="H118" s="3">
        <v>100000000</v>
      </c>
      <c r="I118" s="3">
        <v>1</v>
      </c>
      <c r="J118" s="3">
        <v>7.1568627450980298</v>
      </c>
    </row>
    <row r="119" spans="1:10" x14ac:dyDescent="0.35">
      <c r="A119" s="3">
        <v>399</v>
      </c>
      <c r="B119" s="3">
        <v>400</v>
      </c>
      <c r="C119" s="3">
        <v>8</v>
      </c>
      <c r="D119" s="3">
        <v>3.3</v>
      </c>
      <c r="E119" s="3">
        <v>180</v>
      </c>
      <c r="F119" s="3">
        <v>1460</v>
      </c>
      <c r="G119" s="3">
        <v>37208.320864609901</v>
      </c>
      <c r="H119" s="3">
        <v>100000000</v>
      </c>
      <c r="I119" s="3">
        <v>1</v>
      </c>
      <c r="J119" s="3">
        <v>8.1111111111111107</v>
      </c>
    </row>
    <row r="120" spans="1:10" x14ac:dyDescent="0.35">
      <c r="A120" s="3">
        <v>400</v>
      </c>
      <c r="B120" s="3">
        <v>401</v>
      </c>
      <c r="C120" s="3">
        <v>2</v>
      </c>
      <c r="D120" s="3">
        <v>1</v>
      </c>
      <c r="E120" s="3">
        <v>192</v>
      </c>
      <c r="F120" s="3">
        <v>1430</v>
      </c>
      <c r="G120" s="3">
        <v>17600.350272695301</v>
      </c>
      <c r="H120" s="3">
        <v>1</v>
      </c>
      <c r="I120" s="3">
        <v>100000000</v>
      </c>
      <c r="J120" s="3">
        <v>7.4479166666666599</v>
      </c>
    </row>
    <row r="121" spans="1:10" x14ac:dyDescent="0.35">
      <c r="A121" s="3">
        <v>401</v>
      </c>
      <c r="B121" s="3">
        <v>402</v>
      </c>
      <c r="C121" s="3">
        <v>2</v>
      </c>
      <c r="D121" s="3">
        <v>1</v>
      </c>
      <c r="E121" s="3">
        <v>180</v>
      </c>
      <c r="F121" s="3">
        <v>1430</v>
      </c>
      <c r="G121" s="3">
        <v>14832.9168117757</v>
      </c>
      <c r="H121" s="3">
        <v>1</v>
      </c>
      <c r="I121" s="3">
        <v>100000000</v>
      </c>
      <c r="J121" s="3">
        <v>7.9444444444444402</v>
      </c>
    </row>
    <row r="122" spans="1:10" x14ac:dyDescent="0.35">
      <c r="A122" s="3">
        <v>402</v>
      </c>
      <c r="B122" s="3">
        <v>403</v>
      </c>
      <c r="C122" s="3">
        <v>2</v>
      </c>
      <c r="D122" s="3">
        <v>1</v>
      </c>
      <c r="E122" s="3">
        <v>192</v>
      </c>
      <c r="F122" s="3">
        <v>1430</v>
      </c>
      <c r="G122" s="3">
        <v>17600.350272695301</v>
      </c>
      <c r="H122" s="3">
        <v>1</v>
      </c>
      <c r="I122" s="3">
        <v>100000000</v>
      </c>
      <c r="J122" s="3">
        <v>7.4479166666666599</v>
      </c>
    </row>
    <row r="123" spans="1:10" x14ac:dyDescent="0.35">
      <c r="A123" s="3">
        <v>403</v>
      </c>
      <c r="B123" s="3">
        <v>404</v>
      </c>
      <c r="C123" s="3">
        <v>2</v>
      </c>
      <c r="D123" s="3">
        <v>3.3</v>
      </c>
      <c r="E123" s="3">
        <v>192</v>
      </c>
      <c r="F123" s="3">
        <v>1430</v>
      </c>
      <c r="G123" s="3">
        <v>23158.779852343101</v>
      </c>
      <c r="H123" s="3">
        <v>1</v>
      </c>
      <c r="I123" s="3">
        <v>10</v>
      </c>
      <c r="J123" s="3">
        <v>7.4479166666666599</v>
      </c>
    </row>
    <row r="124" spans="1:10" x14ac:dyDescent="0.35">
      <c r="A124" s="3">
        <v>404</v>
      </c>
      <c r="B124" s="3">
        <v>405</v>
      </c>
      <c r="C124" s="3">
        <v>2</v>
      </c>
      <c r="D124" s="3">
        <v>3.3</v>
      </c>
      <c r="E124" s="3">
        <v>180</v>
      </c>
      <c r="F124" s="3">
        <v>1430</v>
      </c>
      <c r="G124" s="3">
        <v>20391.3463914235</v>
      </c>
      <c r="H124" s="3">
        <v>1000</v>
      </c>
      <c r="I124" s="3">
        <v>10</v>
      </c>
      <c r="J124" s="3">
        <v>7.9444444444444402</v>
      </c>
    </row>
    <row r="125" spans="1:10" x14ac:dyDescent="0.35">
      <c r="A125" s="3">
        <v>405</v>
      </c>
      <c r="B125" s="3">
        <v>406</v>
      </c>
      <c r="C125" s="3">
        <v>2</v>
      </c>
      <c r="D125" s="3">
        <v>3.3</v>
      </c>
      <c r="E125" s="3">
        <v>180</v>
      </c>
      <c r="F125" s="3">
        <v>1430</v>
      </c>
      <c r="G125" s="3">
        <v>20391.3463914235</v>
      </c>
      <c r="H125" s="3">
        <v>1</v>
      </c>
      <c r="I125" s="3">
        <v>10</v>
      </c>
      <c r="J125" s="3">
        <v>7.9444444444444402</v>
      </c>
    </row>
    <row r="126" spans="1:10" x14ac:dyDescent="0.35">
      <c r="A126" s="3">
        <v>406</v>
      </c>
      <c r="B126" s="3">
        <v>407</v>
      </c>
      <c r="C126" s="3">
        <v>2</v>
      </c>
      <c r="D126" s="3">
        <v>3.3</v>
      </c>
      <c r="E126" s="3">
        <v>156</v>
      </c>
      <c r="F126" s="3">
        <v>1430</v>
      </c>
      <c r="G126" s="3">
        <v>14856.479469584199</v>
      </c>
      <c r="H126" s="3">
        <v>1000</v>
      </c>
      <c r="I126" s="3">
        <v>10</v>
      </c>
      <c r="J126" s="3">
        <v>9.1666666666666607</v>
      </c>
    </row>
    <row r="127" spans="1:10" x14ac:dyDescent="0.35">
      <c r="A127" s="3">
        <v>407</v>
      </c>
      <c r="B127" s="3">
        <v>408</v>
      </c>
      <c r="C127" s="3">
        <v>2</v>
      </c>
      <c r="D127" s="3">
        <v>3.3</v>
      </c>
      <c r="E127" s="3">
        <v>168</v>
      </c>
      <c r="F127" s="3">
        <v>1430</v>
      </c>
      <c r="G127" s="3">
        <v>17623.912930503899</v>
      </c>
      <c r="H127" s="3">
        <v>1</v>
      </c>
      <c r="I127" s="3">
        <v>10</v>
      </c>
      <c r="J127" s="3">
        <v>8.5119047619047592</v>
      </c>
    </row>
    <row r="128" spans="1:10" x14ac:dyDescent="0.35">
      <c r="A128" s="3">
        <v>408</v>
      </c>
      <c r="B128" s="3">
        <v>409</v>
      </c>
      <c r="C128" s="3">
        <v>2</v>
      </c>
      <c r="D128" s="3">
        <v>3.3</v>
      </c>
      <c r="E128" s="3">
        <v>180</v>
      </c>
      <c r="F128" s="3">
        <v>1430</v>
      </c>
      <c r="G128" s="3">
        <v>20391.3463914235</v>
      </c>
      <c r="H128" s="3">
        <v>1</v>
      </c>
      <c r="I128" s="3">
        <v>10</v>
      </c>
      <c r="J128" s="3">
        <v>7.9444444444444402</v>
      </c>
    </row>
    <row r="129" spans="1:10" x14ac:dyDescent="0.35">
      <c r="A129" s="3">
        <v>409</v>
      </c>
      <c r="B129" s="3">
        <v>410</v>
      </c>
      <c r="C129" s="3">
        <v>2</v>
      </c>
      <c r="D129" s="3">
        <v>3.3</v>
      </c>
      <c r="E129" s="3">
        <v>156</v>
      </c>
      <c r="F129" s="3">
        <v>1430</v>
      </c>
      <c r="G129" s="3">
        <v>14856.479469584199</v>
      </c>
      <c r="H129" s="3">
        <v>1000</v>
      </c>
      <c r="I129" s="3">
        <v>10</v>
      </c>
      <c r="J129" s="3">
        <v>9.1666666666666607</v>
      </c>
    </row>
    <row r="130" spans="1:10" x14ac:dyDescent="0.35">
      <c r="A130" s="3">
        <v>410</v>
      </c>
      <c r="B130" s="3">
        <v>411</v>
      </c>
      <c r="C130" s="3">
        <v>2</v>
      </c>
      <c r="D130" s="3">
        <v>3.3</v>
      </c>
      <c r="E130" s="3">
        <v>168</v>
      </c>
      <c r="F130" s="3">
        <v>1430</v>
      </c>
      <c r="G130" s="3">
        <v>17623.912930503899</v>
      </c>
      <c r="H130" s="3">
        <v>1000</v>
      </c>
      <c r="I130" s="3">
        <v>10</v>
      </c>
      <c r="J130" s="3">
        <v>8.5119047619047592</v>
      </c>
    </row>
    <row r="131" spans="1:10" x14ac:dyDescent="0.35">
      <c r="A131" s="3">
        <v>411</v>
      </c>
      <c r="B131" s="3">
        <v>412</v>
      </c>
      <c r="C131" s="3">
        <v>2</v>
      </c>
      <c r="D131" s="3">
        <v>3.3</v>
      </c>
      <c r="E131" s="3">
        <v>168</v>
      </c>
      <c r="F131" s="3">
        <v>1430</v>
      </c>
      <c r="G131" s="3">
        <v>17623.912930503899</v>
      </c>
      <c r="H131" s="3">
        <v>1</v>
      </c>
      <c r="I131" s="3">
        <v>10</v>
      </c>
      <c r="J131" s="3">
        <v>8.5119047619047592</v>
      </c>
    </row>
    <row r="132" spans="1:10" x14ac:dyDescent="0.35">
      <c r="A132" s="3">
        <v>412</v>
      </c>
      <c r="B132" s="3">
        <v>413</v>
      </c>
      <c r="C132" s="3">
        <v>2</v>
      </c>
      <c r="D132" s="3">
        <v>3.3</v>
      </c>
      <c r="E132" s="3">
        <v>168</v>
      </c>
      <c r="F132" s="3">
        <v>1430</v>
      </c>
      <c r="G132" s="3">
        <v>17623.912930503899</v>
      </c>
      <c r="H132" s="3">
        <v>1</v>
      </c>
      <c r="I132" s="3">
        <v>10</v>
      </c>
      <c r="J132" s="3">
        <v>8.5119047619047592</v>
      </c>
    </row>
    <row r="133" spans="1:10" x14ac:dyDescent="0.35">
      <c r="A133" s="3">
        <v>413</v>
      </c>
      <c r="B133" s="3">
        <v>414</v>
      </c>
      <c r="C133" s="3">
        <v>2</v>
      </c>
      <c r="D133" s="3">
        <v>3.3</v>
      </c>
      <c r="E133" s="3">
        <v>228</v>
      </c>
      <c r="F133" s="3">
        <v>1430</v>
      </c>
      <c r="G133" s="3">
        <v>31461.080235101999</v>
      </c>
      <c r="H133" s="3">
        <v>1000</v>
      </c>
      <c r="I133" s="3">
        <v>10</v>
      </c>
      <c r="J133" s="3">
        <v>6.2719298245613997</v>
      </c>
    </row>
    <row r="134" spans="1:10" x14ac:dyDescent="0.35">
      <c r="A134" s="3">
        <v>414</v>
      </c>
      <c r="B134" s="3">
        <v>415</v>
      </c>
      <c r="C134" s="3">
        <v>2</v>
      </c>
      <c r="D134" s="3">
        <v>3.3</v>
      </c>
      <c r="E134" s="3">
        <v>168</v>
      </c>
      <c r="F134" s="3">
        <v>1430</v>
      </c>
      <c r="G134" s="3">
        <v>17623.912930503899</v>
      </c>
      <c r="H134" s="3">
        <v>1</v>
      </c>
      <c r="I134" s="3">
        <v>10</v>
      </c>
      <c r="J134" s="3">
        <v>8.5119047619047592</v>
      </c>
    </row>
    <row r="135" spans="1:10" x14ac:dyDescent="0.35">
      <c r="A135" s="3">
        <v>415</v>
      </c>
      <c r="B135" s="3">
        <v>416</v>
      </c>
      <c r="C135" s="3">
        <v>2</v>
      </c>
      <c r="D135" s="3">
        <v>3.3</v>
      </c>
      <c r="E135" s="3">
        <v>180</v>
      </c>
      <c r="F135" s="3">
        <v>1430</v>
      </c>
      <c r="G135" s="3">
        <v>20391.3463914235</v>
      </c>
      <c r="H135" s="3">
        <v>1000</v>
      </c>
      <c r="I135" s="3">
        <v>10</v>
      </c>
      <c r="J135" s="3">
        <v>7.9444444444444402</v>
      </c>
    </row>
    <row r="136" spans="1:10" x14ac:dyDescent="0.35">
      <c r="A136" s="3">
        <v>419</v>
      </c>
      <c r="B136" s="3">
        <v>420</v>
      </c>
      <c r="C136" s="3">
        <v>3</v>
      </c>
      <c r="D136" s="3">
        <v>1</v>
      </c>
      <c r="E136" s="3">
        <v>168</v>
      </c>
      <c r="F136" s="3">
        <v>1430</v>
      </c>
      <c r="G136" s="3">
        <v>14857.270066849</v>
      </c>
      <c r="H136" s="3">
        <v>1</v>
      </c>
      <c r="I136" s="3">
        <v>100000000</v>
      </c>
      <c r="J136" s="3">
        <v>8.5119047619047592</v>
      </c>
    </row>
    <row r="137" spans="1:10" x14ac:dyDescent="0.35">
      <c r="A137" s="3">
        <v>426</v>
      </c>
      <c r="B137" s="3">
        <v>427</v>
      </c>
      <c r="C137" s="3">
        <v>3</v>
      </c>
      <c r="D137" s="3">
        <v>3.3</v>
      </c>
      <c r="E137" s="3">
        <v>168</v>
      </c>
      <c r="F137" s="3">
        <v>1430</v>
      </c>
      <c r="G137" s="3">
        <v>20415.699646496902</v>
      </c>
      <c r="H137" s="3">
        <v>1000</v>
      </c>
      <c r="I137" s="3">
        <v>10</v>
      </c>
      <c r="J137" s="3">
        <v>8.5119047619047592</v>
      </c>
    </row>
    <row r="138" spans="1:10" x14ac:dyDescent="0.35">
      <c r="A138" s="3">
        <v>448</v>
      </c>
      <c r="B138" s="3">
        <v>449</v>
      </c>
      <c r="C138" s="3">
        <v>4</v>
      </c>
      <c r="D138" s="3">
        <v>3.4</v>
      </c>
      <c r="E138" s="3">
        <v>168</v>
      </c>
      <c r="F138" s="3">
        <v>1430</v>
      </c>
      <c r="G138" s="3">
        <v>23449.157213778901</v>
      </c>
      <c r="H138" s="3">
        <v>1000000</v>
      </c>
      <c r="I138" s="3">
        <v>10000</v>
      </c>
      <c r="J138" s="3">
        <v>8.5119047619047592</v>
      </c>
    </row>
    <row r="139" spans="1:10" x14ac:dyDescent="0.35">
      <c r="A139" s="3">
        <v>450</v>
      </c>
      <c r="B139" s="3">
        <v>451</v>
      </c>
      <c r="C139" s="3">
        <v>4</v>
      </c>
      <c r="D139" s="3">
        <v>3.4</v>
      </c>
      <c r="E139" s="3">
        <v>192</v>
      </c>
      <c r="F139" s="3">
        <v>1430</v>
      </c>
      <c r="G139" s="3">
        <v>28984.024135618201</v>
      </c>
      <c r="H139" s="3">
        <v>100</v>
      </c>
      <c r="I139" s="3">
        <v>10000</v>
      </c>
      <c r="J139" s="3">
        <v>7.4479166666666599</v>
      </c>
    </row>
    <row r="140" spans="1:10" x14ac:dyDescent="0.35">
      <c r="A140" s="3">
        <v>456</v>
      </c>
      <c r="B140" s="3">
        <v>457</v>
      </c>
      <c r="C140" s="3">
        <v>4</v>
      </c>
      <c r="D140" s="3">
        <v>3.1</v>
      </c>
      <c r="E140" s="3">
        <v>168</v>
      </c>
      <c r="F140" s="3">
        <v>1430</v>
      </c>
      <c r="G140" s="3">
        <v>22724.144659911799</v>
      </c>
      <c r="H140" s="3">
        <v>100000</v>
      </c>
      <c r="I140" s="3">
        <v>10000</v>
      </c>
      <c r="J140" s="3">
        <v>8.5119047619047592</v>
      </c>
    </row>
    <row r="141" spans="1:10" x14ac:dyDescent="0.35">
      <c r="A141" s="3">
        <v>458</v>
      </c>
      <c r="B141" s="3">
        <v>459</v>
      </c>
      <c r="C141" s="3">
        <v>4</v>
      </c>
      <c r="D141" s="3">
        <v>3.4</v>
      </c>
      <c r="E141" s="3">
        <v>180</v>
      </c>
      <c r="F141" s="3">
        <v>1430</v>
      </c>
      <c r="G141" s="3">
        <v>26216.5906746986</v>
      </c>
      <c r="H141" s="3">
        <v>1000000</v>
      </c>
      <c r="I141" s="3">
        <v>10000</v>
      </c>
      <c r="J141" s="3">
        <v>7.9444444444444402</v>
      </c>
    </row>
    <row r="142" spans="1:10" x14ac:dyDescent="0.35">
      <c r="A142" s="3">
        <v>476</v>
      </c>
      <c r="B142" s="3">
        <v>477</v>
      </c>
      <c r="C142" s="3">
        <v>4</v>
      </c>
      <c r="D142" s="3">
        <v>3.2</v>
      </c>
      <c r="E142" s="3">
        <v>180</v>
      </c>
      <c r="F142" s="3">
        <v>1430</v>
      </c>
      <c r="G142" s="3">
        <v>25733.248972120498</v>
      </c>
      <c r="H142" s="3">
        <v>10</v>
      </c>
      <c r="I142" s="3">
        <v>10</v>
      </c>
      <c r="J142" s="3">
        <v>7.9444444444444402</v>
      </c>
    </row>
    <row r="143" spans="1:10" x14ac:dyDescent="0.35">
      <c r="A143" s="3">
        <v>479</v>
      </c>
      <c r="B143" s="3">
        <v>480</v>
      </c>
      <c r="C143" s="3">
        <v>4</v>
      </c>
      <c r="D143" s="3">
        <v>3.2</v>
      </c>
      <c r="E143" s="3">
        <v>192</v>
      </c>
      <c r="F143" s="3">
        <v>1430</v>
      </c>
      <c r="G143" s="3">
        <v>28500.6824330401</v>
      </c>
      <c r="H143" s="3">
        <v>10</v>
      </c>
      <c r="I143" s="3">
        <v>10</v>
      </c>
      <c r="J143" s="3">
        <v>7.4479166666666599</v>
      </c>
    </row>
    <row r="144" spans="1:10" x14ac:dyDescent="0.35">
      <c r="A144" s="3">
        <v>490</v>
      </c>
      <c r="B144" s="3">
        <v>491</v>
      </c>
      <c r="C144" s="3">
        <v>4</v>
      </c>
      <c r="D144" s="3">
        <v>3.3</v>
      </c>
      <c r="E144" s="3">
        <v>156</v>
      </c>
      <c r="F144" s="3">
        <v>1430</v>
      </c>
      <c r="G144" s="3">
        <v>20440.0529015703</v>
      </c>
      <c r="H144" s="3">
        <v>1000</v>
      </c>
      <c r="I144" s="3">
        <v>1</v>
      </c>
      <c r="J144" s="3">
        <v>9.1666666666666607</v>
      </c>
    </row>
    <row r="145" spans="1:10" x14ac:dyDescent="0.35">
      <c r="A145" s="3">
        <v>499</v>
      </c>
      <c r="B145" s="3">
        <v>500</v>
      </c>
      <c r="C145" s="3">
        <v>5</v>
      </c>
      <c r="D145" s="3">
        <v>3.3</v>
      </c>
      <c r="E145" s="3">
        <v>168</v>
      </c>
      <c r="F145" s="3">
        <v>1430</v>
      </c>
      <c r="G145" s="3">
        <v>25999.2730784829</v>
      </c>
      <c r="H145" s="3">
        <v>100000000</v>
      </c>
      <c r="I145" s="3">
        <v>10000000</v>
      </c>
      <c r="J145" s="3">
        <v>8.5119047619047592</v>
      </c>
    </row>
    <row r="146" spans="1:10" x14ac:dyDescent="0.35">
      <c r="A146" s="3">
        <v>512</v>
      </c>
      <c r="B146" s="3">
        <v>513</v>
      </c>
      <c r="C146" s="3">
        <v>5</v>
      </c>
      <c r="D146" s="3">
        <v>2</v>
      </c>
      <c r="E146" s="3">
        <v>156</v>
      </c>
      <c r="F146" s="3">
        <v>1430</v>
      </c>
      <c r="G146" s="3">
        <v>20090.118550805801</v>
      </c>
      <c r="H146" s="3">
        <v>10000</v>
      </c>
      <c r="I146" s="3">
        <v>1000000</v>
      </c>
      <c r="J146" s="3">
        <v>9.1666666666666607</v>
      </c>
    </row>
    <row r="147" spans="1:10" x14ac:dyDescent="0.35">
      <c r="A147" s="3">
        <v>513</v>
      </c>
      <c r="B147" s="3">
        <v>514</v>
      </c>
      <c r="C147" s="3">
        <v>5</v>
      </c>
      <c r="D147" s="3">
        <v>2</v>
      </c>
      <c r="E147" s="3">
        <v>168</v>
      </c>
      <c r="F147" s="3">
        <v>1430</v>
      </c>
      <c r="G147" s="3">
        <v>22857.552011725398</v>
      </c>
      <c r="H147" s="3">
        <v>10000</v>
      </c>
      <c r="I147" s="3">
        <v>1000000</v>
      </c>
      <c r="J147" s="3">
        <v>8.5119047619047592</v>
      </c>
    </row>
    <row r="148" spans="1:10" x14ac:dyDescent="0.35">
      <c r="A148" s="3">
        <v>515</v>
      </c>
      <c r="B148" s="3">
        <v>516</v>
      </c>
      <c r="C148" s="3">
        <v>5</v>
      </c>
      <c r="D148" s="3">
        <v>3.4</v>
      </c>
      <c r="E148" s="3">
        <v>168</v>
      </c>
      <c r="F148" s="3">
        <v>1430</v>
      </c>
      <c r="G148" s="3">
        <v>26240.9439297719</v>
      </c>
      <c r="H148" s="3">
        <v>1000000</v>
      </c>
      <c r="I148" s="3">
        <v>10000</v>
      </c>
      <c r="J148" s="3">
        <v>8.5119047619047592</v>
      </c>
    </row>
    <row r="149" spans="1:10" x14ac:dyDescent="0.35">
      <c r="A149" s="3">
        <v>518</v>
      </c>
      <c r="B149" s="3">
        <v>519</v>
      </c>
      <c r="C149" s="3">
        <v>5</v>
      </c>
      <c r="D149" s="3">
        <v>3.4</v>
      </c>
      <c r="E149" s="3">
        <v>192</v>
      </c>
      <c r="F149" s="3">
        <v>1430</v>
      </c>
      <c r="G149" s="3">
        <v>31775.810851611201</v>
      </c>
      <c r="H149" s="3">
        <v>1000000</v>
      </c>
      <c r="I149" s="3">
        <v>1000</v>
      </c>
      <c r="J149" s="3">
        <v>7.4479166666666599</v>
      </c>
    </row>
    <row r="150" spans="1:10" x14ac:dyDescent="0.35">
      <c r="A150" s="3">
        <v>530</v>
      </c>
      <c r="B150" s="3">
        <v>531</v>
      </c>
      <c r="C150" s="3">
        <v>5</v>
      </c>
      <c r="D150" s="3">
        <v>3.4</v>
      </c>
      <c r="E150" s="3">
        <v>192</v>
      </c>
      <c r="F150" s="3">
        <v>1430</v>
      </c>
      <c r="G150" s="3">
        <v>31775.810851611201</v>
      </c>
      <c r="H150" s="3">
        <v>1000000</v>
      </c>
      <c r="I150" s="3">
        <v>100</v>
      </c>
      <c r="J150" s="3">
        <v>7.4479166666666599</v>
      </c>
    </row>
    <row r="151" spans="1:10" x14ac:dyDescent="0.35">
      <c r="A151" s="3">
        <v>543</v>
      </c>
      <c r="B151" s="3">
        <v>544</v>
      </c>
      <c r="C151" s="3">
        <v>6</v>
      </c>
      <c r="D151" s="3">
        <v>3.4</v>
      </c>
      <c r="E151" s="3">
        <v>180</v>
      </c>
      <c r="F151" s="3">
        <v>1430</v>
      </c>
      <c r="G151" s="3">
        <v>31800.164106684599</v>
      </c>
      <c r="H151" s="3">
        <v>1000000</v>
      </c>
      <c r="I151" s="3">
        <v>10000</v>
      </c>
      <c r="J151" s="3">
        <v>7.9444444444444402</v>
      </c>
    </row>
    <row r="152" spans="1:10" x14ac:dyDescent="0.35">
      <c r="A152" s="3">
        <v>544</v>
      </c>
      <c r="B152" s="3">
        <v>545</v>
      </c>
      <c r="C152" s="3">
        <v>6</v>
      </c>
      <c r="D152" s="3">
        <v>3.4</v>
      </c>
      <c r="E152" s="3">
        <v>132</v>
      </c>
      <c r="F152" s="3">
        <v>1430</v>
      </c>
      <c r="G152" s="3">
        <v>20730.430263006099</v>
      </c>
      <c r="H152" s="3">
        <v>1000000</v>
      </c>
      <c r="I152" s="3">
        <v>10000</v>
      </c>
      <c r="J152" s="3">
        <v>10.8333333333333</v>
      </c>
    </row>
    <row r="153" spans="1:10" x14ac:dyDescent="0.35">
      <c r="A153" s="3">
        <v>545</v>
      </c>
      <c r="B153" s="3">
        <v>546</v>
      </c>
      <c r="C153" s="3">
        <v>6</v>
      </c>
      <c r="D153" s="3">
        <v>3.4</v>
      </c>
      <c r="E153" s="3">
        <v>156</v>
      </c>
      <c r="F153" s="3">
        <v>1430</v>
      </c>
      <c r="G153" s="3">
        <v>26265.297184845302</v>
      </c>
      <c r="H153" s="3">
        <v>1000000</v>
      </c>
      <c r="I153" s="3">
        <v>10000</v>
      </c>
      <c r="J153" s="3">
        <v>9.1666666666666607</v>
      </c>
    </row>
    <row r="154" spans="1:10" x14ac:dyDescent="0.35">
      <c r="A154" s="3">
        <v>548</v>
      </c>
      <c r="B154" s="3">
        <v>549</v>
      </c>
      <c r="C154" s="3">
        <v>6</v>
      </c>
      <c r="D154" s="3">
        <v>3.3</v>
      </c>
      <c r="E154" s="3">
        <v>168</v>
      </c>
      <c r="F154" s="3">
        <v>1430</v>
      </c>
      <c r="G154" s="3">
        <v>28791.059794475899</v>
      </c>
      <c r="H154" s="3">
        <v>100000000</v>
      </c>
      <c r="I154" s="3">
        <v>10</v>
      </c>
      <c r="J154" s="3">
        <v>8.5119047619047592</v>
      </c>
    </row>
    <row r="155" spans="1:10" x14ac:dyDescent="0.35">
      <c r="A155" s="3">
        <v>550</v>
      </c>
      <c r="B155" s="3">
        <v>551</v>
      </c>
      <c r="C155" s="3">
        <v>6</v>
      </c>
      <c r="D155" s="3">
        <v>3.3</v>
      </c>
      <c r="E155" s="3">
        <v>168</v>
      </c>
      <c r="F155" s="3">
        <v>1430</v>
      </c>
      <c r="G155" s="3">
        <v>28791.059794475899</v>
      </c>
      <c r="H155" s="3">
        <v>100000000</v>
      </c>
      <c r="I155" s="3">
        <v>1</v>
      </c>
      <c r="J155" s="3">
        <v>8.5119047619047592</v>
      </c>
    </row>
    <row r="156" spans="1:10" x14ac:dyDescent="0.35">
      <c r="A156" s="3">
        <v>559</v>
      </c>
      <c r="B156" s="3">
        <v>560</v>
      </c>
      <c r="C156" s="3">
        <v>7</v>
      </c>
      <c r="D156" s="3">
        <v>1</v>
      </c>
      <c r="E156" s="3">
        <v>204</v>
      </c>
      <c r="F156" s="3">
        <v>1430</v>
      </c>
      <c r="G156" s="3">
        <v>34326.717313579902</v>
      </c>
      <c r="H156" s="3">
        <v>10000000</v>
      </c>
      <c r="I156" s="3">
        <v>100000</v>
      </c>
      <c r="J156" s="3">
        <v>7.0098039215686203</v>
      </c>
    </row>
    <row r="157" spans="1:10" x14ac:dyDescent="0.35">
      <c r="A157" s="3">
        <v>561</v>
      </c>
      <c r="B157" s="3">
        <v>562</v>
      </c>
      <c r="C157" s="3">
        <v>7</v>
      </c>
      <c r="D157" s="3">
        <v>3.4</v>
      </c>
      <c r="E157" s="3">
        <v>144</v>
      </c>
      <c r="F157" s="3">
        <v>1430</v>
      </c>
      <c r="G157" s="3">
        <v>26289.6504399187</v>
      </c>
      <c r="H157" s="3">
        <v>1000000</v>
      </c>
      <c r="I157" s="3">
        <v>10000</v>
      </c>
      <c r="J157" s="3">
        <v>9.93055555555555</v>
      </c>
    </row>
    <row r="158" spans="1:10" x14ac:dyDescent="0.35">
      <c r="A158" s="3">
        <v>571</v>
      </c>
      <c r="B158" s="3">
        <v>572</v>
      </c>
      <c r="C158" s="3">
        <v>7</v>
      </c>
      <c r="D158" s="3">
        <v>3.3</v>
      </c>
      <c r="E158" s="3">
        <v>204</v>
      </c>
      <c r="F158" s="3">
        <v>1430</v>
      </c>
      <c r="G158" s="3">
        <v>39885.1468932278</v>
      </c>
      <c r="H158" s="3">
        <v>100000000</v>
      </c>
      <c r="I158" s="3">
        <v>10</v>
      </c>
      <c r="J158" s="3">
        <v>7.0098039215686203</v>
      </c>
    </row>
    <row r="159" spans="1:10" x14ac:dyDescent="0.35">
      <c r="A159" s="3">
        <v>572</v>
      </c>
      <c r="B159" s="3">
        <v>573</v>
      </c>
      <c r="C159" s="3">
        <v>7</v>
      </c>
      <c r="D159" s="3">
        <v>3.3</v>
      </c>
      <c r="E159" s="3">
        <v>156</v>
      </c>
      <c r="F159" s="3">
        <v>1430</v>
      </c>
      <c r="G159" s="3">
        <v>28815.413049549301</v>
      </c>
      <c r="H159" s="3">
        <v>100000000</v>
      </c>
      <c r="I159" s="3">
        <v>10</v>
      </c>
      <c r="J159" s="3">
        <v>9.1666666666666607</v>
      </c>
    </row>
    <row r="160" spans="1:10" x14ac:dyDescent="0.35">
      <c r="A160" s="3">
        <v>579</v>
      </c>
      <c r="B160" s="3">
        <v>580</v>
      </c>
      <c r="C160" s="3">
        <v>7</v>
      </c>
      <c r="D160" s="3">
        <v>3.3</v>
      </c>
      <c r="E160" s="3">
        <v>180</v>
      </c>
      <c r="F160" s="3">
        <v>1430</v>
      </c>
      <c r="G160" s="3">
        <v>34350.279971388503</v>
      </c>
      <c r="H160" s="3">
        <v>100000000</v>
      </c>
      <c r="I160" s="3">
        <v>1</v>
      </c>
      <c r="J160" s="3">
        <v>7.9444444444444402</v>
      </c>
    </row>
    <row r="161" spans="1:10" x14ac:dyDescent="0.35">
      <c r="A161" s="3">
        <v>582</v>
      </c>
      <c r="B161" s="3">
        <v>583</v>
      </c>
      <c r="C161" s="3">
        <v>8</v>
      </c>
      <c r="D161" s="3">
        <v>1</v>
      </c>
      <c r="E161" s="3">
        <v>156</v>
      </c>
      <c r="F161" s="3">
        <v>1430</v>
      </c>
      <c r="G161" s="3">
        <v>26048.7701858945</v>
      </c>
      <c r="H161" s="3">
        <v>10000000</v>
      </c>
      <c r="I161" s="3">
        <v>100000</v>
      </c>
      <c r="J161" s="3">
        <v>9.1666666666666607</v>
      </c>
    </row>
    <row r="162" spans="1:10" x14ac:dyDescent="0.35">
      <c r="A162" s="3">
        <v>583</v>
      </c>
      <c r="B162" s="3">
        <v>584</v>
      </c>
      <c r="C162" s="3">
        <v>8</v>
      </c>
      <c r="D162" s="3">
        <v>1</v>
      </c>
      <c r="E162" s="3">
        <v>204</v>
      </c>
      <c r="F162" s="3">
        <v>1430</v>
      </c>
      <c r="G162" s="3">
        <v>37118.504029573</v>
      </c>
      <c r="H162" s="3">
        <v>10000000</v>
      </c>
      <c r="I162" s="3">
        <v>100000</v>
      </c>
      <c r="J162" s="3">
        <v>7.0098039215686203</v>
      </c>
    </row>
    <row r="163" spans="1:10" x14ac:dyDescent="0.35">
      <c r="A163" s="3">
        <v>584</v>
      </c>
      <c r="B163" s="3">
        <v>585</v>
      </c>
      <c r="C163" s="3">
        <v>8</v>
      </c>
      <c r="D163" s="3">
        <v>3.4</v>
      </c>
      <c r="E163" s="3">
        <v>180</v>
      </c>
      <c r="F163" s="3">
        <v>1430</v>
      </c>
      <c r="G163" s="3">
        <v>37383.737538670597</v>
      </c>
      <c r="H163" s="3">
        <v>1000000</v>
      </c>
      <c r="I163" s="3">
        <v>10000</v>
      </c>
      <c r="J163" s="3">
        <v>7.9444444444444402</v>
      </c>
    </row>
    <row r="164" spans="1:10" x14ac:dyDescent="0.35">
      <c r="A164" s="3">
        <v>585</v>
      </c>
      <c r="B164" s="3">
        <v>586</v>
      </c>
      <c r="C164" s="3">
        <v>8</v>
      </c>
      <c r="D164" s="3">
        <v>3.4</v>
      </c>
      <c r="E164" s="3">
        <v>192</v>
      </c>
      <c r="F164" s="3">
        <v>1430</v>
      </c>
      <c r="G164" s="3">
        <v>40151.170999590198</v>
      </c>
      <c r="H164" s="3">
        <v>1000000</v>
      </c>
      <c r="I164" s="3">
        <v>10000</v>
      </c>
      <c r="J164" s="3">
        <v>7.4479166666666599</v>
      </c>
    </row>
    <row r="165" spans="1:10" x14ac:dyDescent="0.35">
      <c r="A165" s="3">
        <v>586</v>
      </c>
      <c r="B165" s="3">
        <v>587</v>
      </c>
      <c r="C165" s="3">
        <v>8</v>
      </c>
      <c r="D165" s="3">
        <v>3.4</v>
      </c>
      <c r="E165" s="3">
        <v>192</v>
      </c>
      <c r="F165" s="3">
        <v>1430</v>
      </c>
      <c r="G165" s="3">
        <v>40151.170999590198</v>
      </c>
      <c r="H165" s="3">
        <v>1000000</v>
      </c>
      <c r="I165" s="3">
        <v>10000</v>
      </c>
      <c r="J165" s="3">
        <v>7.4479166666666599</v>
      </c>
    </row>
    <row r="166" spans="1:10" x14ac:dyDescent="0.35">
      <c r="A166" s="3">
        <v>587</v>
      </c>
      <c r="B166" s="3">
        <v>588</v>
      </c>
      <c r="C166" s="3">
        <v>8</v>
      </c>
      <c r="D166" s="3">
        <v>3.4</v>
      </c>
      <c r="E166" s="3">
        <v>168</v>
      </c>
      <c r="F166" s="3">
        <v>1430</v>
      </c>
      <c r="G166" s="3">
        <v>34616.304077750901</v>
      </c>
      <c r="H166" s="3">
        <v>1000000</v>
      </c>
      <c r="I166" s="3">
        <v>10000</v>
      </c>
      <c r="J166" s="3">
        <v>8.5119047619047592</v>
      </c>
    </row>
    <row r="167" spans="1:10" x14ac:dyDescent="0.35">
      <c r="A167" s="3">
        <v>588</v>
      </c>
      <c r="B167" s="3">
        <v>589</v>
      </c>
      <c r="C167" s="3">
        <v>8</v>
      </c>
      <c r="D167" s="3">
        <v>3.4</v>
      </c>
      <c r="E167" s="3">
        <v>180</v>
      </c>
      <c r="F167" s="3">
        <v>1430</v>
      </c>
      <c r="G167" s="3">
        <v>37383.737538670597</v>
      </c>
      <c r="H167" s="3">
        <v>1000000</v>
      </c>
      <c r="I167" s="3">
        <v>10000</v>
      </c>
      <c r="J167" s="3">
        <v>7.9444444444444402</v>
      </c>
    </row>
    <row r="168" spans="1:10" x14ac:dyDescent="0.35">
      <c r="A168" s="3">
        <v>589</v>
      </c>
      <c r="B168" s="3">
        <v>590</v>
      </c>
      <c r="C168" s="3">
        <v>8</v>
      </c>
      <c r="D168" s="3">
        <v>3.4</v>
      </c>
      <c r="E168" s="3">
        <v>192</v>
      </c>
      <c r="F168" s="3">
        <v>1430</v>
      </c>
      <c r="G168" s="3">
        <v>40151.170999590198</v>
      </c>
      <c r="H168" s="3">
        <v>1000000</v>
      </c>
      <c r="I168" s="3">
        <v>10000</v>
      </c>
      <c r="J168" s="3">
        <v>7.4479166666666599</v>
      </c>
    </row>
    <row r="169" spans="1:10" x14ac:dyDescent="0.35">
      <c r="A169" s="3">
        <v>590</v>
      </c>
      <c r="B169" s="3">
        <v>591</v>
      </c>
      <c r="C169" s="3">
        <v>8</v>
      </c>
      <c r="D169" s="3">
        <v>3.3</v>
      </c>
      <c r="E169" s="3">
        <v>192</v>
      </c>
      <c r="F169" s="3">
        <v>1430</v>
      </c>
      <c r="G169" s="3">
        <v>39909.500148301202</v>
      </c>
      <c r="H169" s="3">
        <v>100000000</v>
      </c>
      <c r="I169" s="3">
        <v>10</v>
      </c>
      <c r="J169" s="3">
        <v>7.4479166666666599</v>
      </c>
    </row>
    <row r="170" spans="1:10" x14ac:dyDescent="0.35">
      <c r="A170" s="3">
        <v>591</v>
      </c>
      <c r="B170" s="3">
        <v>592</v>
      </c>
      <c r="C170" s="3">
        <v>8</v>
      </c>
      <c r="D170" s="3">
        <v>3.3</v>
      </c>
      <c r="E170" s="3">
        <v>156</v>
      </c>
      <c r="F170" s="3">
        <v>1430</v>
      </c>
      <c r="G170" s="3">
        <v>31607.1997655423</v>
      </c>
      <c r="H170" s="3">
        <v>100000000</v>
      </c>
      <c r="I170" s="3">
        <v>10</v>
      </c>
      <c r="J170" s="3">
        <v>9.1666666666666607</v>
      </c>
    </row>
    <row r="171" spans="1:10" x14ac:dyDescent="0.35">
      <c r="A171" s="3">
        <v>592</v>
      </c>
      <c r="B171" s="3">
        <v>593</v>
      </c>
      <c r="C171" s="3">
        <v>8</v>
      </c>
      <c r="D171" s="3">
        <v>3.3</v>
      </c>
      <c r="E171" s="3">
        <v>168</v>
      </c>
      <c r="F171" s="3">
        <v>1430</v>
      </c>
      <c r="G171" s="3">
        <v>34374.633226461898</v>
      </c>
      <c r="H171" s="3">
        <v>100000000</v>
      </c>
      <c r="I171" s="3">
        <v>10</v>
      </c>
      <c r="J171" s="3">
        <v>8.5119047619047592</v>
      </c>
    </row>
    <row r="172" spans="1:10" x14ac:dyDescent="0.35">
      <c r="A172" s="3">
        <v>593</v>
      </c>
      <c r="B172" s="3">
        <v>594</v>
      </c>
      <c r="C172" s="3">
        <v>8</v>
      </c>
      <c r="D172" s="3">
        <v>3.3</v>
      </c>
      <c r="E172" s="3">
        <v>144</v>
      </c>
      <c r="F172" s="3">
        <v>1430</v>
      </c>
      <c r="G172" s="3">
        <v>28839.766304622699</v>
      </c>
      <c r="H172" s="3">
        <v>100000000</v>
      </c>
      <c r="I172" s="3">
        <v>10</v>
      </c>
      <c r="J172" s="3">
        <v>9.93055555555555</v>
      </c>
    </row>
    <row r="173" spans="1:10" x14ac:dyDescent="0.35">
      <c r="A173" s="3">
        <v>594</v>
      </c>
      <c r="B173" s="3">
        <v>595</v>
      </c>
      <c r="C173" s="3">
        <v>8</v>
      </c>
      <c r="D173" s="3">
        <v>3.3</v>
      </c>
      <c r="E173" s="3">
        <v>180</v>
      </c>
      <c r="F173" s="3">
        <v>1430</v>
      </c>
      <c r="G173" s="3">
        <v>37142.066687381499</v>
      </c>
      <c r="H173" s="3">
        <v>100000000</v>
      </c>
      <c r="I173" s="3">
        <v>10</v>
      </c>
      <c r="J173" s="3">
        <v>7.9444444444444402</v>
      </c>
    </row>
    <row r="174" spans="1:10" x14ac:dyDescent="0.35">
      <c r="A174" s="3">
        <v>595</v>
      </c>
      <c r="B174" s="3">
        <v>596</v>
      </c>
      <c r="C174" s="3">
        <v>8</v>
      </c>
      <c r="D174" s="3">
        <v>3.3</v>
      </c>
      <c r="E174" s="3">
        <v>180</v>
      </c>
      <c r="F174" s="3">
        <v>1430</v>
      </c>
      <c r="G174" s="3">
        <v>37142.066687381499</v>
      </c>
      <c r="H174" s="3">
        <v>100000000</v>
      </c>
      <c r="I174" s="3">
        <v>10</v>
      </c>
      <c r="J174" s="3">
        <v>7.9444444444444402</v>
      </c>
    </row>
    <row r="175" spans="1:10" x14ac:dyDescent="0.35">
      <c r="A175" s="3">
        <v>596</v>
      </c>
      <c r="B175" s="3">
        <v>597</v>
      </c>
      <c r="C175" s="3">
        <v>8</v>
      </c>
      <c r="D175" s="3">
        <v>3.3</v>
      </c>
      <c r="E175" s="3">
        <v>168</v>
      </c>
      <c r="F175" s="3">
        <v>1430</v>
      </c>
      <c r="G175" s="3">
        <v>34374.633226461898</v>
      </c>
      <c r="H175" s="3">
        <v>100000000</v>
      </c>
      <c r="I175" s="3">
        <v>1</v>
      </c>
      <c r="J175" s="3">
        <v>8.5119047619047592</v>
      </c>
    </row>
    <row r="176" spans="1:10" x14ac:dyDescent="0.35">
      <c r="A176" s="3">
        <v>597</v>
      </c>
      <c r="B176" s="3">
        <v>598</v>
      </c>
      <c r="C176" s="3">
        <v>8</v>
      </c>
      <c r="D176" s="3">
        <v>3.3</v>
      </c>
      <c r="E176" s="3">
        <v>156</v>
      </c>
      <c r="F176" s="3">
        <v>1430</v>
      </c>
      <c r="G176" s="3">
        <v>31607.1997655423</v>
      </c>
      <c r="H176" s="3">
        <v>100000000</v>
      </c>
      <c r="I176" s="3">
        <v>1</v>
      </c>
      <c r="J176" s="3">
        <v>9.1666666666666607</v>
      </c>
    </row>
    <row r="177" spans="1:10" x14ac:dyDescent="0.35">
      <c r="A177" s="3">
        <v>598</v>
      </c>
      <c r="B177" s="3">
        <v>599</v>
      </c>
      <c r="C177" s="3">
        <v>8</v>
      </c>
      <c r="D177" s="3">
        <v>3.3</v>
      </c>
      <c r="E177" s="3">
        <v>168</v>
      </c>
      <c r="F177" s="3">
        <v>1430</v>
      </c>
      <c r="G177" s="3">
        <v>34374.633226461898</v>
      </c>
      <c r="H177" s="3">
        <v>100000000</v>
      </c>
      <c r="I177" s="3">
        <v>1</v>
      </c>
      <c r="J177" s="3">
        <v>8.5119047619047592</v>
      </c>
    </row>
    <row r="178" spans="1:10" x14ac:dyDescent="0.35">
      <c r="A178" s="3">
        <v>599</v>
      </c>
      <c r="B178" s="3">
        <v>600</v>
      </c>
      <c r="C178" s="3">
        <v>8</v>
      </c>
      <c r="D178" s="3">
        <v>3.3</v>
      </c>
      <c r="E178" s="3">
        <v>156</v>
      </c>
      <c r="F178" s="3">
        <v>1430</v>
      </c>
      <c r="G178" s="3">
        <v>31607.1997655423</v>
      </c>
      <c r="H178" s="3">
        <v>100000000</v>
      </c>
      <c r="I178" s="3">
        <v>1</v>
      </c>
      <c r="J178" s="3">
        <v>9.1666666666666607</v>
      </c>
    </row>
    <row r="179" spans="1:10" x14ac:dyDescent="0.35">
      <c r="A179" s="3">
        <v>600</v>
      </c>
      <c r="B179" s="3">
        <v>601</v>
      </c>
      <c r="C179" s="3">
        <v>2</v>
      </c>
      <c r="D179" s="3">
        <v>1</v>
      </c>
      <c r="E179" s="3">
        <v>204</v>
      </c>
      <c r="F179" s="3">
        <v>1790</v>
      </c>
      <c r="G179" s="3">
        <v>21162.833860354702</v>
      </c>
      <c r="H179" s="3">
        <v>1</v>
      </c>
      <c r="I179" s="3">
        <v>100000000</v>
      </c>
      <c r="J179" s="3">
        <v>8.7745098039215694</v>
      </c>
    </row>
    <row r="180" spans="1:10" x14ac:dyDescent="0.35">
      <c r="A180" s="3">
        <v>601</v>
      </c>
      <c r="B180" s="3">
        <v>602</v>
      </c>
      <c r="C180" s="3">
        <v>2</v>
      </c>
      <c r="D180" s="3">
        <v>1</v>
      </c>
      <c r="E180" s="3">
        <v>192</v>
      </c>
      <c r="F180" s="3">
        <v>1790</v>
      </c>
      <c r="G180" s="3">
        <v>18395.400399435101</v>
      </c>
      <c r="H180" s="3">
        <v>1</v>
      </c>
      <c r="I180" s="3">
        <v>100000000</v>
      </c>
      <c r="J180" s="3">
        <v>9.3229166666666607</v>
      </c>
    </row>
    <row r="181" spans="1:10" x14ac:dyDescent="0.35">
      <c r="A181" s="3">
        <v>602</v>
      </c>
      <c r="B181" s="3">
        <v>603</v>
      </c>
      <c r="C181" s="3">
        <v>2</v>
      </c>
      <c r="D181" s="3">
        <v>1</v>
      </c>
      <c r="E181" s="3">
        <v>216</v>
      </c>
      <c r="F181" s="3">
        <v>1790</v>
      </c>
      <c r="G181" s="3">
        <v>23930.267321274299</v>
      </c>
      <c r="H181" s="3">
        <v>1</v>
      </c>
      <c r="I181" s="3">
        <v>100000000</v>
      </c>
      <c r="J181" s="3">
        <v>8.2870370370370292</v>
      </c>
    </row>
    <row r="182" spans="1:10" x14ac:dyDescent="0.35">
      <c r="A182" s="3">
        <v>603</v>
      </c>
      <c r="B182" s="3">
        <v>604</v>
      </c>
      <c r="C182" s="3">
        <v>2</v>
      </c>
      <c r="D182" s="3">
        <v>3.3</v>
      </c>
      <c r="E182" s="3">
        <v>204</v>
      </c>
      <c r="F182" s="3">
        <v>1790</v>
      </c>
      <c r="G182" s="3">
        <v>26721.263440002502</v>
      </c>
      <c r="H182" s="3">
        <v>1</v>
      </c>
      <c r="I182" s="3">
        <v>10</v>
      </c>
      <c r="J182" s="3">
        <v>8.7745098039215694</v>
      </c>
    </row>
    <row r="183" spans="1:10" x14ac:dyDescent="0.35">
      <c r="A183" s="3">
        <v>604</v>
      </c>
      <c r="B183" s="3">
        <v>605</v>
      </c>
      <c r="C183" s="3">
        <v>2</v>
      </c>
      <c r="D183" s="3">
        <v>3.3</v>
      </c>
      <c r="E183" s="3">
        <v>216</v>
      </c>
      <c r="F183" s="3">
        <v>1790</v>
      </c>
      <c r="G183" s="3">
        <v>29488.696900922201</v>
      </c>
      <c r="H183" s="3">
        <v>1000</v>
      </c>
      <c r="I183" s="3">
        <v>10</v>
      </c>
      <c r="J183" s="3">
        <v>8.2870370370370292</v>
      </c>
    </row>
    <row r="184" spans="1:10" x14ac:dyDescent="0.35">
      <c r="A184" s="3">
        <v>605</v>
      </c>
      <c r="B184" s="3">
        <v>606</v>
      </c>
      <c r="C184" s="3">
        <v>2</v>
      </c>
      <c r="D184" s="3">
        <v>3.3</v>
      </c>
      <c r="E184" s="3">
        <v>240</v>
      </c>
      <c r="F184" s="3">
        <v>1790</v>
      </c>
      <c r="G184" s="3">
        <v>35023.563822761404</v>
      </c>
      <c r="H184" s="3">
        <v>1</v>
      </c>
      <c r="I184" s="3">
        <v>10</v>
      </c>
      <c r="J184" s="3">
        <v>7.4583333333333304</v>
      </c>
    </row>
    <row r="185" spans="1:10" x14ac:dyDescent="0.35">
      <c r="A185" s="3">
        <v>606</v>
      </c>
      <c r="B185" s="3">
        <v>607</v>
      </c>
      <c r="C185" s="3">
        <v>2</v>
      </c>
      <c r="D185" s="3">
        <v>3.3</v>
      </c>
      <c r="E185" s="3">
        <v>228</v>
      </c>
      <c r="F185" s="3">
        <v>1790</v>
      </c>
      <c r="G185" s="3">
        <v>32256.130361841799</v>
      </c>
      <c r="H185" s="3">
        <v>1000</v>
      </c>
      <c r="I185" s="3">
        <v>10</v>
      </c>
      <c r="J185" s="3">
        <v>7.8508771929824501</v>
      </c>
    </row>
    <row r="186" spans="1:10" x14ac:dyDescent="0.35">
      <c r="A186" s="3">
        <v>607</v>
      </c>
      <c r="B186" s="3">
        <v>608</v>
      </c>
      <c r="C186" s="3">
        <v>2</v>
      </c>
      <c r="D186" s="3">
        <v>3.3</v>
      </c>
      <c r="E186" s="3">
        <v>204</v>
      </c>
      <c r="F186" s="3">
        <v>1790</v>
      </c>
      <c r="G186" s="3">
        <v>26721.263440002502</v>
      </c>
      <c r="H186" s="3">
        <v>1</v>
      </c>
      <c r="I186" s="3">
        <v>10</v>
      </c>
      <c r="J186" s="3">
        <v>8.7745098039215694</v>
      </c>
    </row>
    <row r="187" spans="1:10" x14ac:dyDescent="0.35">
      <c r="A187" s="3">
        <v>608</v>
      </c>
      <c r="B187" s="3">
        <v>609</v>
      </c>
      <c r="C187" s="3">
        <v>2</v>
      </c>
      <c r="D187" s="3">
        <v>3.3</v>
      </c>
      <c r="E187" s="3">
        <v>216</v>
      </c>
      <c r="F187" s="3">
        <v>1790</v>
      </c>
      <c r="G187" s="3">
        <v>29488.696900922201</v>
      </c>
      <c r="H187" s="3">
        <v>1</v>
      </c>
      <c r="I187" s="3">
        <v>10</v>
      </c>
      <c r="J187" s="3">
        <v>8.2870370370370292</v>
      </c>
    </row>
    <row r="188" spans="1:10" x14ac:dyDescent="0.35">
      <c r="A188" s="3">
        <v>609</v>
      </c>
      <c r="B188" s="3">
        <v>610</v>
      </c>
      <c r="C188" s="3">
        <v>2</v>
      </c>
      <c r="D188" s="3">
        <v>3.3</v>
      </c>
      <c r="E188" s="3">
        <v>192</v>
      </c>
      <c r="F188" s="3">
        <v>1790</v>
      </c>
      <c r="G188" s="3">
        <v>23953.829979082901</v>
      </c>
      <c r="H188" s="3">
        <v>1000</v>
      </c>
      <c r="I188" s="3">
        <v>10</v>
      </c>
      <c r="J188" s="3">
        <v>9.3229166666666607</v>
      </c>
    </row>
    <row r="189" spans="1:10" x14ac:dyDescent="0.35">
      <c r="A189" s="3">
        <v>610</v>
      </c>
      <c r="B189" s="3">
        <v>611</v>
      </c>
      <c r="C189" s="3">
        <v>2</v>
      </c>
      <c r="D189" s="3">
        <v>3.3</v>
      </c>
      <c r="E189" s="3">
        <v>264</v>
      </c>
      <c r="F189" s="3">
        <v>1790</v>
      </c>
      <c r="G189" s="3">
        <v>40558.430744600701</v>
      </c>
      <c r="H189" s="3">
        <v>1000</v>
      </c>
      <c r="I189" s="3">
        <v>10</v>
      </c>
      <c r="J189" s="3">
        <v>6.7803030303030303</v>
      </c>
    </row>
    <row r="190" spans="1:10" x14ac:dyDescent="0.35">
      <c r="A190" s="3">
        <v>611</v>
      </c>
      <c r="B190" s="3">
        <v>612</v>
      </c>
      <c r="C190" s="3">
        <v>2</v>
      </c>
      <c r="D190" s="3">
        <v>3.3</v>
      </c>
      <c r="E190" s="3">
        <v>192</v>
      </c>
      <c r="F190" s="3">
        <v>1790</v>
      </c>
      <c r="G190" s="3">
        <v>23953.829979082901</v>
      </c>
      <c r="H190" s="3">
        <v>1</v>
      </c>
      <c r="I190" s="3">
        <v>10</v>
      </c>
      <c r="J190" s="3">
        <v>9.3229166666666607</v>
      </c>
    </row>
    <row r="191" spans="1:10" x14ac:dyDescent="0.35">
      <c r="A191" s="3">
        <v>612</v>
      </c>
      <c r="B191" s="3">
        <v>613</v>
      </c>
      <c r="C191" s="3">
        <v>2</v>
      </c>
      <c r="D191" s="3">
        <v>3.3</v>
      </c>
      <c r="E191" s="3">
        <v>252</v>
      </c>
      <c r="F191" s="3">
        <v>1790</v>
      </c>
      <c r="G191" s="3">
        <v>37790.997283681099</v>
      </c>
      <c r="H191" s="3">
        <v>1</v>
      </c>
      <c r="I191" s="3">
        <v>10</v>
      </c>
      <c r="J191" s="3">
        <v>7.1031746031746001</v>
      </c>
    </row>
    <row r="192" spans="1:10" x14ac:dyDescent="0.35">
      <c r="A192" s="3">
        <v>613</v>
      </c>
      <c r="B192" s="3">
        <v>614</v>
      </c>
      <c r="C192" s="3">
        <v>2</v>
      </c>
      <c r="D192" s="3">
        <v>3.3</v>
      </c>
      <c r="E192" s="3">
        <v>216</v>
      </c>
      <c r="F192" s="3">
        <v>1790</v>
      </c>
      <c r="G192" s="3">
        <v>29488.696900922201</v>
      </c>
      <c r="H192" s="3">
        <v>1000</v>
      </c>
      <c r="I192" s="3">
        <v>10</v>
      </c>
      <c r="J192" s="3">
        <v>8.2870370370370292</v>
      </c>
    </row>
    <row r="193" spans="1:10" x14ac:dyDescent="0.35">
      <c r="A193" s="3">
        <v>614</v>
      </c>
      <c r="B193" s="3">
        <v>615</v>
      </c>
      <c r="C193" s="3">
        <v>2</v>
      </c>
      <c r="D193" s="3">
        <v>3.3</v>
      </c>
      <c r="E193" s="3">
        <v>192</v>
      </c>
      <c r="F193" s="3">
        <v>1790</v>
      </c>
      <c r="G193" s="3">
        <v>23953.829979082901</v>
      </c>
      <c r="H193" s="3">
        <v>1</v>
      </c>
      <c r="I193" s="3">
        <v>10</v>
      </c>
      <c r="J193" s="3">
        <v>9.3229166666666607</v>
      </c>
    </row>
    <row r="194" spans="1:10" x14ac:dyDescent="0.35">
      <c r="A194" s="3">
        <v>615</v>
      </c>
      <c r="B194" s="3">
        <v>616</v>
      </c>
      <c r="C194" s="3">
        <v>2</v>
      </c>
      <c r="D194" s="3">
        <v>3.3</v>
      </c>
      <c r="E194" s="3">
        <v>192</v>
      </c>
      <c r="F194" s="3">
        <v>1790</v>
      </c>
      <c r="G194" s="3">
        <v>23953.829979082901</v>
      </c>
      <c r="H194" s="3">
        <v>1000</v>
      </c>
      <c r="I194" s="3">
        <v>10</v>
      </c>
      <c r="J194" s="3">
        <v>9.3229166666666607</v>
      </c>
    </row>
    <row r="195" spans="1:10" x14ac:dyDescent="0.35">
      <c r="A195" s="3">
        <v>619</v>
      </c>
      <c r="B195" s="3">
        <v>620</v>
      </c>
      <c r="C195" s="3">
        <v>3</v>
      </c>
      <c r="D195" s="3">
        <v>1</v>
      </c>
      <c r="E195" s="3">
        <v>216</v>
      </c>
      <c r="F195" s="3">
        <v>1790</v>
      </c>
      <c r="G195" s="3">
        <v>26722.0540372674</v>
      </c>
      <c r="H195" s="3">
        <v>1</v>
      </c>
      <c r="I195" s="3">
        <v>100000000</v>
      </c>
      <c r="J195" s="3">
        <v>8.2870370370370292</v>
      </c>
    </row>
    <row r="196" spans="1:10" x14ac:dyDescent="0.35">
      <c r="A196" s="3">
        <v>626</v>
      </c>
      <c r="B196" s="3">
        <v>627</v>
      </c>
      <c r="C196" s="3">
        <v>3</v>
      </c>
      <c r="D196" s="3">
        <v>3.3</v>
      </c>
      <c r="E196" s="3">
        <v>216</v>
      </c>
      <c r="F196" s="3">
        <v>1790</v>
      </c>
      <c r="G196" s="3">
        <v>32280.4836169152</v>
      </c>
      <c r="H196" s="3">
        <v>1000</v>
      </c>
      <c r="I196" s="3">
        <v>10</v>
      </c>
      <c r="J196" s="3">
        <v>8.2870370370370292</v>
      </c>
    </row>
    <row r="197" spans="1:10" x14ac:dyDescent="0.35">
      <c r="A197" s="3">
        <v>648</v>
      </c>
      <c r="B197" s="3">
        <v>649</v>
      </c>
      <c r="C197" s="3">
        <v>4</v>
      </c>
      <c r="D197" s="3">
        <v>3.4</v>
      </c>
      <c r="E197" s="3">
        <v>216</v>
      </c>
      <c r="F197" s="3">
        <v>1790</v>
      </c>
      <c r="G197" s="3">
        <v>35313.941184197203</v>
      </c>
      <c r="H197" s="3">
        <v>1000000</v>
      </c>
      <c r="I197" s="3">
        <v>10000</v>
      </c>
      <c r="J197" s="3">
        <v>8.2870370370370292</v>
      </c>
    </row>
    <row r="198" spans="1:10" x14ac:dyDescent="0.35">
      <c r="A198" s="3">
        <v>650</v>
      </c>
      <c r="B198" s="3">
        <v>651</v>
      </c>
      <c r="C198" s="3">
        <v>4</v>
      </c>
      <c r="D198" s="3">
        <v>3.4</v>
      </c>
      <c r="E198" s="3">
        <v>204</v>
      </c>
      <c r="F198" s="3">
        <v>1790</v>
      </c>
      <c r="G198" s="3">
        <v>32546.507723277598</v>
      </c>
      <c r="H198" s="3">
        <v>100</v>
      </c>
      <c r="I198" s="3">
        <v>10000</v>
      </c>
      <c r="J198" s="3">
        <v>8.7745098039215694</v>
      </c>
    </row>
    <row r="199" spans="1:10" x14ac:dyDescent="0.35">
      <c r="A199" s="3">
        <v>656</v>
      </c>
      <c r="B199" s="3">
        <v>657</v>
      </c>
      <c r="C199" s="3">
        <v>4</v>
      </c>
      <c r="D199" s="3">
        <v>3.1</v>
      </c>
      <c r="E199" s="3">
        <v>240</v>
      </c>
      <c r="F199" s="3">
        <v>1790</v>
      </c>
      <c r="G199" s="3">
        <v>40123.795552169402</v>
      </c>
      <c r="H199" s="3">
        <v>100000</v>
      </c>
      <c r="I199" s="3">
        <v>10000</v>
      </c>
      <c r="J199" s="3">
        <v>7.4583333333333304</v>
      </c>
    </row>
    <row r="200" spans="1:10" x14ac:dyDescent="0.35">
      <c r="A200" s="3">
        <v>658</v>
      </c>
      <c r="B200" s="3">
        <v>659</v>
      </c>
      <c r="C200" s="3">
        <v>4</v>
      </c>
      <c r="D200" s="3">
        <v>3.4</v>
      </c>
      <c r="E200" s="3">
        <v>204</v>
      </c>
      <c r="F200" s="3">
        <v>1790</v>
      </c>
      <c r="G200" s="3">
        <v>32546.507723277598</v>
      </c>
      <c r="H200" s="3">
        <v>1000000</v>
      </c>
      <c r="I200" s="3">
        <v>10000</v>
      </c>
      <c r="J200" s="3">
        <v>8.7745098039215694</v>
      </c>
    </row>
    <row r="201" spans="1:10" x14ac:dyDescent="0.35">
      <c r="A201" s="3">
        <v>676</v>
      </c>
      <c r="B201" s="3">
        <v>677</v>
      </c>
      <c r="C201" s="3">
        <v>4</v>
      </c>
      <c r="D201" s="3">
        <v>3.2</v>
      </c>
      <c r="E201" s="3">
        <v>192</v>
      </c>
      <c r="F201" s="3">
        <v>1790</v>
      </c>
      <c r="G201" s="3">
        <v>29295.732559779899</v>
      </c>
      <c r="H201" s="3">
        <v>10</v>
      </c>
      <c r="I201" s="3">
        <v>10</v>
      </c>
      <c r="J201" s="3">
        <v>9.3229166666666607</v>
      </c>
    </row>
    <row r="202" spans="1:10" x14ac:dyDescent="0.35">
      <c r="A202" s="3">
        <v>679</v>
      </c>
      <c r="B202" s="3">
        <v>680</v>
      </c>
      <c r="C202" s="3">
        <v>4</v>
      </c>
      <c r="D202" s="3">
        <v>3.2</v>
      </c>
      <c r="E202" s="3">
        <v>216</v>
      </c>
      <c r="F202" s="3">
        <v>1790</v>
      </c>
      <c r="G202" s="3">
        <v>34830.599481619203</v>
      </c>
      <c r="H202" s="3">
        <v>10</v>
      </c>
      <c r="I202" s="3">
        <v>10</v>
      </c>
      <c r="J202" s="3">
        <v>8.2870370370370292</v>
      </c>
    </row>
    <row r="203" spans="1:10" x14ac:dyDescent="0.35">
      <c r="A203" s="3">
        <v>690</v>
      </c>
      <c r="B203" s="3">
        <v>691</v>
      </c>
      <c r="C203" s="3">
        <v>4</v>
      </c>
      <c r="D203" s="3">
        <v>3.3</v>
      </c>
      <c r="E203" s="3">
        <v>216</v>
      </c>
      <c r="F203" s="3">
        <v>1790</v>
      </c>
      <c r="G203" s="3">
        <v>35072.2703329082</v>
      </c>
      <c r="H203" s="3">
        <v>1000</v>
      </c>
      <c r="I203" s="3">
        <v>1</v>
      </c>
      <c r="J203" s="3">
        <v>8.2870370370370292</v>
      </c>
    </row>
    <row r="204" spans="1:10" x14ac:dyDescent="0.35">
      <c r="A204" s="3">
        <v>699</v>
      </c>
      <c r="B204" s="3">
        <v>700</v>
      </c>
      <c r="C204" s="3">
        <v>5</v>
      </c>
      <c r="D204" s="3">
        <v>3.3</v>
      </c>
      <c r="E204" s="3">
        <v>216</v>
      </c>
      <c r="F204" s="3">
        <v>1790</v>
      </c>
      <c r="G204" s="3">
        <v>37864.057048901203</v>
      </c>
      <c r="H204" s="3">
        <v>100000000</v>
      </c>
      <c r="I204" s="3">
        <v>10000000</v>
      </c>
      <c r="J204" s="3">
        <v>8.2870370370370292</v>
      </c>
    </row>
    <row r="205" spans="1:10" x14ac:dyDescent="0.35">
      <c r="A205" s="3">
        <v>712</v>
      </c>
      <c r="B205" s="3">
        <v>713</v>
      </c>
      <c r="C205" s="3">
        <v>5</v>
      </c>
      <c r="D205" s="3">
        <v>2</v>
      </c>
      <c r="E205" s="3">
        <v>240</v>
      </c>
      <c r="F205" s="3">
        <v>1790</v>
      </c>
      <c r="G205" s="3">
        <v>40257.202903983001</v>
      </c>
      <c r="H205" s="3">
        <v>10000</v>
      </c>
      <c r="I205" s="3">
        <v>1000000</v>
      </c>
      <c r="J205" s="3">
        <v>7.4583333333333304</v>
      </c>
    </row>
    <row r="206" spans="1:10" x14ac:dyDescent="0.35">
      <c r="A206" s="3">
        <v>713</v>
      </c>
      <c r="B206" s="3">
        <v>714</v>
      </c>
      <c r="C206" s="3">
        <v>5</v>
      </c>
      <c r="D206" s="3">
        <v>2</v>
      </c>
      <c r="E206" s="3">
        <v>264</v>
      </c>
      <c r="F206" s="3">
        <v>1790</v>
      </c>
      <c r="G206" s="3">
        <v>45792.069825822196</v>
      </c>
      <c r="H206" s="3">
        <v>10000</v>
      </c>
      <c r="I206" s="3">
        <v>1000000</v>
      </c>
      <c r="J206" s="3">
        <v>6.7803030303030303</v>
      </c>
    </row>
    <row r="207" spans="1:10" x14ac:dyDescent="0.35">
      <c r="A207" s="3">
        <v>715</v>
      </c>
      <c r="B207" s="3">
        <v>716</v>
      </c>
      <c r="C207" s="3">
        <v>5</v>
      </c>
      <c r="D207" s="3">
        <v>3.4</v>
      </c>
      <c r="E207" s="3">
        <v>240</v>
      </c>
      <c r="F207" s="3">
        <v>1790</v>
      </c>
      <c r="G207" s="3">
        <v>43640.594822029503</v>
      </c>
      <c r="H207" s="3">
        <v>1000000</v>
      </c>
      <c r="I207" s="3">
        <v>10000</v>
      </c>
      <c r="J207" s="3">
        <v>7.4583333333333304</v>
      </c>
    </row>
    <row r="208" spans="1:10" x14ac:dyDescent="0.35">
      <c r="A208" s="3">
        <v>718</v>
      </c>
      <c r="B208" s="3">
        <v>719</v>
      </c>
      <c r="C208" s="3">
        <v>5</v>
      </c>
      <c r="D208" s="3">
        <v>3.4</v>
      </c>
      <c r="E208" s="3">
        <v>216</v>
      </c>
      <c r="F208" s="3">
        <v>1790</v>
      </c>
      <c r="G208" s="3">
        <v>38105.727900190199</v>
      </c>
      <c r="H208" s="3">
        <v>1000000</v>
      </c>
      <c r="I208" s="3">
        <v>1000</v>
      </c>
      <c r="J208" s="3">
        <v>8.2870370370370292</v>
      </c>
    </row>
    <row r="209" spans="1:10" x14ac:dyDescent="0.35">
      <c r="A209" s="3">
        <v>730</v>
      </c>
      <c r="B209" s="3">
        <v>731</v>
      </c>
      <c r="C209" s="3">
        <v>5</v>
      </c>
      <c r="D209" s="3">
        <v>3.4</v>
      </c>
      <c r="E209" s="3">
        <v>240</v>
      </c>
      <c r="F209" s="3">
        <v>1790</v>
      </c>
      <c r="G209" s="3">
        <v>43640.594822029503</v>
      </c>
      <c r="H209" s="3">
        <v>1000000</v>
      </c>
      <c r="I209" s="3">
        <v>100</v>
      </c>
      <c r="J209" s="3">
        <v>7.4583333333333304</v>
      </c>
    </row>
    <row r="210" spans="1:10" x14ac:dyDescent="0.35">
      <c r="A210" s="3">
        <v>743</v>
      </c>
      <c r="B210" s="3">
        <v>744</v>
      </c>
      <c r="C210" s="3">
        <v>6</v>
      </c>
      <c r="D210" s="3">
        <v>3.4</v>
      </c>
      <c r="E210" s="3">
        <v>156</v>
      </c>
      <c r="F210" s="3">
        <v>1790</v>
      </c>
      <c r="G210" s="3">
        <v>27060.347311585101</v>
      </c>
      <c r="H210" s="3">
        <v>1000000</v>
      </c>
      <c r="I210" s="3">
        <v>10000</v>
      </c>
      <c r="J210" s="3">
        <v>11.4743589743589</v>
      </c>
    </row>
    <row r="211" spans="1:10" x14ac:dyDescent="0.35">
      <c r="A211" s="3">
        <v>744</v>
      </c>
      <c r="B211" s="3">
        <v>745</v>
      </c>
      <c r="C211" s="3">
        <v>6</v>
      </c>
      <c r="D211" s="3">
        <v>3.4</v>
      </c>
      <c r="E211" s="3">
        <v>240</v>
      </c>
      <c r="F211" s="3">
        <v>1790</v>
      </c>
      <c r="G211" s="3">
        <v>46432.381538022499</v>
      </c>
      <c r="H211" s="3">
        <v>1000000</v>
      </c>
      <c r="I211" s="3">
        <v>10000</v>
      </c>
      <c r="J211" s="3">
        <v>7.4583333333333304</v>
      </c>
    </row>
    <row r="212" spans="1:10" x14ac:dyDescent="0.35">
      <c r="A212" s="3">
        <v>745</v>
      </c>
      <c r="B212" s="3">
        <v>746</v>
      </c>
      <c r="C212" s="3">
        <v>6</v>
      </c>
      <c r="D212" s="3">
        <v>3.4</v>
      </c>
      <c r="E212" s="3">
        <v>228</v>
      </c>
      <c r="F212" s="3">
        <v>1790</v>
      </c>
      <c r="G212" s="3">
        <v>43664.948077102898</v>
      </c>
      <c r="H212" s="3">
        <v>1000000</v>
      </c>
      <c r="I212" s="3">
        <v>10000</v>
      </c>
      <c r="J212" s="3">
        <v>7.8508771929824501</v>
      </c>
    </row>
    <row r="213" spans="1:10" x14ac:dyDescent="0.35">
      <c r="A213" s="3">
        <v>748</v>
      </c>
      <c r="B213" s="3">
        <v>749</v>
      </c>
      <c r="C213" s="3">
        <v>6</v>
      </c>
      <c r="D213" s="3">
        <v>3.3</v>
      </c>
      <c r="E213" s="3">
        <v>228</v>
      </c>
      <c r="F213" s="3">
        <v>1790</v>
      </c>
      <c r="G213" s="3">
        <v>43423.277225813799</v>
      </c>
      <c r="H213" s="3">
        <v>100000000</v>
      </c>
      <c r="I213" s="3">
        <v>10</v>
      </c>
      <c r="J213" s="3">
        <v>7.8508771929824501</v>
      </c>
    </row>
    <row r="214" spans="1:10" x14ac:dyDescent="0.35">
      <c r="A214" s="3">
        <v>750</v>
      </c>
      <c r="B214" s="3">
        <v>751</v>
      </c>
      <c r="C214" s="3">
        <v>6</v>
      </c>
      <c r="D214" s="3">
        <v>3.3</v>
      </c>
      <c r="E214" s="3">
        <v>228</v>
      </c>
      <c r="F214" s="3">
        <v>1790</v>
      </c>
      <c r="G214" s="3">
        <v>43423.277225813799</v>
      </c>
      <c r="H214" s="3">
        <v>100000000</v>
      </c>
      <c r="I214" s="3">
        <v>1</v>
      </c>
      <c r="J214" s="3">
        <v>7.8508771929824501</v>
      </c>
    </row>
    <row r="215" spans="1:10" x14ac:dyDescent="0.35">
      <c r="A215" s="3">
        <v>759</v>
      </c>
      <c r="B215" s="3">
        <v>760</v>
      </c>
      <c r="C215" s="3">
        <v>7</v>
      </c>
      <c r="D215" s="3">
        <v>1</v>
      </c>
      <c r="E215" s="3">
        <v>216</v>
      </c>
      <c r="F215" s="3">
        <v>1790</v>
      </c>
      <c r="G215" s="3">
        <v>37889.200901239397</v>
      </c>
      <c r="H215" s="3">
        <v>10000000</v>
      </c>
      <c r="I215" s="3">
        <v>100000</v>
      </c>
      <c r="J215" s="3">
        <v>8.2870370370370292</v>
      </c>
    </row>
    <row r="216" spans="1:10" x14ac:dyDescent="0.35">
      <c r="A216" s="3">
        <v>761</v>
      </c>
      <c r="B216" s="3">
        <v>762</v>
      </c>
      <c r="C216" s="3">
        <v>7</v>
      </c>
      <c r="D216" s="3">
        <v>3.4</v>
      </c>
      <c r="E216" s="3">
        <v>228</v>
      </c>
      <c r="F216" s="3">
        <v>1790</v>
      </c>
      <c r="G216" s="3">
        <v>46456.7347930959</v>
      </c>
      <c r="H216" s="3">
        <v>1000000</v>
      </c>
      <c r="I216" s="3">
        <v>10000</v>
      </c>
      <c r="J216" s="3">
        <v>7.8508771929824501</v>
      </c>
    </row>
    <row r="217" spans="1:10" x14ac:dyDescent="0.35">
      <c r="A217" s="3">
        <v>771</v>
      </c>
      <c r="B217" s="3">
        <v>772</v>
      </c>
      <c r="C217" s="3">
        <v>7</v>
      </c>
      <c r="D217" s="3">
        <v>3.3</v>
      </c>
      <c r="E217" s="3">
        <v>228</v>
      </c>
      <c r="F217" s="3">
        <v>1790</v>
      </c>
      <c r="G217" s="3">
        <v>46215.063941806802</v>
      </c>
      <c r="H217" s="3">
        <v>100000000</v>
      </c>
      <c r="I217" s="3">
        <v>10</v>
      </c>
      <c r="J217" s="3">
        <v>7.8508771929824501</v>
      </c>
    </row>
    <row r="218" spans="1:10" x14ac:dyDescent="0.35">
      <c r="A218" s="3">
        <v>772</v>
      </c>
      <c r="B218" s="3">
        <v>773</v>
      </c>
      <c r="C218" s="3">
        <v>7</v>
      </c>
      <c r="D218" s="3">
        <v>3.3</v>
      </c>
      <c r="E218" s="3">
        <v>216</v>
      </c>
      <c r="F218" s="3">
        <v>1790</v>
      </c>
      <c r="G218" s="3">
        <v>43447.630480887201</v>
      </c>
      <c r="H218" s="3">
        <v>100000000</v>
      </c>
      <c r="I218" s="3">
        <v>10</v>
      </c>
      <c r="J218" s="3">
        <v>8.2870370370370292</v>
      </c>
    </row>
    <row r="219" spans="1:10" x14ac:dyDescent="0.35">
      <c r="A219" s="3">
        <v>779</v>
      </c>
      <c r="B219" s="3">
        <v>780</v>
      </c>
      <c r="C219" s="3">
        <v>7</v>
      </c>
      <c r="D219" s="3">
        <v>3.3</v>
      </c>
      <c r="E219" s="3">
        <v>216</v>
      </c>
      <c r="F219" s="3">
        <v>1790</v>
      </c>
      <c r="G219" s="3">
        <v>43447.630480887201</v>
      </c>
      <c r="H219" s="3">
        <v>100000000</v>
      </c>
      <c r="I219" s="3">
        <v>1</v>
      </c>
      <c r="J219" s="3">
        <v>8.2870370370370292</v>
      </c>
    </row>
    <row r="220" spans="1:10" x14ac:dyDescent="0.35">
      <c r="A220" s="3">
        <v>782</v>
      </c>
      <c r="B220" s="3">
        <v>783</v>
      </c>
      <c r="C220" s="3">
        <v>8</v>
      </c>
      <c r="D220" s="3">
        <v>1</v>
      </c>
      <c r="E220" s="3">
        <v>228</v>
      </c>
      <c r="F220" s="3">
        <v>1790</v>
      </c>
      <c r="G220" s="3">
        <v>43448.421078152001</v>
      </c>
      <c r="H220" s="3">
        <v>10000000</v>
      </c>
      <c r="I220" s="3">
        <v>100000</v>
      </c>
      <c r="J220" s="3">
        <v>7.8508771929824501</v>
      </c>
    </row>
    <row r="221" spans="1:10" x14ac:dyDescent="0.35">
      <c r="A221" s="3">
        <v>783</v>
      </c>
      <c r="B221" s="3">
        <v>784</v>
      </c>
      <c r="C221" s="3">
        <v>8</v>
      </c>
      <c r="D221" s="3">
        <v>1</v>
      </c>
      <c r="E221" s="3">
        <v>228</v>
      </c>
      <c r="F221" s="3">
        <v>1790</v>
      </c>
      <c r="G221" s="3">
        <v>43448.421078152001</v>
      </c>
      <c r="H221" s="3">
        <v>10000000</v>
      </c>
      <c r="I221" s="3">
        <v>100000</v>
      </c>
      <c r="J221" s="3">
        <v>7.8508771929824501</v>
      </c>
    </row>
    <row r="222" spans="1:10" x14ac:dyDescent="0.35">
      <c r="A222" s="3">
        <v>784</v>
      </c>
      <c r="B222" s="3">
        <v>785</v>
      </c>
      <c r="C222" s="3">
        <v>8</v>
      </c>
      <c r="D222" s="3">
        <v>3.4</v>
      </c>
      <c r="E222" s="3">
        <v>204</v>
      </c>
      <c r="F222" s="3">
        <v>1790</v>
      </c>
      <c r="G222" s="3">
        <v>43713.654587249599</v>
      </c>
      <c r="H222" s="3">
        <v>1000000</v>
      </c>
      <c r="I222" s="3">
        <v>10000</v>
      </c>
      <c r="J222" s="3">
        <v>8.7745098039215694</v>
      </c>
    </row>
    <row r="223" spans="1:10" x14ac:dyDescent="0.35">
      <c r="A223" s="3">
        <v>785</v>
      </c>
      <c r="B223" s="3">
        <v>786</v>
      </c>
      <c r="C223" s="3">
        <v>8</v>
      </c>
      <c r="D223" s="3">
        <v>3.4</v>
      </c>
      <c r="E223" s="3">
        <v>192</v>
      </c>
      <c r="F223" s="3">
        <v>1790</v>
      </c>
      <c r="G223" s="3">
        <v>40946.221126329998</v>
      </c>
      <c r="H223" s="3">
        <v>1000000</v>
      </c>
      <c r="I223" s="3">
        <v>10000</v>
      </c>
      <c r="J223" s="3">
        <v>9.3229166666666607</v>
      </c>
    </row>
    <row r="224" spans="1:10" x14ac:dyDescent="0.35">
      <c r="A224" s="3">
        <v>786</v>
      </c>
      <c r="B224" s="3">
        <v>787</v>
      </c>
      <c r="C224" s="3">
        <v>8</v>
      </c>
      <c r="D224" s="3">
        <v>3.4</v>
      </c>
      <c r="E224" s="3">
        <v>204</v>
      </c>
      <c r="F224" s="3">
        <v>1790</v>
      </c>
      <c r="G224" s="3">
        <v>43713.654587249599</v>
      </c>
      <c r="H224" s="3">
        <v>1000000</v>
      </c>
      <c r="I224" s="3">
        <v>10000</v>
      </c>
      <c r="J224" s="3">
        <v>8.7745098039215694</v>
      </c>
    </row>
    <row r="225" spans="1:10" x14ac:dyDescent="0.35">
      <c r="A225" s="3">
        <v>787</v>
      </c>
      <c r="B225" s="3">
        <v>788</v>
      </c>
      <c r="C225" s="3">
        <v>8</v>
      </c>
      <c r="D225" s="3">
        <v>3.4</v>
      </c>
      <c r="E225" s="3">
        <v>204</v>
      </c>
      <c r="F225" s="3">
        <v>1790</v>
      </c>
      <c r="G225" s="3">
        <v>43713.654587249599</v>
      </c>
      <c r="H225" s="3">
        <v>1000000</v>
      </c>
      <c r="I225" s="3">
        <v>10000</v>
      </c>
      <c r="J225" s="3">
        <v>8.7745098039215694</v>
      </c>
    </row>
    <row r="226" spans="1:10" x14ac:dyDescent="0.35">
      <c r="A226" s="3">
        <v>788</v>
      </c>
      <c r="B226" s="3">
        <v>789</v>
      </c>
      <c r="C226" s="3">
        <v>8</v>
      </c>
      <c r="D226" s="3">
        <v>3.4</v>
      </c>
      <c r="E226" s="3">
        <v>216</v>
      </c>
      <c r="F226" s="3">
        <v>1790</v>
      </c>
      <c r="G226" s="3">
        <v>46481.088048169302</v>
      </c>
      <c r="H226" s="3">
        <v>1000000</v>
      </c>
      <c r="I226" s="3">
        <v>10000</v>
      </c>
      <c r="J226" s="3">
        <v>8.2870370370370292</v>
      </c>
    </row>
    <row r="227" spans="1:10" x14ac:dyDescent="0.35">
      <c r="A227" s="3">
        <v>789</v>
      </c>
      <c r="B227" s="3">
        <v>790</v>
      </c>
      <c r="C227" s="3">
        <v>8</v>
      </c>
      <c r="D227" s="3">
        <v>3.4</v>
      </c>
      <c r="E227" s="3">
        <v>180</v>
      </c>
      <c r="F227" s="3">
        <v>1790</v>
      </c>
      <c r="G227" s="3">
        <v>38178.787665410397</v>
      </c>
      <c r="H227" s="3">
        <v>1000000</v>
      </c>
      <c r="I227" s="3">
        <v>10000</v>
      </c>
      <c r="J227" s="3">
        <v>9.9444444444444393</v>
      </c>
    </row>
    <row r="228" spans="1:10" x14ac:dyDescent="0.35">
      <c r="A228" s="3">
        <v>790</v>
      </c>
      <c r="B228" s="3">
        <v>791</v>
      </c>
      <c r="C228" s="3">
        <v>8</v>
      </c>
      <c r="D228" s="3">
        <v>3.3</v>
      </c>
      <c r="E228" s="3">
        <v>168</v>
      </c>
      <c r="F228" s="3">
        <v>1790</v>
      </c>
      <c r="G228" s="3">
        <v>35169.683353201697</v>
      </c>
      <c r="H228" s="3">
        <v>100000000</v>
      </c>
      <c r="I228" s="3">
        <v>10</v>
      </c>
      <c r="J228" s="3">
        <v>10.6547619047619</v>
      </c>
    </row>
    <row r="229" spans="1:10" x14ac:dyDescent="0.35">
      <c r="A229" s="3">
        <v>791</v>
      </c>
      <c r="B229" s="3">
        <v>792</v>
      </c>
      <c r="C229" s="3">
        <v>8</v>
      </c>
      <c r="D229" s="3">
        <v>3.3</v>
      </c>
      <c r="E229" s="3">
        <v>228</v>
      </c>
      <c r="F229" s="3">
        <v>1790</v>
      </c>
      <c r="G229" s="3">
        <v>49006.850657799798</v>
      </c>
      <c r="H229" s="3">
        <v>100000000</v>
      </c>
      <c r="I229" s="3">
        <v>10</v>
      </c>
      <c r="J229" s="3">
        <v>7.8508771929824501</v>
      </c>
    </row>
    <row r="230" spans="1:10" x14ac:dyDescent="0.35">
      <c r="A230" s="3">
        <v>792</v>
      </c>
      <c r="B230" s="3">
        <v>793</v>
      </c>
      <c r="C230" s="3">
        <v>8</v>
      </c>
      <c r="D230" s="3">
        <v>3.3</v>
      </c>
      <c r="E230" s="3">
        <v>204</v>
      </c>
      <c r="F230" s="3">
        <v>1790</v>
      </c>
      <c r="G230" s="3">
        <v>43471.983735960603</v>
      </c>
      <c r="H230" s="3">
        <v>100000000</v>
      </c>
      <c r="I230" s="3">
        <v>10</v>
      </c>
      <c r="J230" s="3">
        <v>8.7745098039215694</v>
      </c>
    </row>
    <row r="231" spans="1:10" x14ac:dyDescent="0.35">
      <c r="A231" s="3">
        <v>793</v>
      </c>
      <c r="B231" s="3">
        <v>794</v>
      </c>
      <c r="C231" s="3">
        <v>8</v>
      </c>
      <c r="D231" s="3">
        <v>3.3</v>
      </c>
      <c r="E231" s="3">
        <v>240</v>
      </c>
      <c r="F231" s="3">
        <v>1790</v>
      </c>
      <c r="G231" s="3">
        <v>51774.284118719501</v>
      </c>
      <c r="H231" s="3">
        <v>100000000</v>
      </c>
      <c r="I231" s="3">
        <v>10</v>
      </c>
      <c r="J231" s="3">
        <v>7.4583333333333304</v>
      </c>
    </row>
    <row r="232" spans="1:10" x14ac:dyDescent="0.35">
      <c r="A232" s="3">
        <v>794</v>
      </c>
      <c r="B232" s="3">
        <v>795</v>
      </c>
      <c r="C232" s="3">
        <v>8</v>
      </c>
      <c r="D232" s="3">
        <v>3.3</v>
      </c>
      <c r="E232" s="3">
        <v>192</v>
      </c>
      <c r="F232" s="3">
        <v>1790</v>
      </c>
      <c r="G232" s="3">
        <v>40704.550275041001</v>
      </c>
      <c r="H232" s="3">
        <v>100000000</v>
      </c>
      <c r="I232" s="3">
        <v>10</v>
      </c>
      <c r="J232" s="3">
        <v>9.3229166666666607</v>
      </c>
    </row>
    <row r="233" spans="1:10" x14ac:dyDescent="0.35">
      <c r="A233" s="3">
        <v>795</v>
      </c>
      <c r="B233" s="3">
        <v>796</v>
      </c>
      <c r="C233" s="3">
        <v>8</v>
      </c>
      <c r="D233" s="3">
        <v>3.3</v>
      </c>
      <c r="E233" s="3">
        <v>204</v>
      </c>
      <c r="F233" s="3">
        <v>1790</v>
      </c>
      <c r="G233" s="3">
        <v>43471.983735960603</v>
      </c>
      <c r="H233" s="3">
        <v>100000000</v>
      </c>
      <c r="I233" s="3">
        <v>10</v>
      </c>
      <c r="J233" s="3">
        <v>8.7745098039215694</v>
      </c>
    </row>
    <row r="234" spans="1:10" x14ac:dyDescent="0.35">
      <c r="A234" s="3">
        <v>796</v>
      </c>
      <c r="B234" s="3">
        <v>797</v>
      </c>
      <c r="C234" s="3">
        <v>8</v>
      </c>
      <c r="D234" s="3">
        <v>3.3</v>
      </c>
      <c r="E234" s="3">
        <v>168</v>
      </c>
      <c r="F234" s="3">
        <v>1790</v>
      </c>
      <c r="G234" s="3">
        <v>35169.683353201697</v>
      </c>
      <c r="H234" s="3">
        <v>100000000</v>
      </c>
      <c r="I234" s="3">
        <v>1</v>
      </c>
      <c r="J234" s="3">
        <v>10.6547619047619</v>
      </c>
    </row>
    <row r="235" spans="1:10" x14ac:dyDescent="0.35">
      <c r="A235" s="3">
        <v>797</v>
      </c>
      <c r="B235" s="3">
        <v>798</v>
      </c>
      <c r="C235" s="3">
        <v>8</v>
      </c>
      <c r="D235" s="3">
        <v>3.3</v>
      </c>
      <c r="E235" s="3">
        <v>216</v>
      </c>
      <c r="F235" s="3">
        <v>1790</v>
      </c>
      <c r="G235" s="3">
        <v>46239.417196880197</v>
      </c>
      <c r="H235" s="3">
        <v>100000000</v>
      </c>
      <c r="I235" s="3">
        <v>1</v>
      </c>
      <c r="J235" s="3">
        <v>8.2870370370370292</v>
      </c>
    </row>
    <row r="236" spans="1:10" x14ac:dyDescent="0.35">
      <c r="A236" s="3">
        <v>798</v>
      </c>
      <c r="B236" s="3">
        <v>799</v>
      </c>
      <c r="C236" s="3">
        <v>8</v>
      </c>
      <c r="D236" s="3">
        <v>3.3</v>
      </c>
      <c r="E236" s="3">
        <v>192</v>
      </c>
      <c r="F236" s="3">
        <v>1790</v>
      </c>
      <c r="G236" s="3">
        <v>40704.550275041001</v>
      </c>
      <c r="H236" s="3">
        <v>100000000</v>
      </c>
      <c r="I236" s="3">
        <v>1</v>
      </c>
      <c r="J236" s="3">
        <v>9.3229166666666607</v>
      </c>
    </row>
    <row r="237" spans="1:10" x14ac:dyDescent="0.35">
      <c r="A237" s="3">
        <v>799</v>
      </c>
      <c r="B237" s="3">
        <v>800</v>
      </c>
      <c r="C237" s="3">
        <v>8</v>
      </c>
      <c r="D237" s="3">
        <v>3.3</v>
      </c>
      <c r="E237" s="3">
        <v>216</v>
      </c>
      <c r="F237" s="3">
        <v>1790</v>
      </c>
      <c r="G237" s="3">
        <v>46239.417196880197</v>
      </c>
      <c r="H237" s="3">
        <v>100000000</v>
      </c>
      <c r="I237" s="3">
        <v>1</v>
      </c>
      <c r="J237" s="3">
        <v>8.2870370370370292</v>
      </c>
    </row>
    <row r="238" spans="1:10" x14ac:dyDescent="0.35">
      <c r="A238" s="3">
        <v>800</v>
      </c>
      <c r="B238" s="3">
        <v>801</v>
      </c>
      <c r="C238" s="3">
        <v>2</v>
      </c>
      <c r="D238" s="3">
        <v>1</v>
      </c>
      <c r="E238" s="3">
        <v>156</v>
      </c>
      <c r="F238" s="3">
        <v>1490</v>
      </c>
      <c r="G238" s="3">
        <v>9430.5582443930798</v>
      </c>
      <c r="H238" s="3">
        <v>1</v>
      </c>
      <c r="I238" s="3">
        <v>100000000</v>
      </c>
      <c r="J238" s="3">
        <v>9.5512820512820493</v>
      </c>
    </row>
    <row r="239" spans="1:10" x14ac:dyDescent="0.35">
      <c r="A239" s="3">
        <v>801</v>
      </c>
      <c r="B239" s="3">
        <v>802</v>
      </c>
      <c r="C239" s="3">
        <v>2</v>
      </c>
      <c r="D239" s="3">
        <v>1</v>
      </c>
      <c r="E239" s="3">
        <v>168</v>
      </c>
      <c r="F239" s="3">
        <v>1490</v>
      </c>
      <c r="G239" s="3">
        <v>12197.991705312699</v>
      </c>
      <c r="H239" s="3">
        <v>1</v>
      </c>
      <c r="I239" s="3">
        <v>100000000</v>
      </c>
      <c r="J239" s="3">
        <v>8.8690476190476097</v>
      </c>
    </row>
    <row r="240" spans="1:10" x14ac:dyDescent="0.35">
      <c r="A240" s="3">
        <v>802</v>
      </c>
      <c r="B240" s="3">
        <v>803</v>
      </c>
      <c r="C240" s="3">
        <v>2</v>
      </c>
      <c r="D240" s="3">
        <v>1</v>
      </c>
      <c r="E240" s="3">
        <v>192</v>
      </c>
      <c r="F240" s="3">
        <v>1490</v>
      </c>
      <c r="G240" s="3">
        <v>17732.858627151902</v>
      </c>
      <c r="H240" s="3">
        <v>1</v>
      </c>
      <c r="I240" s="3">
        <v>100000000</v>
      </c>
      <c r="J240" s="3">
        <v>7.7604166666666599</v>
      </c>
    </row>
    <row r="241" spans="1:10" x14ac:dyDescent="0.35">
      <c r="A241" s="3">
        <v>803</v>
      </c>
      <c r="B241" s="3">
        <v>804</v>
      </c>
      <c r="C241" s="3">
        <v>2</v>
      </c>
      <c r="D241" s="3">
        <v>3.3</v>
      </c>
      <c r="E241" s="3">
        <v>168</v>
      </c>
      <c r="F241" s="3">
        <v>1490</v>
      </c>
      <c r="G241" s="3">
        <v>17756.421284960499</v>
      </c>
      <c r="H241" s="3">
        <v>1</v>
      </c>
      <c r="I241" s="3">
        <v>10</v>
      </c>
      <c r="J241" s="3">
        <v>8.8690476190476097</v>
      </c>
    </row>
    <row r="242" spans="1:10" x14ac:dyDescent="0.35">
      <c r="A242" s="3">
        <v>804</v>
      </c>
      <c r="B242" s="3">
        <v>805</v>
      </c>
      <c r="C242" s="3">
        <v>2</v>
      </c>
      <c r="D242" s="3">
        <v>3.3</v>
      </c>
      <c r="E242" s="3">
        <v>192</v>
      </c>
      <c r="F242" s="3">
        <v>1490</v>
      </c>
      <c r="G242" s="3">
        <v>23291.288206799702</v>
      </c>
      <c r="H242" s="3">
        <v>1000</v>
      </c>
      <c r="I242" s="3">
        <v>10</v>
      </c>
      <c r="J242" s="3">
        <v>7.7604166666666599</v>
      </c>
    </row>
    <row r="243" spans="1:10" x14ac:dyDescent="0.35">
      <c r="A243" s="3">
        <v>805</v>
      </c>
      <c r="B243" s="3">
        <v>806</v>
      </c>
      <c r="C243" s="3">
        <v>2</v>
      </c>
      <c r="D243" s="3">
        <v>3.3</v>
      </c>
      <c r="E243" s="3">
        <v>228</v>
      </c>
      <c r="F243" s="3">
        <v>1490</v>
      </c>
      <c r="G243" s="3">
        <v>31593.5885895586</v>
      </c>
      <c r="H243" s="3">
        <v>1</v>
      </c>
      <c r="I243" s="3">
        <v>10</v>
      </c>
      <c r="J243" s="3">
        <v>6.5350877192982404</v>
      </c>
    </row>
    <row r="244" spans="1:10" x14ac:dyDescent="0.35">
      <c r="A244" s="3">
        <v>806</v>
      </c>
      <c r="B244" s="3">
        <v>807</v>
      </c>
      <c r="C244" s="3">
        <v>2</v>
      </c>
      <c r="D244" s="3">
        <v>3.3</v>
      </c>
      <c r="E244" s="3">
        <v>156</v>
      </c>
      <c r="F244" s="3">
        <v>1490</v>
      </c>
      <c r="G244" s="3">
        <v>14988.9878240409</v>
      </c>
      <c r="H244" s="3">
        <v>1000</v>
      </c>
      <c r="I244" s="3">
        <v>10</v>
      </c>
      <c r="J244" s="3">
        <v>9.5512820512820493</v>
      </c>
    </row>
    <row r="245" spans="1:10" x14ac:dyDescent="0.35">
      <c r="A245" s="3">
        <v>807</v>
      </c>
      <c r="B245" s="3">
        <v>808</v>
      </c>
      <c r="C245" s="3">
        <v>2</v>
      </c>
      <c r="D245" s="3">
        <v>3.3</v>
      </c>
      <c r="E245" s="3">
        <v>180</v>
      </c>
      <c r="F245" s="3">
        <v>1490</v>
      </c>
      <c r="G245" s="3">
        <v>20523.8547458801</v>
      </c>
      <c r="H245" s="3">
        <v>1</v>
      </c>
      <c r="I245" s="3">
        <v>10</v>
      </c>
      <c r="J245" s="3">
        <v>8.2777777777777697</v>
      </c>
    </row>
    <row r="246" spans="1:10" x14ac:dyDescent="0.35">
      <c r="A246" s="3">
        <v>808</v>
      </c>
      <c r="B246" s="3">
        <v>809</v>
      </c>
      <c r="C246" s="3">
        <v>2</v>
      </c>
      <c r="D246" s="3">
        <v>3.3</v>
      </c>
      <c r="E246" s="3">
        <v>228</v>
      </c>
      <c r="F246" s="3">
        <v>1490</v>
      </c>
      <c r="G246" s="3">
        <v>31593.5885895586</v>
      </c>
      <c r="H246" s="3">
        <v>1</v>
      </c>
      <c r="I246" s="3">
        <v>10</v>
      </c>
      <c r="J246" s="3">
        <v>6.5350877192982404</v>
      </c>
    </row>
    <row r="247" spans="1:10" x14ac:dyDescent="0.35">
      <c r="A247" s="3">
        <v>809</v>
      </c>
      <c r="B247" s="3">
        <v>810</v>
      </c>
      <c r="C247" s="3">
        <v>2</v>
      </c>
      <c r="D247" s="3">
        <v>3.3</v>
      </c>
      <c r="E247" s="3">
        <v>180</v>
      </c>
      <c r="F247" s="3">
        <v>1490</v>
      </c>
      <c r="G247" s="3">
        <v>20523.8547458801</v>
      </c>
      <c r="H247" s="3">
        <v>1000</v>
      </c>
      <c r="I247" s="3">
        <v>10</v>
      </c>
      <c r="J247" s="3">
        <v>8.2777777777777697</v>
      </c>
    </row>
    <row r="248" spans="1:10" x14ac:dyDescent="0.35">
      <c r="A248" s="3">
        <v>810</v>
      </c>
      <c r="B248" s="3">
        <v>811</v>
      </c>
      <c r="C248" s="3">
        <v>2</v>
      </c>
      <c r="D248" s="3">
        <v>3.3</v>
      </c>
      <c r="E248" s="3">
        <v>156</v>
      </c>
      <c r="F248" s="3">
        <v>1490</v>
      </c>
      <c r="G248" s="3">
        <v>14988.9878240409</v>
      </c>
      <c r="H248" s="3">
        <v>1000</v>
      </c>
      <c r="I248" s="3">
        <v>10</v>
      </c>
      <c r="J248" s="3">
        <v>9.5512820512820493</v>
      </c>
    </row>
    <row r="249" spans="1:10" x14ac:dyDescent="0.35">
      <c r="A249" s="3">
        <v>811</v>
      </c>
      <c r="B249" s="3">
        <v>812</v>
      </c>
      <c r="C249" s="3">
        <v>2</v>
      </c>
      <c r="D249" s="3">
        <v>3.3</v>
      </c>
      <c r="E249" s="3">
        <v>192</v>
      </c>
      <c r="F249" s="3">
        <v>1490</v>
      </c>
      <c r="G249" s="3">
        <v>23291.288206799702</v>
      </c>
      <c r="H249" s="3">
        <v>1</v>
      </c>
      <c r="I249" s="3">
        <v>10</v>
      </c>
      <c r="J249" s="3">
        <v>7.7604166666666599</v>
      </c>
    </row>
    <row r="250" spans="1:10" x14ac:dyDescent="0.35">
      <c r="A250" s="3">
        <v>812</v>
      </c>
      <c r="B250" s="3">
        <v>813</v>
      </c>
      <c r="C250" s="3">
        <v>2</v>
      </c>
      <c r="D250" s="3">
        <v>3.3</v>
      </c>
      <c r="E250" s="3">
        <v>192</v>
      </c>
      <c r="F250" s="3">
        <v>1490</v>
      </c>
      <c r="G250" s="3">
        <v>23291.288206799702</v>
      </c>
      <c r="H250" s="3">
        <v>1</v>
      </c>
      <c r="I250" s="3">
        <v>10</v>
      </c>
      <c r="J250" s="3">
        <v>7.7604166666666599</v>
      </c>
    </row>
    <row r="251" spans="1:10" x14ac:dyDescent="0.35">
      <c r="A251" s="3">
        <v>813</v>
      </c>
      <c r="B251" s="3">
        <v>814</v>
      </c>
      <c r="C251" s="3">
        <v>2</v>
      </c>
      <c r="D251" s="3">
        <v>3.3</v>
      </c>
      <c r="E251" s="3">
        <v>192</v>
      </c>
      <c r="F251" s="3">
        <v>1490</v>
      </c>
      <c r="G251" s="3">
        <v>23291.288206799702</v>
      </c>
      <c r="H251" s="3">
        <v>1000</v>
      </c>
      <c r="I251" s="3">
        <v>10</v>
      </c>
      <c r="J251" s="3">
        <v>7.7604166666666599</v>
      </c>
    </row>
    <row r="252" spans="1:10" x14ac:dyDescent="0.35">
      <c r="A252" s="3">
        <v>814</v>
      </c>
      <c r="B252" s="3">
        <v>815</v>
      </c>
      <c r="C252" s="3">
        <v>2</v>
      </c>
      <c r="D252" s="3">
        <v>3.3</v>
      </c>
      <c r="E252" s="3">
        <v>168</v>
      </c>
      <c r="F252" s="3">
        <v>1490</v>
      </c>
      <c r="G252" s="3">
        <v>17756.421284960499</v>
      </c>
      <c r="H252" s="3">
        <v>1</v>
      </c>
      <c r="I252" s="3">
        <v>10</v>
      </c>
      <c r="J252" s="3">
        <v>8.8690476190476097</v>
      </c>
    </row>
    <row r="253" spans="1:10" x14ac:dyDescent="0.35">
      <c r="A253" s="3">
        <v>815</v>
      </c>
      <c r="B253" s="3">
        <v>816</v>
      </c>
      <c r="C253" s="3">
        <v>2</v>
      </c>
      <c r="D253" s="3">
        <v>3.3</v>
      </c>
      <c r="E253" s="3">
        <v>192</v>
      </c>
      <c r="F253" s="3">
        <v>1490</v>
      </c>
      <c r="G253" s="3">
        <v>23291.288206799702</v>
      </c>
      <c r="H253" s="3">
        <v>1000</v>
      </c>
      <c r="I253" s="3">
        <v>10</v>
      </c>
      <c r="J253" s="3">
        <v>7.7604166666666599</v>
      </c>
    </row>
    <row r="254" spans="1:10" x14ac:dyDescent="0.35">
      <c r="A254" s="3">
        <v>819</v>
      </c>
      <c r="B254" s="3">
        <v>820</v>
      </c>
      <c r="C254" s="3">
        <v>3</v>
      </c>
      <c r="D254" s="3">
        <v>1</v>
      </c>
      <c r="E254" s="3">
        <v>156</v>
      </c>
      <c r="F254" s="3">
        <v>1490</v>
      </c>
      <c r="G254" s="3">
        <v>12222.344960386001</v>
      </c>
      <c r="H254" s="3">
        <v>1</v>
      </c>
      <c r="I254" s="3">
        <v>100000000</v>
      </c>
      <c r="J254" s="3">
        <v>9.5512820512820493</v>
      </c>
    </row>
    <row r="255" spans="1:10" x14ac:dyDescent="0.35">
      <c r="A255" s="3">
        <v>826</v>
      </c>
      <c r="B255" s="3">
        <v>827</v>
      </c>
      <c r="C255" s="3">
        <v>3</v>
      </c>
      <c r="D255" s="3">
        <v>3.3</v>
      </c>
      <c r="E255" s="3">
        <v>156</v>
      </c>
      <c r="F255" s="3">
        <v>1490</v>
      </c>
      <c r="G255" s="3">
        <v>17780.774540033901</v>
      </c>
      <c r="H255" s="3">
        <v>1000</v>
      </c>
      <c r="I255" s="3">
        <v>10</v>
      </c>
      <c r="J255" s="3">
        <v>9.5512820512820493</v>
      </c>
    </row>
    <row r="256" spans="1:10" x14ac:dyDescent="0.35">
      <c r="A256" s="3">
        <v>848</v>
      </c>
      <c r="B256" s="3">
        <v>849</v>
      </c>
      <c r="C256" s="3">
        <v>4</v>
      </c>
      <c r="D256" s="3">
        <v>3.4</v>
      </c>
      <c r="E256" s="3">
        <v>204</v>
      </c>
      <c r="F256" s="3">
        <v>1490</v>
      </c>
      <c r="G256" s="3">
        <v>31883.965950994399</v>
      </c>
      <c r="H256" s="3">
        <v>1000000</v>
      </c>
      <c r="I256" s="3">
        <v>10000</v>
      </c>
      <c r="J256" s="3">
        <v>7.3039215686274499</v>
      </c>
    </row>
    <row r="257" spans="1:10" x14ac:dyDescent="0.35">
      <c r="A257" s="3">
        <v>850</v>
      </c>
      <c r="B257" s="3">
        <v>851</v>
      </c>
      <c r="C257" s="3">
        <v>4</v>
      </c>
      <c r="D257" s="3">
        <v>3.4</v>
      </c>
      <c r="E257" s="3">
        <v>192</v>
      </c>
      <c r="F257" s="3">
        <v>1490</v>
      </c>
      <c r="G257" s="3">
        <v>29116.532490074798</v>
      </c>
      <c r="H257" s="3">
        <v>100</v>
      </c>
      <c r="I257" s="3">
        <v>10000</v>
      </c>
      <c r="J257" s="3">
        <v>7.7604166666666599</v>
      </c>
    </row>
    <row r="258" spans="1:10" x14ac:dyDescent="0.35">
      <c r="A258" s="3">
        <v>856</v>
      </c>
      <c r="B258" s="3">
        <v>857</v>
      </c>
      <c r="C258" s="3">
        <v>4</v>
      </c>
      <c r="D258" s="3">
        <v>3.1</v>
      </c>
      <c r="E258" s="3">
        <v>132</v>
      </c>
      <c r="F258" s="3">
        <v>1490</v>
      </c>
      <c r="G258" s="3">
        <v>14554.352631609599</v>
      </c>
      <c r="H258" s="3">
        <v>100000</v>
      </c>
      <c r="I258" s="3">
        <v>10000</v>
      </c>
      <c r="J258" s="3">
        <v>11.2878787878787</v>
      </c>
    </row>
    <row r="259" spans="1:10" x14ac:dyDescent="0.35">
      <c r="A259" s="3">
        <v>858</v>
      </c>
      <c r="B259" s="3">
        <v>859</v>
      </c>
      <c r="C259" s="3">
        <v>4</v>
      </c>
      <c r="D259" s="3">
        <v>3.4</v>
      </c>
      <c r="E259" s="3">
        <v>240</v>
      </c>
      <c r="F259" s="3">
        <v>1490</v>
      </c>
      <c r="G259" s="3">
        <v>40186.266333753301</v>
      </c>
      <c r="H259" s="3">
        <v>1000000</v>
      </c>
      <c r="I259" s="3">
        <v>10000</v>
      </c>
      <c r="J259" s="3">
        <v>6.2083333333333304</v>
      </c>
    </row>
    <row r="260" spans="1:10" x14ac:dyDescent="0.35">
      <c r="A260" s="3">
        <v>876</v>
      </c>
      <c r="B260" s="3">
        <v>877</v>
      </c>
      <c r="C260" s="3">
        <v>4</v>
      </c>
      <c r="D260" s="3">
        <v>3.2</v>
      </c>
      <c r="E260" s="3">
        <v>192</v>
      </c>
      <c r="F260" s="3">
        <v>1490</v>
      </c>
      <c r="G260" s="3">
        <v>28633.1907874967</v>
      </c>
      <c r="H260" s="3">
        <v>10</v>
      </c>
      <c r="I260" s="3">
        <v>10</v>
      </c>
      <c r="J260" s="3">
        <v>7.7604166666666599</v>
      </c>
    </row>
    <row r="261" spans="1:10" x14ac:dyDescent="0.35">
      <c r="A261" s="3">
        <v>879</v>
      </c>
      <c r="B261" s="3">
        <v>880</v>
      </c>
      <c r="C261" s="3">
        <v>4</v>
      </c>
      <c r="D261" s="3">
        <v>3.2</v>
      </c>
      <c r="E261" s="3">
        <v>168</v>
      </c>
      <c r="F261" s="3">
        <v>1490</v>
      </c>
      <c r="G261" s="3">
        <v>23098.323865657501</v>
      </c>
      <c r="H261" s="3">
        <v>10</v>
      </c>
      <c r="I261" s="3">
        <v>10</v>
      </c>
      <c r="J261" s="3">
        <v>8.8690476190476097</v>
      </c>
    </row>
    <row r="262" spans="1:10" x14ac:dyDescent="0.35">
      <c r="A262" s="3">
        <v>890</v>
      </c>
      <c r="B262" s="3">
        <v>891</v>
      </c>
      <c r="C262" s="3">
        <v>4</v>
      </c>
      <c r="D262" s="3">
        <v>3.3</v>
      </c>
      <c r="E262" s="3">
        <v>156</v>
      </c>
      <c r="F262" s="3">
        <v>1490</v>
      </c>
      <c r="G262" s="3">
        <v>20572.5612560269</v>
      </c>
      <c r="H262" s="3">
        <v>1000</v>
      </c>
      <c r="I262" s="3">
        <v>1</v>
      </c>
      <c r="J262" s="3">
        <v>9.5512820512820493</v>
      </c>
    </row>
    <row r="263" spans="1:10" x14ac:dyDescent="0.35">
      <c r="A263" s="3">
        <v>899</v>
      </c>
      <c r="B263" s="3">
        <v>900</v>
      </c>
      <c r="C263" s="3">
        <v>5</v>
      </c>
      <c r="D263" s="3">
        <v>3.3</v>
      </c>
      <c r="E263" s="3">
        <v>192</v>
      </c>
      <c r="F263" s="3">
        <v>1490</v>
      </c>
      <c r="G263" s="3">
        <v>31666.648354778801</v>
      </c>
      <c r="H263" s="3">
        <v>100000000</v>
      </c>
      <c r="I263" s="3">
        <v>10000000</v>
      </c>
      <c r="J263" s="3">
        <v>7.7604166666666599</v>
      </c>
    </row>
    <row r="264" spans="1:10" x14ac:dyDescent="0.35">
      <c r="A264" s="3">
        <v>912</v>
      </c>
      <c r="B264" s="3">
        <v>913</v>
      </c>
      <c r="C264" s="3">
        <v>5</v>
      </c>
      <c r="D264" s="3">
        <v>2</v>
      </c>
      <c r="E264" s="3">
        <v>168</v>
      </c>
      <c r="F264" s="3">
        <v>1490</v>
      </c>
      <c r="G264" s="3">
        <v>22990.060366181999</v>
      </c>
      <c r="H264" s="3">
        <v>10000</v>
      </c>
      <c r="I264" s="3">
        <v>1000000</v>
      </c>
      <c r="J264" s="3">
        <v>8.8690476190476097</v>
      </c>
    </row>
    <row r="265" spans="1:10" x14ac:dyDescent="0.35">
      <c r="A265" s="3">
        <v>913</v>
      </c>
      <c r="B265" s="3">
        <v>914</v>
      </c>
      <c r="C265" s="3">
        <v>5</v>
      </c>
      <c r="D265" s="3">
        <v>2</v>
      </c>
      <c r="E265" s="3">
        <v>192</v>
      </c>
      <c r="F265" s="3">
        <v>1490</v>
      </c>
      <c r="G265" s="3">
        <v>28524.927288021299</v>
      </c>
      <c r="H265" s="3">
        <v>10000</v>
      </c>
      <c r="I265" s="3">
        <v>1000000</v>
      </c>
      <c r="J265" s="3">
        <v>7.7604166666666599</v>
      </c>
    </row>
    <row r="266" spans="1:10" x14ac:dyDescent="0.35">
      <c r="A266" s="3">
        <v>915</v>
      </c>
      <c r="B266" s="3">
        <v>916</v>
      </c>
      <c r="C266" s="3">
        <v>5</v>
      </c>
      <c r="D266" s="3">
        <v>3.4</v>
      </c>
      <c r="E266" s="3">
        <v>192</v>
      </c>
      <c r="F266" s="3">
        <v>1490</v>
      </c>
      <c r="G266" s="3">
        <v>31908.319206067801</v>
      </c>
      <c r="H266" s="3">
        <v>1000000</v>
      </c>
      <c r="I266" s="3">
        <v>10000</v>
      </c>
      <c r="J266" s="3">
        <v>7.7604166666666599</v>
      </c>
    </row>
    <row r="267" spans="1:10" x14ac:dyDescent="0.35">
      <c r="A267" s="3">
        <v>918</v>
      </c>
      <c r="B267" s="3">
        <v>919</v>
      </c>
      <c r="C267" s="3">
        <v>5</v>
      </c>
      <c r="D267" s="3">
        <v>3.4</v>
      </c>
      <c r="E267" s="3">
        <v>144</v>
      </c>
      <c r="F267" s="3">
        <v>1490</v>
      </c>
      <c r="G267" s="3">
        <v>20838.585362389302</v>
      </c>
      <c r="H267" s="3">
        <v>1000000</v>
      </c>
      <c r="I267" s="3">
        <v>1000</v>
      </c>
      <c r="J267" s="3">
        <v>10.3472222222222</v>
      </c>
    </row>
    <row r="268" spans="1:10" x14ac:dyDescent="0.35">
      <c r="A268" s="3">
        <v>930</v>
      </c>
      <c r="B268" s="3">
        <v>931</v>
      </c>
      <c r="C268" s="3">
        <v>5</v>
      </c>
      <c r="D268" s="3">
        <v>3.4</v>
      </c>
      <c r="E268" s="3">
        <v>180</v>
      </c>
      <c r="F268" s="3">
        <v>1490</v>
      </c>
      <c r="G268" s="3">
        <v>29140.8857451482</v>
      </c>
      <c r="H268" s="3">
        <v>1000000</v>
      </c>
      <c r="I268" s="3">
        <v>100</v>
      </c>
      <c r="J268" s="3">
        <v>8.2777777777777697</v>
      </c>
    </row>
    <row r="269" spans="1:10" x14ac:dyDescent="0.35">
      <c r="A269" s="3">
        <v>943</v>
      </c>
      <c r="B269" s="3">
        <v>944</v>
      </c>
      <c r="C269" s="3">
        <v>6</v>
      </c>
      <c r="D269" s="3">
        <v>3.4</v>
      </c>
      <c r="E269" s="3">
        <v>180</v>
      </c>
      <c r="F269" s="3">
        <v>1490</v>
      </c>
      <c r="G269" s="3">
        <v>31932.672461141199</v>
      </c>
      <c r="H269" s="3">
        <v>1000000</v>
      </c>
      <c r="I269" s="3">
        <v>10000</v>
      </c>
      <c r="J269" s="3">
        <v>8.2777777777777697</v>
      </c>
    </row>
    <row r="270" spans="1:10" x14ac:dyDescent="0.35">
      <c r="A270" s="3">
        <v>944</v>
      </c>
      <c r="B270" s="3">
        <v>945</v>
      </c>
      <c r="C270" s="3">
        <v>6</v>
      </c>
      <c r="D270" s="3">
        <v>3.4</v>
      </c>
      <c r="E270" s="3">
        <v>156</v>
      </c>
      <c r="F270" s="3">
        <v>1490</v>
      </c>
      <c r="G270" s="3">
        <v>26397.805539301899</v>
      </c>
      <c r="H270" s="3">
        <v>1000000</v>
      </c>
      <c r="I270" s="3">
        <v>10000</v>
      </c>
      <c r="J270" s="3">
        <v>9.5512820512820493</v>
      </c>
    </row>
    <row r="271" spans="1:10" x14ac:dyDescent="0.35">
      <c r="A271" s="3">
        <v>945</v>
      </c>
      <c r="B271" s="3">
        <v>946</v>
      </c>
      <c r="C271" s="3">
        <v>6</v>
      </c>
      <c r="D271" s="3">
        <v>3.4</v>
      </c>
      <c r="E271" s="3">
        <v>168</v>
      </c>
      <c r="F271" s="3">
        <v>1490</v>
      </c>
      <c r="G271" s="3">
        <v>29165.239000221602</v>
      </c>
      <c r="H271" s="3">
        <v>1000000</v>
      </c>
      <c r="I271" s="3">
        <v>10000</v>
      </c>
      <c r="J271" s="3">
        <v>8.8690476190476097</v>
      </c>
    </row>
    <row r="272" spans="1:10" x14ac:dyDescent="0.35">
      <c r="A272" s="3">
        <v>948</v>
      </c>
      <c r="B272" s="3">
        <v>949</v>
      </c>
      <c r="C272" s="3">
        <v>6</v>
      </c>
      <c r="D272" s="3">
        <v>3.3</v>
      </c>
      <c r="E272" s="3">
        <v>204</v>
      </c>
      <c r="F272" s="3">
        <v>1490</v>
      </c>
      <c r="G272" s="3">
        <v>37225.868531691398</v>
      </c>
      <c r="H272" s="3">
        <v>100000000</v>
      </c>
      <c r="I272" s="3">
        <v>10</v>
      </c>
      <c r="J272" s="3">
        <v>7.3039215686274499</v>
      </c>
    </row>
    <row r="273" spans="1:10" x14ac:dyDescent="0.35">
      <c r="A273" s="3">
        <v>950</v>
      </c>
      <c r="B273" s="3">
        <v>951</v>
      </c>
      <c r="C273" s="3">
        <v>6</v>
      </c>
      <c r="D273" s="3">
        <v>3.3</v>
      </c>
      <c r="E273" s="3">
        <v>192</v>
      </c>
      <c r="F273" s="3">
        <v>1490</v>
      </c>
      <c r="G273" s="3">
        <v>34458.435070771797</v>
      </c>
      <c r="H273" s="3">
        <v>100000000</v>
      </c>
      <c r="I273" s="3">
        <v>1</v>
      </c>
      <c r="J273" s="3">
        <v>7.7604166666666599</v>
      </c>
    </row>
    <row r="274" spans="1:10" x14ac:dyDescent="0.35">
      <c r="A274" s="3">
        <v>959</v>
      </c>
      <c r="B274" s="3">
        <v>960</v>
      </c>
      <c r="C274" s="3">
        <v>7</v>
      </c>
      <c r="D274" s="3">
        <v>1</v>
      </c>
      <c r="E274" s="3">
        <v>180</v>
      </c>
      <c r="F274" s="3">
        <v>1490</v>
      </c>
      <c r="G274" s="3">
        <v>28924.3587461973</v>
      </c>
      <c r="H274" s="3">
        <v>10000000</v>
      </c>
      <c r="I274" s="3">
        <v>100000</v>
      </c>
      <c r="J274" s="3">
        <v>8.2777777777777697</v>
      </c>
    </row>
    <row r="275" spans="1:10" x14ac:dyDescent="0.35">
      <c r="A275" s="3">
        <v>961</v>
      </c>
      <c r="B275" s="3">
        <v>962</v>
      </c>
      <c r="C275" s="3">
        <v>7</v>
      </c>
      <c r="D275" s="3">
        <v>3.4</v>
      </c>
      <c r="E275" s="3">
        <v>180</v>
      </c>
      <c r="F275" s="3">
        <v>1490</v>
      </c>
      <c r="G275" s="3">
        <v>34724.459177134202</v>
      </c>
      <c r="H275" s="3">
        <v>1000000</v>
      </c>
      <c r="I275" s="3">
        <v>10000</v>
      </c>
      <c r="J275" s="3">
        <v>8.2777777777777697</v>
      </c>
    </row>
    <row r="276" spans="1:10" x14ac:dyDescent="0.35">
      <c r="A276" s="3">
        <v>971</v>
      </c>
      <c r="B276" s="3">
        <v>972</v>
      </c>
      <c r="C276" s="3">
        <v>7</v>
      </c>
      <c r="D276" s="3">
        <v>3.3</v>
      </c>
      <c r="E276" s="3">
        <v>180</v>
      </c>
      <c r="F276" s="3">
        <v>1490</v>
      </c>
      <c r="G276" s="3">
        <v>34482.788325845198</v>
      </c>
      <c r="H276" s="3">
        <v>100000000</v>
      </c>
      <c r="I276" s="3">
        <v>10</v>
      </c>
      <c r="J276" s="3">
        <v>8.2777777777777697</v>
      </c>
    </row>
    <row r="277" spans="1:10" x14ac:dyDescent="0.35">
      <c r="A277" s="3">
        <v>972</v>
      </c>
      <c r="B277" s="3">
        <v>973</v>
      </c>
      <c r="C277" s="3">
        <v>7</v>
      </c>
      <c r="D277" s="3">
        <v>3.3</v>
      </c>
      <c r="E277" s="3">
        <v>192</v>
      </c>
      <c r="F277" s="3">
        <v>1490</v>
      </c>
      <c r="G277" s="3">
        <v>37250.2217867648</v>
      </c>
      <c r="H277" s="3">
        <v>100000000</v>
      </c>
      <c r="I277" s="3">
        <v>10</v>
      </c>
      <c r="J277" s="3">
        <v>7.7604166666666599</v>
      </c>
    </row>
    <row r="278" spans="1:10" x14ac:dyDescent="0.35">
      <c r="A278" s="3">
        <v>979</v>
      </c>
      <c r="B278" s="3">
        <v>980</v>
      </c>
      <c r="C278" s="3">
        <v>7</v>
      </c>
      <c r="D278" s="3">
        <v>3.3</v>
      </c>
      <c r="E278" s="3">
        <v>144</v>
      </c>
      <c r="F278" s="3">
        <v>1490</v>
      </c>
      <c r="G278" s="3">
        <v>26180.4879430863</v>
      </c>
      <c r="H278" s="3">
        <v>100000000</v>
      </c>
      <c r="I278" s="3">
        <v>1</v>
      </c>
      <c r="J278" s="3">
        <v>10.3472222222222</v>
      </c>
    </row>
    <row r="279" spans="1:10" x14ac:dyDescent="0.35">
      <c r="A279" s="3">
        <v>982</v>
      </c>
      <c r="B279" s="3">
        <v>983</v>
      </c>
      <c r="C279" s="3">
        <v>8</v>
      </c>
      <c r="D279" s="3">
        <v>1</v>
      </c>
      <c r="E279" s="3">
        <v>144</v>
      </c>
      <c r="F279" s="3">
        <v>1490</v>
      </c>
      <c r="G279" s="3">
        <v>23413.845079431499</v>
      </c>
      <c r="H279" s="3">
        <v>10000000</v>
      </c>
      <c r="I279" s="3">
        <v>100000</v>
      </c>
      <c r="J279" s="3">
        <v>10.3472222222222</v>
      </c>
    </row>
    <row r="280" spans="1:10" x14ac:dyDescent="0.35">
      <c r="A280" s="3">
        <v>983</v>
      </c>
      <c r="B280" s="3">
        <v>984</v>
      </c>
      <c r="C280" s="3">
        <v>8</v>
      </c>
      <c r="D280" s="3">
        <v>1</v>
      </c>
      <c r="E280" s="3">
        <v>204</v>
      </c>
      <c r="F280" s="3">
        <v>1490</v>
      </c>
      <c r="G280" s="3">
        <v>37251.0123840296</v>
      </c>
      <c r="H280" s="3">
        <v>10000000</v>
      </c>
      <c r="I280" s="3">
        <v>100000</v>
      </c>
      <c r="J280" s="3">
        <v>7.3039215686274499</v>
      </c>
    </row>
    <row r="281" spans="1:10" x14ac:dyDescent="0.35">
      <c r="A281" s="3">
        <v>984</v>
      </c>
      <c r="B281" s="3">
        <v>985</v>
      </c>
      <c r="C281" s="3">
        <v>8</v>
      </c>
      <c r="D281" s="3">
        <v>3.4</v>
      </c>
      <c r="E281" s="3">
        <v>168</v>
      </c>
      <c r="F281" s="3">
        <v>1490</v>
      </c>
      <c r="G281" s="3">
        <v>34748.812432207596</v>
      </c>
      <c r="H281" s="3">
        <v>1000000</v>
      </c>
      <c r="I281" s="3">
        <v>10000</v>
      </c>
      <c r="J281" s="3">
        <v>8.8690476190476097</v>
      </c>
    </row>
    <row r="282" spans="1:10" x14ac:dyDescent="0.35">
      <c r="A282" s="3">
        <v>985</v>
      </c>
      <c r="B282" s="3">
        <v>986</v>
      </c>
      <c r="C282" s="3">
        <v>8</v>
      </c>
      <c r="D282" s="3">
        <v>3.4</v>
      </c>
      <c r="E282" s="3">
        <v>216</v>
      </c>
      <c r="F282" s="3">
        <v>1490</v>
      </c>
      <c r="G282" s="3">
        <v>45818.546275886103</v>
      </c>
      <c r="H282" s="3">
        <v>1000000</v>
      </c>
      <c r="I282" s="3">
        <v>10000</v>
      </c>
      <c r="J282" s="3">
        <v>6.8981481481481399</v>
      </c>
    </row>
    <row r="283" spans="1:10" x14ac:dyDescent="0.35">
      <c r="A283" s="3">
        <v>986</v>
      </c>
      <c r="B283" s="3">
        <v>987</v>
      </c>
      <c r="C283" s="3">
        <v>8</v>
      </c>
      <c r="D283" s="3">
        <v>3.4</v>
      </c>
      <c r="E283" s="3">
        <v>168</v>
      </c>
      <c r="F283" s="3">
        <v>1490</v>
      </c>
      <c r="G283" s="3">
        <v>34748.812432207596</v>
      </c>
      <c r="H283" s="3">
        <v>1000000</v>
      </c>
      <c r="I283" s="3">
        <v>10000</v>
      </c>
      <c r="J283" s="3">
        <v>8.8690476190476097</v>
      </c>
    </row>
    <row r="284" spans="1:10" x14ac:dyDescent="0.35">
      <c r="A284" s="3">
        <v>987</v>
      </c>
      <c r="B284" s="3">
        <v>988</v>
      </c>
      <c r="C284" s="3">
        <v>8</v>
      </c>
      <c r="D284" s="3">
        <v>3.4</v>
      </c>
      <c r="E284" s="3">
        <v>228</v>
      </c>
      <c r="F284" s="3">
        <v>1490</v>
      </c>
      <c r="G284" s="3">
        <v>48585.979736805697</v>
      </c>
      <c r="H284" s="3">
        <v>1000000</v>
      </c>
      <c r="I284" s="3">
        <v>10000</v>
      </c>
      <c r="J284" s="3">
        <v>6.5350877192982404</v>
      </c>
    </row>
    <row r="285" spans="1:10" x14ac:dyDescent="0.35">
      <c r="A285" s="3">
        <v>988</v>
      </c>
      <c r="B285" s="3">
        <v>989</v>
      </c>
      <c r="C285" s="3">
        <v>8</v>
      </c>
      <c r="D285" s="3">
        <v>3.4</v>
      </c>
      <c r="E285" s="3">
        <v>204</v>
      </c>
      <c r="F285" s="3">
        <v>1490</v>
      </c>
      <c r="G285" s="3">
        <v>43051.112814966502</v>
      </c>
      <c r="H285" s="3">
        <v>1000000</v>
      </c>
      <c r="I285" s="3">
        <v>10000</v>
      </c>
      <c r="J285" s="3">
        <v>7.3039215686274499</v>
      </c>
    </row>
    <row r="286" spans="1:10" x14ac:dyDescent="0.35">
      <c r="A286" s="3">
        <v>989</v>
      </c>
      <c r="B286" s="3">
        <v>990</v>
      </c>
      <c r="C286" s="3">
        <v>8</v>
      </c>
      <c r="D286" s="3">
        <v>3.4</v>
      </c>
      <c r="E286" s="3">
        <v>180</v>
      </c>
      <c r="F286" s="3">
        <v>1490</v>
      </c>
      <c r="G286" s="3">
        <v>37516.245893127198</v>
      </c>
      <c r="H286" s="3">
        <v>1000000</v>
      </c>
      <c r="I286" s="3">
        <v>10000</v>
      </c>
      <c r="J286" s="3">
        <v>8.2777777777777697</v>
      </c>
    </row>
    <row r="287" spans="1:10" x14ac:dyDescent="0.35">
      <c r="A287" s="3">
        <v>990</v>
      </c>
      <c r="B287" s="3">
        <v>991</v>
      </c>
      <c r="C287" s="3">
        <v>8</v>
      </c>
      <c r="D287" s="3">
        <v>3.3</v>
      </c>
      <c r="E287" s="3">
        <v>180</v>
      </c>
      <c r="F287" s="3">
        <v>1490</v>
      </c>
      <c r="G287" s="3">
        <v>37274.575041838201</v>
      </c>
      <c r="H287" s="3">
        <v>100000000</v>
      </c>
      <c r="I287" s="3">
        <v>10</v>
      </c>
      <c r="J287" s="3">
        <v>8.2777777777777697</v>
      </c>
    </row>
    <row r="288" spans="1:10" x14ac:dyDescent="0.35">
      <c r="A288" s="3">
        <v>991</v>
      </c>
      <c r="B288" s="3">
        <v>992</v>
      </c>
      <c r="C288" s="3">
        <v>8</v>
      </c>
      <c r="D288" s="3">
        <v>3.3</v>
      </c>
      <c r="E288" s="3">
        <v>180</v>
      </c>
      <c r="F288" s="3">
        <v>1490</v>
      </c>
      <c r="G288" s="3">
        <v>37274.575041838201</v>
      </c>
      <c r="H288" s="3">
        <v>100000000</v>
      </c>
      <c r="I288" s="3">
        <v>10</v>
      </c>
      <c r="J288" s="3">
        <v>8.2777777777777697</v>
      </c>
    </row>
    <row r="289" spans="1:10" x14ac:dyDescent="0.35">
      <c r="A289" s="3">
        <v>992</v>
      </c>
      <c r="B289" s="3">
        <v>993</v>
      </c>
      <c r="C289" s="3">
        <v>8</v>
      </c>
      <c r="D289" s="3">
        <v>3.3</v>
      </c>
      <c r="E289" s="3">
        <v>180</v>
      </c>
      <c r="F289" s="3">
        <v>1490</v>
      </c>
      <c r="G289" s="3">
        <v>37274.575041838201</v>
      </c>
      <c r="H289" s="3">
        <v>100000000</v>
      </c>
      <c r="I289" s="3">
        <v>10</v>
      </c>
      <c r="J289" s="3">
        <v>8.2777777777777697</v>
      </c>
    </row>
    <row r="290" spans="1:10" x14ac:dyDescent="0.35">
      <c r="A290" s="3">
        <v>993</v>
      </c>
      <c r="B290" s="3">
        <v>994</v>
      </c>
      <c r="C290" s="3">
        <v>8</v>
      </c>
      <c r="D290" s="3">
        <v>3.3</v>
      </c>
      <c r="E290" s="3">
        <v>168</v>
      </c>
      <c r="F290" s="3">
        <v>1490</v>
      </c>
      <c r="G290" s="3">
        <v>34507.141580918498</v>
      </c>
      <c r="H290" s="3">
        <v>100000000</v>
      </c>
      <c r="I290" s="3">
        <v>10</v>
      </c>
      <c r="J290" s="3">
        <v>8.8690476190476097</v>
      </c>
    </row>
    <row r="291" spans="1:10" x14ac:dyDescent="0.35">
      <c r="A291" s="3">
        <v>994</v>
      </c>
      <c r="B291" s="3">
        <v>995</v>
      </c>
      <c r="C291" s="3">
        <v>8</v>
      </c>
      <c r="D291" s="3">
        <v>3.3</v>
      </c>
      <c r="E291" s="3">
        <v>192</v>
      </c>
      <c r="F291" s="3">
        <v>1490</v>
      </c>
      <c r="G291" s="3">
        <v>40042.008502757802</v>
      </c>
      <c r="H291" s="3">
        <v>100000000</v>
      </c>
      <c r="I291" s="3">
        <v>10</v>
      </c>
      <c r="J291" s="3">
        <v>7.7604166666666599</v>
      </c>
    </row>
    <row r="292" spans="1:10" x14ac:dyDescent="0.35">
      <c r="A292" s="3">
        <v>995</v>
      </c>
      <c r="B292" s="3">
        <v>996</v>
      </c>
      <c r="C292" s="3">
        <v>8</v>
      </c>
      <c r="D292" s="3">
        <v>3.3</v>
      </c>
      <c r="E292" s="3">
        <v>168</v>
      </c>
      <c r="F292" s="3">
        <v>1490</v>
      </c>
      <c r="G292" s="3">
        <v>34507.141580918498</v>
      </c>
      <c r="H292" s="3">
        <v>100000000</v>
      </c>
      <c r="I292" s="3">
        <v>10</v>
      </c>
      <c r="J292" s="3">
        <v>8.8690476190476097</v>
      </c>
    </row>
    <row r="293" spans="1:10" x14ac:dyDescent="0.35">
      <c r="A293" s="3">
        <v>996</v>
      </c>
      <c r="B293" s="3">
        <v>997</v>
      </c>
      <c r="C293" s="3">
        <v>8</v>
      </c>
      <c r="D293" s="3">
        <v>3.3</v>
      </c>
      <c r="E293" s="3">
        <v>168</v>
      </c>
      <c r="F293" s="3">
        <v>1490</v>
      </c>
      <c r="G293" s="3">
        <v>34507.141580918498</v>
      </c>
      <c r="H293" s="3">
        <v>100000000</v>
      </c>
      <c r="I293" s="3">
        <v>1</v>
      </c>
      <c r="J293" s="3">
        <v>8.8690476190476097</v>
      </c>
    </row>
    <row r="294" spans="1:10" x14ac:dyDescent="0.35">
      <c r="A294" s="3">
        <v>997</v>
      </c>
      <c r="B294" s="3">
        <v>998</v>
      </c>
      <c r="C294" s="3">
        <v>8</v>
      </c>
      <c r="D294" s="3">
        <v>3.3</v>
      </c>
      <c r="E294" s="3">
        <v>180</v>
      </c>
      <c r="F294" s="3">
        <v>1490</v>
      </c>
      <c r="G294" s="3">
        <v>37274.575041838201</v>
      </c>
      <c r="H294" s="3">
        <v>100000000</v>
      </c>
      <c r="I294" s="3">
        <v>1</v>
      </c>
      <c r="J294" s="3">
        <v>8.2777777777777697</v>
      </c>
    </row>
    <row r="295" spans="1:10" x14ac:dyDescent="0.35">
      <c r="A295" s="3">
        <v>998</v>
      </c>
      <c r="B295" s="3">
        <v>999</v>
      </c>
      <c r="C295" s="3">
        <v>8</v>
      </c>
      <c r="D295" s="3">
        <v>3.3</v>
      </c>
      <c r="E295" s="3">
        <v>204</v>
      </c>
      <c r="F295" s="3">
        <v>1490</v>
      </c>
      <c r="G295" s="3">
        <v>42809.441963677396</v>
      </c>
      <c r="H295" s="3">
        <v>100000000</v>
      </c>
      <c r="I295" s="3">
        <v>1</v>
      </c>
      <c r="J295" s="3">
        <v>7.3039215686274499</v>
      </c>
    </row>
    <row r="296" spans="1:10" x14ac:dyDescent="0.35">
      <c r="A296" s="3">
        <v>999</v>
      </c>
      <c r="B296" s="3">
        <v>1000</v>
      </c>
      <c r="C296" s="3">
        <v>8</v>
      </c>
      <c r="D296" s="3">
        <v>3.3</v>
      </c>
      <c r="E296" s="3">
        <v>168</v>
      </c>
      <c r="F296" s="3">
        <v>1490</v>
      </c>
      <c r="G296" s="3">
        <v>34507.141580918498</v>
      </c>
      <c r="H296" s="3">
        <v>100000000</v>
      </c>
      <c r="I296" s="3">
        <v>1</v>
      </c>
      <c r="J296" s="3">
        <v>8.8690476190476097</v>
      </c>
    </row>
    <row r="297" spans="1:10" x14ac:dyDescent="0.35">
      <c r="A297" s="3">
        <v>1000</v>
      </c>
      <c r="B297" s="3">
        <v>1001</v>
      </c>
      <c r="C297" s="3">
        <v>2</v>
      </c>
      <c r="D297" s="3">
        <v>1</v>
      </c>
      <c r="E297" s="3">
        <v>228</v>
      </c>
      <c r="F297" s="3">
        <v>2250</v>
      </c>
      <c r="G297" s="3">
        <v>27713.598166361498</v>
      </c>
      <c r="H297" s="3">
        <v>1</v>
      </c>
      <c r="I297" s="3">
        <v>100000000</v>
      </c>
      <c r="J297" s="3">
        <v>9.8684210526315699</v>
      </c>
    </row>
    <row r="298" spans="1:10" x14ac:dyDescent="0.35">
      <c r="A298" s="3">
        <v>1001</v>
      </c>
      <c r="B298" s="3">
        <v>1002</v>
      </c>
      <c r="C298" s="3">
        <v>2</v>
      </c>
      <c r="D298" s="3">
        <v>1</v>
      </c>
      <c r="E298" s="3">
        <v>240</v>
      </c>
      <c r="F298" s="3">
        <v>2250</v>
      </c>
      <c r="G298" s="3">
        <v>30481.0316272811</v>
      </c>
      <c r="H298" s="3">
        <v>1</v>
      </c>
      <c r="I298" s="3">
        <v>100000000</v>
      </c>
      <c r="J298" s="3">
        <v>9.375</v>
      </c>
    </row>
    <row r="299" spans="1:10" x14ac:dyDescent="0.35">
      <c r="A299" s="3">
        <v>1002</v>
      </c>
      <c r="B299" s="3">
        <v>1003</v>
      </c>
      <c r="C299" s="3">
        <v>2</v>
      </c>
      <c r="D299" s="3">
        <v>1</v>
      </c>
      <c r="E299" s="3">
        <v>288</v>
      </c>
      <c r="F299" s="3">
        <v>2250</v>
      </c>
      <c r="G299" s="3">
        <v>41550.765470959603</v>
      </c>
      <c r="H299" s="3">
        <v>1</v>
      </c>
      <c r="I299" s="3">
        <v>100000000</v>
      </c>
      <c r="J299" s="3">
        <v>7.8125</v>
      </c>
    </row>
    <row r="300" spans="1:10" x14ac:dyDescent="0.35">
      <c r="A300" s="3">
        <v>1003</v>
      </c>
      <c r="B300" s="3">
        <v>1004</v>
      </c>
      <c r="C300" s="3">
        <v>2</v>
      </c>
      <c r="D300" s="3">
        <v>3.3</v>
      </c>
      <c r="E300" s="3">
        <v>228</v>
      </c>
      <c r="F300" s="3">
        <v>2250</v>
      </c>
      <c r="G300" s="3">
        <v>33272.027746009298</v>
      </c>
      <c r="H300" s="3">
        <v>1</v>
      </c>
      <c r="I300" s="3">
        <v>10</v>
      </c>
      <c r="J300" s="3">
        <v>9.8684210526315699</v>
      </c>
    </row>
    <row r="301" spans="1:10" x14ac:dyDescent="0.35">
      <c r="A301" s="3">
        <v>1004</v>
      </c>
      <c r="B301" s="3">
        <v>1005</v>
      </c>
      <c r="C301" s="3">
        <v>2</v>
      </c>
      <c r="D301" s="3">
        <v>3.3</v>
      </c>
      <c r="E301" s="3">
        <v>252</v>
      </c>
      <c r="F301" s="3">
        <v>2250</v>
      </c>
      <c r="G301" s="3">
        <v>38806.894667848603</v>
      </c>
      <c r="H301" s="3">
        <v>1000</v>
      </c>
      <c r="I301" s="3">
        <v>10</v>
      </c>
      <c r="J301" s="3">
        <v>8.9285714285714199</v>
      </c>
    </row>
    <row r="302" spans="1:10" x14ac:dyDescent="0.35">
      <c r="A302" s="3">
        <v>1005</v>
      </c>
      <c r="B302" s="3">
        <v>1006</v>
      </c>
      <c r="C302" s="3">
        <v>2</v>
      </c>
      <c r="D302" s="3">
        <v>3.3</v>
      </c>
      <c r="E302" s="3">
        <v>276</v>
      </c>
      <c r="F302" s="3">
        <v>2250</v>
      </c>
      <c r="G302" s="3">
        <v>44341.7615896879</v>
      </c>
      <c r="H302" s="3">
        <v>1</v>
      </c>
      <c r="I302" s="3">
        <v>10</v>
      </c>
      <c r="J302" s="3">
        <v>8.1521739130434696</v>
      </c>
    </row>
    <row r="303" spans="1:10" x14ac:dyDescent="0.35">
      <c r="A303" s="3">
        <v>1006</v>
      </c>
      <c r="B303" s="3">
        <v>1007</v>
      </c>
      <c r="C303" s="3">
        <v>2</v>
      </c>
      <c r="D303" s="3">
        <v>3.3</v>
      </c>
      <c r="E303" s="3">
        <v>288</v>
      </c>
      <c r="F303" s="3">
        <v>2250</v>
      </c>
      <c r="G303" s="3">
        <v>47109.195050607501</v>
      </c>
      <c r="H303" s="3">
        <v>1000</v>
      </c>
      <c r="I303" s="3">
        <v>10</v>
      </c>
      <c r="J303" s="3">
        <v>7.8125</v>
      </c>
    </row>
    <row r="304" spans="1:10" x14ac:dyDescent="0.35">
      <c r="A304" s="3">
        <v>1007</v>
      </c>
      <c r="B304" s="3">
        <v>1008</v>
      </c>
      <c r="C304" s="3">
        <v>2</v>
      </c>
      <c r="D304" s="3">
        <v>3.3</v>
      </c>
      <c r="E304" s="3">
        <v>300</v>
      </c>
      <c r="F304" s="3">
        <v>2250</v>
      </c>
      <c r="G304" s="3">
        <v>49876.628511527102</v>
      </c>
      <c r="H304" s="3">
        <v>1</v>
      </c>
      <c r="I304" s="3">
        <v>10</v>
      </c>
      <c r="J304" s="3">
        <v>7.5</v>
      </c>
    </row>
    <row r="305" spans="1:10" x14ac:dyDescent="0.35">
      <c r="A305" s="3">
        <v>1008</v>
      </c>
      <c r="B305" s="3">
        <v>1009</v>
      </c>
      <c r="C305" s="3">
        <v>2</v>
      </c>
      <c r="D305" s="3">
        <v>3.3</v>
      </c>
      <c r="E305" s="3">
        <v>264</v>
      </c>
      <c r="F305" s="3">
        <v>2250</v>
      </c>
      <c r="G305" s="3">
        <v>41574.328128768197</v>
      </c>
      <c r="H305" s="3">
        <v>1</v>
      </c>
      <c r="I305" s="3">
        <v>10</v>
      </c>
      <c r="J305" s="3">
        <v>8.5227272727272698</v>
      </c>
    </row>
    <row r="306" spans="1:10" x14ac:dyDescent="0.35">
      <c r="A306" s="3">
        <v>1009</v>
      </c>
      <c r="B306" s="3">
        <v>1010</v>
      </c>
      <c r="C306" s="3">
        <v>2</v>
      </c>
      <c r="D306" s="3">
        <v>3.3</v>
      </c>
      <c r="E306" s="3">
        <v>300</v>
      </c>
      <c r="F306" s="3">
        <v>2250</v>
      </c>
      <c r="G306" s="3">
        <v>49876.628511527102</v>
      </c>
      <c r="H306" s="3">
        <v>1000</v>
      </c>
      <c r="I306" s="3">
        <v>10</v>
      </c>
      <c r="J306" s="3">
        <v>7.5</v>
      </c>
    </row>
    <row r="307" spans="1:10" x14ac:dyDescent="0.35">
      <c r="A307" s="3">
        <v>1010</v>
      </c>
      <c r="B307" s="3">
        <v>1011</v>
      </c>
      <c r="C307" s="3">
        <v>2</v>
      </c>
      <c r="D307" s="3">
        <v>3.3</v>
      </c>
      <c r="E307" s="3">
        <v>312</v>
      </c>
      <c r="F307" s="3">
        <v>2250</v>
      </c>
      <c r="G307" s="3">
        <v>52644.061972446703</v>
      </c>
      <c r="H307" s="3">
        <v>1000</v>
      </c>
      <c r="I307" s="3">
        <v>10</v>
      </c>
      <c r="J307" s="3">
        <v>7.2115384615384599</v>
      </c>
    </row>
    <row r="308" spans="1:10" x14ac:dyDescent="0.35">
      <c r="A308" s="3">
        <v>1011</v>
      </c>
      <c r="B308" s="3">
        <v>1012</v>
      </c>
      <c r="C308" s="3">
        <v>2</v>
      </c>
      <c r="D308" s="3">
        <v>3.3</v>
      </c>
      <c r="E308" s="3">
        <v>264</v>
      </c>
      <c r="F308" s="3">
        <v>2250</v>
      </c>
      <c r="G308" s="3">
        <v>41574.328128768197</v>
      </c>
      <c r="H308" s="3">
        <v>1</v>
      </c>
      <c r="I308" s="3">
        <v>10</v>
      </c>
      <c r="J308" s="3">
        <v>8.5227272727272698</v>
      </c>
    </row>
    <row r="309" spans="1:10" x14ac:dyDescent="0.35">
      <c r="A309" s="3">
        <v>1012</v>
      </c>
      <c r="B309" s="3">
        <v>1013</v>
      </c>
      <c r="C309" s="3">
        <v>2</v>
      </c>
      <c r="D309" s="3">
        <v>3.3</v>
      </c>
      <c r="E309" s="3">
        <v>288</v>
      </c>
      <c r="F309" s="3">
        <v>2250</v>
      </c>
      <c r="G309" s="3">
        <v>47109.195050607501</v>
      </c>
      <c r="H309" s="3">
        <v>1</v>
      </c>
      <c r="I309" s="3">
        <v>10</v>
      </c>
      <c r="J309" s="3">
        <v>7.8125</v>
      </c>
    </row>
    <row r="310" spans="1:10" x14ac:dyDescent="0.35">
      <c r="A310" s="3">
        <v>1013</v>
      </c>
      <c r="B310" s="3">
        <v>1014</v>
      </c>
      <c r="C310" s="3">
        <v>2</v>
      </c>
      <c r="D310" s="3">
        <v>3.3</v>
      </c>
      <c r="E310" s="3">
        <v>240</v>
      </c>
      <c r="F310" s="3">
        <v>2250</v>
      </c>
      <c r="G310" s="3">
        <v>36039.461206929001</v>
      </c>
      <c r="H310" s="3">
        <v>1000</v>
      </c>
      <c r="I310" s="3">
        <v>10</v>
      </c>
      <c r="J310" s="3">
        <v>9.375</v>
      </c>
    </row>
    <row r="311" spans="1:10" x14ac:dyDescent="0.35">
      <c r="A311" s="3">
        <v>1014</v>
      </c>
      <c r="B311" s="3">
        <v>1015</v>
      </c>
      <c r="C311" s="3">
        <v>2</v>
      </c>
      <c r="D311" s="3">
        <v>3.3</v>
      </c>
      <c r="E311" s="3">
        <v>276</v>
      </c>
      <c r="F311" s="3">
        <v>2250</v>
      </c>
      <c r="G311" s="3">
        <v>44341.7615896879</v>
      </c>
      <c r="H311" s="3">
        <v>1</v>
      </c>
      <c r="I311" s="3">
        <v>10</v>
      </c>
      <c r="J311" s="3">
        <v>8.1521739130434696</v>
      </c>
    </row>
    <row r="312" spans="1:10" x14ac:dyDescent="0.35">
      <c r="A312" s="3">
        <v>1015</v>
      </c>
      <c r="B312" s="3">
        <v>1016</v>
      </c>
      <c r="C312" s="3">
        <v>2</v>
      </c>
      <c r="D312" s="3">
        <v>3.3</v>
      </c>
      <c r="E312" s="3">
        <v>240</v>
      </c>
      <c r="F312" s="3">
        <v>2250</v>
      </c>
      <c r="G312" s="3">
        <v>36039.461206929001</v>
      </c>
      <c r="H312" s="3">
        <v>1000</v>
      </c>
      <c r="I312" s="3">
        <v>10</v>
      </c>
      <c r="J312" s="3">
        <v>9.375</v>
      </c>
    </row>
    <row r="313" spans="1:10" x14ac:dyDescent="0.35">
      <c r="A313" s="3">
        <v>1019</v>
      </c>
      <c r="B313" s="3">
        <v>1020</v>
      </c>
      <c r="C313" s="3">
        <v>3</v>
      </c>
      <c r="D313" s="3">
        <v>1</v>
      </c>
      <c r="E313" s="3">
        <v>228</v>
      </c>
      <c r="F313" s="3">
        <v>2250</v>
      </c>
      <c r="G313" s="3">
        <v>30505.384882354501</v>
      </c>
      <c r="H313" s="3">
        <v>1</v>
      </c>
      <c r="I313" s="3">
        <v>100000000</v>
      </c>
      <c r="J313" s="3">
        <v>9.8684210526315699</v>
      </c>
    </row>
    <row r="314" spans="1:10" x14ac:dyDescent="0.35">
      <c r="A314" s="3">
        <v>1026</v>
      </c>
      <c r="B314" s="3">
        <v>1027</v>
      </c>
      <c r="C314" s="3">
        <v>3</v>
      </c>
      <c r="D314" s="3">
        <v>3.3</v>
      </c>
      <c r="E314" s="3">
        <v>348</v>
      </c>
      <c r="F314" s="3">
        <v>2250</v>
      </c>
      <c r="G314" s="3">
        <v>63738.149071198597</v>
      </c>
      <c r="H314" s="3">
        <v>1000</v>
      </c>
      <c r="I314" s="3">
        <v>10</v>
      </c>
      <c r="J314" s="3">
        <v>6.4655172413793096</v>
      </c>
    </row>
    <row r="315" spans="1:10" x14ac:dyDescent="0.35">
      <c r="A315" s="3">
        <v>1048</v>
      </c>
      <c r="B315" s="3">
        <v>1049</v>
      </c>
      <c r="C315" s="3">
        <v>4</v>
      </c>
      <c r="D315" s="3">
        <v>3.4</v>
      </c>
      <c r="E315" s="3">
        <v>324</v>
      </c>
      <c r="F315" s="3">
        <v>2250</v>
      </c>
      <c r="G315" s="3">
        <v>61236.739716641401</v>
      </c>
      <c r="H315" s="3">
        <v>1000000</v>
      </c>
      <c r="I315" s="3">
        <v>10000</v>
      </c>
      <c r="J315" s="3">
        <v>6.9444444444444402</v>
      </c>
    </row>
    <row r="316" spans="1:10" x14ac:dyDescent="0.35">
      <c r="A316" s="3">
        <v>1050</v>
      </c>
      <c r="B316" s="3">
        <v>1051</v>
      </c>
      <c r="C316" s="3">
        <v>4</v>
      </c>
      <c r="D316" s="3">
        <v>3.4</v>
      </c>
      <c r="E316" s="3">
        <v>276</v>
      </c>
      <c r="F316" s="3">
        <v>2250</v>
      </c>
      <c r="G316" s="3">
        <v>50167.005872962902</v>
      </c>
      <c r="H316" s="3">
        <v>100</v>
      </c>
      <c r="I316" s="3">
        <v>10000</v>
      </c>
      <c r="J316" s="3">
        <v>8.1521739130434696</v>
      </c>
    </row>
    <row r="317" spans="1:10" x14ac:dyDescent="0.35">
      <c r="A317" s="3">
        <v>1056</v>
      </c>
      <c r="B317" s="3">
        <v>1057</v>
      </c>
      <c r="C317" s="3">
        <v>4</v>
      </c>
      <c r="D317" s="3">
        <v>3.1</v>
      </c>
      <c r="E317" s="3">
        <v>300</v>
      </c>
      <c r="F317" s="3">
        <v>2250</v>
      </c>
      <c r="G317" s="3">
        <v>54976.860240934999</v>
      </c>
      <c r="H317" s="3">
        <v>100000</v>
      </c>
      <c r="I317" s="3">
        <v>10000</v>
      </c>
      <c r="J317" s="3">
        <v>7.5</v>
      </c>
    </row>
    <row r="318" spans="1:10" x14ac:dyDescent="0.35">
      <c r="A318" s="3">
        <v>1058</v>
      </c>
      <c r="B318" s="3">
        <v>1059</v>
      </c>
      <c r="C318" s="3">
        <v>4</v>
      </c>
      <c r="D318" s="3">
        <v>3.4</v>
      </c>
      <c r="E318" s="3">
        <v>204</v>
      </c>
      <c r="F318" s="3">
        <v>2250</v>
      </c>
      <c r="G318" s="3">
        <v>33562.405107445098</v>
      </c>
      <c r="H318" s="3">
        <v>1000000</v>
      </c>
      <c r="I318" s="3">
        <v>10000</v>
      </c>
      <c r="J318" s="3">
        <v>11.029411764705801</v>
      </c>
    </row>
    <row r="319" spans="1:10" x14ac:dyDescent="0.35">
      <c r="A319" s="3">
        <v>1076</v>
      </c>
      <c r="B319" s="3">
        <v>1077</v>
      </c>
      <c r="C319" s="3">
        <v>4</v>
      </c>
      <c r="D319" s="3">
        <v>3.2</v>
      </c>
      <c r="E319" s="3">
        <v>276</v>
      </c>
      <c r="F319" s="3">
        <v>2250</v>
      </c>
      <c r="G319" s="3">
        <v>49683.6641703848</v>
      </c>
      <c r="H319" s="3">
        <v>10</v>
      </c>
      <c r="I319" s="3">
        <v>10</v>
      </c>
      <c r="J319" s="3">
        <v>8.1521739130434696</v>
      </c>
    </row>
    <row r="320" spans="1:10" x14ac:dyDescent="0.35">
      <c r="A320" s="3">
        <v>1079</v>
      </c>
      <c r="B320" s="3">
        <v>1080</v>
      </c>
      <c r="C320" s="3">
        <v>4</v>
      </c>
      <c r="D320" s="3">
        <v>3.2</v>
      </c>
      <c r="E320" s="3">
        <v>276</v>
      </c>
      <c r="F320" s="3">
        <v>2250</v>
      </c>
      <c r="G320" s="3">
        <v>49683.6641703848</v>
      </c>
      <c r="H320" s="3">
        <v>10</v>
      </c>
      <c r="I320" s="3">
        <v>10</v>
      </c>
      <c r="J320" s="3">
        <v>8.1521739130434696</v>
      </c>
    </row>
    <row r="321" spans="1:10" x14ac:dyDescent="0.35">
      <c r="A321" s="3">
        <v>1090</v>
      </c>
      <c r="B321" s="3">
        <v>1091</v>
      </c>
      <c r="C321" s="3">
        <v>4</v>
      </c>
      <c r="D321" s="3">
        <v>3.3</v>
      </c>
      <c r="E321" s="3">
        <v>228</v>
      </c>
      <c r="F321" s="3">
        <v>2250</v>
      </c>
      <c r="G321" s="3">
        <v>38855.601177995399</v>
      </c>
      <c r="H321" s="3">
        <v>1000</v>
      </c>
      <c r="I321" s="3">
        <v>1</v>
      </c>
      <c r="J321" s="3">
        <v>9.8684210526315699</v>
      </c>
    </row>
    <row r="322" spans="1:10" x14ac:dyDescent="0.35">
      <c r="A322" s="3">
        <v>1099</v>
      </c>
      <c r="B322" s="3">
        <v>1100</v>
      </c>
      <c r="C322" s="3">
        <v>5</v>
      </c>
      <c r="D322" s="3">
        <v>3.3</v>
      </c>
      <c r="E322" s="3">
        <v>288</v>
      </c>
      <c r="F322" s="3">
        <v>2250</v>
      </c>
      <c r="G322" s="3">
        <v>55484.555198586502</v>
      </c>
      <c r="H322" s="3">
        <v>100000000</v>
      </c>
      <c r="I322" s="3">
        <v>10000000</v>
      </c>
      <c r="J322" s="3">
        <v>7.8125</v>
      </c>
    </row>
    <row r="323" spans="1:10" x14ac:dyDescent="0.35">
      <c r="A323" s="3">
        <v>1112</v>
      </c>
      <c r="B323" s="3">
        <v>1113</v>
      </c>
      <c r="C323" s="3">
        <v>5</v>
      </c>
      <c r="D323" s="3">
        <v>2</v>
      </c>
      <c r="E323" s="3">
        <v>264</v>
      </c>
      <c r="F323" s="3">
        <v>2250</v>
      </c>
      <c r="G323" s="3">
        <v>46807.967209989802</v>
      </c>
      <c r="H323" s="3">
        <v>10000</v>
      </c>
      <c r="I323" s="3">
        <v>1000000</v>
      </c>
      <c r="J323" s="3">
        <v>8.5227272727272698</v>
      </c>
    </row>
    <row r="324" spans="1:10" x14ac:dyDescent="0.35">
      <c r="A324" s="3">
        <v>1113</v>
      </c>
      <c r="B324" s="3">
        <v>1114</v>
      </c>
      <c r="C324" s="3">
        <v>5</v>
      </c>
      <c r="D324" s="3">
        <v>2</v>
      </c>
      <c r="E324" s="3">
        <v>324</v>
      </c>
      <c r="F324" s="3">
        <v>2250</v>
      </c>
      <c r="G324" s="3">
        <v>60645.134514587902</v>
      </c>
      <c r="H324" s="3">
        <v>10000</v>
      </c>
      <c r="I324" s="3">
        <v>1000000</v>
      </c>
      <c r="J324" s="3">
        <v>6.9444444444444402</v>
      </c>
    </row>
    <row r="325" spans="1:10" x14ac:dyDescent="0.35">
      <c r="A325" s="3">
        <v>1115</v>
      </c>
      <c r="B325" s="3">
        <v>1116</v>
      </c>
      <c r="C325" s="3">
        <v>5</v>
      </c>
      <c r="D325" s="3">
        <v>3.4</v>
      </c>
      <c r="E325" s="3">
        <v>300</v>
      </c>
      <c r="F325" s="3">
        <v>2250</v>
      </c>
      <c r="G325" s="3">
        <v>58493.659510795202</v>
      </c>
      <c r="H325" s="3">
        <v>1000000</v>
      </c>
      <c r="I325" s="3">
        <v>10000</v>
      </c>
      <c r="J325" s="3">
        <v>7.5</v>
      </c>
    </row>
    <row r="326" spans="1:10" x14ac:dyDescent="0.35">
      <c r="A326" s="3">
        <v>1118</v>
      </c>
      <c r="B326" s="3">
        <v>1119</v>
      </c>
      <c r="C326" s="3">
        <v>5</v>
      </c>
      <c r="D326" s="3">
        <v>3.4</v>
      </c>
      <c r="E326" s="3">
        <v>252</v>
      </c>
      <c r="F326" s="3">
        <v>2250</v>
      </c>
      <c r="G326" s="3">
        <v>47423.9256671166</v>
      </c>
      <c r="H326" s="3">
        <v>1000000</v>
      </c>
      <c r="I326" s="3">
        <v>1000</v>
      </c>
      <c r="J326" s="3">
        <v>8.9285714285714199</v>
      </c>
    </row>
    <row r="327" spans="1:10" x14ac:dyDescent="0.35">
      <c r="A327" s="3">
        <v>1130</v>
      </c>
      <c r="B327" s="3">
        <v>1131</v>
      </c>
      <c r="C327" s="3">
        <v>5</v>
      </c>
      <c r="D327" s="3">
        <v>3.4</v>
      </c>
      <c r="E327" s="3">
        <v>240</v>
      </c>
      <c r="F327" s="3">
        <v>2250</v>
      </c>
      <c r="G327" s="3">
        <v>44656.492206196999</v>
      </c>
      <c r="H327" s="3">
        <v>1000000</v>
      </c>
      <c r="I327" s="3">
        <v>100</v>
      </c>
      <c r="J327" s="3">
        <v>9.375</v>
      </c>
    </row>
    <row r="328" spans="1:10" x14ac:dyDescent="0.35">
      <c r="A328" s="3">
        <v>1143</v>
      </c>
      <c r="B328" s="3">
        <v>1144</v>
      </c>
      <c r="C328" s="3">
        <v>6</v>
      </c>
      <c r="D328" s="3">
        <v>3.4</v>
      </c>
      <c r="E328" s="3">
        <v>288</v>
      </c>
      <c r="F328" s="3">
        <v>2250</v>
      </c>
      <c r="G328" s="3">
        <v>58518.012765868501</v>
      </c>
      <c r="H328" s="3">
        <v>1000000</v>
      </c>
      <c r="I328" s="3">
        <v>10000</v>
      </c>
      <c r="J328" s="3">
        <v>7.8125</v>
      </c>
    </row>
    <row r="329" spans="1:10" x14ac:dyDescent="0.35">
      <c r="A329" s="3">
        <v>1144</v>
      </c>
      <c r="B329" s="3">
        <v>1145</v>
      </c>
      <c r="C329" s="3">
        <v>6</v>
      </c>
      <c r="D329" s="3">
        <v>3.4</v>
      </c>
      <c r="E329" s="3">
        <v>228</v>
      </c>
      <c r="F329" s="3">
        <v>2250</v>
      </c>
      <c r="G329" s="3">
        <v>44680.845461270401</v>
      </c>
      <c r="H329" s="3">
        <v>1000000</v>
      </c>
      <c r="I329" s="3">
        <v>10000</v>
      </c>
      <c r="J329" s="3">
        <v>9.8684210526315699</v>
      </c>
    </row>
    <row r="330" spans="1:10" x14ac:dyDescent="0.35">
      <c r="A330" s="3">
        <v>1145</v>
      </c>
      <c r="B330" s="3">
        <v>1146</v>
      </c>
      <c r="C330" s="3">
        <v>6</v>
      </c>
      <c r="D330" s="3">
        <v>3.4</v>
      </c>
      <c r="E330" s="3">
        <v>264</v>
      </c>
      <c r="F330" s="3">
        <v>2250</v>
      </c>
      <c r="G330" s="3">
        <v>52983.145844029299</v>
      </c>
      <c r="H330" s="3">
        <v>1000000</v>
      </c>
      <c r="I330" s="3">
        <v>10000</v>
      </c>
      <c r="J330" s="3">
        <v>8.5227272727272698</v>
      </c>
    </row>
    <row r="331" spans="1:10" x14ac:dyDescent="0.35">
      <c r="A331" s="3">
        <v>1148</v>
      </c>
      <c r="B331" s="3">
        <v>1149</v>
      </c>
      <c r="C331" s="3">
        <v>6</v>
      </c>
      <c r="D331" s="3">
        <v>3.3</v>
      </c>
      <c r="E331" s="3">
        <v>276</v>
      </c>
      <c r="F331" s="3">
        <v>2250</v>
      </c>
      <c r="G331" s="3">
        <v>55508.908453659897</v>
      </c>
      <c r="H331" s="3">
        <v>100000000</v>
      </c>
      <c r="I331" s="3">
        <v>10</v>
      </c>
      <c r="J331" s="3">
        <v>8.1521739130434696</v>
      </c>
    </row>
    <row r="332" spans="1:10" x14ac:dyDescent="0.35">
      <c r="A332" s="3">
        <v>1150</v>
      </c>
      <c r="B332" s="3">
        <v>1151</v>
      </c>
      <c r="C332" s="3">
        <v>6</v>
      </c>
      <c r="D332" s="3">
        <v>3.3</v>
      </c>
      <c r="E332" s="3">
        <v>252</v>
      </c>
      <c r="F332" s="3">
        <v>2250</v>
      </c>
      <c r="G332" s="3">
        <v>49974.0415318206</v>
      </c>
      <c r="H332" s="3">
        <v>100000000</v>
      </c>
      <c r="I332" s="3">
        <v>1</v>
      </c>
      <c r="J332" s="3">
        <v>8.9285714285714199</v>
      </c>
    </row>
    <row r="333" spans="1:10" x14ac:dyDescent="0.35">
      <c r="A333" s="3">
        <v>1159</v>
      </c>
      <c r="B333" s="3">
        <v>1160</v>
      </c>
      <c r="C333" s="3">
        <v>7</v>
      </c>
      <c r="D333" s="3">
        <v>1</v>
      </c>
      <c r="E333" s="3">
        <v>300</v>
      </c>
      <c r="F333" s="3">
        <v>2250</v>
      </c>
      <c r="G333" s="3">
        <v>58277.132511844298</v>
      </c>
      <c r="H333" s="3">
        <v>10000000</v>
      </c>
      <c r="I333" s="3">
        <v>100000</v>
      </c>
      <c r="J333" s="3">
        <v>7.5</v>
      </c>
    </row>
    <row r="334" spans="1:10" x14ac:dyDescent="0.35">
      <c r="A334" s="3">
        <v>1161</v>
      </c>
      <c r="B334" s="3">
        <v>1162</v>
      </c>
      <c r="C334" s="3">
        <v>7</v>
      </c>
      <c r="D334" s="3">
        <v>3.4</v>
      </c>
      <c r="E334" s="3">
        <v>288</v>
      </c>
      <c r="F334" s="3">
        <v>2250</v>
      </c>
      <c r="G334" s="3">
        <v>61309.799481861497</v>
      </c>
      <c r="H334" s="3">
        <v>1000000</v>
      </c>
      <c r="I334" s="3">
        <v>10000</v>
      </c>
      <c r="J334" s="3">
        <v>7.8125</v>
      </c>
    </row>
    <row r="335" spans="1:10" x14ac:dyDescent="0.35">
      <c r="A335" s="3">
        <v>1171</v>
      </c>
      <c r="B335" s="3">
        <v>1172</v>
      </c>
      <c r="C335" s="3">
        <v>7</v>
      </c>
      <c r="D335" s="3">
        <v>3.3</v>
      </c>
      <c r="E335" s="3">
        <v>312</v>
      </c>
      <c r="F335" s="3">
        <v>2250</v>
      </c>
      <c r="G335" s="3">
        <v>66602.995552411798</v>
      </c>
      <c r="H335" s="3">
        <v>100000000</v>
      </c>
      <c r="I335" s="3">
        <v>10</v>
      </c>
      <c r="J335" s="3">
        <v>7.2115384615384599</v>
      </c>
    </row>
    <row r="336" spans="1:10" x14ac:dyDescent="0.35">
      <c r="A336" s="3">
        <v>1172</v>
      </c>
      <c r="B336" s="3">
        <v>1173</v>
      </c>
      <c r="C336" s="3">
        <v>7</v>
      </c>
      <c r="D336" s="3">
        <v>3.3</v>
      </c>
      <c r="E336" s="3">
        <v>228</v>
      </c>
      <c r="F336" s="3">
        <v>2250</v>
      </c>
      <c r="G336" s="3">
        <v>47230.9613259744</v>
      </c>
      <c r="H336" s="3">
        <v>100000000</v>
      </c>
      <c r="I336" s="3">
        <v>10</v>
      </c>
      <c r="J336" s="3">
        <v>9.8684210526315699</v>
      </c>
    </row>
    <row r="337" spans="1:10" x14ac:dyDescent="0.35">
      <c r="A337" s="3">
        <v>1179</v>
      </c>
      <c r="B337" s="3">
        <v>1180</v>
      </c>
      <c r="C337" s="3">
        <v>7</v>
      </c>
      <c r="D337" s="3">
        <v>3.3</v>
      </c>
      <c r="E337" s="3">
        <v>264</v>
      </c>
      <c r="F337" s="3">
        <v>2250</v>
      </c>
      <c r="G337" s="3">
        <v>55533.261708733298</v>
      </c>
      <c r="H337" s="3">
        <v>100000000</v>
      </c>
      <c r="I337" s="3">
        <v>1</v>
      </c>
      <c r="J337" s="3">
        <v>8.5227272727272698</v>
      </c>
    </row>
    <row r="338" spans="1:10" x14ac:dyDescent="0.35">
      <c r="A338" s="3">
        <v>1182</v>
      </c>
      <c r="B338" s="3">
        <v>1183</v>
      </c>
      <c r="C338" s="3">
        <v>8</v>
      </c>
      <c r="D338" s="3">
        <v>1</v>
      </c>
      <c r="E338" s="3">
        <v>276</v>
      </c>
      <c r="F338" s="3">
        <v>2250</v>
      </c>
      <c r="G338" s="3">
        <v>55534.052305998099</v>
      </c>
      <c r="H338" s="3">
        <v>10000000</v>
      </c>
      <c r="I338" s="3">
        <v>100000</v>
      </c>
      <c r="J338" s="3">
        <v>8.1521739130434696</v>
      </c>
    </row>
    <row r="339" spans="1:10" x14ac:dyDescent="0.35">
      <c r="A339" s="3">
        <v>1183</v>
      </c>
      <c r="B339" s="3">
        <v>1184</v>
      </c>
      <c r="C339" s="3">
        <v>8</v>
      </c>
      <c r="D339" s="3">
        <v>1</v>
      </c>
      <c r="E339" s="3">
        <v>264</v>
      </c>
      <c r="F339" s="3">
        <v>2250</v>
      </c>
      <c r="G339" s="3">
        <v>52766.618845078403</v>
      </c>
      <c r="H339" s="3">
        <v>10000000</v>
      </c>
      <c r="I339" s="3">
        <v>100000</v>
      </c>
      <c r="J339" s="3">
        <v>8.5227272727272698</v>
      </c>
    </row>
    <row r="340" spans="1:10" x14ac:dyDescent="0.35">
      <c r="A340" s="3">
        <v>1184</v>
      </c>
      <c r="B340" s="3">
        <v>1185</v>
      </c>
      <c r="C340" s="3">
        <v>8</v>
      </c>
      <c r="D340" s="3">
        <v>3.4</v>
      </c>
      <c r="E340" s="3">
        <v>312</v>
      </c>
      <c r="F340" s="3">
        <v>2250</v>
      </c>
      <c r="G340" s="3">
        <v>69636.453119693804</v>
      </c>
      <c r="H340" s="3">
        <v>1000000</v>
      </c>
      <c r="I340" s="3">
        <v>10000</v>
      </c>
      <c r="J340" s="3">
        <v>7.2115384615384599</v>
      </c>
    </row>
    <row r="341" spans="1:10" x14ac:dyDescent="0.35">
      <c r="A341" s="3">
        <v>1185</v>
      </c>
      <c r="B341" s="3">
        <v>1186</v>
      </c>
      <c r="C341" s="3">
        <v>8</v>
      </c>
      <c r="D341" s="3">
        <v>3.4</v>
      </c>
      <c r="E341" s="3">
        <v>264</v>
      </c>
      <c r="F341" s="3">
        <v>2250</v>
      </c>
      <c r="G341" s="3">
        <v>58566.719276015298</v>
      </c>
      <c r="H341" s="3">
        <v>1000000</v>
      </c>
      <c r="I341" s="3">
        <v>10000</v>
      </c>
      <c r="J341" s="3">
        <v>8.5227272727272698</v>
      </c>
    </row>
    <row r="342" spans="1:10" x14ac:dyDescent="0.35">
      <c r="A342" s="3">
        <v>1186</v>
      </c>
      <c r="B342" s="3">
        <v>1187</v>
      </c>
      <c r="C342" s="3">
        <v>8</v>
      </c>
      <c r="D342" s="3">
        <v>3.4</v>
      </c>
      <c r="E342" s="3">
        <v>264</v>
      </c>
      <c r="F342" s="3">
        <v>2250</v>
      </c>
      <c r="G342" s="3">
        <v>58566.719276015298</v>
      </c>
      <c r="H342" s="3">
        <v>1000000</v>
      </c>
      <c r="I342" s="3">
        <v>10000</v>
      </c>
      <c r="J342" s="3">
        <v>8.5227272727272698</v>
      </c>
    </row>
    <row r="343" spans="1:10" x14ac:dyDescent="0.35">
      <c r="A343" s="3">
        <v>1187</v>
      </c>
      <c r="B343" s="3">
        <v>1188</v>
      </c>
      <c r="C343" s="3">
        <v>8</v>
      </c>
      <c r="D343" s="3">
        <v>3.4</v>
      </c>
      <c r="E343" s="3">
        <v>276</v>
      </c>
      <c r="F343" s="3">
        <v>2250</v>
      </c>
      <c r="G343" s="3">
        <v>61334.152736934899</v>
      </c>
      <c r="H343" s="3">
        <v>1000000</v>
      </c>
      <c r="I343" s="3">
        <v>10000</v>
      </c>
      <c r="J343" s="3">
        <v>8.1521739130434696</v>
      </c>
    </row>
    <row r="344" spans="1:10" x14ac:dyDescent="0.35">
      <c r="A344" s="3">
        <v>1188</v>
      </c>
      <c r="B344" s="3">
        <v>1189</v>
      </c>
      <c r="C344" s="3">
        <v>8</v>
      </c>
      <c r="D344" s="3">
        <v>3.4</v>
      </c>
      <c r="E344" s="3">
        <v>264</v>
      </c>
      <c r="F344" s="3">
        <v>2250</v>
      </c>
      <c r="G344" s="3">
        <v>58566.719276015298</v>
      </c>
      <c r="H344" s="3">
        <v>1000000</v>
      </c>
      <c r="I344" s="3">
        <v>10000</v>
      </c>
      <c r="J344" s="3">
        <v>8.5227272727272698</v>
      </c>
    </row>
    <row r="345" spans="1:10" x14ac:dyDescent="0.35">
      <c r="A345" s="3">
        <v>1189</v>
      </c>
      <c r="B345" s="3">
        <v>1190</v>
      </c>
      <c r="C345" s="3">
        <v>8</v>
      </c>
      <c r="D345" s="3">
        <v>3.4</v>
      </c>
      <c r="E345" s="3">
        <v>264</v>
      </c>
      <c r="F345" s="3">
        <v>2250</v>
      </c>
      <c r="G345" s="3">
        <v>58566.719276015298</v>
      </c>
      <c r="H345" s="3">
        <v>1000000</v>
      </c>
      <c r="I345" s="3">
        <v>10000</v>
      </c>
      <c r="J345" s="3">
        <v>8.5227272727272698</v>
      </c>
    </row>
    <row r="346" spans="1:10" x14ac:dyDescent="0.35">
      <c r="A346" s="3">
        <v>1190</v>
      </c>
      <c r="B346" s="3">
        <v>1191</v>
      </c>
      <c r="C346" s="3">
        <v>8</v>
      </c>
      <c r="D346" s="3">
        <v>3.3</v>
      </c>
      <c r="E346" s="3">
        <v>264</v>
      </c>
      <c r="F346" s="3">
        <v>2250</v>
      </c>
      <c r="G346" s="3">
        <v>58325.048424726301</v>
      </c>
      <c r="H346" s="3">
        <v>100000000</v>
      </c>
      <c r="I346" s="3">
        <v>10</v>
      </c>
      <c r="J346" s="3">
        <v>8.5227272727272698</v>
      </c>
    </row>
    <row r="347" spans="1:10" x14ac:dyDescent="0.35">
      <c r="A347" s="3">
        <v>1191</v>
      </c>
      <c r="B347" s="3">
        <v>1192</v>
      </c>
      <c r="C347" s="3">
        <v>8</v>
      </c>
      <c r="D347" s="3">
        <v>3.3</v>
      </c>
      <c r="E347" s="3">
        <v>300</v>
      </c>
      <c r="F347" s="3">
        <v>2250</v>
      </c>
      <c r="G347" s="3">
        <v>66627.348807485105</v>
      </c>
      <c r="H347" s="3">
        <v>100000000</v>
      </c>
      <c r="I347" s="3">
        <v>10</v>
      </c>
      <c r="J347" s="3">
        <v>7.5</v>
      </c>
    </row>
    <row r="348" spans="1:10" x14ac:dyDescent="0.35">
      <c r="A348" s="3">
        <v>1192</v>
      </c>
      <c r="B348" s="3">
        <v>1193</v>
      </c>
      <c r="C348" s="3">
        <v>8</v>
      </c>
      <c r="D348" s="3">
        <v>3.3</v>
      </c>
      <c r="E348" s="3">
        <v>240</v>
      </c>
      <c r="F348" s="3">
        <v>2250</v>
      </c>
      <c r="G348" s="3">
        <v>52790.181502886997</v>
      </c>
      <c r="H348" s="3">
        <v>100000000</v>
      </c>
      <c r="I348" s="3">
        <v>10</v>
      </c>
      <c r="J348" s="3">
        <v>9.375</v>
      </c>
    </row>
    <row r="349" spans="1:10" x14ac:dyDescent="0.35">
      <c r="A349" s="3">
        <v>1193</v>
      </c>
      <c r="B349" s="3">
        <v>1194</v>
      </c>
      <c r="C349" s="3">
        <v>8</v>
      </c>
      <c r="D349" s="3">
        <v>3.3</v>
      </c>
      <c r="E349" s="3">
        <v>300</v>
      </c>
      <c r="F349" s="3">
        <v>2250</v>
      </c>
      <c r="G349" s="3">
        <v>66627.348807485105</v>
      </c>
      <c r="H349" s="3">
        <v>100000000</v>
      </c>
      <c r="I349" s="3">
        <v>10</v>
      </c>
      <c r="J349" s="3">
        <v>7.5</v>
      </c>
    </row>
    <row r="350" spans="1:10" x14ac:dyDescent="0.35">
      <c r="A350" s="3">
        <v>1194</v>
      </c>
      <c r="B350" s="3">
        <v>1195</v>
      </c>
      <c r="C350" s="3">
        <v>8</v>
      </c>
      <c r="D350" s="3">
        <v>3.3</v>
      </c>
      <c r="E350" s="3">
        <v>240</v>
      </c>
      <c r="F350" s="3">
        <v>2250</v>
      </c>
      <c r="G350" s="3">
        <v>52790.181502886997</v>
      </c>
      <c r="H350" s="3">
        <v>100000000</v>
      </c>
      <c r="I350" s="3">
        <v>10</v>
      </c>
      <c r="J350" s="3">
        <v>9.375</v>
      </c>
    </row>
    <row r="351" spans="1:10" x14ac:dyDescent="0.35">
      <c r="A351" s="3">
        <v>1195</v>
      </c>
      <c r="B351" s="3">
        <v>1196</v>
      </c>
      <c r="C351" s="3">
        <v>8</v>
      </c>
      <c r="D351" s="3">
        <v>3.3</v>
      </c>
      <c r="E351" s="3">
        <v>300</v>
      </c>
      <c r="F351" s="3">
        <v>2250</v>
      </c>
      <c r="G351" s="3">
        <v>66627.348807485105</v>
      </c>
      <c r="H351" s="3">
        <v>100000000</v>
      </c>
      <c r="I351" s="3">
        <v>10</v>
      </c>
      <c r="J351" s="3">
        <v>7.5</v>
      </c>
    </row>
    <row r="352" spans="1:10" x14ac:dyDescent="0.35">
      <c r="A352" s="3">
        <v>1196</v>
      </c>
      <c r="B352" s="3">
        <v>1197</v>
      </c>
      <c r="C352" s="3">
        <v>8</v>
      </c>
      <c r="D352" s="3">
        <v>3.3</v>
      </c>
      <c r="E352" s="3">
        <v>324</v>
      </c>
      <c r="F352" s="3">
        <v>2250</v>
      </c>
      <c r="G352" s="3">
        <v>72162.215729324394</v>
      </c>
      <c r="H352" s="3">
        <v>100000000</v>
      </c>
      <c r="I352" s="3">
        <v>1</v>
      </c>
      <c r="J352" s="3">
        <v>6.9444444444444402</v>
      </c>
    </row>
    <row r="353" spans="1:10" x14ac:dyDescent="0.35">
      <c r="A353" s="3">
        <v>1197</v>
      </c>
      <c r="B353" s="3">
        <v>1198</v>
      </c>
      <c r="C353" s="3">
        <v>8</v>
      </c>
      <c r="D353" s="3">
        <v>3.3</v>
      </c>
      <c r="E353" s="3">
        <v>324</v>
      </c>
      <c r="F353" s="3">
        <v>2250</v>
      </c>
      <c r="G353" s="3">
        <v>72162.215729324394</v>
      </c>
      <c r="H353" s="3">
        <v>100000000</v>
      </c>
      <c r="I353" s="3">
        <v>1</v>
      </c>
      <c r="J353" s="3">
        <v>6.9444444444444402</v>
      </c>
    </row>
    <row r="354" spans="1:10" x14ac:dyDescent="0.35">
      <c r="A354" s="3">
        <v>1198</v>
      </c>
      <c r="B354" s="3">
        <v>1199</v>
      </c>
      <c r="C354" s="3">
        <v>8</v>
      </c>
      <c r="D354" s="3">
        <v>3.3</v>
      </c>
      <c r="E354" s="3">
        <v>276</v>
      </c>
      <c r="F354" s="3">
        <v>2250</v>
      </c>
      <c r="G354" s="3">
        <v>61092.481885645902</v>
      </c>
      <c r="H354" s="3">
        <v>100000000</v>
      </c>
      <c r="I354" s="3">
        <v>1</v>
      </c>
      <c r="J354" s="3">
        <v>8.1521739130434696</v>
      </c>
    </row>
    <row r="355" spans="1:10" x14ac:dyDescent="0.35">
      <c r="A355" s="3">
        <v>1199</v>
      </c>
      <c r="B355" s="3">
        <v>1200</v>
      </c>
      <c r="C355" s="3">
        <v>8</v>
      </c>
      <c r="D355" s="3">
        <v>3.3</v>
      </c>
      <c r="E355" s="3">
        <v>252</v>
      </c>
      <c r="F355" s="3">
        <v>2250</v>
      </c>
      <c r="G355" s="3">
        <v>55557.614963806598</v>
      </c>
      <c r="H355" s="3">
        <v>100000000</v>
      </c>
      <c r="I355" s="3">
        <v>1</v>
      </c>
      <c r="J355" s="3">
        <v>8.9285714285714199</v>
      </c>
    </row>
    <row r="356" spans="1:10" x14ac:dyDescent="0.35">
      <c r="A356" s="3">
        <v>1200</v>
      </c>
      <c r="B356" s="3">
        <v>1201</v>
      </c>
      <c r="C356" s="3">
        <v>2</v>
      </c>
      <c r="D356" s="3">
        <v>1</v>
      </c>
      <c r="E356" s="3">
        <v>192</v>
      </c>
      <c r="F356" s="3">
        <v>1620</v>
      </c>
      <c r="G356" s="3">
        <v>18019.960061808</v>
      </c>
      <c r="H356" s="3">
        <v>1</v>
      </c>
      <c r="I356" s="3">
        <v>100000000</v>
      </c>
      <c r="J356" s="3">
        <v>8.4375</v>
      </c>
    </row>
    <row r="357" spans="1:10" x14ac:dyDescent="0.35">
      <c r="A357" s="3">
        <v>1201</v>
      </c>
      <c r="B357" s="3">
        <v>1202</v>
      </c>
      <c r="C357" s="3">
        <v>2</v>
      </c>
      <c r="D357" s="3">
        <v>1</v>
      </c>
      <c r="E357" s="3">
        <v>204</v>
      </c>
      <c r="F357" s="3">
        <v>1620</v>
      </c>
      <c r="G357" s="3">
        <v>20787.393522727602</v>
      </c>
      <c r="H357" s="3">
        <v>1</v>
      </c>
      <c r="I357" s="3">
        <v>100000000</v>
      </c>
      <c r="J357" s="3">
        <v>7.9411764705882302</v>
      </c>
    </row>
    <row r="358" spans="1:10" x14ac:dyDescent="0.35">
      <c r="A358" s="3">
        <v>1202</v>
      </c>
      <c r="B358" s="3">
        <v>1203</v>
      </c>
      <c r="C358" s="3">
        <v>2</v>
      </c>
      <c r="D358" s="3">
        <v>1</v>
      </c>
      <c r="E358" s="3">
        <v>192</v>
      </c>
      <c r="F358" s="3">
        <v>1620</v>
      </c>
      <c r="G358" s="3">
        <v>18019.960061808</v>
      </c>
      <c r="H358" s="3">
        <v>1</v>
      </c>
      <c r="I358" s="3">
        <v>100000000</v>
      </c>
      <c r="J358" s="3">
        <v>8.4375</v>
      </c>
    </row>
    <row r="359" spans="1:10" x14ac:dyDescent="0.35">
      <c r="A359" s="3">
        <v>1203</v>
      </c>
      <c r="B359" s="3">
        <v>1204</v>
      </c>
      <c r="C359" s="3">
        <v>2</v>
      </c>
      <c r="D359" s="3">
        <v>3.3</v>
      </c>
      <c r="E359" s="3">
        <v>168</v>
      </c>
      <c r="F359" s="3">
        <v>1620</v>
      </c>
      <c r="G359" s="3">
        <v>18043.5227196165</v>
      </c>
      <c r="H359" s="3">
        <v>1</v>
      </c>
      <c r="I359" s="3">
        <v>10</v>
      </c>
      <c r="J359" s="3">
        <v>9.6428571428571406</v>
      </c>
    </row>
    <row r="360" spans="1:10" x14ac:dyDescent="0.35">
      <c r="A360" s="3">
        <v>1204</v>
      </c>
      <c r="B360" s="3">
        <v>1205</v>
      </c>
      <c r="C360" s="3">
        <v>2</v>
      </c>
      <c r="D360" s="3">
        <v>3.3</v>
      </c>
      <c r="E360" s="3">
        <v>192</v>
      </c>
      <c r="F360" s="3">
        <v>1620</v>
      </c>
      <c r="G360" s="3">
        <v>23578.3896414558</v>
      </c>
      <c r="H360" s="3">
        <v>1000</v>
      </c>
      <c r="I360" s="3">
        <v>10</v>
      </c>
      <c r="J360" s="3">
        <v>8.4375</v>
      </c>
    </row>
    <row r="361" spans="1:10" x14ac:dyDescent="0.35">
      <c r="A361" s="3">
        <v>1205</v>
      </c>
      <c r="B361" s="3">
        <v>1206</v>
      </c>
      <c r="C361" s="3">
        <v>2</v>
      </c>
      <c r="D361" s="3">
        <v>3.3</v>
      </c>
      <c r="E361" s="3">
        <v>180</v>
      </c>
      <c r="F361" s="3">
        <v>1620</v>
      </c>
      <c r="G361" s="3">
        <v>20810.956180536199</v>
      </c>
      <c r="H361" s="3">
        <v>1</v>
      </c>
      <c r="I361" s="3">
        <v>10</v>
      </c>
      <c r="J361" s="3">
        <v>9</v>
      </c>
    </row>
    <row r="362" spans="1:10" x14ac:dyDescent="0.35">
      <c r="A362" s="3">
        <v>1206</v>
      </c>
      <c r="B362" s="3">
        <v>1207</v>
      </c>
      <c r="C362" s="3">
        <v>2</v>
      </c>
      <c r="D362" s="3">
        <v>3.3</v>
      </c>
      <c r="E362" s="3">
        <v>180</v>
      </c>
      <c r="F362" s="3">
        <v>1620</v>
      </c>
      <c r="G362" s="3">
        <v>20810.956180536199</v>
      </c>
      <c r="H362" s="3">
        <v>1000</v>
      </c>
      <c r="I362" s="3">
        <v>10</v>
      </c>
      <c r="J362" s="3">
        <v>9</v>
      </c>
    </row>
    <row r="363" spans="1:10" x14ac:dyDescent="0.35">
      <c r="A363" s="3">
        <v>1207</v>
      </c>
      <c r="B363" s="3">
        <v>1208</v>
      </c>
      <c r="C363" s="3">
        <v>2</v>
      </c>
      <c r="D363" s="3">
        <v>3.3</v>
      </c>
      <c r="E363" s="3">
        <v>168</v>
      </c>
      <c r="F363" s="3">
        <v>1620</v>
      </c>
      <c r="G363" s="3">
        <v>18043.5227196165</v>
      </c>
      <c r="H363" s="3">
        <v>1</v>
      </c>
      <c r="I363" s="3">
        <v>10</v>
      </c>
      <c r="J363" s="3">
        <v>9.6428571428571406</v>
      </c>
    </row>
    <row r="364" spans="1:10" x14ac:dyDescent="0.35">
      <c r="A364" s="3">
        <v>1208</v>
      </c>
      <c r="B364" s="3">
        <v>1209</v>
      </c>
      <c r="C364" s="3">
        <v>2</v>
      </c>
      <c r="D364" s="3">
        <v>3.3</v>
      </c>
      <c r="E364" s="3">
        <v>228</v>
      </c>
      <c r="F364" s="3">
        <v>1620</v>
      </c>
      <c r="G364" s="3">
        <v>31880.690024214698</v>
      </c>
      <c r="H364" s="3">
        <v>1</v>
      </c>
      <c r="I364" s="3">
        <v>10</v>
      </c>
      <c r="J364" s="3">
        <v>7.1052631578947301</v>
      </c>
    </row>
    <row r="365" spans="1:10" x14ac:dyDescent="0.35">
      <c r="A365" s="3">
        <v>1209</v>
      </c>
      <c r="B365" s="3">
        <v>1210</v>
      </c>
      <c r="C365" s="3">
        <v>2</v>
      </c>
      <c r="D365" s="3">
        <v>3.3</v>
      </c>
      <c r="E365" s="3">
        <v>168</v>
      </c>
      <c r="F365" s="3">
        <v>1620</v>
      </c>
      <c r="G365" s="3">
        <v>18043.5227196165</v>
      </c>
      <c r="H365" s="3">
        <v>1000</v>
      </c>
      <c r="I365" s="3">
        <v>10</v>
      </c>
      <c r="J365" s="3">
        <v>9.6428571428571406</v>
      </c>
    </row>
    <row r="366" spans="1:10" x14ac:dyDescent="0.35">
      <c r="A366" s="3">
        <v>1210</v>
      </c>
      <c r="B366" s="3">
        <v>1211</v>
      </c>
      <c r="C366" s="3">
        <v>2</v>
      </c>
      <c r="D366" s="3">
        <v>3.3</v>
      </c>
      <c r="E366" s="3">
        <v>216</v>
      </c>
      <c r="F366" s="3">
        <v>1620</v>
      </c>
      <c r="G366" s="3">
        <v>29113.256563294999</v>
      </c>
      <c r="H366" s="3">
        <v>1000</v>
      </c>
      <c r="I366" s="3">
        <v>10</v>
      </c>
      <c r="J366" s="3">
        <v>7.5</v>
      </c>
    </row>
    <row r="367" spans="1:10" x14ac:dyDescent="0.35">
      <c r="A367" s="3">
        <v>1211</v>
      </c>
      <c r="B367" s="3">
        <v>1212</v>
      </c>
      <c r="C367" s="3">
        <v>2</v>
      </c>
      <c r="D367" s="3">
        <v>3.3</v>
      </c>
      <c r="E367" s="3">
        <v>216</v>
      </c>
      <c r="F367" s="3">
        <v>1620</v>
      </c>
      <c r="G367" s="3">
        <v>29113.256563294999</v>
      </c>
      <c r="H367" s="3">
        <v>1</v>
      </c>
      <c r="I367" s="3">
        <v>10</v>
      </c>
      <c r="J367" s="3">
        <v>7.5</v>
      </c>
    </row>
    <row r="368" spans="1:10" x14ac:dyDescent="0.35">
      <c r="A368" s="3">
        <v>1212</v>
      </c>
      <c r="B368" s="3">
        <v>1213</v>
      </c>
      <c r="C368" s="3">
        <v>2</v>
      </c>
      <c r="D368" s="3">
        <v>3.3</v>
      </c>
      <c r="E368" s="3">
        <v>228</v>
      </c>
      <c r="F368" s="3">
        <v>1620</v>
      </c>
      <c r="G368" s="3">
        <v>31880.690024214698</v>
      </c>
      <c r="H368" s="3">
        <v>1</v>
      </c>
      <c r="I368" s="3">
        <v>10</v>
      </c>
      <c r="J368" s="3">
        <v>7.1052631578947301</v>
      </c>
    </row>
    <row r="369" spans="1:10" x14ac:dyDescent="0.35">
      <c r="A369" s="3">
        <v>1213</v>
      </c>
      <c r="B369" s="3">
        <v>1214</v>
      </c>
      <c r="C369" s="3">
        <v>2</v>
      </c>
      <c r="D369" s="3">
        <v>3.3</v>
      </c>
      <c r="E369" s="3">
        <v>216</v>
      </c>
      <c r="F369" s="3">
        <v>1620</v>
      </c>
      <c r="G369" s="3">
        <v>29113.256563294999</v>
      </c>
      <c r="H369" s="3">
        <v>1000</v>
      </c>
      <c r="I369" s="3">
        <v>10</v>
      </c>
      <c r="J369" s="3">
        <v>7.5</v>
      </c>
    </row>
    <row r="370" spans="1:10" x14ac:dyDescent="0.35">
      <c r="A370" s="3">
        <v>1214</v>
      </c>
      <c r="B370" s="3">
        <v>1215</v>
      </c>
      <c r="C370" s="3">
        <v>2</v>
      </c>
      <c r="D370" s="3">
        <v>3.3</v>
      </c>
      <c r="E370" s="3">
        <v>204</v>
      </c>
      <c r="F370" s="3">
        <v>1620</v>
      </c>
      <c r="G370" s="3">
        <v>26345.823102375402</v>
      </c>
      <c r="H370" s="3">
        <v>1</v>
      </c>
      <c r="I370" s="3">
        <v>10</v>
      </c>
      <c r="J370" s="3">
        <v>7.9411764705882302</v>
      </c>
    </row>
    <row r="371" spans="1:10" x14ac:dyDescent="0.35">
      <c r="A371" s="3">
        <v>1215</v>
      </c>
      <c r="B371" s="3">
        <v>1216</v>
      </c>
      <c r="C371" s="3">
        <v>2</v>
      </c>
      <c r="D371" s="3">
        <v>3.3</v>
      </c>
      <c r="E371" s="3">
        <v>216</v>
      </c>
      <c r="F371" s="3">
        <v>1620</v>
      </c>
      <c r="G371" s="3">
        <v>29113.256563294999</v>
      </c>
      <c r="H371" s="3">
        <v>1000</v>
      </c>
      <c r="I371" s="3">
        <v>10</v>
      </c>
      <c r="J371" s="3">
        <v>7.5</v>
      </c>
    </row>
    <row r="372" spans="1:10" x14ac:dyDescent="0.35">
      <c r="A372" s="3">
        <v>1219</v>
      </c>
      <c r="B372" s="3">
        <v>1220</v>
      </c>
      <c r="C372" s="3">
        <v>3</v>
      </c>
      <c r="D372" s="3">
        <v>1</v>
      </c>
      <c r="E372" s="3">
        <v>168</v>
      </c>
      <c r="F372" s="3">
        <v>1620</v>
      </c>
      <c r="G372" s="3">
        <v>15276.879855961701</v>
      </c>
      <c r="H372" s="3">
        <v>1</v>
      </c>
      <c r="I372" s="3">
        <v>100000000</v>
      </c>
      <c r="J372" s="3">
        <v>9.6428571428571406</v>
      </c>
    </row>
    <row r="373" spans="1:10" x14ac:dyDescent="0.35">
      <c r="A373" s="3">
        <v>1226</v>
      </c>
      <c r="B373" s="3">
        <v>1227</v>
      </c>
      <c r="C373" s="3">
        <v>3</v>
      </c>
      <c r="D373" s="3">
        <v>3.3</v>
      </c>
      <c r="E373" s="3">
        <v>216</v>
      </c>
      <c r="F373" s="3">
        <v>1620</v>
      </c>
      <c r="G373" s="3">
        <v>31905.0432792881</v>
      </c>
      <c r="H373" s="3">
        <v>1000</v>
      </c>
      <c r="I373" s="3">
        <v>10</v>
      </c>
      <c r="J373" s="3">
        <v>7.5</v>
      </c>
    </row>
    <row r="374" spans="1:10" x14ac:dyDescent="0.35">
      <c r="A374" s="3">
        <v>1248</v>
      </c>
      <c r="B374" s="3">
        <v>1249</v>
      </c>
      <c r="C374" s="3">
        <v>4</v>
      </c>
      <c r="D374" s="3">
        <v>3.4</v>
      </c>
      <c r="E374" s="3">
        <v>180</v>
      </c>
      <c r="F374" s="3">
        <v>1620</v>
      </c>
      <c r="G374" s="3">
        <v>26636.200463811201</v>
      </c>
      <c r="H374" s="3">
        <v>1000000</v>
      </c>
      <c r="I374" s="3">
        <v>10000</v>
      </c>
      <c r="J374" s="3">
        <v>9</v>
      </c>
    </row>
    <row r="375" spans="1:10" x14ac:dyDescent="0.35">
      <c r="A375" s="3">
        <v>1250</v>
      </c>
      <c r="B375" s="3">
        <v>1251</v>
      </c>
      <c r="C375" s="3">
        <v>4</v>
      </c>
      <c r="D375" s="3">
        <v>3.4</v>
      </c>
      <c r="E375" s="3">
        <v>228</v>
      </c>
      <c r="F375" s="3">
        <v>1620</v>
      </c>
      <c r="G375" s="3">
        <v>37705.934307489697</v>
      </c>
      <c r="H375" s="3">
        <v>100</v>
      </c>
      <c r="I375" s="3">
        <v>10000</v>
      </c>
      <c r="J375" s="3">
        <v>7.1052631578947301</v>
      </c>
    </row>
    <row r="376" spans="1:10" x14ac:dyDescent="0.35">
      <c r="A376" s="3">
        <v>1256</v>
      </c>
      <c r="B376" s="3">
        <v>1257</v>
      </c>
      <c r="C376" s="3">
        <v>4</v>
      </c>
      <c r="D376" s="3">
        <v>3.1</v>
      </c>
      <c r="E376" s="3">
        <v>216</v>
      </c>
      <c r="F376" s="3">
        <v>1620</v>
      </c>
      <c r="G376" s="3">
        <v>34213.488292702998</v>
      </c>
      <c r="H376" s="3">
        <v>100000</v>
      </c>
      <c r="I376" s="3">
        <v>10000</v>
      </c>
      <c r="J376" s="3">
        <v>7.5</v>
      </c>
    </row>
    <row r="377" spans="1:10" x14ac:dyDescent="0.35">
      <c r="A377" s="3">
        <v>1258</v>
      </c>
      <c r="B377" s="3">
        <v>1259</v>
      </c>
      <c r="C377" s="3">
        <v>4</v>
      </c>
      <c r="D377" s="3">
        <v>3.4</v>
      </c>
      <c r="E377" s="3">
        <v>192</v>
      </c>
      <c r="F377" s="3">
        <v>1620</v>
      </c>
      <c r="G377" s="3">
        <v>29403.633924730799</v>
      </c>
      <c r="H377" s="3">
        <v>1000000</v>
      </c>
      <c r="I377" s="3">
        <v>10000</v>
      </c>
      <c r="J377" s="3">
        <v>8.4375</v>
      </c>
    </row>
    <row r="378" spans="1:10" x14ac:dyDescent="0.35">
      <c r="A378" s="3">
        <v>1276</v>
      </c>
      <c r="B378" s="3">
        <v>1277</v>
      </c>
      <c r="C378" s="3">
        <v>4</v>
      </c>
      <c r="D378" s="3">
        <v>3.2</v>
      </c>
      <c r="E378" s="3">
        <v>192</v>
      </c>
      <c r="F378" s="3">
        <v>1620</v>
      </c>
      <c r="G378" s="3">
        <v>28920.292222152799</v>
      </c>
      <c r="H378" s="3">
        <v>10</v>
      </c>
      <c r="I378" s="3">
        <v>10</v>
      </c>
      <c r="J378" s="3">
        <v>8.4375</v>
      </c>
    </row>
    <row r="379" spans="1:10" x14ac:dyDescent="0.35">
      <c r="A379" s="3">
        <v>1279</v>
      </c>
      <c r="B379" s="3">
        <v>1280</v>
      </c>
      <c r="C379" s="3">
        <v>4</v>
      </c>
      <c r="D379" s="3">
        <v>3.2</v>
      </c>
      <c r="E379" s="3">
        <v>192</v>
      </c>
      <c r="F379" s="3">
        <v>1620</v>
      </c>
      <c r="G379" s="3">
        <v>28920.292222152799</v>
      </c>
      <c r="H379" s="3">
        <v>10</v>
      </c>
      <c r="I379" s="3">
        <v>10</v>
      </c>
      <c r="J379" s="3">
        <v>8.4375</v>
      </c>
    </row>
    <row r="380" spans="1:10" x14ac:dyDescent="0.35">
      <c r="A380" s="3">
        <v>1290</v>
      </c>
      <c r="B380" s="3">
        <v>1291</v>
      </c>
      <c r="C380" s="3">
        <v>4</v>
      </c>
      <c r="D380" s="3">
        <v>3.3</v>
      </c>
      <c r="E380" s="3">
        <v>192</v>
      </c>
      <c r="F380" s="3">
        <v>1620</v>
      </c>
      <c r="G380" s="3">
        <v>29161.963073441799</v>
      </c>
      <c r="H380" s="3">
        <v>1000</v>
      </c>
      <c r="I380" s="3">
        <v>1</v>
      </c>
      <c r="J380" s="3">
        <v>8.4375</v>
      </c>
    </row>
    <row r="381" spans="1:10" x14ac:dyDescent="0.35">
      <c r="A381" s="3">
        <v>1299</v>
      </c>
      <c r="B381" s="3">
        <v>1300</v>
      </c>
      <c r="C381" s="3">
        <v>5</v>
      </c>
      <c r="D381" s="3">
        <v>3.3</v>
      </c>
      <c r="E381" s="3">
        <v>216</v>
      </c>
      <c r="F381" s="3">
        <v>1620</v>
      </c>
      <c r="G381" s="3">
        <v>37488.616711274102</v>
      </c>
      <c r="H381" s="3">
        <v>100000000</v>
      </c>
      <c r="I381" s="3">
        <v>10000000</v>
      </c>
      <c r="J381" s="3">
        <v>7.5</v>
      </c>
    </row>
    <row r="382" spans="1:10" x14ac:dyDescent="0.35">
      <c r="A382" s="3">
        <v>1312</v>
      </c>
      <c r="B382" s="3">
        <v>1313</v>
      </c>
      <c r="C382" s="3">
        <v>5</v>
      </c>
      <c r="D382" s="3">
        <v>2</v>
      </c>
      <c r="E382" s="3">
        <v>204</v>
      </c>
      <c r="F382" s="3">
        <v>1620</v>
      </c>
      <c r="G382" s="3">
        <v>31579.462183596999</v>
      </c>
      <c r="H382" s="3">
        <v>10000</v>
      </c>
      <c r="I382" s="3">
        <v>1000000</v>
      </c>
      <c r="J382" s="3">
        <v>7.9411764705882302</v>
      </c>
    </row>
    <row r="383" spans="1:10" x14ac:dyDescent="0.35">
      <c r="A383" s="3">
        <v>1313</v>
      </c>
      <c r="B383" s="3">
        <v>1314</v>
      </c>
      <c r="C383" s="3">
        <v>5</v>
      </c>
      <c r="D383" s="3">
        <v>2</v>
      </c>
      <c r="E383" s="3">
        <v>204</v>
      </c>
      <c r="F383" s="3">
        <v>1620</v>
      </c>
      <c r="G383" s="3">
        <v>31579.462183596999</v>
      </c>
      <c r="H383" s="3">
        <v>10000</v>
      </c>
      <c r="I383" s="3">
        <v>1000000</v>
      </c>
      <c r="J383" s="3">
        <v>7.9411764705882302</v>
      </c>
    </row>
    <row r="384" spans="1:10" x14ac:dyDescent="0.35">
      <c r="A384" s="3">
        <v>1315</v>
      </c>
      <c r="B384" s="3">
        <v>1316</v>
      </c>
      <c r="C384" s="3">
        <v>5</v>
      </c>
      <c r="D384" s="3">
        <v>3.4</v>
      </c>
      <c r="E384" s="3">
        <v>192</v>
      </c>
      <c r="F384" s="3">
        <v>1620</v>
      </c>
      <c r="G384" s="3">
        <v>32195.420640723802</v>
      </c>
      <c r="H384" s="3">
        <v>1000000</v>
      </c>
      <c r="I384" s="3">
        <v>10000</v>
      </c>
      <c r="J384" s="3">
        <v>8.4375</v>
      </c>
    </row>
    <row r="385" spans="1:10" x14ac:dyDescent="0.35">
      <c r="A385" s="3">
        <v>1318</v>
      </c>
      <c r="B385" s="3">
        <v>1319</v>
      </c>
      <c r="C385" s="3">
        <v>5</v>
      </c>
      <c r="D385" s="3">
        <v>3.4</v>
      </c>
      <c r="E385" s="3">
        <v>204</v>
      </c>
      <c r="F385" s="3">
        <v>1620</v>
      </c>
      <c r="G385" s="3">
        <v>34962.854101643497</v>
      </c>
      <c r="H385" s="3">
        <v>1000000</v>
      </c>
      <c r="I385" s="3">
        <v>1000</v>
      </c>
      <c r="J385" s="3">
        <v>7.9411764705882302</v>
      </c>
    </row>
    <row r="386" spans="1:10" x14ac:dyDescent="0.35">
      <c r="A386" s="3">
        <v>1330</v>
      </c>
      <c r="B386" s="3">
        <v>1331</v>
      </c>
      <c r="C386" s="3">
        <v>5</v>
      </c>
      <c r="D386" s="3">
        <v>3.4</v>
      </c>
      <c r="E386" s="3">
        <v>204</v>
      </c>
      <c r="F386" s="3">
        <v>1620</v>
      </c>
      <c r="G386" s="3">
        <v>34962.854101643497</v>
      </c>
      <c r="H386" s="3">
        <v>1000000</v>
      </c>
      <c r="I386" s="3">
        <v>100</v>
      </c>
      <c r="J386" s="3">
        <v>7.9411764705882302</v>
      </c>
    </row>
    <row r="387" spans="1:10" x14ac:dyDescent="0.35">
      <c r="A387" s="3">
        <v>1343</v>
      </c>
      <c r="B387" s="3">
        <v>1344</v>
      </c>
      <c r="C387" s="3">
        <v>6</v>
      </c>
      <c r="D387" s="3">
        <v>3.4</v>
      </c>
      <c r="E387" s="3">
        <v>180</v>
      </c>
      <c r="F387" s="3">
        <v>1620</v>
      </c>
      <c r="G387" s="3">
        <v>32219.7738957972</v>
      </c>
      <c r="H387" s="3">
        <v>1000000</v>
      </c>
      <c r="I387" s="3">
        <v>10000</v>
      </c>
      <c r="J387" s="3">
        <v>9</v>
      </c>
    </row>
    <row r="388" spans="1:10" x14ac:dyDescent="0.35">
      <c r="A388" s="3">
        <v>1344</v>
      </c>
      <c r="B388" s="3">
        <v>1345</v>
      </c>
      <c r="C388" s="3">
        <v>6</v>
      </c>
      <c r="D388" s="3">
        <v>3.4</v>
      </c>
      <c r="E388" s="3">
        <v>216</v>
      </c>
      <c r="F388" s="3">
        <v>1620</v>
      </c>
      <c r="G388" s="3">
        <v>40522.074278556101</v>
      </c>
      <c r="H388" s="3">
        <v>1000000</v>
      </c>
      <c r="I388" s="3">
        <v>10000</v>
      </c>
      <c r="J388" s="3">
        <v>7.5</v>
      </c>
    </row>
    <row r="389" spans="1:10" x14ac:dyDescent="0.35">
      <c r="A389" s="3">
        <v>1345</v>
      </c>
      <c r="B389" s="3">
        <v>1346</v>
      </c>
      <c r="C389" s="3">
        <v>6</v>
      </c>
      <c r="D389" s="3">
        <v>3.4</v>
      </c>
      <c r="E389" s="3">
        <v>228</v>
      </c>
      <c r="F389" s="3">
        <v>1620</v>
      </c>
      <c r="G389" s="3">
        <v>43289.507739475703</v>
      </c>
      <c r="H389" s="3">
        <v>1000000</v>
      </c>
      <c r="I389" s="3">
        <v>10000</v>
      </c>
      <c r="J389" s="3">
        <v>7.1052631578947301</v>
      </c>
    </row>
    <row r="390" spans="1:10" x14ac:dyDescent="0.35">
      <c r="A390" s="3">
        <v>1348</v>
      </c>
      <c r="B390" s="3">
        <v>1349</v>
      </c>
      <c r="C390" s="3">
        <v>6</v>
      </c>
      <c r="D390" s="3">
        <v>3.3</v>
      </c>
      <c r="E390" s="3">
        <v>192</v>
      </c>
      <c r="F390" s="3">
        <v>1620</v>
      </c>
      <c r="G390" s="3">
        <v>34745.536505427801</v>
      </c>
      <c r="H390" s="3">
        <v>100000000</v>
      </c>
      <c r="I390" s="3">
        <v>10</v>
      </c>
      <c r="J390" s="3">
        <v>8.4375</v>
      </c>
    </row>
    <row r="391" spans="1:10" x14ac:dyDescent="0.35">
      <c r="A391" s="3">
        <v>1350</v>
      </c>
      <c r="B391" s="3">
        <v>1351</v>
      </c>
      <c r="C391" s="3">
        <v>6</v>
      </c>
      <c r="D391" s="3">
        <v>3.3</v>
      </c>
      <c r="E391" s="3">
        <v>180</v>
      </c>
      <c r="F391" s="3">
        <v>1620</v>
      </c>
      <c r="G391" s="3">
        <v>31978.1030445082</v>
      </c>
      <c r="H391" s="3">
        <v>100000000</v>
      </c>
      <c r="I391" s="3">
        <v>1</v>
      </c>
      <c r="J391" s="3">
        <v>9</v>
      </c>
    </row>
    <row r="392" spans="1:10" x14ac:dyDescent="0.35">
      <c r="A392" s="3">
        <v>1359</v>
      </c>
      <c r="B392" s="3">
        <v>1360</v>
      </c>
      <c r="C392" s="3">
        <v>7</v>
      </c>
      <c r="D392" s="3">
        <v>1</v>
      </c>
      <c r="E392" s="3">
        <v>192</v>
      </c>
      <c r="F392" s="3">
        <v>1620</v>
      </c>
      <c r="G392" s="3">
        <v>31978.893641773</v>
      </c>
      <c r="H392" s="3">
        <v>10000000</v>
      </c>
      <c r="I392" s="3">
        <v>100000</v>
      </c>
      <c r="J392" s="3">
        <v>8.4375</v>
      </c>
    </row>
    <row r="393" spans="1:10" x14ac:dyDescent="0.35">
      <c r="A393" s="3">
        <v>1361</v>
      </c>
      <c r="B393" s="3">
        <v>1362</v>
      </c>
      <c r="C393" s="3">
        <v>7</v>
      </c>
      <c r="D393" s="3">
        <v>3.4</v>
      </c>
      <c r="E393" s="3">
        <v>168</v>
      </c>
      <c r="F393" s="3">
        <v>1620</v>
      </c>
      <c r="G393" s="3">
        <v>32244.127150870601</v>
      </c>
      <c r="H393" s="3">
        <v>1000000</v>
      </c>
      <c r="I393" s="3">
        <v>10000</v>
      </c>
      <c r="J393" s="3">
        <v>9.6428571428571406</v>
      </c>
    </row>
    <row r="394" spans="1:10" x14ac:dyDescent="0.35">
      <c r="A394" s="3">
        <v>1371</v>
      </c>
      <c r="B394" s="3">
        <v>1372</v>
      </c>
      <c r="C394" s="3">
        <v>7</v>
      </c>
      <c r="D394" s="3">
        <v>3.3</v>
      </c>
      <c r="E394" s="3">
        <v>204</v>
      </c>
      <c r="F394" s="3">
        <v>1620</v>
      </c>
      <c r="G394" s="3">
        <v>40304.756682340398</v>
      </c>
      <c r="H394" s="3">
        <v>100000000</v>
      </c>
      <c r="I394" s="3">
        <v>10</v>
      </c>
      <c r="J394" s="3">
        <v>7.9411764705882302</v>
      </c>
    </row>
    <row r="395" spans="1:10" x14ac:dyDescent="0.35">
      <c r="A395" s="3">
        <v>1372</v>
      </c>
      <c r="B395" s="3">
        <v>1373</v>
      </c>
      <c r="C395" s="3">
        <v>7</v>
      </c>
      <c r="D395" s="3">
        <v>3.3</v>
      </c>
      <c r="E395" s="3">
        <v>192</v>
      </c>
      <c r="F395" s="3">
        <v>1620</v>
      </c>
      <c r="G395" s="3">
        <v>37537.323221420796</v>
      </c>
      <c r="H395" s="3">
        <v>100000000</v>
      </c>
      <c r="I395" s="3">
        <v>10</v>
      </c>
      <c r="J395" s="3">
        <v>8.4375</v>
      </c>
    </row>
    <row r="396" spans="1:10" x14ac:dyDescent="0.35">
      <c r="A396" s="3">
        <v>1379</v>
      </c>
      <c r="B396" s="3">
        <v>1380</v>
      </c>
      <c r="C396" s="3">
        <v>7</v>
      </c>
      <c r="D396" s="3">
        <v>3.3</v>
      </c>
      <c r="E396" s="3">
        <v>204</v>
      </c>
      <c r="F396" s="3">
        <v>1620</v>
      </c>
      <c r="G396" s="3">
        <v>40304.756682340398</v>
      </c>
      <c r="H396" s="3">
        <v>100000000</v>
      </c>
      <c r="I396" s="3">
        <v>1</v>
      </c>
      <c r="J396" s="3">
        <v>7.9411764705882302</v>
      </c>
    </row>
    <row r="397" spans="1:10" x14ac:dyDescent="0.35">
      <c r="A397" s="3">
        <v>1382</v>
      </c>
      <c r="B397" s="3">
        <v>1383</v>
      </c>
      <c r="C397" s="3">
        <v>8</v>
      </c>
      <c r="D397" s="3">
        <v>1</v>
      </c>
      <c r="E397" s="3">
        <v>204</v>
      </c>
      <c r="F397" s="3">
        <v>1620</v>
      </c>
      <c r="G397" s="3">
        <v>37538.113818685597</v>
      </c>
      <c r="H397" s="3">
        <v>10000000</v>
      </c>
      <c r="I397" s="3">
        <v>100000</v>
      </c>
      <c r="J397" s="3">
        <v>7.9411764705882302</v>
      </c>
    </row>
    <row r="398" spans="1:10" x14ac:dyDescent="0.35">
      <c r="A398" s="3">
        <v>1383</v>
      </c>
      <c r="B398" s="3">
        <v>1384</v>
      </c>
      <c r="C398" s="3">
        <v>8</v>
      </c>
      <c r="D398" s="3">
        <v>1</v>
      </c>
      <c r="E398" s="3">
        <v>192</v>
      </c>
      <c r="F398" s="3">
        <v>1620</v>
      </c>
      <c r="G398" s="3">
        <v>34770.680357766003</v>
      </c>
      <c r="H398" s="3">
        <v>10000000</v>
      </c>
      <c r="I398" s="3">
        <v>100000</v>
      </c>
      <c r="J398" s="3">
        <v>8.4375</v>
      </c>
    </row>
    <row r="399" spans="1:10" x14ac:dyDescent="0.35">
      <c r="A399" s="3">
        <v>1384</v>
      </c>
      <c r="B399" s="3">
        <v>1385</v>
      </c>
      <c r="C399" s="3">
        <v>8</v>
      </c>
      <c r="D399" s="3">
        <v>3.4</v>
      </c>
      <c r="E399" s="3">
        <v>216</v>
      </c>
      <c r="F399" s="3">
        <v>1620</v>
      </c>
      <c r="G399" s="3">
        <v>46105.6477105421</v>
      </c>
      <c r="H399" s="3">
        <v>1000000</v>
      </c>
      <c r="I399" s="3">
        <v>10000</v>
      </c>
      <c r="J399" s="3">
        <v>7.5</v>
      </c>
    </row>
    <row r="400" spans="1:10" x14ac:dyDescent="0.35">
      <c r="A400" s="3">
        <v>1385</v>
      </c>
      <c r="B400" s="3">
        <v>1386</v>
      </c>
      <c r="C400" s="3">
        <v>8</v>
      </c>
      <c r="D400" s="3">
        <v>3.4</v>
      </c>
      <c r="E400" s="3">
        <v>156</v>
      </c>
      <c r="F400" s="3">
        <v>1620</v>
      </c>
      <c r="G400" s="3">
        <v>32268.480405943999</v>
      </c>
      <c r="H400" s="3">
        <v>1000000</v>
      </c>
      <c r="I400" s="3">
        <v>10000</v>
      </c>
      <c r="J400" s="3">
        <v>10.3846153846153</v>
      </c>
    </row>
    <row r="401" spans="1:10" x14ac:dyDescent="0.35">
      <c r="A401" s="3">
        <v>1386</v>
      </c>
      <c r="B401" s="3">
        <v>1387</v>
      </c>
      <c r="C401" s="3">
        <v>8</v>
      </c>
      <c r="D401" s="3">
        <v>3.4</v>
      </c>
      <c r="E401" s="3">
        <v>180</v>
      </c>
      <c r="F401" s="3">
        <v>1620</v>
      </c>
      <c r="G401" s="3">
        <v>37803.347327783202</v>
      </c>
      <c r="H401" s="3">
        <v>1000000</v>
      </c>
      <c r="I401" s="3">
        <v>10000</v>
      </c>
      <c r="J401" s="3">
        <v>9</v>
      </c>
    </row>
    <row r="402" spans="1:10" x14ac:dyDescent="0.35">
      <c r="A402" s="3">
        <v>1387</v>
      </c>
      <c r="B402" s="3">
        <v>1388</v>
      </c>
      <c r="C402" s="3">
        <v>8</v>
      </c>
      <c r="D402" s="3">
        <v>3.4</v>
      </c>
      <c r="E402" s="3">
        <v>192</v>
      </c>
      <c r="F402" s="3">
        <v>1620</v>
      </c>
      <c r="G402" s="3">
        <v>40570.780788702898</v>
      </c>
      <c r="H402" s="3">
        <v>1000000</v>
      </c>
      <c r="I402" s="3">
        <v>10000</v>
      </c>
      <c r="J402" s="3">
        <v>8.4375</v>
      </c>
    </row>
    <row r="403" spans="1:10" x14ac:dyDescent="0.35">
      <c r="A403" s="3">
        <v>1388</v>
      </c>
      <c r="B403" s="3">
        <v>1389</v>
      </c>
      <c r="C403" s="3">
        <v>8</v>
      </c>
      <c r="D403" s="3">
        <v>3.4</v>
      </c>
      <c r="E403" s="3">
        <v>192</v>
      </c>
      <c r="F403" s="3">
        <v>1620</v>
      </c>
      <c r="G403" s="3">
        <v>40570.780788702898</v>
      </c>
      <c r="H403" s="3">
        <v>1000000</v>
      </c>
      <c r="I403" s="3">
        <v>10000</v>
      </c>
      <c r="J403" s="3">
        <v>8.4375</v>
      </c>
    </row>
    <row r="404" spans="1:10" x14ac:dyDescent="0.35">
      <c r="A404" s="3">
        <v>1389</v>
      </c>
      <c r="B404" s="3">
        <v>1390</v>
      </c>
      <c r="C404" s="3">
        <v>8</v>
      </c>
      <c r="D404" s="3">
        <v>3.4</v>
      </c>
      <c r="E404" s="3">
        <v>216</v>
      </c>
      <c r="F404" s="3">
        <v>1620</v>
      </c>
      <c r="G404" s="3">
        <v>46105.6477105421</v>
      </c>
      <c r="H404" s="3">
        <v>1000000</v>
      </c>
      <c r="I404" s="3">
        <v>10000</v>
      </c>
      <c r="J404" s="3">
        <v>7.5</v>
      </c>
    </row>
    <row r="405" spans="1:10" x14ac:dyDescent="0.35">
      <c r="A405" s="3">
        <v>1390</v>
      </c>
      <c r="B405" s="3">
        <v>1391</v>
      </c>
      <c r="C405" s="3">
        <v>8</v>
      </c>
      <c r="D405" s="3">
        <v>3.3</v>
      </c>
      <c r="E405" s="3">
        <v>180</v>
      </c>
      <c r="F405" s="3">
        <v>1620</v>
      </c>
      <c r="G405" s="3">
        <v>37561.676476494198</v>
      </c>
      <c r="H405" s="3">
        <v>100000000</v>
      </c>
      <c r="I405" s="3">
        <v>10</v>
      </c>
      <c r="J405" s="3">
        <v>9</v>
      </c>
    </row>
    <row r="406" spans="1:10" x14ac:dyDescent="0.35">
      <c r="A406" s="3">
        <v>1391</v>
      </c>
      <c r="B406" s="3">
        <v>1392</v>
      </c>
      <c r="C406" s="3">
        <v>8</v>
      </c>
      <c r="D406" s="3">
        <v>3.3</v>
      </c>
      <c r="E406" s="3">
        <v>204</v>
      </c>
      <c r="F406" s="3">
        <v>1620</v>
      </c>
      <c r="G406" s="3">
        <v>43096.543398333502</v>
      </c>
      <c r="H406" s="3">
        <v>100000000</v>
      </c>
      <c r="I406" s="3">
        <v>10</v>
      </c>
      <c r="J406" s="3">
        <v>7.9411764705882302</v>
      </c>
    </row>
    <row r="407" spans="1:10" x14ac:dyDescent="0.35">
      <c r="A407" s="3">
        <v>1392</v>
      </c>
      <c r="B407" s="3">
        <v>1393</v>
      </c>
      <c r="C407" s="3">
        <v>8</v>
      </c>
      <c r="D407" s="3">
        <v>3.3</v>
      </c>
      <c r="E407" s="3">
        <v>192</v>
      </c>
      <c r="F407" s="3">
        <v>1620</v>
      </c>
      <c r="G407" s="3">
        <v>40329.109937413799</v>
      </c>
      <c r="H407" s="3">
        <v>100000000</v>
      </c>
      <c r="I407" s="3">
        <v>10</v>
      </c>
      <c r="J407" s="3">
        <v>8.4375</v>
      </c>
    </row>
    <row r="408" spans="1:10" x14ac:dyDescent="0.35">
      <c r="A408" s="3">
        <v>1393</v>
      </c>
      <c r="B408" s="3">
        <v>1394</v>
      </c>
      <c r="C408" s="3">
        <v>8</v>
      </c>
      <c r="D408" s="3">
        <v>3.3</v>
      </c>
      <c r="E408" s="3">
        <v>156</v>
      </c>
      <c r="F408" s="3">
        <v>1620</v>
      </c>
      <c r="G408" s="3">
        <v>32026.809554654999</v>
      </c>
      <c r="H408" s="3">
        <v>100000000</v>
      </c>
      <c r="I408" s="3">
        <v>10</v>
      </c>
      <c r="J408" s="3">
        <v>10.3846153846153</v>
      </c>
    </row>
    <row r="409" spans="1:10" x14ac:dyDescent="0.35">
      <c r="A409" s="3">
        <v>1394</v>
      </c>
      <c r="B409" s="3">
        <v>1395</v>
      </c>
      <c r="C409" s="3">
        <v>8</v>
      </c>
      <c r="D409" s="3">
        <v>3.3</v>
      </c>
      <c r="E409" s="3">
        <v>192</v>
      </c>
      <c r="F409" s="3">
        <v>1620</v>
      </c>
      <c r="G409" s="3">
        <v>40329.109937413799</v>
      </c>
      <c r="H409" s="3">
        <v>100000000</v>
      </c>
      <c r="I409" s="3">
        <v>10</v>
      </c>
      <c r="J409" s="3">
        <v>8.4375</v>
      </c>
    </row>
    <row r="410" spans="1:10" x14ac:dyDescent="0.35">
      <c r="A410" s="3">
        <v>1395</v>
      </c>
      <c r="B410" s="3">
        <v>1396</v>
      </c>
      <c r="C410" s="3">
        <v>8</v>
      </c>
      <c r="D410" s="3">
        <v>3.3</v>
      </c>
      <c r="E410" s="3">
        <v>180</v>
      </c>
      <c r="F410" s="3">
        <v>1620</v>
      </c>
      <c r="G410" s="3">
        <v>37561.676476494198</v>
      </c>
      <c r="H410" s="3">
        <v>100000000</v>
      </c>
      <c r="I410" s="3">
        <v>10</v>
      </c>
      <c r="J410" s="3">
        <v>9</v>
      </c>
    </row>
    <row r="411" spans="1:10" x14ac:dyDescent="0.35">
      <c r="A411" s="3">
        <v>1396</v>
      </c>
      <c r="B411" s="3">
        <v>1397</v>
      </c>
      <c r="C411" s="3">
        <v>8</v>
      </c>
      <c r="D411" s="3">
        <v>3.3</v>
      </c>
      <c r="E411" s="3">
        <v>192</v>
      </c>
      <c r="F411" s="3">
        <v>1620</v>
      </c>
      <c r="G411" s="3">
        <v>40329.109937413799</v>
      </c>
      <c r="H411" s="3">
        <v>100000000</v>
      </c>
      <c r="I411" s="3">
        <v>1</v>
      </c>
      <c r="J411" s="3">
        <v>8.4375</v>
      </c>
    </row>
    <row r="412" spans="1:10" x14ac:dyDescent="0.35">
      <c r="A412" s="3">
        <v>1397</v>
      </c>
      <c r="B412" s="3">
        <v>1398</v>
      </c>
      <c r="C412" s="3">
        <v>8</v>
      </c>
      <c r="D412" s="3">
        <v>3.3</v>
      </c>
      <c r="E412" s="3">
        <v>204</v>
      </c>
      <c r="F412" s="3">
        <v>1620</v>
      </c>
      <c r="G412" s="3">
        <v>43096.543398333502</v>
      </c>
      <c r="H412" s="3">
        <v>100000000</v>
      </c>
      <c r="I412" s="3">
        <v>1</v>
      </c>
      <c r="J412" s="3">
        <v>7.9411764705882302</v>
      </c>
    </row>
    <row r="413" spans="1:10" x14ac:dyDescent="0.35">
      <c r="A413" s="3">
        <v>1398</v>
      </c>
      <c r="B413" s="3">
        <v>1399</v>
      </c>
      <c r="C413" s="3">
        <v>8</v>
      </c>
      <c r="D413" s="3">
        <v>3.3</v>
      </c>
      <c r="E413" s="3">
        <v>192</v>
      </c>
      <c r="F413" s="3">
        <v>1620</v>
      </c>
      <c r="G413" s="3">
        <v>40329.109937413799</v>
      </c>
      <c r="H413" s="3">
        <v>100000000</v>
      </c>
      <c r="I413" s="3">
        <v>1</v>
      </c>
      <c r="J413" s="3">
        <v>8.4375</v>
      </c>
    </row>
    <row r="414" spans="1:10" x14ac:dyDescent="0.35">
      <c r="A414" s="3">
        <v>1399</v>
      </c>
      <c r="B414" s="3">
        <v>1400</v>
      </c>
      <c r="C414" s="3">
        <v>8</v>
      </c>
      <c r="D414" s="3">
        <v>3.3</v>
      </c>
      <c r="E414" s="3">
        <v>192</v>
      </c>
      <c r="F414" s="3">
        <v>1620</v>
      </c>
      <c r="G414" s="3">
        <v>40329.109937413799</v>
      </c>
      <c r="H414" s="3">
        <v>100000000</v>
      </c>
      <c r="I414" s="3">
        <v>1</v>
      </c>
      <c r="J414" s="3">
        <v>8.4375</v>
      </c>
    </row>
    <row r="415" spans="1:10" x14ac:dyDescent="0.35">
      <c r="A415" s="3">
        <v>1400</v>
      </c>
      <c r="B415" s="3">
        <v>1401</v>
      </c>
      <c r="C415" s="3">
        <v>2</v>
      </c>
      <c r="D415" s="3">
        <v>1</v>
      </c>
      <c r="E415" s="3">
        <v>192</v>
      </c>
      <c r="F415" s="3">
        <v>1930</v>
      </c>
      <c r="G415" s="3">
        <v>18704.586559833901</v>
      </c>
      <c r="H415" s="3">
        <v>1</v>
      </c>
      <c r="I415" s="3">
        <v>100000000</v>
      </c>
      <c r="J415" s="3">
        <v>10.0520833333333</v>
      </c>
    </row>
    <row r="416" spans="1:10" x14ac:dyDescent="0.35">
      <c r="A416" s="3">
        <v>1401</v>
      </c>
      <c r="B416" s="3">
        <v>1402</v>
      </c>
      <c r="C416" s="3">
        <v>2</v>
      </c>
      <c r="D416" s="3">
        <v>1</v>
      </c>
      <c r="E416" s="3">
        <v>168</v>
      </c>
      <c r="F416" s="3">
        <v>1930</v>
      </c>
      <c r="G416" s="3">
        <v>13169.7196379946</v>
      </c>
      <c r="H416" s="3">
        <v>1</v>
      </c>
      <c r="I416" s="3">
        <v>100000000</v>
      </c>
      <c r="J416" s="3">
        <v>11.4880952380952</v>
      </c>
    </row>
    <row r="417" spans="1:10" x14ac:dyDescent="0.35">
      <c r="A417" s="3">
        <v>1402</v>
      </c>
      <c r="B417" s="3">
        <v>1403</v>
      </c>
      <c r="C417" s="3">
        <v>2</v>
      </c>
      <c r="D417" s="3">
        <v>1</v>
      </c>
      <c r="E417" s="3">
        <v>228</v>
      </c>
      <c r="F417" s="3">
        <v>1930</v>
      </c>
      <c r="G417" s="3">
        <v>27006.886942592799</v>
      </c>
      <c r="H417" s="3">
        <v>1</v>
      </c>
      <c r="I417" s="3">
        <v>100000000</v>
      </c>
      <c r="J417" s="3">
        <v>8.4649122807017498</v>
      </c>
    </row>
    <row r="418" spans="1:10" x14ac:dyDescent="0.35">
      <c r="A418" s="3">
        <v>1403</v>
      </c>
      <c r="B418" s="3">
        <v>1404</v>
      </c>
      <c r="C418" s="3">
        <v>2</v>
      </c>
      <c r="D418" s="3">
        <v>3.3</v>
      </c>
      <c r="E418" s="3">
        <v>228</v>
      </c>
      <c r="F418" s="3">
        <v>1930</v>
      </c>
      <c r="G418" s="3">
        <v>32565.316522240599</v>
      </c>
      <c r="H418" s="3">
        <v>1</v>
      </c>
      <c r="I418" s="3">
        <v>10</v>
      </c>
      <c r="J418" s="3">
        <v>8.4649122807017498</v>
      </c>
    </row>
    <row r="419" spans="1:10" x14ac:dyDescent="0.35">
      <c r="A419" s="3">
        <v>1404</v>
      </c>
      <c r="B419" s="3">
        <v>1405</v>
      </c>
      <c r="C419" s="3">
        <v>2</v>
      </c>
      <c r="D419" s="3">
        <v>3.3</v>
      </c>
      <c r="E419" s="3">
        <v>264</v>
      </c>
      <c r="F419" s="3">
        <v>1930</v>
      </c>
      <c r="G419" s="3">
        <v>40867.616904999501</v>
      </c>
      <c r="H419" s="3">
        <v>1000</v>
      </c>
      <c r="I419" s="3">
        <v>10</v>
      </c>
      <c r="J419" s="3">
        <v>7.3106060606060597</v>
      </c>
    </row>
    <row r="420" spans="1:10" x14ac:dyDescent="0.35">
      <c r="A420" s="3">
        <v>1405</v>
      </c>
      <c r="B420" s="3">
        <v>1406</v>
      </c>
      <c r="C420" s="3">
        <v>2</v>
      </c>
      <c r="D420" s="3">
        <v>3.3</v>
      </c>
      <c r="E420" s="3">
        <v>204</v>
      </c>
      <c r="F420" s="3">
        <v>1930</v>
      </c>
      <c r="G420" s="3">
        <v>27030.4496004014</v>
      </c>
      <c r="H420" s="3">
        <v>1</v>
      </c>
      <c r="I420" s="3">
        <v>10</v>
      </c>
      <c r="J420" s="3">
        <v>9.4607843137254903</v>
      </c>
    </row>
    <row r="421" spans="1:10" x14ac:dyDescent="0.35">
      <c r="A421" s="3">
        <v>1406</v>
      </c>
      <c r="B421" s="3">
        <v>1407</v>
      </c>
      <c r="C421" s="3">
        <v>2</v>
      </c>
      <c r="D421" s="3">
        <v>3.3</v>
      </c>
      <c r="E421" s="3">
        <v>228</v>
      </c>
      <c r="F421" s="3">
        <v>1930</v>
      </c>
      <c r="G421" s="3">
        <v>32565.316522240599</v>
      </c>
      <c r="H421" s="3">
        <v>1000</v>
      </c>
      <c r="I421" s="3">
        <v>10</v>
      </c>
      <c r="J421" s="3">
        <v>8.4649122807017498</v>
      </c>
    </row>
    <row r="422" spans="1:10" x14ac:dyDescent="0.35">
      <c r="A422" s="3">
        <v>1407</v>
      </c>
      <c r="B422" s="3">
        <v>1408</v>
      </c>
      <c r="C422" s="3">
        <v>2</v>
      </c>
      <c r="D422" s="3">
        <v>3.3</v>
      </c>
      <c r="E422" s="3">
        <v>264</v>
      </c>
      <c r="F422" s="3">
        <v>1930</v>
      </c>
      <c r="G422" s="3">
        <v>40867.616904999501</v>
      </c>
      <c r="H422" s="3">
        <v>1</v>
      </c>
      <c r="I422" s="3">
        <v>10</v>
      </c>
      <c r="J422" s="3">
        <v>7.3106060606060597</v>
      </c>
    </row>
    <row r="423" spans="1:10" x14ac:dyDescent="0.35">
      <c r="A423" s="3">
        <v>1408</v>
      </c>
      <c r="B423" s="3">
        <v>1409</v>
      </c>
      <c r="C423" s="3">
        <v>2</v>
      </c>
      <c r="D423" s="3">
        <v>3.3</v>
      </c>
      <c r="E423" s="3">
        <v>276</v>
      </c>
      <c r="F423" s="3">
        <v>1930</v>
      </c>
      <c r="G423" s="3">
        <v>43635.050365919102</v>
      </c>
      <c r="H423" s="3">
        <v>1</v>
      </c>
      <c r="I423" s="3">
        <v>10</v>
      </c>
      <c r="J423" s="3">
        <v>6.9927536231884</v>
      </c>
    </row>
    <row r="424" spans="1:10" x14ac:dyDescent="0.35">
      <c r="A424" s="3">
        <v>1409</v>
      </c>
      <c r="B424" s="3">
        <v>1410</v>
      </c>
      <c r="C424" s="3">
        <v>2</v>
      </c>
      <c r="D424" s="3">
        <v>3.3</v>
      </c>
      <c r="E424" s="3">
        <v>204</v>
      </c>
      <c r="F424" s="3">
        <v>1930</v>
      </c>
      <c r="G424" s="3">
        <v>27030.4496004014</v>
      </c>
      <c r="H424" s="3">
        <v>1000</v>
      </c>
      <c r="I424" s="3">
        <v>10</v>
      </c>
      <c r="J424" s="3">
        <v>9.4607843137254903</v>
      </c>
    </row>
    <row r="425" spans="1:10" x14ac:dyDescent="0.35">
      <c r="A425" s="3">
        <v>1410</v>
      </c>
      <c r="B425" s="3">
        <v>1411</v>
      </c>
      <c r="C425" s="3">
        <v>2</v>
      </c>
      <c r="D425" s="3">
        <v>3.3</v>
      </c>
      <c r="E425" s="3">
        <v>216</v>
      </c>
      <c r="F425" s="3">
        <v>1930</v>
      </c>
      <c r="G425" s="3">
        <v>29797.883061321001</v>
      </c>
      <c r="H425" s="3">
        <v>1000</v>
      </c>
      <c r="I425" s="3">
        <v>10</v>
      </c>
      <c r="J425" s="3">
        <v>8.9351851851851798</v>
      </c>
    </row>
    <row r="426" spans="1:10" x14ac:dyDescent="0.35">
      <c r="A426" s="3">
        <v>1411</v>
      </c>
      <c r="B426" s="3">
        <v>1412</v>
      </c>
      <c r="C426" s="3">
        <v>2</v>
      </c>
      <c r="D426" s="3">
        <v>3.3</v>
      </c>
      <c r="E426" s="3">
        <v>264</v>
      </c>
      <c r="F426" s="3">
        <v>1930</v>
      </c>
      <c r="G426" s="3">
        <v>40867.616904999501</v>
      </c>
      <c r="H426" s="3">
        <v>1</v>
      </c>
      <c r="I426" s="3">
        <v>10</v>
      </c>
      <c r="J426" s="3">
        <v>7.3106060606060597</v>
      </c>
    </row>
    <row r="427" spans="1:10" x14ac:dyDescent="0.35">
      <c r="A427" s="3">
        <v>1412</v>
      </c>
      <c r="B427" s="3">
        <v>1413</v>
      </c>
      <c r="C427" s="3">
        <v>2</v>
      </c>
      <c r="D427" s="3">
        <v>3.3</v>
      </c>
      <c r="E427" s="3">
        <v>192</v>
      </c>
      <c r="F427" s="3">
        <v>1930</v>
      </c>
      <c r="G427" s="3">
        <v>24263.016139481701</v>
      </c>
      <c r="H427" s="3">
        <v>1</v>
      </c>
      <c r="I427" s="3">
        <v>10</v>
      </c>
      <c r="J427" s="3">
        <v>10.0520833333333</v>
      </c>
    </row>
    <row r="428" spans="1:10" x14ac:dyDescent="0.35">
      <c r="A428" s="3">
        <v>1413</v>
      </c>
      <c r="B428" s="3">
        <v>1414</v>
      </c>
      <c r="C428" s="3">
        <v>2</v>
      </c>
      <c r="D428" s="3">
        <v>3.3</v>
      </c>
      <c r="E428" s="3">
        <v>240</v>
      </c>
      <c r="F428" s="3">
        <v>1930</v>
      </c>
      <c r="G428" s="3">
        <v>35332.749983160204</v>
      </c>
      <c r="H428" s="3">
        <v>1000</v>
      </c>
      <c r="I428" s="3">
        <v>10</v>
      </c>
      <c r="J428" s="3">
        <v>8.0416666666666607</v>
      </c>
    </row>
    <row r="429" spans="1:10" x14ac:dyDescent="0.35">
      <c r="A429" s="3">
        <v>1414</v>
      </c>
      <c r="B429" s="3">
        <v>1415</v>
      </c>
      <c r="C429" s="3">
        <v>2</v>
      </c>
      <c r="D429" s="3">
        <v>3.3</v>
      </c>
      <c r="E429" s="3">
        <v>240</v>
      </c>
      <c r="F429" s="3">
        <v>1930</v>
      </c>
      <c r="G429" s="3">
        <v>35332.749983160204</v>
      </c>
      <c r="H429" s="3">
        <v>1</v>
      </c>
      <c r="I429" s="3">
        <v>10</v>
      </c>
      <c r="J429" s="3">
        <v>8.0416666666666607</v>
      </c>
    </row>
    <row r="430" spans="1:10" x14ac:dyDescent="0.35">
      <c r="A430" s="3">
        <v>1415</v>
      </c>
      <c r="B430" s="3">
        <v>1416</v>
      </c>
      <c r="C430" s="3">
        <v>2</v>
      </c>
      <c r="D430" s="3">
        <v>3.3</v>
      </c>
      <c r="E430" s="3">
        <v>240</v>
      </c>
      <c r="F430" s="3">
        <v>1930</v>
      </c>
      <c r="G430" s="3">
        <v>35332.749983160204</v>
      </c>
      <c r="H430" s="3">
        <v>1000</v>
      </c>
      <c r="I430" s="3">
        <v>10</v>
      </c>
      <c r="J430" s="3">
        <v>8.0416666666666607</v>
      </c>
    </row>
    <row r="431" spans="1:10" x14ac:dyDescent="0.35">
      <c r="A431" s="3">
        <v>1419</v>
      </c>
      <c r="B431" s="3">
        <v>1420</v>
      </c>
      <c r="C431" s="3">
        <v>3</v>
      </c>
      <c r="D431" s="3">
        <v>1</v>
      </c>
      <c r="E431" s="3">
        <v>228</v>
      </c>
      <c r="F431" s="3">
        <v>1930</v>
      </c>
      <c r="G431" s="3">
        <v>29798.673658585802</v>
      </c>
      <c r="H431" s="3">
        <v>1</v>
      </c>
      <c r="I431" s="3">
        <v>100000000</v>
      </c>
      <c r="J431" s="3">
        <v>8.4649122807017498</v>
      </c>
    </row>
    <row r="432" spans="1:10" x14ac:dyDescent="0.35">
      <c r="A432" s="3">
        <v>1426</v>
      </c>
      <c r="B432" s="3">
        <v>1427</v>
      </c>
      <c r="C432" s="3">
        <v>3</v>
      </c>
      <c r="D432" s="3">
        <v>3.3</v>
      </c>
      <c r="E432" s="3">
        <v>228</v>
      </c>
      <c r="F432" s="3">
        <v>1930</v>
      </c>
      <c r="G432" s="3">
        <v>35357.103238233598</v>
      </c>
      <c r="H432" s="3">
        <v>1000</v>
      </c>
      <c r="I432" s="3">
        <v>10</v>
      </c>
      <c r="J432" s="3">
        <v>8.4649122807017498</v>
      </c>
    </row>
    <row r="433" spans="1:10" x14ac:dyDescent="0.35">
      <c r="A433" s="3">
        <v>1448</v>
      </c>
      <c r="B433" s="3">
        <v>1449</v>
      </c>
      <c r="C433" s="3">
        <v>4</v>
      </c>
      <c r="D433" s="3">
        <v>3.4</v>
      </c>
      <c r="E433" s="3">
        <v>276</v>
      </c>
      <c r="F433" s="3">
        <v>1930</v>
      </c>
      <c r="G433" s="3">
        <v>49460.294649194198</v>
      </c>
      <c r="H433" s="3">
        <v>1000000</v>
      </c>
      <c r="I433" s="3">
        <v>10000</v>
      </c>
      <c r="J433" s="3">
        <v>6.9927536231884</v>
      </c>
    </row>
    <row r="434" spans="1:10" x14ac:dyDescent="0.35">
      <c r="A434" s="3">
        <v>1450</v>
      </c>
      <c r="B434" s="3">
        <v>1451</v>
      </c>
      <c r="C434" s="3">
        <v>4</v>
      </c>
      <c r="D434" s="3">
        <v>3.4</v>
      </c>
      <c r="E434" s="3">
        <v>252</v>
      </c>
      <c r="F434" s="3">
        <v>1930</v>
      </c>
      <c r="G434" s="3">
        <v>43925.427727354901</v>
      </c>
      <c r="H434" s="3">
        <v>100</v>
      </c>
      <c r="I434" s="3">
        <v>10000</v>
      </c>
      <c r="J434" s="3">
        <v>7.6587301587301502</v>
      </c>
    </row>
    <row r="435" spans="1:10" x14ac:dyDescent="0.35">
      <c r="A435" s="3">
        <v>1456</v>
      </c>
      <c r="B435" s="3">
        <v>1457</v>
      </c>
      <c r="C435" s="3">
        <v>4</v>
      </c>
      <c r="D435" s="3">
        <v>3.1</v>
      </c>
      <c r="E435" s="3">
        <v>216</v>
      </c>
      <c r="F435" s="3">
        <v>1930</v>
      </c>
      <c r="G435" s="3">
        <v>34898.114790728898</v>
      </c>
      <c r="H435" s="3">
        <v>100000</v>
      </c>
      <c r="I435" s="3">
        <v>10000</v>
      </c>
      <c r="J435" s="3">
        <v>8.9351851851851798</v>
      </c>
    </row>
    <row r="436" spans="1:10" x14ac:dyDescent="0.35">
      <c r="A436" s="3">
        <v>1458</v>
      </c>
      <c r="B436" s="3">
        <v>1459</v>
      </c>
      <c r="C436" s="3">
        <v>4</v>
      </c>
      <c r="D436" s="3">
        <v>3.4</v>
      </c>
      <c r="E436" s="3">
        <v>264</v>
      </c>
      <c r="F436" s="3">
        <v>1930</v>
      </c>
      <c r="G436" s="3">
        <v>46692.861188274503</v>
      </c>
      <c r="H436" s="3">
        <v>1000000</v>
      </c>
      <c r="I436" s="3">
        <v>10000</v>
      </c>
      <c r="J436" s="3">
        <v>7.3106060606060597</v>
      </c>
    </row>
    <row r="437" spans="1:10" x14ac:dyDescent="0.35">
      <c r="A437" s="3">
        <v>1476</v>
      </c>
      <c r="B437" s="3">
        <v>1477</v>
      </c>
      <c r="C437" s="3">
        <v>4</v>
      </c>
      <c r="D437" s="3">
        <v>3.2</v>
      </c>
      <c r="E437" s="3">
        <v>252</v>
      </c>
      <c r="F437" s="3">
        <v>1930</v>
      </c>
      <c r="G437" s="3">
        <v>43442.086024776901</v>
      </c>
      <c r="H437" s="3">
        <v>10</v>
      </c>
      <c r="I437" s="3">
        <v>10</v>
      </c>
      <c r="J437" s="3">
        <v>7.6587301587301502</v>
      </c>
    </row>
    <row r="438" spans="1:10" x14ac:dyDescent="0.35">
      <c r="A438" s="3">
        <v>1479</v>
      </c>
      <c r="B438" s="3">
        <v>1480</v>
      </c>
      <c r="C438" s="3">
        <v>4</v>
      </c>
      <c r="D438" s="3">
        <v>3.2</v>
      </c>
      <c r="E438" s="3">
        <v>216</v>
      </c>
      <c r="F438" s="3">
        <v>1930</v>
      </c>
      <c r="G438" s="3">
        <v>35139.785642018003</v>
      </c>
      <c r="H438" s="3">
        <v>10</v>
      </c>
      <c r="I438" s="3">
        <v>10</v>
      </c>
      <c r="J438" s="3">
        <v>8.9351851851851798</v>
      </c>
    </row>
    <row r="439" spans="1:10" x14ac:dyDescent="0.35">
      <c r="A439" s="3">
        <v>1490</v>
      </c>
      <c r="B439" s="3">
        <v>1491</v>
      </c>
      <c r="C439" s="3">
        <v>4</v>
      </c>
      <c r="D439" s="3">
        <v>3.3</v>
      </c>
      <c r="E439" s="3">
        <v>216</v>
      </c>
      <c r="F439" s="3">
        <v>1930</v>
      </c>
      <c r="G439" s="3">
        <v>35381.456493307</v>
      </c>
      <c r="H439" s="3">
        <v>1000</v>
      </c>
      <c r="I439" s="3">
        <v>1</v>
      </c>
      <c r="J439" s="3">
        <v>8.9351851851851798</v>
      </c>
    </row>
    <row r="440" spans="1:10" x14ac:dyDescent="0.35">
      <c r="A440" s="3">
        <v>1499</v>
      </c>
      <c r="B440" s="3">
        <v>1500</v>
      </c>
      <c r="C440" s="3">
        <v>5</v>
      </c>
      <c r="D440" s="3">
        <v>3.3</v>
      </c>
      <c r="E440" s="3">
        <v>240</v>
      </c>
      <c r="F440" s="3">
        <v>1930</v>
      </c>
      <c r="G440" s="3">
        <v>43708.110131139299</v>
      </c>
      <c r="H440" s="3">
        <v>100000000</v>
      </c>
      <c r="I440" s="3">
        <v>10000000</v>
      </c>
      <c r="J440" s="3">
        <v>8.0416666666666607</v>
      </c>
    </row>
    <row r="441" spans="1:10" x14ac:dyDescent="0.35">
      <c r="A441" s="3">
        <v>1512</v>
      </c>
      <c r="B441" s="3">
        <v>1513</v>
      </c>
      <c r="C441" s="3">
        <v>5</v>
      </c>
      <c r="D441" s="3">
        <v>2</v>
      </c>
      <c r="E441" s="3">
        <v>228</v>
      </c>
      <c r="F441" s="3">
        <v>1930</v>
      </c>
      <c r="G441" s="3">
        <v>37798.9556034622</v>
      </c>
      <c r="H441" s="3">
        <v>10000</v>
      </c>
      <c r="I441" s="3">
        <v>1000000</v>
      </c>
      <c r="J441" s="3">
        <v>8.4649122807017498</v>
      </c>
    </row>
    <row r="442" spans="1:10" x14ac:dyDescent="0.35">
      <c r="A442" s="3">
        <v>1513</v>
      </c>
      <c r="B442" s="3">
        <v>1514</v>
      </c>
      <c r="C442" s="3">
        <v>5</v>
      </c>
      <c r="D442" s="3">
        <v>2</v>
      </c>
      <c r="E442" s="3">
        <v>252</v>
      </c>
      <c r="F442" s="3">
        <v>1930</v>
      </c>
      <c r="G442" s="3">
        <v>43333.822525301402</v>
      </c>
      <c r="H442" s="3">
        <v>10000</v>
      </c>
      <c r="I442" s="3">
        <v>1000000</v>
      </c>
      <c r="J442" s="3">
        <v>7.6587301587301502</v>
      </c>
    </row>
    <row r="443" spans="1:10" x14ac:dyDescent="0.35">
      <c r="A443" s="3">
        <v>1515</v>
      </c>
      <c r="B443" s="3">
        <v>1516</v>
      </c>
      <c r="C443" s="3">
        <v>5</v>
      </c>
      <c r="D443" s="3">
        <v>3.4</v>
      </c>
      <c r="E443" s="3">
        <v>252</v>
      </c>
      <c r="F443" s="3">
        <v>1930</v>
      </c>
      <c r="G443" s="3">
        <v>46717.214443347897</v>
      </c>
      <c r="H443" s="3">
        <v>1000000</v>
      </c>
      <c r="I443" s="3">
        <v>10000</v>
      </c>
      <c r="J443" s="3">
        <v>7.6587301587301502</v>
      </c>
    </row>
    <row r="444" spans="1:10" x14ac:dyDescent="0.35">
      <c r="A444" s="3">
        <v>1518</v>
      </c>
      <c r="B444" s="3">
        <v>1519</v>
      </c>
      <c r="C444" s="3">
        <v>5</v>
      </c>
      <c r="D444" s="3">
        <v>3.4</v>
      </c>
      <c r="E444" s="3">
        <v>240</v>
      </c>
      <c r="F444" s="3">
        <v>1930</v>
      </c>
      <c r="G444" s="3">
        <v>43949.780982428303</v>
      </c>
      <c r="H444" s="3">
        <v>1000000</v>
      </c>
      <c r="I444" s="3">
        <v>1000</v>
      </c>
      <c r="J444" s="3">
        <v>8.0416666666666607</v>
      </c>
    </row>
    <row r="445" spans="1:10" x14ac:dyDescent="0.35">
      <c r="A445" s="3">
        <v>1530</v>
      </c>
      <c r="B445" s="3">
        <v>1531</v>
      </c>
      <c r="C445" s="3">
        <v>5</v>
      </c>
      <c r="D445" s="3">
        <v>3.4</v>
      </c>
      <c r="E445" s="3">
        <v>276</v>
      </c>
      <c r="F445" s="3">
        <v>1930</v>
      </c>
      <c r="G445" s="3">
        <v>52252.081365187201</v>
      </c>
      <c r="H445" s="3">
        <v>1000000</v>
      </c>
      <c r="I445" s="3">
        <v>100</v>
      </c>
      <c r="J445" s="3">
        <v>6.9927536231884</v>
      </c>
    </row>
    <row r="446" spans="1:10" x14ac:dyDescent="0.35">
      <c r="A446" s="3">
        <v>1543</v>
      </c>
      <c r="B446" s="3">
        <v>1544</v>
      </c>
      <c r="C446" s="3">
        <v>6</v>
      </c>
      <c r="D446" s="3">
        <v>3.4</v>
      </c>
      <c r="E446" s="3">
        <v>252</v>
      </c>
      <c r="F446" s="3">
        <v>1930</v>
      </c>
      <c r="G446" s="3">
        <v>49509.0011593409</v>
      </c>
      <c r="H446" s="3">
        <v>1000000</v>
      </c>
      <c r="I446" s="3">
        <v>10000</v>
      </c>
      <c r="J446" s="3">
        <v>7.6587301587301502</v>
      </c>
    </row>
    <row r="447" spans="1:10" x14ac:dyDescent="0.35">
      <c r="A447" s="3">
        <v>1544</v>
      </c>
      <c r="B447" s="3">
        <v>1545</v>
      </c>
      <c r="C447" s="3">
        <v>6</v>
      </c>
      <c r="D447" s="3">
        <v>3.4</v>
      </c>
      <c r="E447" s="3">
        <v>228</v>
      </c>
      <c r="F447" s="3">
        <v>1930</v>
      </c>
      <c r="G447" s="3">
        <v>43974.134237501697</v>
      </c>
      <c r="H447" s="3">
        <v>1000000</v>
      </c>
      <c r="I447" s="3">
        <v>10000</v>
      </c>
      <c r="J447" s="3">
        <v>8.4649122807017498</v>
      </c>
    </row>
    <row r="448" spans="1:10" x14ac:dyDescent="0.35">
      <c r="A448" s="3">
        <v>1545</v>
      </c>
      <c r="B448" s="3">
        <v>1546</v>
      </c>
      <c r="C448" s="3">
        <v>6</v>
      </c>
      <c r="D448" s="3">
        <v>3.4</v>
      </c>
      <c r="E448" s="3">
        <v>228</v>
      </c>
      <c r="F448" s="3">
        <v>1930</v>
      </c>
      <c r="G448" s="3">
        <v>43974.134237501697</v>
      </c>
      <c r="H448" s="3">
        <v>1000000</v>
      </c>
      <c r="I448" s="3">
        <v>10000</v>
      </c>
      <c r="J448" s="3">
        <v>8.4649122807017498</v>
      </c>
    </row>
    <row r="449" spans="1:10" x14ac:dyDescent="0.35">
      <c r="A449" s="3">
        <v>1548</v>
      </c>
      <c r="B449" s="3">
        <v>1549</v>
      </c>
      <c r="C449" s="3">
        <v>6</v>
      </c>
      <c r="D449" s="3">
        <v>3.3</v>
      </c>
      <c r="E449" s="3">
        <v>216</v>
      </c>
      <c r="F449" s="3">
        <v>1930</v>
      </c>
      <c r="G449" s="3">
        <v>40965.029925292998</v>
      </c>
      <c r="H449" s="3">
        <v>100000000</v>
      </c>
      <c r="I449" s="3">
        <v>10</v>
      </c>
      <c r="J449" s="3">
        <v>8.9351851851851798</v>
      </c>
    </row>
    <row r="450" spans="1:10" x14ac:dyDescent="0.35">
      <c r="A450" s="3">
        <v>1550</v>
      </c>
      <c r="B450" s="3">
        <v>1551</v>
      </c>
      <c r="C450" s="3">
        <v>6</v>
      </c>
      <c r="D450" s="3">
        <v>3.3</v>
      </c>
      <c r="E450" s="3">
        <v>252</v>
      </c>
      <c r="F450" s="3">
        <v>1930</v>
      </c>
      <c r="G450" s="3">
        <v>49267.330308051904</v>
      </c>
      <c r="H450" s="3">
        <v>100000000</v>
      </c>
      <c r="I450" s="3">
        <v>1</v>
      </c>
      <c r="J450" s="3">
        <v>7.6587301587301502</v>
      </c>
    </row>
    <row r="451" spans="1:10" x14ac:dyDescent="0.35">
      <c r="A451" s="3">
        <v>1559</v>
      </c>
      <c r="B451" s="3">
        <v>1560</v>
      </c>
      <c r="C451" s="3">
        <v>7</v>
      </c>
      <c r="D451" s="3">
        <v>1</v>
      </c>
      <c r="E451" s="3">
        <v>240</v>
      </c>
      <c r="F451" s="3">
        <v>1930</v>
      </c>
      <c r="G451" s="3">
        <v>43733.253983477502</v>
      </c>
      <c r="H451" s="3">
        <v>10000000</v>
      </c>
      <c r="I451" s="3">
        <v>100000</v>
      </c>
      <c r="J451" s="3">
        <v>8.0416666666666607</v>
      </c>
    </row>
    <row r="452" spans="1:10" x14ac:dyDescent="0.35">
      <c r="A452" s="3">
        <v>1561</v>
      </c>
      <c r="B452" s="3">
        <v>1562</v>
      </c>
      <c r="C452" s="3">
        <v>7</v>
      </c>
      <c r="D452" s="3">
        <v>3.4</v>
      </c>
      <c r="E452" s="3">
        <v>228</v>
      </c>
      <c r="F452" s="3">
        <v>1930</v>
      </c>
      <c r="G452" s="3">
        <v>46765.9209534947</v>
      </c>
      <c r="H452" s="3">
        <v>1000000</v>
      </c>
      <c r="I452" s="3">
        <v>10000</v>
      </c>
      <c r="J452" s="3">
        <v>8.4649122807017498</v>
      </c>
    </row>
    <row r="453" spans="1:10" x14ac:dyDescent="0.35">
      <c r="A453" s="3">
        <v>1571</v>
      </c>
      <c r="B453" s="3">
        <v>1572</v>
      </c>
      <c r="C453" s="3">
        <v>7</v>
      </c>
      <c r="D453" s="3">
        <v>3.3</v>
      </c>
      <c r="E453" s="3">
        <v>228</v>
      </c>
      <c r="F453" s="3">
        <v>1930</v>
      </c>
      <c r="G453" s="3">
        <v>46524.250102205697</v>
      </c>
      <c r="H453" s="3">
        <v>100000000</v>
      </c>
      <c r="I453" s="3">
        <v>10</v>
      </c>
      <c r="J453" s="3">
        <v>8.4649122807017498</v>
      </c>
    </row>
    <row r="454" spans="1:10" x14ac:dyDescent="0.35">
      <c r="A454" s="3">
        <v>1572</v>
      </c>
      <c r="B454" s="3">
        <v>1573</v>
      </c>
      <c r="C454" s="3">
        <v>7</v>
      </c>
      <c r="D454" s="3">
        <v>3.3</v>
      </c>
      <c r="E454" s="3">
        <v>216</v>
      </c>
      <c r="F454" s="3">
        <v>1930</v>
      </c>
      <c r="G454" s="3">
        <v>43756.816641286001</v>
      </c>
      <c r="H454" s="3">
        <v>100000000</v>
      </c>
      <c r="I454" s="3">
        <v>10</v>
      </c>
      <c r="J454" s="3">
        <v>8.9351851851851798</v>
      </c>
    </row>
    <row r="455" spans="1:10" x14ac:dyDescent="0.35">
      <c r="A455" s="3">
        <v>1579</v>
      </c>
      <c r="B455" s="3">
        <v>1580</v>
      </c>
      <c r="C455" s="3">
        <v>7</v>
      </c>
      <c r="D455" s="3">
        <v>3.3</v>
      </c>
      <c r="E455" s="3">
        <v>252</v>
      </c>
      <c r="F455" s="3">
        <v>1930</v>
      </c>
      <c r="G455" s="3">
        <v>52059.117024044899</v>
      </c>
      <c r="H455" s="3">
        <v>100000000</v>
      </c>
      <c r="I455" s="3">
        <v>1</v>
      </c>
      <c r="J455" s="3">
        <v>7.6587301587301502</v>
      </c>
    </row>
    <row r="456" spans="1:10" x14ac:dyDescent="0.35">
      <c r="A456" s="3">
        <v>1582</v>
      </c>
      <c r="B456" s="3">
        <v>1583</v>
      </c>
      <c r="C456" s="3">
        <v>8</v>
      </c>
      <c r="D456" s="3">
        <v>1</v>
      </c>
      <c r="E456" s="3">
        <v>228</v>
      </c>
      <c r="F456" s="3">
        <v>1930</v>
      </c>
      <c r="G456" s="3">
        <v>43757.607238550801</v>
      </c>
      <c r="H456" s="3">
        <v>10000000</v>
      </c>
      <c r="I456" s="3">
        <v>100000</v>
      </c>
      <c r="J456" s="3">
        <v>8.4649122807017498</v>
      </c>
    </row>
    <row r="457" spans="1:10" x14ac:dyDescent="0.35">
      <c r="A457" s="3">
        <v>1583</v>
      </c>
      <c r="B457" s="3">
        <v>1584</v>
      </c>
      <c r="C457" s="3">
        <v>8</v>
      </c>
      <c r="D457" s="3">
        <v>1</v>
      </c>
      <c r="E457" s="3">
        <v>192</v>
      </c>
      <c r="F457" s="3">
        <v>1930</v>
      </c>
      <c r="G457" s="3">
        <v>35455.306855791998</v>
      </c>
      <c r="H457" s="3">
        <v>10000000</v>
      </c>
      <c r="I457" s="3">
        <v>100000</v>
      </c>
      <c r="J457" s="3">
        <v>10.0520833333333</v>
      </c>
    </row>
    <row r="458" spans="1:10" x14ac:dyDescent="0.35">
      <c r="A458" s="3">
        <v>1584</v>
      </c>
      <c r="B458" s="3">
        <v>1585</v>
      </c>
      <c r="C458" s="3">
        <v>8</v>
      </c>
      <c r="D458" s="3">
        <v>3.4</v>
      </c>
      <c r="E458" s="3">
        <v>252</v>
      </c>
      <c r="F458" s="3">
        <v>1930</v>
      </c>
      <c r="G458" s="3">
        <v>55092.574591326898</v>
      </c>
      <c r="H458" s="3">
        <v>1000000</v>
      </c>
      <c r="I458" s="3">
        <v>10000</v>
      </c>
      <c r="J458" s="3">
        <v>7.6587301587301502</v>
      </c>
    </row>
    <row r="459" spans="1:10" x14ac:dyDescent="0.35">
      <c r="A459" s="3">
        <v>1585</v>
      </c>
      <c r="B459" s="3">
        <v>1586</v>
      </c>
      <c r="C459" s="3">
        <v>8</v>
      </c>
      <c r="D459" s="3">
        <v>3.4</v>
      </c>
      <c r="E459" s="3">
        <v>288</v>
      </c>
      <c r="F459" s="3">
        <v>1930</v>
      </c>
      <c r="G459" s="3">
        <v>63394.874974085797</v>
      </c>
      <c r="H459" s="3">
        <v>1000000</v>
      </c>
      <c r="I459" s="3">
        <v>10000</v>
      </c>
      <c r="J459" s="3">
        <v>6.7013888888888804</v>
      </c>
    </row>
    <row r="460" spans="1:10" x14ac:dyDescent="0.35">
      <c r="A460" s="3">
        <v>1586</v>
      </c>
      <c r="B460" s="3">
        <v>1587</v>
      </c>
      <c r="C460" s="3">
        <v>8</v>
      </c>
      <c r="D460" s="3">
        <v>3.4</v>
      </c>
      <c r="E460" s="3">
        <v>276</v>
      </c>
      <c r="F460" s="3">
        <v>1930</v>
      </c>
      <c r="G460" s="3">
        <v>60627.441513166203</v>
      </c>
      <c r="H460" s="3">
        <v>1000000</v>
      </c>
      <c r="I460" s="3">
        <v>10000</v>
      </c>
      <c r="J460" s="3">
        <v>6.9927536231884</v>
      </c>
    </row>
    <row r="461" spans="1:10" x14ac:dyDescent="0.35">
      <c r="A461" s="3">
        <v>1587</v>
      </c>
      <c r="B461" s="3">
        <v>1588</v>
      </c>
      <c r="C461" s="3">
        <v>8</v>
      </c>
      <c r="D461" s="3">
        <v>3.4</v>
      </c>
      <c r="E461" s="3">
        <v>240</v>
      </c>
      <c r="F461" s="3">
        <v>1930</v>
      </c>
      <c r="G461" s="3">
        <v>52325.141130407297</v>
      </c>
      <c r="H461" s="3">
        <v>1000000</v>
      </c>
      <c r="I461" s="3">
        <v>10000</v>
      </c>
      <c r="J461" s="3">
        <v>8.0416666666666607</v>
      </c>
    </row>
    <row r="462" spans="1:10" x14ac:dyDescent="0.35">
      <c r="A462" s="3">
        <v>1588</v>
      </c>
      <c r="B462" s="3">
        <v>1589</v>
      </c>
      <c r="C462" s="3">
        <v>8</v>
      </c>
      <c r="D462" s="3">
        <v>3.4</v>
      </c>
      <c r="E462" s="3">
        <v>216</v>
      </c>
      <c r="F462" s="3">
        <v>1930</v>
      </c>
      <c r="G462" s="3">
        <v>46790.274208568102</v>
      </c>
      <c r="H462" s="3">
        <v>1000000</v>
      </c>
      <c r="I462" s="3">
        <v>10000</v>
      </c>
      <c r="J462" s="3">
        <v>8.9351851851851798</v>
      </c>
    </row>
    <row r="463" spans="1:10" x14ac:dyDescent="0.35">
      <c r="A463" s="3">
        <v>1589</v>
      </c>
      <c r="B463" s="3">
        <v>1590</v>
      </c>
      <c r="C463" s="3">
        <v>8</v>
      </c>
      <c r="D463" s="3">
        <v>3.4</v>
      </c>
      <c r="E463" s="3">
        <v>288</v>
      </c>
      <c r="F463" s="3">
        <v>1930</v>
      </c>
      <c r="G463" s="3">
        <v>63394.874974085797</v>
      </c>
      <c r="H463" s="3">
        <v>1000000</v>
      </c>
      <c r="I463" s="3">
        <v>10000</v>
      </c>
      <c r="J463" s="3">
        <v>6.7013888888888804</v>
      </c>
    </row>
    <row r="464" spans="1:10" x14ac:dyDescent="0.35">
      <c r="A464" s="3">
        <v>1590</v>
      </c>
      <c r="B464" s="3">
        <v>1591</v>
      </c>
      <c r="C464" s="3">
        <v>8</v>
      </c>
      <c r="D464" s="3">
        <v>3.3</v>
      </c>
      <c r="E464" s="3">
        <v>228</v>
      </c>
      <c r="F464" s="3">
        <v>1930</v>
      </c>
      <c r="G464" s="3">
        <v>49316.0368181987</v>
      </c>
      <c r="H464" s="3">
        <v>100000000</v>
      </c>
      <c r="I464" s="3">
        <v>10</v>
      </c>
      <c r="J464" s="3">
        <v>8.4649122807017498</v>
      </c>
    </row>
    <row r="465" spans="1:10" x14ac:dyDescent="0.35">
      <c r="A465" s="3">
        <v>1591</v>
      </c>
      <c r="B465" s="3">
        <v>1592</v>
      </c>
      <c r="C465" s="3">
        <v>8</v>
      </c>
      <c r="D465" s="3">
        <v>3.3</v>
      </c>
      <c r="E465" s="3">
        <v>252</v>
      </c>
      <c r="F465" s="3">
        <v>1930</v>
      </c>
      <c r="G465" s="3">
        <v>54850.903740037902</v>
      </c>
      <c r="H465" s="3">
        <v>100000000</v>
      </c>
      <c r="I465" s="3">
        <v>10</v>
      </c>
      <c r="J465" s="3">
        <v>7.6587301587301502</v>
      </c>
    </row>
    <row r="466" spans="1:10" x14ac:dyDescent="0.35">
      <c r="A466" s="3">
        <v>1592</v>
      </c>
      <c r="B466" s="3">
        <v>1593</v>
      </c>
      <c r="C466" s="3">
        <v>8</v>
      </c>
      <c r="D466" s="3">
        <v>3.3</v>
      </c>
      <c r="E466" s="3">
        <v>240</v>
      </c>
      <c r="F466" s="3">
        <v>1930</v>
      </c>
      <c r="G466" s="3">
        <v>52083.470279118301</v>
      </c>
      <c r="H466" s="3">
        <v>100000000</v>
      </c>
      <c r="I466" s="3">
        <v>10</v>
      </c>
      <c r="J466" s="3">
        <v>8.0416666666666607</v>
      </c>
    </row>
    <row r="467" spans="1:10" x14ac:dyDescent="0.35">
      <c r="A467" s="3">
        <v>1593</v>
      </c>
      <c r="B467" s="3">
        <v>1594</v>
      </c>
      <c r="C467" s="3">
        <v>8</v>
      </c>
      <c r="D467" s="3">
        <v>3.3</v>
      </c>
      <c r="E467" s="3">
        <v>264</v>
      </c>
      <c r="F467" s="3">
        <v>1930</v>
      </c>
      <c r="G467" s="3">
        <v>57618.337200957598</v>
      </c>
      <c r="H467" s="3">
        <v>100000000</v>
      </c>
      <c r="I467" s="3">
        <v>10</v>
      </c>
      <c r="J467" s="3">
        <v>7.3106060606060597</v>
      </c>
    </row>
    <row r="468" spans="1:10" x14ac:dyDescent="0.35">
      <c r="A468" s="3">
        <v>1594</v>
      </c>
      <c r="B468" s="3">
        <v>1595</v>
      </c>
      <c r="C468" s="3">
        <v>8</v>
      </c>
      <c r="D468" s="3">
        <v>3.3</v>
      </c>
      <c r="E468" s="3">
        <v>216</v>
      </c>
      <c r="F468" s="3">
        <v>1930</v>
      </c>
      <c r="G468" s="3">
        <v>46548.603357278997</v>
      </c>
      <c r="H468" s="3">
        <v>100000000</v>
      </c>
      <c r="I468" s="3">
        <v>10</v>
      </c>
      <c r="J468" s="3">
        <v>8.9351851851851798</v>
      </c>
    </row>
    <row r="469" spans="1:10" x14ac:dyDescent="0.35">
      <c r="A469" s="3">
        <v>1595</v>
      </c>
      <c r="B469" s="3">
        <v>1596</v>
      </c>
      <c r="C469" s="3">
        <v>8</v>
      </c>
      <c r="D469" s="3">
        <v>3.3</v>
      </c>
      <c r="E469" s="3">
        <v>216</v>
      </c>
      <c r="F469" s="3">
        <v>1930</v>
      </c>
      <c r="G469" s="3">
        <v>46548.603357278997</v>
      </c>
      <c r="H469" s="3">
        <v>100000000</v>
      </c>
      <c r="I469" s="3">
        <v>10</v>
      </c>
      <c r="J469" s="3">
        <v>8.9351851851851798</v>
      </c>
    </row>
    <row r="470" spans="1:10" x14ac:dyDescent="0.35">
      <c r="A470" s="3">
        <v>1596</v>
      </c>
      <c r="B470" s="3">
        <v>1597</v>
      </c>
      <c r="C470" s="3">
        <v>8</v>
      </c>
      <c r="D470" s="3">
        <v>3.3</v>
      </c>
      <c r="E470" s="3">
        <v>264</v>
      </c>
      <c r="F470" s="3">
        <v>1930</v>
      </c>
      <c r="G470" s="3">
        <v>57618.337200957598</v>
      </c>
      <c r="H470" s="3">
        <v>100000000</v>
      </c>
      <c r="I470" s="3">
        <v>1</v>
      </c>
      <c r="J470" s="3">
        <v>7.3106060606060597</v>
      </c>
    </row>
    <row r="471" spans="1:10" x14ac:dyDescent="0.35">
      <c r="A471" s="3">
        <v>1597</v>
      </c>
      <c r="B471" s="3">
        <v>1598</v>
      </c>
      <c r="C471" s="3">
        <v>8</v>
      </c>
      <c r="D471" s="3">
        <v>3.3</v>
      </c>
      <c r="E471" s="3">
        <v>264</v>
      </c>
      <c r="F471" s="3">
        <v>1930</v>
      </c>
      <c r="G471" s="3">
        <v>57618.337200957598</v>
      </c>
      <c r="H471" s="3">
        <v>100000000</v>
      </c>
      <c r="I471" s="3">
        <v>1</v>
      </c>
      <c r="J471" s="3">
        <v>7.3106060606060597</v>
      </c>
    </row>
    <row r="472" spans="1:10" x14ac:dyDescent="0.35">
      <c r="A472" s="3">
        <v>1598</v>
      </c>
      <c r="B472" s="3">
        <v>1599</v>
      </c>
      <c r="C472" s="3">
        <v>8</v>
      </c>
      <c r="D472" s="3">
        <v>3.3</v>
      </c>
      <c r="E472" s="3">
        <v>264</v>
      </c>
      <c r="F472" s="3">
        <v>1930</v>
      </c>
      <c r="G472" s="3">
        <v>57618.337200957598</v>
      </c>
      <c r="H472" s="3">
        <v>100000000</v>
      </c>
      <c r="I472" s="3">
        <v>1</v>
      </c>
      <c r="J472" s="3">
        <v>7.3106060606060597</v>
      </c>
    </row>
    <row r="473" spans="1:10" x14ac:dyDescent="0.35">
      <c r="A473" s="3">
        <v>1599</v>
      </c>
      <c r="B473" s="3">
        <v>1600</v>
      </c>
      <c r="C473" s="3">
        <v>8</v>
      </c>
      <c r="D473" s="3">
        <v>3.3</v>
      </c>
      <c r="E473" s="3">
        <v>240</v>
      </c>
      <c r="F473" s="3">
        <v>1930</v>
      </c>
      <c r="G473" s="3">
        <v>52083.470279118301</v>
      </c>
      <c r="H473" s="3">
        <v>100000000</v>
      </c>
      <c r="I473" s="3">
        <v>1</v>
      </c>
      <c r="J473" s="3">
        <v>8.0416666666666607</v>
      </c>
    </row>
    <row r="474" spans="1:10" x14ac:dyDescent="0.35">
      <c r="A474" s="3">
        <v>1600</v>
      </c>
      <c r="B474" s="3">
        <v>1601</v>
      </c>
      <c r="C474" s="3">
        <v>2</v>
      </c>
      <c r="D474" s="3">
        <v>1</v>
      </c>
      <c r="E474" s="3">
        <v>180</v>
      </c>
      <c r="F474" s="3">
        <v>1640</v>
      </c>
      <c r="G474" s="3">
        <v>15296.6960523739</v>
      </c>
      <c r="H474" s="3">
        <v>1</v>
      </c>
      <c r="I474" s="3">
        <v>100000000</v>
      </c>
      <c r="J474" s="3">
        <v>9.1111111111111107</v>
      </c>
    </row>
    <row r="475" spans="1:10" x14ac:dyDescent="0.35">
      <c r="A475" s="3">
        <v>1601</v>
      </c>
      <c r="B475" s="3">
        <v>1602</v>
      </c>
      <c r="C475" s="3">
        <v>2</v>
      </c>
      <c r="D475" s="3">
        <v>1</v>
      </c>
      <c r="E475" s="3">
        <v>228</v>
      </c>
      <c r="F475" s="3">
        <v>1640</v>
      </c>
      <c r="G475" s="3">
        <v>26366.429896052399</v>
      </c>
      <c r="H475" s="3">
        <v>1</v>
      </c>
      <c r="I475" s="3">
        <v>100000000</v>
      </c>
      <c r="J475" s="3">
        <v>7.1929824561403501</v>
      </c>
    </row>
    <row r="476" spans="1:10" x14ac:dyDescent="0.35">
      <c r="A476" s="3">
        <v>1602</v>
      </c>
      <c r="B476" s="3">
        <v>1603</v>
      </c>
      <c r="C476" s="3">
        <v>2</v>
      </c>
      <c r="D476" s="3">
        <v>1</v>
      </c>
      <c r="E476" s="3">
        <v>228</v>
      </c>
      <c r="F476" s="3">
        <v>1640</v>
      </c>
      <c r="G476" s="3">
        <v>26366.429896052399</v>
      </c>
      <c r="H476" s="3">
        <v>1</v>
      </c>
      <c r="I476" s="3">
        <v>100000000</v>
      </c>
      <c r="J476" s="3">
        <v>7.1929824561403501</v>
      </c>
    </row>
    <row r="477" spans="1:10" x14ac:dyDescent="0.35">
      <c r="A477" s="3">
        <v>1603</v>
      </c>
      <c r="B477" s="3">
        <v>1604</v>
      </c>
      <c r="C477" s="3">
        <v>2</v>
      </c>
      <c r="D477" s="3">
        <v>3.3</v>
      </c>
      <c r="E477" s="3">
        <v>204</v>
      </c>
      <c r="F477" s="3">
        <v>1640</v>
      </c>
      <c r="G477" s="3">
        <v>26389.992553861</v>
      </c>
      <c r="H477" s="3">
        <v>1</v>
      </c>
      <c r="I477" s="3">
        <v>10</v>
      </c>
      <c r="J477" s="3">
        <v>8.0392156862745097</v>
      </c>
    </row>
    <row r="478" spans="1:10" x14ac:dyDescent="0.35">
      <c r="A478" s="3">
        <v>1604</v>
      </c>
      <c r="B478" s="3">
        <v>1605</v>
      </c>
      <c r="C478" s="3">
        <v>2</v>
      </c>
      <c r="D478" s="3">
        <v>3.3</v>
      </c>
      <c r="E478" s="3">
        <v>204</v>
      </c>
      <c r="F478" s="3">
        <v>1640</v>
      </c>
      <c r="G478" s="3">
        <v>26389.992553861</v>
      </c>
      <c r="H478" s="3">
        <v>1000</v>
      </c>
      <c r="I478" s="3">
        <v>10</v>
      </c>
      <c r="J478" s="3">
        <v>8.0392156862745097</v>
      </c>
    </row>
    <row r="479" spans="1:10" x14ac:dyDescent="0.35">
      <c r="A479" s="3">
        <v>1605</v>
      </c>
      <c r="B479" s="3">
        <v>1606</v>
      </c>
      <c r="C479" s="3">
        <v>2</v>
      </c>
      <c r="D479" s="3">
        <v>3.3</v>
      </c>
      <c r="E479" s="3">
        <v>240</v>
      </c>
      <c r="F479" s="3">
        <v>1640</v>
      </c>
      <c r="G479" s="3">
        <v>34692.2929366198</v>
      </c>
      <c r="H479" s="3">
        <v>1</v>
      </c>
      <c r="I479" s="3">
        <v>10</v>
      </c>
      <c r="J479" s="3">
        <v>6.8333333333333304</v>
      </c>
    </row>
    <row r="480" spans="1:10" x14ac:dyDescent="0.35">
      <c r="A480" s="3">
        <v>1606</v>
      </c>
      <c r="B480" s="3">
        <v>1607</v>
      </c>
      <c r="C480" s="3">
        <v>2</v>
      </c>
      <c r="D480" s="3">
        <v>3.3</v>
      </c>
      <c r="E480" s="3">
        <v>180</v>
      </c>
      <c r="F480" s="3">
        <v>1640</v>
      </c>
      <c r="G480" s="3">
        <v>20855.1256320217</v>
      </c>
      <c r="H480" s="3">
        <v>1000</v>
      </c>
      <c r="I480" s="3">
        <v>10</v>
      </c>
      <c r="J480" s="3">
        <v>9.1111111111111107</v>
      </c>
    </row>
    <row r="481" spans="1:10" x14ac:dyDescent="0.35">
      <c r="A481" s="3">
        <v>1607</v>
      </c>
      <c r="B481" s="3">
        <v>1608</v>
      </c>
      <c r="C481" s="3">
        <v>2</v>
      </c>
      <c r="D481" s="3">
        <v>3.3</v>
      </c>
      <c r="E481" s="3">
        <v>192</v>
      </c>
      <c r="F481" s="3">
        <v>1640</v>
      </c>
      <c r="G481" s="3">
        <v>23622.559092941301</v>
      </c>
      <c r="H481" s="3">
        <v>1</v>
      </c>
      <c r="I481" s="3">
        <v>10</v>
      </c>
      <c r="J481" s="3">
        <v>8.5416666666666607</v>
      </c>
    </row>
    <row r="482" spans="1:10" x14ac:dyDescent="0.35">
      <c r="A482" s="3">
        <v>1608</v>
      </c>
      <c r="B482" s="3">
        <v>1609</v>
      </c>
      <c r="C482" s="3">
        <v>2</v>
      </c>
      <c r="D482" s="3">
        <v>3.3</v>
      </c>
      <c r="E482" s="3">
        <v>204</v>
      </c>
      <c r="F482" s="3">
        <v>1640</v>
      </c>
      <c r="G482" s="3">
        <v>26389.992553861</v>
      </c>
      <c r="H482" s="3">
        <v>1</v>
      </c>
      <c r="I482" s="3">
        <v>10</v>
      </c>
      <c r="J482" s="3">
        <v>8.0392156862745097</v>
      </c>
    </row>
    <row r="483" spans="1:10" x14ac:dyDescent="0.35">
      <c r="A483" s="3">
        <v>1609</v>
      </c>
      <c r="B483" s="3">
        <v>1610</v>
      </c>
      <c r="C483" s="3">
        <v>2</v>
      </c>
      <c r="D483" s="3">
        <v>3.3</v>
      </c>
      <c r="E483" s="3">
        <v>228</v>
      </c>
      <c r="F483" s="3">
        <v>1640</v>
      </c>
      <c r="G483" s="3">
        <v>31924.859475700199</v>
      </c>
      <c r="H483" s="3">
        <v>1000</v>
      </c>
      <c r="I483" s="3">
        <v>10</v>
      </c>
      <c r="J483" s="3">
        <v>7.1929824561403501</v>
      </c>
    </row>
    <row r="484" spans="1:10" x14ac:dyDescent="0.35">
      <c r="A484" s="3">
        <v>1610</v>
      </c>
      <c r="B484" s="3">
        <v>1611</v>
      </c>
      <c r="C484" s="3">
        <v>2</v>
      </c>
      <c r="D484" s="3">
        <v>3.3</v>
      </c>
      <c r="E484" s="3">
        <v>216</v>
      </c>
      <c r="F484" s="3">
        <v>1640</v>
      </c>
      <c r="G484" s="3">
        <v>29157.426014780602</v>
      </c>
      <c r="H484" s="3">
        <v>1000</v>
      </c>
      <c r="I484" s="3">
        <v>10</v>
      </c>
      <c r="J484" s="3">
        <v>7.5925925925925899</v>
      </c>
    </row>
    <row r="485" spans="1:10" x14ac:dyDescent="0.35">
      <c r="A485" s="3">
        <v>1611</v>
      </c>
      <c r="B485" s="3">
        <v>1612</v>
      </c>
      <c r="C485" s="3">
        <v>2</v>
      </c>
      <c r="D485" s="3">
        <v>3.3</v>
      </c>
      <c r="E485" s="3">
        <v>180</v>
      </c>
      <c r="F485" s="3">
        <v>1640</v>
      </c>
      <c r="G485" s="3">
        <v>20855.1256320217</v>
      </c>
      <c r="H485" s="3">
        <v>1</v>
      </c>
      <c r="I485" s="3">
        <v>10</v>
      </c>
      <c r="J485" s="3">
        <v>9.1111111111111107</v>
      </c>
    </row>
    <row r="486" spans="1:10" x14ac:dyDescent="0.35">
      <c r="A486" s="3">
        <v>1612</v>
      </c>
      <c r="B486" s="3">
        <v>1613</v>
      </c>
      <c r="C486" s="3">
        <v>2</v>
      </c>
      <c r="D486" s="3">
        <v>3.3</v>
      </c>
      <c r="E486" s="3">
        <v>180</v>
      </c>
      <c r="F486" s="3">
        <v>1640</v>
      </c>
      <c r="G486" s="3">
        <v>20855.1256320217</v>
      </c>
      <c r="H486" s="3">
        <v>1</v>
      </c>
      <c r="I486" s="3">
        <v>10</v>
      </c>
      <c r="J486" s="3">
        <v>9.1111111111111107</v>
      </c>
    </row>
    <row r="487" spans="1:10" x14ac:dyDescent="0.35">
      <c r="A487" s="3">
        <v>1613</v>
      </c>
      <c r="B487" s="3">
        <v>1614</v>
      </c>
      <c r="C487" s="3">
        <v>2</v>
      </c>
      <c r="D487" s="3">
        <v>3.3</v>
      </c>
      <c r="E487" s="3">
        <v>180</v>
      </c>
      <c r="F487" s="3">
        <v>1640</v>
      </c>
      <c r="G487" s="3">
        <v>20855.1256320217</v>
      </c>
      <c r="H487" s="3">
        <v>1000</v>
      </c>
      <c r="I487" s="3">
        <v>10</v>
      </c>
      <c r="J487" s="3">
        <v>9.1111111111111107</v>
      </c>
    </row>
    <row r="488" spans="1:10" x14ac:dyDescent="0.35">
      <c r="A488" s="3">
        <v>1614</v>
      </c>
      <c r="B488" s="3">
        <v>1615</v>
      </c>
      <c r="C488" s="3">
        <v>2</v>
      </c>
      <c r="D488" s="3">
        <v>3.3</v>
      </c>
      <c r="E488" s="3">
        <v>192</v>
      </c>
      <c r="F488" s="3">
        <v>1640</v>
      </c>
      <c r="G488" s="3">
        <v>23622.559092941301</v>
      </c>
      <c r="H488" s="3">
        <v>1</v>
      </c>
      <c r="I488" s="3">
        <v>10</v>
      </c>
      <c r="J488" s="3">
        <v>8.5416666666666607</v>
      </c>
    </row>
    <row r="489" spans="1:10" x14ac:dyDescent="0.35">
      <c r="A489" s="3">
        <v>1615</v>
      </c>
      <c r="B489" s="3">
        <v>1616</v>
      </c>
      <c r="C489" s="3">
        <v>2</v>
      </c>
      <c r="D489" s="3">
        <v>3.3</v>
      </c>
      <c r="E489" s="3">
        <v>228</v>
      </c>
      <c r="F489" s="3">
        <v>1640</v>
      </c>
      <c r="G489" s="3">
        <v>31924.859475700199</v>
      </c>
      <c r="H489" s="3">
        <v>1000</v>
      </c>
      <c r="I489" s="3">
        <v>10</v>
      </c>
      <c r="J489" s="3">
        <v>7.1929824561403501</v>
      </c>
    </row>
    <row r="490" spans="1:10" x14ac:dyDescent="0.35">
      <c r="A490" s="3">
        <v>1616</v>
      </c>
      <c r="B490" s="3">
        <v>1617</v>
      </c>
      <c r="C490" s="3">
        <v>3</v>
      </c>
      <c r="D490" s="3">
        <v>1</v>
      </c>
      <c r="E490" s="3">
        <v>204</v>
      </c>
      <c r="F490" s="3">
        <v>1640</v>
      </c>
      <c r="G490" s="3">
        <v>23623.349690206102</v>
      </c>
      <c r="H490" s="3">
        <v>1</v>
      </c>
      <c r="I490" s="3">
        <v>100000000</v>
      </c>
      <c r="J490" s="3">
        <v>8.0392156862745097</v>
      </c>
    </row>
    <row r="491" spans="1:10" x14ac:dyDescent="0.35">
      <c r="A491" s="3">
        <v>1617</v>
      </c>
      <c r="B491" s="3">
        <v>1618</v>
      </c>
      <c r="C491" s="3">
        <v>3</v>
      </c>
      <c r="D491" s="3">
        <v>1</v>
      </c>
      <c r="E491" s="3">
        <v>192</v>
      </c>
      <c r="F491" s="3">
        <v>1640</v>
      </c>
      <c r="G491" s="3">
        <v>20855.9162292865</v>
      </c>
      <c r="H491" s="3">
        <v>1</v>
      </c>
      <c r="I491" s="3">
        <v>100000000</v>
      </c>
      <c r="J491" s="3">
        <v>8.5416666666666607</v>
      </c>
    </row>
    <row r="492" spans="1:10" x14ac:dyDescent="0.35">
      <c r="A492" s="3">
        <v>1618</v>
      </c>
      <c r="B492" s="3">
        <v>1619</v>
      </c>
      <c r="C492" s="3">
        <v>3</v>
      </c>
      <c r="D492" s="3">
        <v>1</v>
      </c>
      <c r="E492" s="3">
        <v>192</v>
      </c>
      <c r="F492" s="3">
        <v>1640</v>
      </c>
      <c r="G492" s="3">
        <v>20855.9162292865</v>
      </c>
      <c r="H492" s="3">
        <v>1</v>
      </c>
      <c r="I492" s="3">
        <v>100000000</v>
      </c>
      <c r="J492" s="3">
        <v>8.5416666666666607</v>
      </c>
    </row>
    <row r="493" spans="1:10" x14ac:dyDescent="0.35">
      <c r="A493" s="3">
        <v>1619</v>
      </c>
      <c r="B493" s="3">
        <v>1620</v>
      </c>
      <c r="C493" s="3">
        <v>3</v>
      </c>
      <c r="D493" s="3">
        <v>1</v>
      </c>
      <c r="E493" s="3">
        <v>216</v>
      </c>
      <c r="F493" s="3">
        <v>1640</v>
      </c>
      <c r="G493" s="3">
        <v>26390.783151125801</v>
      </c>
      <c r="H493" s="3">
        <v>1</v>
      </c>
      <c r="I493" s="3">
        <v>100000000</v>
      </c>
      <c r="J493" s="3">
        <v>7.5925925925925899</v>
      </c>
    </row>
    <row r="494" spans="1:10" x14ac:dyDescent="0.35">
      <c r="A494" s="3">
        <v>1620</v>
      </c>
      <c r="B494" s="3">
        <v>1621</v>
      </c>
      <c r="C494" s="3">
        <v>3</v>
      </c>
      <c r="D494" s="3">
        <v>1</v>
      </c>
      <c r="E494" s="3">
        <v>240</v>
      </c>
      <c r="F494" s="3">
        <v>1640</v>
      </c>
      <c r="G494" s="3">
        <v>31925.650072965</v>
      </c>
      <c r="H494" s="3">
        <v>1</v>
      </c>
      <c r="I494" s="3">
        <v>100000000</v>
      </c>
      <c r="J494" s="3">
        <v>6.8333333333333304</v>
      </c>
    </row>
    <row r="495" spans="1:10" x14ac:dyDescent="0.35">
      <c r="A495" s="3">
        <v>1621</v>
      </c>
      <c r="B495" s="3">
        <v>1622</v>
      </c>
      <c r="C495" s="3">
        <v>3</v>
      </c>
      <c r="D495" s="3">
        <v>1</v>
      </c>
      <c r="E495" s="3">
        <v>192</v>
      </c>
      <c r="F495" s="3">
        <v>1640</v>
      </c>
      <c r="G495" s="3">
        <v>20855.9162292865</v>
      </c>
      <c r="H495" s="3">
        <v>1</v>
      </c>
      <c r="I495" s="3">
        <v>100000000</v>
      </c>
      <c r="J495" s="3">
        <v>8.5416666666666607</v>
      </c>
    </row>
    <row r="496" spans="1:10" x14ac:dyDescent="0.35">
      <c r="A496" s="3">
        <v>1622</v>
      </c>
      <c r="B496" s="3">
        <v>1623</v>
      </c>
      <c r="C496" s="3">
        <v>3</v>
      </c>
      <c r="D496" s="3">
        <v>3.3</v>
      </c>
      <c r="E496" s="3">
        <v>228</v>
      </c>
      <c r="F496" s="3">
        <v>1640</v>
      </c>
      <c r="G496" s="3">
        <v>34716.646191693202</v>
      </c>
      <c r="H496" s="3">
        <v>1</v>
      </c>
      <c r="I496" s="3">
        <v>10</v>
      </c>
      <c r="J496" s="3">
        <v>7.1929824561403501</v>
      </c>
    </row>
    <row r="497" spans="1:10" x14ac:dyDescent="0.35">
      <c r="A497" s="3">
        <v>1623</v>
      </c>
      <c r="B497" s="3">
        <v>1624</v>
      </c>
      <c r="C497" s="3">
        <v>3</v>
      </c>
      <c r="D497" s="3">
        <v>3.3</v>
      </c>
      <c r="E497" s="3">
        <v>216</v>
      </c>
      <c r="F497" s="3">
        <v>1640</v>
      </c>
      <c r="G497" s="3">
        <v>31949.212730773601</v>
      </c>
      <c r="H497" s="3">
        <v>1</v>
      </c>
      <c r="I497" s="3">
        <v>10</v>
      </c>
      <c r="J497" s="3">
        <v>7.5925925925925899</v>
      </c>
    </row>
    <row r="498" spans="1:10" x14ac:dyDescent="0.35">
      <c r="A498" s="3">
        <v>1624</v>
      </c>
      <c r="B498" s="3">
        <v>1625</v>
      </c>
      <c r="C498" s="3">
        <v>3</v>
      </c>
      <c r="D498" s="3">
        <v>3.3</v>
      </c>
      <c r="E498" s="3">
        <v>192</v>
      </c>
      <c r="F498" s="3">
        <v>1640</v>
      </c>
      <c r="G498" s="3">
        <v>26414.3458089343</v>
      </c>
      <c r="H498" s="3">
        <v>1000</v>
      </c>
      <c r="I498" s="3">
        <v>10</v>
      </c>
      <c r="J498" s="3">
        <v>8.5416666666666607</v>
      </c>
    </row>
    <row r="499" spans="1:10" x14ac:dyDescent="0.35">
      <c r="A499" s="3">
        <v>1625</v>
      </c>
      <c r="B499" s="3">
        <v>1626</v>
      </c>
      <c r="C499" s="3">
        <v>3</v>
      </c>
      <c r="D499" s="3">
        <v>3.3</v>
      </c>
      <c r="E499" s="3">
        <v>216</v>
      </c>
      <c r="F499" s="3">
        <v>1640</v>
      </c>
      <c r="G499" s="3">
        <v>31949.212730773601</v>
      </c>
      <c r="H499" s="3">
        <v>1000</v>
      </c>
      <c r="I499" s="3">
        <v>10</v>
      </c>
      <c r="J499" s="3">
        <v>7.5925925925925899</v>
      </c>
    </row>
    <row r="500" spans="1:10" x14ac:dyDescent="0.35">
      <c r="A500" s="3">
        <v>1626</v>
      </c>
      <c r="B500" s="3">
        <v>1627</v>
      </c>
      <c r="C500" s="3">
        <v>3</v>
      </c>
      <c r="D500" s="3">
        <v>3.3</v>
      </c>
      <c r="E500" s="3">
        <v>228</v>
      </c>
      <c r="F500" s="3">
        <v>1640</v>
      </c>
      <c r="G500" s="3">
        <v>34716.646191693202</v>
      </c>
      <c r="H500" s="3">
        <v>1000</v>
      </c>
      <c r="I500" s="3">
        <v>10</v>
      </c>
      <c r="J500" s="3">
        <v>7.1929824561403501</v>
      </c>
    </row>
    <row r="501" spans="1:10" x14ac:dyDescent="0.35">
      <c r="A501" s="3">
        <v>1627</v>
      </c>
      <c r="B501" s="3">
        <v>1628</v>
      </c>
      <c r="C501" s="3">
        <v>3</v>
      </c>
      <c r="D501" s="3">
        <v>3.3</v>
      </c>
      <c r="E501" s="3">
        <v>204</v>
      </c>
      <c r="F501" s="3">
        <v>1640</v>
      </c>
      <c r="G501" s="3">
        <v>29181.779269854</v>
      </c>
      <c r="H501" s="3">
        <v>1000</v>
      </c>
      <c r="I501" s="3">
        <v>10</v>
      </c>
      <c r="J501" s="3">
        <v>8.0392156862745097</v>
      </c>
    </row>
    <row r="502" spans="1:10" x14ac:dyDescent="0.35">
      <c r="A502" s="3">
        <v>1628</v>
      </c>
      <c r="B502" s="3">
        <v>1629</v>
      </c>
      <c r="C502" s="3">
        <v>3</v>
      </c>
      <c r="D502" s="3">
        <v>3.3</v>
      </c>
      <c r="E502" s="3">
        <v>168</v>
      </c>
      <c r="F502" s="3">
        <v>1640</v>
      </c>
      <c r="G502" s="3">
        <v>20879.478887095102</v>
      </c>
      <c r="H502" s="3">
        <v>1</v>
      </c>
      <c r="I502" s="3">
        <v>10</v>
      </c>
      <c r="J502" s="3">
        <v>9.7619047619047592</v>
      </c>
    </row>
    <row r="503" spans="1:10" x14ac:dyDescent="0.35">
      <c r="A503" s="3">
        <v>1629</v>
      </c>
      <c r="B503" s="3">
        <v>1630</v>
      </c>
      <c r="C503" s="3">
        <v>3</v>
      </c>
      <c r="D503" s="3">
        <v>3.3</v>
      </c>
      <c r="E503" s="3">
        <v>192</v>
      </c>
      <c r="F503" s="3">
        <v>1640</v>
      </c>
      <c r="G503" s="3">
        <v>26414.3458089343</v>
      </c>
      <c r="H503" s="3">
        <v>1</v>
      </c>
      <c r="I503" s="3">
        <v>10</v>
      </c>
      <c r="J503" s="3">
        <v>8.5416666666666607</v>
      </c>
    </row>
    <row r="504" spans="1:10" x14ac:dyDescent="0.35">
      <c r="A504" s="3">
        <v>1630</v>
      </c>
      <c r="B504" s="3">
        <v>1631</v>
      </c>
      <c r="C504" s="3">
        <v>3</v>
      </c>
      <c r="D504" s="3">
        <v>3.3</v>
      </c>
      <c r="E504" s="3">
        <v>156</v>
      </c>
      <c r="F504" s="3">
        <v>1640</v>
      </c>
      <c r="G504" s="3">
        <v>18112.0454261755</v>
      </c>
      <c r="H504" s="3">
        <v>1</v>
      </c>
      <c r="I504" s="3">
        <v>10</v>
      </c>
      <c r="J504" s="3">
        <v>10.5128205128205</v>
      </c>
    </row>
    <row r="505" spans="1:10" x14ac:dyDescent="0.35">
      <c r="A505" s="3">
        <v>1631</v>
      </c>
      <c r="B505" s="3">
        <v>1632</v>
      </c>
      <c r="C505" s="3">
        <v>3</v>
      </c>
      <c r="D505" s="3">
        <v>3.3</v>
      </c>
      <c r="E505" s="3">
        <v>192</v>
      </c>
      <c r="F505" s="3">
        <v>1640</v>
      </c>
      <c r="G505" s="3">
        <v>26414.3458089343</v>
      </c>
      <c r="H505" s="3">
        <v>1000</v>
      </c>
      <c r="I505" s="3">
        <v>10</v>
      </c>
      <c r="J505" s="3">
        <v>8.5416666666666607</v>
      </c>
    </row>
    <row r="506" spans="1:10" x14ac:dyDescent="0.35">
      <c r="A506" s="3">
        <v>1632</v>
      </c>
      <c r="B506" s="3">
        <v>1633</v>
      </c>
      <c r="C506" s="3">
        <v>3</v>
      </c>
      <c r="D506" s="3">
        <v>3.3</v>
      </c>
      <c r="E506" s="3">
        <v>204</v>
      </c>
      <c r="F506" s="3">
        <v>1640</v>
      </c>
      <c r="G506" s="3">
        <v>29181.779269854</v>
      </c>
      <c r="H506" s="3">
        <v>1000</v>
      </c>
      <c r="I506" s="3">
        <v>10</v>
      </c>
      <c r="J506" s="3">
        <v>8.0392156862745097</v>
      </c>
    </row>
    <row r="507" spans="1:10" x14ac:dyDescent="0.35">
      <c r="A507" s="3">
        <v>1633</v>
      </c>
      <c r="B507" s="3">
        <v>1634</v>
      </c>
      <c r="C507" s="3">
        <v>3</v>
      </c>
      <c r="D507" s="3">
        <v>3.3</v>
      </c>
      <c r="E507" s="3">
        <v>204</v>
      </c>
      <c r="F507" s="3">
        <v>1640</v>
      </c>
      <c r="G507" s="3">
        <v>29181.779269854</v>
      </c>
      <c r="H507" s="3">
        <v>1000</v>
      </c>
      <c r="I507" s="3">
        <v>10</v>
      </c>
      <c r="J507" s="3">
        <v>8.0392156862745097</v>
      </c>
    </row>
    <row r="508" spans="1:10" x14ac:dyDescent="0.35">
      <c r="A508" s="3">
        <v>1634</v>
      </c>
      <c r="B508" s="3">
        <v>1635</v>
      </c>
      <c r="C508" s="3">
        <v>3</v>
      </c>
      <c r="D508" s="3">
        <v>3.3</v>
      </c>
      <c r="E508" s="3">
        <v>204</v>
      </c>
      <c r="F508" s="3">
        <v>1640</v>
      </c>
      <c r="G508" s="3">
        <v>29181.779269854</v>
      </c>
      <c r="H508" s="3">
        <v>1000</v>
      </c>
      <c r="I508" s="3">
        <v>10</v>
      </c>
      <c r="J508" s="3">
        <v>8.0392156862745097</v>
      </c>
    </row>
    <row r="509" spans="1:10" x14ac:dyDescent="0.35">
      <c r="A509" s="3">
        <v>1635</v>
      </c>
      <c r="B509" s="3">
        <v>1636</v>
      </c>
      <c r="C509" s="3">
        <v>4</v>
      </c>
      <c r="D509" s="3">
        <v>2</v>
      </c>
      <c r="E509" s="3">
        <v>180</v>
      </c>
      <c r="F509" s="3">
        <v>1640</v>
      </c>
      <c r="G509" s="3">
        <v>23296.977997250298</v>
      </c>
      <c r="H509" s="3">
        <v>10000</v>
      </c>
      <c r="I509" s="3">
        <v>10000000</v>
      </c>
      <c r="J509" s="3">
        <v>9.1111111111111107</v>
      </c>
    </row>
    <row r="510" spans="1:10" x14ac:dyDescent="0.35">
      <c r="A510" s="3">
        <v>1636</v>
      </c>
      <c r="B510" s="3">
        <v>1637</v>
      </c>
      <c r="C510" s="3">
        <v>4</v>
      </c>
      <c r="D510" s="3">
        <v>2</v>
      </c>
      <c r="E510" s="3">
        <v>168</v>
      </c>
      <c r="F510" s="3">
        <v>1640</v>
      </c>
      <c r="G510" s="3">
        <v>20529.544536330599</v>
      </c>
      <c r="H510" s="3">
        <v>10000</v>
      </c>
      <c r="I510" s="3">
        <v>10000000</v>
      </c>
      <c r="J510" s="3">
        <v>9.7619047619047592</v>
      </c>
    </row>
    <row r="511" spans="1:10" x14ac:dyDescent="0.35">
      <c r="A511" s="3">
        <v>1637</v>
      </c>
      <c r="B511" s="3">
        <v>1638</v>
      </c>
      <c r="C511" s="3">
        <v>4</v>
      </c>
      <c r="D511" s="3">
        <v>2</v>
      </c>
      <c r="E511" s="3">
        <v>168</v>
      </c>
      <c r="F511" s="3">
        <v>1640</v>
      </c>
      <c r="G511" s="3">
        <v>20529.544536330599</v>
      </c>
      <c r="H511" s="3">
        <v>10000</v>
      </c>
      <c r="I511" s="3">
        <v>10000000</v>
      </c>
      <c r="J511" s="3">
        <v>9.7619047619047592</v>
      </c>
    </row>
    <row r="512" spans="1:10" x14ac:dyDescent="0.35">
      <c r="A512" s="3">
        <v>1638</v>
      </c>
      <c r="B512" s="3">
        <v>1639</v>
      </c>
      <c r="C512" s="3">
        <v>4</v>
      </c>
      <c r="D512" s="3">
        <v>2</v>
      </c>
      <c r="E512" s="3">
        <v>180</v>
      </c>
      <c r="F512" s="3">
        <v>1640</v>
      </c>
      <c r="G512" s="3">
        <v>23296.977997250298</v>
      </c>
      <c r="H512" s="3">
        <v>10000</v>
      </c>
      <c r="I512" s="3">
        <v>10000000</v>
      </c>
      <c r="J512" s="3">
        <v>9.1111111111111107</v>
      </c>
    </row>
    <row r="513" spans="1:10" x14ac:dyDescent="0.35">
      <c r="A513" s="3">
        <v>1639</v>
      </c>
      <c r="B513" s="3">
        <v>1640</v>
      </c>
      <c r="C513" s="3">
        <v>4</v>
      </c>
      <c r="D513" s="3">
        <v>2</v>
      </c>
      <c r="E513" s="3">
        <v>168</v>
      </c>
      <c r="F513" s="3">
        <v>1640</v>
      </c>
      <c r="G513" s="3">
        <v>20529.544536330599</v>
      </c>
      <c r="H513" s="3">
        <v>10000</v>
      </c>
      <c r="I513" s="3">
        <v>10000000</v>
      </c>
      <c r="J513" s="3">
        <v>9.7619047619047592</v>
      </c>
    </row>
    <row r="514" spans="1:10" x14ac:dyDescent="0.35">
      <c r="A514" s="3">
        <v>1640</v>
      </c>
      <c r="B514" s="3">
        <v>1641</v>
      </c>
      <c r="C514" s="3">
        <v>4</v>
      </c>
      <c r="D514" s="3">
        <v>2</v>
      </c>
      <c r="E514" s="3">
        <v>180</v>
      </c>
      <c r="F514" s="3">
        <v>1640</v>
      </c>
      <c r="G514" s="3">
        <v>23296.977997250298</v>
      </c>
      <c r="H514" s="3">
        <v>10000</v>
      </c>
      <c r="I514" s="3">
        <v>10000000</v>
      </c>
      <c r="J514" s="3">
        <v>9.1111111111111107</v>
      </c>
    </row>
    <row r="515" spans="1:10" x14ac:dyDescent="0.35">
      <c r="A515" s="3">
        <v>1641</v>
      </c>
      <c r="B515" s="3">
        <v>1642</v>
      </c>
      <c r="C515" s="3">
        <v>4</v>
      </c>
      <c r="D515" s="3">
        <v>2</v>
      </c>
      <c r="E515" s="3">
        <v>180</v>
      </c>
      <c r="F515" s="3">
        <v>1640</v>
      </c>
      <c r="G515" s="3">
        <v>23296.977997250298</v>
      </c>
      <c r="H515" s="3">
        <v>10000</v>
      </c>
      <c r="I515" s="3">
        <v>10000000</v>
      </c>
      <c r="J515" s="3">
        <v>9.1111111111111107</v>
      </c>
    </row>
    <row r="516" spans="1:10" x14ac:dyDescent="0.35">
      <c r="A516" s="3">
        <v>1642</v>
      </c>
      <c r="B516" s="3">
        <v>1643</v>
      </c>
      <c r="C516" s="3">
        <v>4</v>
      </c>
      <c r="D516" s="3">
        <v>2</v>
      </c>
      <c r="E516" s="3">
        <v>192</v>
      </c>
      <c r="F516" s="3">
        <v>1640</v>
      </c>
      <c r="G516" s="3">
        <v>26064.4114581699</v>
      </c>
      <c r="H516" s="3">
        <v>10000</v>
      </c>
      <c r="I516" s="3">
        <v>10000000</v>
      </c>
      <c r="J516" s="3">
        <v>8.5416666666666607</v>
      </c>
    </row>
    <row r="517" spans="1:10" x14ac:dyDescent="0.35">
      <c r="A517" s="3">
        <v>1643</v>
      </c>
      <c r="B517" s="3">
        <v>1644</v>
      </c>
      <c r="C517" s="3">
        <v>4</v>
      </c>
      <c r="D517" s="3">
        <v>2</v>
      </c>
      <c r="E517" s="3">
        <v>180</v>
      </c>
      <c r="F517" s="3">
        <v>1640</v>
      </c>
      <c r="G517" s="3">
        <v>23296.977997250298</v>
      </c>
      <c r="H517" s="3">
        <v>10000</v>
      </c>
      <c r="I517" s="3">
        <v>10000000</v>
      </c>
      <c r="J517" s="3">
        <v>9.1111111111111107</v>
      </c>
    </row>
    <row r="518" spans="1:10" x14ac:dyDescent="0.35">
      <c r="A518" s="3">
        <v>1644</v>
      </c>
      <c r="B518" s="3">
        <v>1645</v>
      </c>
      <c r="C518" s="3">
        <v>4</v>
      </c>
      <c r="D518" s="3">
        <v>2</v>
      </c>
      <c r="E518" s="3">
        <v>180</v>
      </c>
      <c r="F518" s="3">
        <v>1640</v>
      </c>
      <c r="G518" s="3">
        <v>23296.977997250298</v>
      </c>
      <c r="H518" s="3">
        <v>10000</v>
      </c>
      <c r="I518" s="3">
        <v>10000000</v>
      </c>
      <c r="J518" s="3">
        <v>9.1111111111111107</v>
      </c>
    </row>
    <row r="519" spans="1:10" x14ac:dyDescent="0.35">
      <c r="A519" s="3">
        <v>1645</v>
      </c>
      <c r="B519" s="3">
        <v>1646</v>
      </c>
      <c r="C519" s="3">
        <v>4</v>
      </c>
      <c r="D519" s="3">
        <v>2</v>
      </c>
      <c r="E519" s="3">
        <v>180</v>
      </c>
      <c r="F519" s="3">
        <v>1640</v>
      </c>
      <c r="G519" s="3">
        <v>23296.977997250298</v>
      </c>
      <c r="H519" s="3">
        <v>10000</v>
      </c>
      <c r="I519" s="3">
        <v>10000000</v>
      </c>
      <c r="J519" s="3">
        <v>9.1111111111111107</v>
      </c>
    </row>
    <row r="520" spans="1:10" x14ac:dyDescent="0.35">
      <c r="A520" s="3">
        <v>1646</v>
      </c>
      <c r="B520" s="3">
        <v>1647</v>
      </c>
      <c r="C520" s="3">
        <v>4</v>
      </c>
      <c r="D520" s="3">
        <v>2</v>
      </c>
      <c r="E520" s="3">
        <v>204</v>
      </c>
      <c r="F520" s="3">
        <v>1640</v>
      </c>
      <c r="G520" s="3">
        <v>28831.844919089501</v>
      </c>
      <c r="H520" s="3">
        <v>10000</v>
      </c>
      <c r="I520" s="3">
        <v>10000000</v>
      </c>
      <c r="J520" s="3">
        <v>8.0392156862745097</v>
      </c>
    </row>
    <row r="521" spans="1:10" x14ac:dyDescent="0.35">
      <c r="A521" s="3">
        <v>1647</v>
      </c>
      <c r="B521" s="3">
        <v>1648</v>
      </c>
      <c r="C521" s="3">
        <v>4</v>
      </c>
      <c r="D521" s="3">
        <v>2</v>
      </c>
      <c r="E521" s="3">
        <v>180</v>
      </c>
      <c r="F521" s="3">
        <v>1640</v>
      </c>
      <c r="G521" s="3">
        <v>23296.977997250298</v>
      </c>
      <c r="H521" s="3">
        <v>10000</v>
      </c>
      <c r="I521" s="3">
        <v>10000000</v>
      </c>
      <c r="J521" s="3">
        <v>9.1111111111111107</v>
      </c>
    </row>
    <row r="522" spans="1:10" x14ac:dyDescent="0.35">
      <c r="A522" s="3">
        <v>1648</v>
      </c>
      <c r="B522" s="3">
        <v>1649</v>
      </c>
      <c r="C522" s="3">
        <v>4</v>
      </c>
      <c r="D522" s="3">
        <v>3.4</v>
      </c>
      <c r="E522" s="3">
        <v>180</v>
      </c>
      <c r="F522" s="3">
        <v>1640</v>
      </c>
      <c r="G522" s="3">
        <v>26680.3699152968</v>
      </c>
      <c r="H522" s="3">
        <v>1000000</v>
      </c>
      <c r="I522" s="3">
        <v>10000</v>
      </c>
      <c r="J522" s="3">
        <v>9.1111111111111107</v>
      </c>
    </row>
    <row r="523" spans="1:10" x14ac:dyDescent="0.35">
      <c r="A523" s="3">
        <v>1649</v>
      </c>
      <c r="B523" s="3">
        <v>1650</v>
      </c>
      <c r="C523" s="3">
        <v>4</v>
      </c>
      <c r="D523" s="3">
        <v>3.4</v>
      </c>
      <c r="E523" s="3">
        <v>180</v>
      </c>
      <c r="F523" s="3">
        <v>1640</v>
      </c>
      <c r="G523" s="3">
        <v>26680.3699152968</v>
      </c>
      <c r="H523" s="3">
        <v>100</v>
      </c>
      <c r="I523" s="3">
        <v>10000</v>
      </c>
      <c r="J523" s="3">
        <v>9.1111111111111107</v>
      </c>
    </row>
    <row r="524" spans="1:10" x14ac:dyDescent="0.35">
      <c r="A524" s="3">
        <v>1650</v>
      </c>
      <c r="B524" s="3">
        <v>1651</v>
      </c>
      <c r="C524" s="3">
        <v>4</v>
      </c>
      <c r="D524" s="3">
        <v>3.4</v>
      </c>
      <c r="E524" s="3">
        <v>192</v>
      </c>
      <c r="F524" s="3">
        <v>1640</v>
      </c>
      <c r="G524" s="3">
        <v>29447.803376216401</v>
      </c>
      <c r="H524" s="3">
        <v>100</v>
      </c>
      <c r="I524" s="3">
        <v>10000</v>
      </c>
      <c r="J524" s="3">
        <v>8.5416666666666607</v>
      </c>
    </row>
    <row r="525" spans="1:10" x14ac:dyDescent="0.35">
      <c r="A525" s="3">
        <v>1651</v>
      </c>
      <c r="B525" s="3">
        <v>1652</v>
      </c>
      <c r="C525" s="3">
        <v>4</v>
      </c>
      <c r="D525" s="3">
        <v>3.1</v>
      </c>
      <c r="E525" s="3">
        <v>180</v>
      </c>
      <c r="F525" s="3">
        <v>1640</v>
      </c>
      <c r="G525" s="3">
        <v>25955.357361429698</v>
      </c>
      <c r="H525" s="3">
        <v>100000</v>
      </c>
      <c r="I525" s="3">
        <v>10000</v>
      </c>
      <c r="J525" s="3">
        <v>9.1111111111111107</v>
      </c>
    </row>
    <row r="526" spans="1:10" x14ac:dyDescent="0.35">
      <c r="A526" s="3">
        <v>1652</v>
      </c>
      <c r="B526" s="3">
        <v>1653</v>
      </c>
      <c r="C526" s="3">
        <v>4</v>
      </c>
      <c r="D526" s="3">
        <v>3.4</v>
      </c>
      <c r="E526" s="3">
        <v>144</v>
      </c>
      <c r="F526" s="3">
        <v>1640</v>
      </c>
      <c r="G526" s="3">
        <v>18378.069532537898</v>
      </c>
      <c r="H526" s="3">
        <v>1000000</v>
      </c>
      <c r="I526" s="3">
        <v>10000</v>
      </c>
      <c r="J526" s="3">
        <v>11.3888888888888</v>
      </c>
    </row>
    <row r="527" spans="1:10" x14ac:dyDescent="0.35">
      <c r="A527" s="3">
        <v>1653</v>
      </c>
      <c r="B527" s="3">
        <v>1654</v>
      </c>
      <c r="C527" s="3">
        <v>4</v>
      </c>
      <c r="D527" s="3">
        <v>3.4</v>
      </c>
      <c r="E527" s="3">
        <v>192</v>
      </c>
      <c r="F527" s="3">
        <v>1640</v>
      </c>
      <c r="G527" s="3">
        <v>29447.803376216401</v>
      </c>
      <c r="H527" s="3">
        <v>100</v>
      </c>
      <c r="I527" s="3">
        <v>10000</v>
      </c>
      <c r="J527" s="3">
        <v>8.5416666666666607</v>
      </c>
    </row>
    <row r="528" spans="1:10" x14ac:dyDescent="0.35">
      <c r="A528" s="3">
        <v>1654</v>
      </c>
      <c r="B528" s="3">
        <v>1655</v>
      </c>
      <c r="C528" s="3">
        <v>4</v>
      </c>
      <c r="D528" s="3">
        <v>3.4</v>
      </c>
      <c r="E528" s="3">
        <v>192</v>
      </c>
      <c r="F528" s="3">
        <v>1640</v>
      </c>
      <c r="G528" s="3">
        <v>29447.803376216401</v>
      </c>
      <c r="H528" s="3">
        <v>1000000</v>
      </c>
      <c r="I528" s="3">
        <v>10000</v>
      </c>
      <c r="J528" s="3">
        <v>8.5416666666666607</v>
      </c>
    </row>
    <row r="529" spans="1:10" x14ac:dyDescent="0.35">
      <c r="A529" s="3">
        <v>1655</v>
      </c>
      <c r="B529" s="3">
        <v>1656</v>
      </c>
      <c r="C529" s="3">
        <v>4</v>
      </c>
      <c r="D529" s="3">
        <v>3.4</v>
      </c>
      <c r="E529" s="3">
        <v>180</v>
      </c>
      <c r="F529" s="3">
        <v>1640</v>
      </c>
      <c r="G529" s="3">
        <v>26680.3699152968</v>
      </c>
      <c r="H529" s="3">
        <v>100</v>
      </c>
      <c r="I529" s="3">
        <v>10000</v>
      </c>
      <c r="J529" s="3">
        <v>9.1111111111111107</v>
      </c>
    </row>
    <row r="530" spans="1:10" x14ac:dyDescent="0.35">
      <c r="A530" s="3">
        <v>1656</v>
      </c>
      <c r="B530" s="3">
        <v>1657</v>
      </c>
      <c r="C530" s="3">
        <v>4</v>
      </c>
      <c r="D530" s="3">
        <v>3.1</v>
      </c>
      <c r="E530" s="3">
        <v>192</v>
      </c>
      <c r="F530" s="3">
        <v>1640</v>
      </c>
      <c r="G530" s="3">
        <v>28722.7908223493</v>
      </c>
      <c r="H530" s="3">
        <v>100000</v>
      </c>
      <c r="I530" s="3">
        <v>10000</v>
      </c>
      <c r="J530" s="3">
        <v>8.5416666666666607</v>
      </c>
    </row>
    <row r="531" spans="1:10" x14ac:dyDescent="0.35">
      <c r="A531" s="3">
        <v>1657</v>
      </c>
      <c r="B531" s="3">
        <v>1658</v>
      </c>
      <c r="C531" s="3">
        <v>4</v>
      </c>
      <c r="D531" s="3">
        <v>3.4</v>
      </c>
      <c r="E531" s="3">
        <v>192</v>
      </c>
      <c r="F531" s="3">
        <v>1640</v>
      </c>
      <c r="G531" s="3">
        <v>29447.803376216401</v>
      </c>
      <c r="H531" s="3">
        <v>100</v>
      </c>
      <c r="I531" s="3">
        <v>10000</v>
      </c>
      <c r="J531" s="3">
        <v>8.5416666666666607</v>
      </c>
    </row>
    <row r="532" spans="1:10" x14ac:dyDescent="0.35">
      <c r="A532" s="3">
        <v>1658</v>
      </c>
      <c r="B532" s="3">
        <v>1659</v>
      </c>
      <c r="C532" s="3">
        <v>4</v>
      </c>
      <c r="D532" s="3">
        <v>3.4</v>
      </c>
      <c r="E532" s="3">
        <v>228</v>
      </c>
      <c r="F532" s="3">
        <v>1640</v>
      </c>
      <c r="G532" s="3">
        <v>37750.103758975303</v>
      </c>
      <c r="H532" s="3">
        <v>1000000</v>
      </c>
      <c r="I532" s="3">
        <v>10000</v>
      </c>
      <c r="J532" s="3">
        <v>7.1929824561403501</v>
      </c>
    </row>
    <row r="533" spans="1:10" x14ac:dyDescent="0.35">
      <c r="A533" s="3">
        <v>1659</v>
      </c>
      <c r="B533" s="3">
        <v>1660</v>
      </c>
      <c r="C533" s="3">
        <v>4</v>
      </c>
      <c r="D533" s="3">
        <v>3.4</v>
      </c>
      <c r="E533" s="3">
        <v>252</v>
      </c>
      <c r="F533" s="3">
        <v>1640</v>
      </c>
      <c r="G533" s="3">
        <v>43284.970680814498</v>
      </c>
      <c r="H533" s="3">
        <v>1000000</v>
      </c>
      <c r="I533" s="3">
        <v>10000</v>
      </c>
      <c r="J533" s="3">
        <v>6.5079365079364999</v>
      </c>
    </row>
    <row r="534" spans="1:10" x14ac:dyDescent="0.35">
      <c r="A534" s="3">
        <v>1660</v>
      </c>
      <c r="B534" s="3">
        <v>1661</v>
      </c>
      <c r="C534" s="3">
        <v>4</v>
      </c>
      <c r="D534" s="3">
        <v>3.4</v>
      </c>
      <c r="E534" s="3">
        <v>180</v>
      </c>
      <c r="F534" s="3">
        <v>1640</v>
      </c>
      <c r="G534" s="3">
        <v>26680.3699152968</v>
      </c>
      <c r="H534" s="3">
        <v>1000000</v>
      </c>
      <c r="I534" s="3">
        <v>10000</v>
      </c>
      <c r="J534" s="3">
        <v>9.1111111111111107</v>
      </c>
    </row>
    <row r="535" spans="1:10" x14ac:dyDescent="0.35">
      <c r="A535" s="3">
        <v>1661</v>
      </c>
      <c r="B535" s="3">
        <v>1662</v>
      </c>
      <c r="C535" s="3">
        <v>4</v>
      </c>
      <c r="D535" s="3">
        <v>3.4</v>
      </c>
      <c r="E535" s="3">
        <v>192</v>
      </c>
      <c r="F535" s="3">
        <v>1640</v>
      </c>
      <c r="G535" s="3">
        <v>29447.803376216401</v>
      </c>
      <c r="H535" s="3">
        <v>100</v>
      </c>
      <c r="I535" s="3">
        <v>10000</v>
      </c>
      <c r="J535" s="3">
        <v>8.5416666666666607</v>
      </c>
    </row>
    <row r="536" spans="1:10" x14ac:dyDescent="0.35">
      <c r="A536" s="3">
        <v>1662</v>
      </c>
      <c r="B536" s="3">
        <v>1663</v>
      </c>
      <c r="C536" s="3">
        <v>4</v>
      </c>
      <c r="D536" s="3">
        <v>3.4</v>
      </c>
      <c r="E536" s="3">
        <v>204</v>
      </c>
      <c r="F536" s="3">
        <v>1640</v>
      </c>
      <c r="G536" s="3">
        <v>32215.236837135999</v>
      </c>
      <c r="H536" s="3">
        <v>1000000</v>
      </c>
      <c r="I536" s="3">
        <v>10000</v>
      </c>
      <c r="J536" s="3">
        <v>8.0392156862745097</v>
      </c>
    </row>
    <row r="537" spans="1:10" x14ac:dyDescent="0.35">
      <c r="A537" s="3">
        <v>1663</v>
      </c>
      <c r="B537" s="3">
        <v>1664</v>
      </c>
      <c r="C537" s="3">
        <v>4</v>
      </c>
      <c r="D537" s="3">
        <v>3.4</v>
      </c>
      <c r="E537" s="3">
        <v>240</v>
      </c>
      <c r="F537" s="3">
        <v>1640</v>
      </c>
      <c r="G537" s="3">
        <v>40517.537219894897</v>
      </c>
      <c r="H537" s="3">
        <v>100</v>
      </c>
      <c r="I537" s="3">
        <v>10000</v>
      </c>
      <c r="J537" s="3">
        <v>6.8333333333333304</v>
      </c>
    </row>
    <row r="538" spans="1:10" x14ac:dyDescent="0.35">
      <c r="A538" s="3">
        <v>1664</v>
      </c>
      <c r="B538" s="3">
        <v>1665</v>
      </c>
      <c r="C538" s="3">
        <v>4</v>
      </c>
      <c r="D538" s="3">
        <v>3.4</v>
      </c>
      <c r="E538" s="3">
        <v>216</v>
      </c>
      <c r="F538" s="3">
        <v>1640</v>
      </c>
      <c r="G538" s="3">
        <v>34982.6702980556</v>
      </c>
      <c r="H538" s="3">
        <v>100</v>
      </c>
      <c r="I538" s="3">
        <v>10000</v>
      </c>
      <c r="J538" s="3">
        <v>7.5925925925925899</v>
      </c>
    </row>
    <row r="539" spans="1:10" x14ac:dyDescent="0.35">
      <c r="A539" s="3">
        <v>1665</v>
      </c>
      <c r="B539" s="3">
        <v>1666</v>
      </c>
      <c r="C539" s="3">
        <v>4</v>
      </c>
      <c r="D539" s="3">
        <v>3.1</v>
      </c>
      <c r="E539" s="3">
        <v>192</v>
      </c>
      <c r="F539" s="3">
        <v>1640</v>
      </c>
      <c r="G539" s="3">
        <v>28722.7908223493</v>
      </c>
      <c r="H539" s="3">
        <v>100000</v>
      </c>
      <c r="I539" s="3">
        <v>10000</v>
      </c>
      <c r="J539" s="3">
        <v>8.5416666666666607</v>
      </c>
    </row>
    <row r="540" spans="1:10" x14ac:dyDescent="0.35">
      <c r="A540" s="3">
        <v>1666</v>
      </c>
      <c r="B540" s="3">
        <v>1667</v>
      </c>
      <c r="C540" s="3">
        <v>4</v>
      </c>
      <c r="D540" s="3">
        <v>3.1</v>
      </c>
      <c r="E540" s="3">
        <v>216</v>
      </c>
      <c r="F540" s="3">
        <v>1640</v>
      </c>
      <c r="G540" s="3">
        <v>34257.657744188502</v>
      </c>
      <c r="H540" s="3">
        <v>100000</v>
      </c>
      <c r="I540" s="3">
        <v>10000</v>
      </c>
      <c r="J540" s="3">
        <v>7.5925925925925899</v>
      </c>
    </row>
    <row r="541" spans="1:10" x14ac:dyDescent="0.35">
      <c r="A541" s="3">
        <v>1667</v>
      </c>
      <c r="B541" s="3">
        <v>1668</v>
      </c>
      <c r="C541" s="3">
        <v>4</v>
      </c>
      <c r="D541" s="3">
        <v>3.1</v>
      </c>
      <c r="E541" s="3">
        <v>204</v>
      </c>
      <c r="F541" s="3">
        <v>1640</v>
      </c>
      <c r="G541" s="3">
        <v>31490.224283268901</v>
      </c>
      <c r="H541" s="3">
        <v>100000</v>
      </c>
      <c r="I541" s="3">
        <v>10000</v>
      </c>
      <c r="J541" s="3">
        <v>8.0392156862745097</v>
      </c>
    </row>
    <row r="542" spans="1:10" x14ac:dyDescent="0.35">
      <c r="A542" s="3">
        <v>1668</v>
      </c>
      <c r="B542" s="3">
        <v>1669</v>
      </c>
      <c r="C542" s="3">
        <v>4</v>
      </c>
      <c r="D542" s="3">
        <v>3.2</v>
      </c>
      <c r="E542" s="3">
        <v>192</v>
      </c>
      <c r="F542" s="3">
        <v>1640</v>
      </c>
      <c r="G542" s="3">
        <v>28964.4616736383</v>
      </c>
      <c r="H542" s="3">
        <v>10</v>
      </c>
      <c r="I542" s="3">
        <v>10</v>
      </c>
      <c r="J542" s="3">
        <v>8.5416666666666607</v>
      </c>
    </row>
    <row r="543" spans="1:10" x14ac:dyDescent="0.35">
      <c r="A543" s="3">
        <v>1669</v>
      </c>
      <c r="B543" s="3">
        <v>1670</v>
      </c>
      <c r="C543" s="3">
        <v>4</v>
      </c>
      <c r="D543" s="3">
        <v>3.3</v>
      </c>
      <c r="E543" s="3">
        <v>180</v>
      </c>
      <c r="F543" s="3">
        <v>1640</v>
      </c>
      <c r="G543" s="3">
        <v>26438.699064007698</v>
      </c>
      <c r="H543" s="3">
        <v>1000</v>
      </c>
      <c r="I543" s="3">
        <v>10</v>
      </c>
      <c r="J543" s="3">
        <v>9.1111111111111107</v>
      </c>
    </row>
    <row r="544" spans="1:10" x14ac:dyDescent="0.35">
      <c r="A544" s="3">
        <v>1670</v>
      </c>
      <c r="B544" s="3">
        <v>1671</v>
      </c>
      <c r="C544" s="3">
        <v>4</v>
      </c>
      <c r="D544" s="3">
        <v>3.3</v>
      </c>
      <c r="E544" s="3">
        <v>168</v>
      </c>
      <c r="F544" s="3">
        <v>1640</v>
      </c>
      <c r="G544" s="3">
        <v>23671.265603088101</v>
      </c>
      <c r="H544" s="3">
        <v>1000</v>
      </c>
      <c r="I544" s="3">
        <v>10</v>
      </c>
      <c r="J544" s="3">
        <v>9.7619047619047592</v>
      </c>
    </row>
    <row r="545" spans="1:10" x14ac:dyDescent="0.35">
      <c r="A545" s="3">
        <v>1671</v>
      </c>
      <c r="B545" s="3">
        <v>1672</v>
      </c>
      <c r="C545" s="3">
        <v>4</v>
      </c>
      <c r="D545" s="3">
        <v>3.2</v>
      </c>
      <c r="E545" s="3">
        <v>180</v>
      </c>
      <c r="F545" s="3">
        <v>1640</v>
      </c>
      <c r="G545" s="3">
        <v>26197.028212718698</v>
      </c>
      <c r="H545" s="3">
        <v>10</v>
      </c>
      <c r="I545" s="3">
        <v>10</v>
      </c>
      <c r="J545" s="3">
        <v>9.1111111111111107</v>
      </c>
    </row>
    <row r="546" spans="1:10" x14ac:dyDescent="0.35">
      <c r="A546" s="3">
        <v>1672</v>
      </c>
      <c r="B546" s="3">
        <v>1673</v>
      </c>
      <c r="C546" s="3">
        <v>4</v>
      </c>
      <c r="D546" s="3">
        <v>3.3</v>
      </c>
      <c r="E546" s="3">
        <v>192</v>
      </c>
      <c r="F546" s="3">
        <v>1640</v>
      </c>
      <c r="G546" s="3">
        <v>29206.132524927401</v>
      </c>
      <c r="H546" s="3">
        <v>1000</v>
      </c>
      <c r="I546" s="3">
        <v>10</v>
      </c>
      <c r="J546" s="3">
        <v>8.5416666666666607</v>
      </c>
    </row>
    <row r="547" spans="1:10" x14ac:dyDescent="0.35">
      <c r="A547" s="3">
        <v>1673</v>
      </c>
      <c r="B547" s="3">
        <v>1674</v>
      </c>
      <c r="C547" s="3">
        <v>4</v>
      </c>
      <c r="D547" s="3">
        <v>3.3</v>
      </c>
      <c r="E547" s="3">
        <v>180</v>
      </c>
      <c r="F547" s="3">
        <v>1640</v>
      </c>
      <c r="G547" s="3">
        <v>26438.699064007698</v>
      </c>
      <c r="H547" s="3">
        <v>1000</v>
      </c>
      <c r="I547" s="3">
        <v>10</v>
      </c>
      <c r="J547" s="3">
        <v>9.1111111111111107</v>
      </c>
    </row>
    <row r="548" spans="1:10" x14ac:dyDescent="0.35">
      <c r="A548" s="3">
        <v>1674</v>
      </c>
      <c r="B548" s="3">
        <v>1675</v>
      </c>
      <c r="C548" s="3">
        <v>4</v>
      </c>
      <c r="D548" s="3">
        <v>3.2</v>
      </c>
      <c r="E548" s="3">
        <v>180</v>
      </c>
      <c r="F548" s="3">
        <v>1640</v>
      </c>
      <c r="G548" s="3">
        <v>26197.028212718698</v>
      </c>
      <c r="H548" s="3">
        <v>10</v>
      </c>
      <c r="I548" s="3">
        <v>10</v>
      </c>
      <c r="J548" s="3">
        <v>9.1111111111111107</v>
      </c>
    </row>
    <row r="549" spans="1:10" x14ac:dyDescent="0.35">
      <c r="A549" s="3">
        <v>1675</v>
      </c>
      <c r="B549" s="3">
        <v>1676</v>
      </c>
      <c r="C549" s="3">
        <v>4</v>
      </c>
      <c r="D549" s="3">
        <v>3.2</v>
      </c>
      <c r="E549" s="3">
        <v>240</v>
      </c>
      <c r="F549" s="3">
        <v>1640</v>
      </c>
      <c r="G549" s="3">
        <v>40034.195517316803</v>
      </c>
      <c r="H549" s="3">
        <v>10</v>
      </c>
      <c r="I549" s="3">
        <v>10</v>
      </c>
      <c r="J549" s="3">
        <v>6.8333333333333304</v>
      </c>
    </row>
    <row r="550" spans="1:10" x14ac:dyDescent="0.35">
      <c r="A550" s="3">
        <v>1676</v>
      </c>
      <c r="B550" s="3">
        <v>1677</v>
      </c>
      <c r="C550" s="3">
        <v>4</v>
      </c>
      <c r="D550" s="3">
        <v>3.2</v>
      </c>
      <c r="E550" s="3">
        <v>216</v>
      </c>
      <c r="F550" s="3">
        <v>1640</v>
      </c>
      <c r="G550" s="3">
        <v>34499.3285954776</v>
      </c>
      <c r="H550" s="3">
        <v>10</v>
      </c>
      <c r="I550" s="3">
        <v>10</v>
      </c>
      <c r="J550" s="3">
        <v>7.5925925925925899</v>
      </c>
    </row>
    <row r="551" spans="1:10" x14ac:dyDescent="0.35">
      <c r="A551" s="3">
        <v>1677</v>
      </c>
      <c r="B551" s="3">
        <v>1678</v>
      </c>
      <c r="C551" s="3">
        <v>4</v>
      </c>
      <c r="D551" s="3">
        <v>3.2</v>
      </c>
      <c r="E551" s="3">
        <v>192</v>
      </c>
      <c r="F551" s="3">
        <v>1640</v>
      </c>
      <c r="G551" s="3">
        <v>28964.4616736383</v>
      </c>
      <c r="H551" s="3">
        <v>10</v>
      </c>
      <c r="I551" s="3">
        <v>10</v>
      </c>
      <c r="J551" s="3">
        <v>8.5416666666666607</v>
      </c>
    </row>
    <row r="552" spans="1:10" x14ac:dyDescent="0.35">
      <c r="A552" s="3">
        <v>1678</v>
      </c>
      <c r="B552" s="3">
        <v>1679</v>
      </c>
      <c r="C552" s="3">
        <v>4</v>
      </c>
      <c r="D552" s="3">
        <v>3.3</v>
      </c>
      <c r="E552" s="3">
        <v>216</v>
      </c>
      <c r="F552" s="3">
        <v>1640</v>
      </c>
      <c r="G552" s="3">
        <v>34740.999446766597</v>
      </c>
      <c r="H552" s="3">
        <v>1000</v>
      </c>
      <c r="I552" s="3">
        <v>10</v>
      </c>
      <c r="J552" s="3">
        <v>7.5925925925925899</v>
      </c>
    </row>
    <row r="553" spans="1:10" x14ac:dyDescent="0.35">
      <c r="A553" s="3">
        <v>1679</v>
      </c>
      <c r="B553" s="3">
        <v>1680</v>
      </c>
      <c r="C553" s="3">
        <v>4</v>
      </c>
      <c r="D553" s="3">
        <v>3.2</v>
      </c>
      <c r="E553" s="3">
        <v>228</v>
      </c>
      <c r="F553" s="3">
        <v>1640</v>
      </c>
      <c r="G553" s="3">
        <v>37266.762056397201</v>
      </c>
      <c r="H553" s="3">
        <v>10</v>
      </c>
      <c r="I553" s="3">
        <v>10</v>
      </c>
      <c r="J553" s="3">
        <v>7.1929824561403501</v>
      </c>
    </row>
    <row r="554" spans="1:10" x14ac:dyDescent="0.35">
      <c r="A554" s="3">
        <v>1680</v>
      </c>
      <c r="B554" s="3">
        <v>1681</v>
      </c>
      <c r="C554" s="3">
        <v>4</v>
      </c>
      <c r="D554" s="3">
        <v>3.3</v>
      </c>
      <c r="E554" s="3">
        <v>192</v>
      </c>
      <c r="F554" s="3">
        <v>1640</v>
      </c>
      <c r="G554" s="3">
        <v>29206.132524927401</v>
      </c>
      <c r="H554" s="3">
        <v>1000</v>
      </c>
      <c r="I554" s="3">
        <v>10</v>
      </c>
      <c r="J554" s="3">
        <v>8.5416666666666607</v>
      </c>
    </row>
    <row r="555" spans="1:10" x14ac:dyDescent="0.35">
      <c r="A555" s="3">
        <v>1681</v>
      </c>
      <c r="B555" s="3">
        <v>1682</v>
      </c>
      <c r="C555" s="3">
        <v>4</v>
      </c>
      <c r="D555" s="3">
        <v>3.3</v>
      </c>
      <c r="E555" s="3">
        <v>192</v>
      </c>
      <c r="F555" s="3">
        <v>1640</v>
      </c>
      <c r="G555" s="3">
        <v>29206.132524927401</v>
      </c>
      <c r="H555" s="3">
        <v>1000</v>
      </c>
      <c r="I555" s="3">
        <v>1</v>
      </c>
      <c r="J555" s="3">
        <v>8.5416666666666607</v>
      </c>
    </row>
    <row r="556" spans="1:10" x14ac:dyDescent="0.35">
      <c r="A556" s="3">
        <v>1682</v>
      </c>
      <c r="B556" s="3">
        <v>1683</v>
      </c>
      <c r="C556" s="3">
        <v>4</v>
      </c>
      <c r="D556" s="3">
        <v>3.3</v>
      </c>
      <c r="E556" s="3">
        <v>216</v>
      </c>
      <c r="F556" s="3">
        <v>1640</v>
      </c>
      <c r="G556" s="3">
        <v>34740.999446766597</v>
      </c>
      <c r="H556" s="3">
        <v>1000</v>
      </c>
      <c r="I556" s="3">
        <v>1</v>
      </c>
      <c r="J556" s="3">
        <v>7.5925925925925899</v>
      </c>
    </row>
    <row r="557" spans="1:10" x14ac:dyDescent="0.35">
      <c r="A557" s="3">
        <v>1683</v>
      </c>
      <c r="B557" s="3">
        <v>1684</v>
      </c>
      <c r="C557" s="3">
        <v>4</v>
      </c>
      <c r="D557" s="3">
        <v>3.3</v>
      </c>
      <c r="E557" s="3">
        <v>192</v>
      </c>
      <c r="F557" s="3">
        <v>1640</v>
      </c>
      <c r="G557" s="3">
        <v>29206.132524927401</v>
      </c>
      <c r="H557" s="3">
        <v>1000</v>
      </c>
      <c r="I557" s="3">
        <v>1</v>
      </c>
      <c r="J557" s="3">
        <v>8.5416666666666607</v>
      </c>
    </row>
    <row r="558" spans="1:10" x14ac:dyDescent="0.35">
      <c r="A558" s="3">
        <v>1684</v>
      </c>
      <c r="B558" s="3">
        <v>1685</v>
      </c>
      <c r="C558" s="3">
        <v>4</v>
      </c>
      <c r="D558" s="3">
        <v>3.3</v>
      </c>
      <c r="E558" s="3">
        <v>240</v>
      </c>
      <c r="F558" s="3">
        <v>1640</v>
      </c>
      <c r="G558" s="3">
        <v>40275.866368605901</v>
      </c>
      <c r="H558" s="3">
        <v>1000</v>
      </c>
      <c r="I558" s="3">
        <v>1</v>
      </c>
      <c r="J558" s="3">
        <v>6.8333333333333304</v>
      </c>
    </row>
    <row r="559" spans="1:10" x14ac:dyDescent="0.35">
      <c r="A559" s="3">
        <v>1685</v>
      </c>
      <c r="B559" s="3">
        <v>1686</v>
      </c>
      <c r="C559" s="3">
        <v>4</v>
      </c>
      <c r="D559" s="3">
        <v>3.3</v>
      </c>
      <c r="E559" s="3">
        <v>180</v>
      </c>
      <c r="F559" s="3">
        <v>1640</v>
      </c>
      <c r="G559" s="3">
        <v>26438.699064007698</v>
      </c>
      <c r="H559" s="3">
        <v>1000</v>
      </c>
      <c r="I559" s="3">
        <v>1</v>
      </c>
      <c r="J559" s="3">
        <v>9.1111111111111107</v>
      </c>
    </row>
    <row r="560" spans="1:10" x14ac:dyDescent="0.35">
      <c r="A560" s="3">
        <v>1686</v>
      </c>
      <c r="B560" s="3">
        <v>1687</v>
      </c>
      <c r="C560" s="3">
        <v>4</v>
      </c>
      <c r="D560" s="3">
        <v>3.3</v>
      </c>
      <c r="E560" s="3">
        <v>192</v>
      </c>
      <c r="F560" s="3">
        <v>1640</v>
      </c>
      <c r="G560" s="3">
        <v>29206.132524927401</v>
      </c>
      <c r="H560" s="3">
        <v>1000</v>
      </c>
      <c r="I560" s="3">
        <v>1</v>
      </c>
      <c r="J560" s="3">
        <v>8.5416666666666607</v>
      </c>
    </row>
    <row r="561" spans="1:10" x14ac:dyDescent="0.35">
      <c r="A561" s="3">
        <v>1687</v>
      </c>
      <c r="B561" s="3">
        <v>1688</v>
      </c>
      <c r="C561" s="3">
        <v>4</v>
      </c>
      <c r="D561" s="3">
        <v>3.3</v>
      </c>
      <c r="E561" s="3">
        <v>216</v>
      </c>
      <c r="F561" s="3">
        <v>1640</v>
      </c>
      <c r="G561" s="3">
        <v>34740.999446766597</v>
      </c>
      <c r="H561" s="3">
        <v>1000</v>
      </c>
      <c r="I561" s="3">
        <v>1</v>
      </c>
      <c r="J561" s="3">
        <v>7.5925925925925899</v>
      </c>
    </row>
    <row r="562" spans="1:10" x14ac:dyDescent="0.35">
      <c r="A562" s="3">
        <v>1688</v>
      </c>
      <c r="B562" s="3">
        <v>1689</v>
      </c>
      <c r="C562" s="3">
        <v>4</v>
      </c>
      <c r="D562" s="3">
        <v>3.3</v>
      </c>
      <c r="E562" s="3">
        <v>156</v>
      </c>
      <c r="F562" s="3">
        <v>1640</v>
      </c>
      <c r="G562" s="3">
        <v>20903.8321421685</v>
      </c>
      <c r="H562" s="3">
        <v>1000</v>
      </c>
      <c r="I562" s="3">
        <v>1</v>
      </c>
      <c r="J562" s="3">
        <v>10.5128205128205</v>
      </c>
    </row>
    <row r="563" spans="1:10" x14ac:dyDescent="0.35">
      <c r="A563" s="3">
        <v>1689</v>
      </c>
      <c r="B563" s="3">
        <v>1690</v>
      </c>
      <c r="C563" s="3">
        <v>4</v>
      </c>
      <c r="D563" s="3">
        <v>3.3</v>
      </c>
      <c r="E563" s="3">
        <v>180</v>
      </c>
      <c r="F563" s="3">
        <v>1640</v>
      </c>
      <c r="G563" s="3">
        <v>26438.699064007698</v>
      </c>
      <c r="H563" s="3">
        <v>1000</v>
      </c>
      <c r="I563" s="3">
        <v>1</v>
      </c>
      <c r="J563" s="3">
        <v>9.1111111111111107</v>
      </c>
    </row>
    <row r="564" spans="1:10" x14ac:dyDescent="0.35">
      <c r="A564" s="3">
        <v>1690</v>
      </c>
      <c r="B564" s="3">
        <v>1691</v>
      </c>
      <c r="C564" s="3">
        <v>4</v>
      </c>
      <c r="D564" s="3">
        <v>3.3</v>
      </c>
      <c r="E564" s="3">
        <v>252</v>
      </c>
      <c r="F564" s="3">
        <v>1640</v>
      </c>
      <c r="G564" s="3">
        <v>43043.299829525502</v>
      </c>
      <c r="H564" s="3">
        <v>1000</v>
      </c>
      <c r="I564" s="3">
        <v>1</v>
      </c>
      <c r="J564" s="3">
        <v>6.5079365079364999</v>
      </c>
    </row>
    <row r="565" spans="1:10" x14ac:dyDescent="0.35">
      <c r="A565" s="3">
        <v>1691</v>
      </c>
      <c r="B565" s="3">
        <v>1692</v>
      </c>
      <c r="C565" s="3">
        <v>5</v>
      </c>
      <c r="D565" s="3">
        <v>3.3</v>
      </c>
      <c r="E565" s="3">
        <v>216</v>
      </c>
      <c r="F565" s="3">
        <v>1640</v>
      </c>
      <c r="G565" s="3">
        <v>37532.786162759599</v>
      </c>
      <c r="H565" s="3">
        <v>100000000</v>
      </c>
      <c r="I565" s="3">
        <v>10000000</v>
      </c>
      <c r="J565" s="3">
        <v>7.5925925925925899</v>
      </c>
    </row>
    <row r="566" spans="1:10" x14ac:dyDescent="0.35">
      <c r="A566" s="3">
        <v>1692</v>
      </c>
      <c r="B566" s="3">
        <v>1693</v>
      </c>
      <c r="C566" s="3">
        <v>5</v>
      </c>
      <c r="D566" s="3">
        <v>2</v>
      </c>
      <c r="E566" s="3">
        <v>192</v>
      </c>
      <c r="F566" s="3">
        <v>1640</v>
      </c>
      <c r="G566" s="3">
        <v>28856.198174162899</v>
      </c>
      <c r="H566" s="3">
        <v>10000</v>
      </c>
      <c r="I566" s="3">
        <v>10000000</v>
      </c>
      <c r="J566" s="3">
        <v>8.5416666666666607</v>
      </c>
    </row>
    <row r="567" spans="1:10" x14ac:dyDescent="0.35">
      <c r="A567" s="3">
        <v>1693</v>
      </c>
      <c r="B567" s="3">
        <v>1694</v>
      </c>
      <c r="C567" s="3">
        <v>5</v>
      </c>
      <c r="D567" s="3">
        <v>3.3</v>
      </c>
      <c r="E567" s="3">
        <v>180</v>
      </c>
      <c r="F567" s="3">
        <v>1640</v>
      </c>
      <c r="G567" s="3">
        <v>29230.485780000701</v>
      </c>
      <c r="H567" s="3">
        <v>100000000</v>
      </c>
      <c r="I567" s="3">
        <v>10000000</v>
      </c>
      <c r="J567" s="3">
        <v>9.1111111111111107</v>
      </c>
    </row>
    <row r="568" spans="1:10" x14ac:dyDescent="0.35">
      <c r="A568" s="3">
        <v>1694</v>
      </c>
      <c r="B568" s="3">
        <v>1695</v>
      </c>
      <c r="C568" s="3">
        <v>5</v>
      </c>
      <c r="D568" s="3">
        <v>2</v>
      </c>
      <c r="E568" s="3">
        <v>204</v>
      </c>
      <c r="F568" s="3">
        <v>1640</v>
      </c>
      <c r="G568" s="3">
        <v>31623.6316350825</v>
      </c>
      <c r="H568" s="3">
        <v>10000</v>
      </c>
      <c r="I568" s="3">
        <v>10000000</v>
      </c>
      <c r="J568" s="3">
        <v>8.0392156862745097</v>
      </c>
    </row>
    <row r="569" spans="1:10" x14ac:dyDescent="0.35">
      <c r="A569" s="3">
        <v>1695</v>
      </c>
      <c r="B569" s="3">
        <v>1696</v>
      </c>
      <c r="C569" s="3">
        <v>5</v>
      </c>
      <c r="D569" s="3">
        <v>2</v>
      </c>
      <c r="E569" s="3">
        <v>216</v>
      </c>
      <c r="F569" s="3">
        <v>1640</v>
      </c>
      <c r="G569" s="3">
        <v>34391.065096002101</v>
      </c>
      <c r="H569" s="3">
        <v>10000</v>
      </c>
      <c r="I569" s="3">
        <v>10000000</v>
      </c>
      <c r="J569" s="3">
        <v>7.5925925925925899</v>
      </c>
    </row>
    <row r="570" spans="1:10" x14ac:dyDescent="0.35">
      <c r="A570" s="3">
        <v>1696</v>
      </c>
      <c r="B570" s="3">
        <v>1697</v>
      </c>
      <c r="C570" s="3">
        <v>5</v>
      </c>
      <c r="D570" s="3">
        <v>2</v>
      </c>
      <c r="E570" s="3">
        <v>228</v>
      </c>
      <c r="F570" s="3">
        <v>1640</v>
      </c>
      <c r="G570" s="3">
        <v>37158.498556921797</v>
      </c>
      <c r="H570" s="3">
        <v>10000</v>
      </c>
      <c r="I570" s="3">
        <v>10000000</v>
      </c>
      <c r="J570" s="3">
        <v>7.1929824561403501</v>
      </c>
    </row>
    <row r="571" spans="1:10" x14ac:dyDescent="0.35">
      <c r="A571" s="3">
        <v>1697</v>
      </c>
      <c r="B571" s="3">
        <v>1698</v>
      </c>
      <c r="C571" s="3">
        <v>5</v>
      </c>
      <c r="D571" s="3">
        <v>2</v>
      </c>
      <c r="E571" s="3">
        <v>204</v>
      </c>
      <c r="F571" s="3">
        <v>1640</v>
      </c>
      <c r="G571" s="3">
        <v>31623.6316350825</v>
      </c>
      <c r="H571" s="3">
        <v>10000</v>
      </c>
      <c r="I571" s="3">
        <v>10000000</v>
      </c>
      <c r="J571" s="3">
        <v>8.0392156862745097</v>
      </c>
    </row>
    <row r="572" spans="1:10" x14ac:dyDescent="0.35">
      <c r="A572" s="3">
        <v>1698</v>
      </c>
      <c r="B572" s="3">
        <v>1699</v>
      </c>
      <c r="C572" s="3">
        <v>5</v>
      </c>
      <c r="D572" s="3">
        <v>3.3</v>
      </c>
      <c r="E572" s="3">
        <v>240</v>
      </c>
      <c r="F572" s="3">
        <v>1640</v>
      </c>
      <c r="G572" s="3">
        <v>43067.653084598896</v>
      </c>
      <c r="H572" s="3">
        <v>100000000</v>
      </c>
      <c r="I572" s="3">
        <v>10000000</v>
      </c>
      <c r="J572" s="3">
        <v>6.8333333333333304</v>
      </c>
    </row>
    <row r="573" spans="1:10" x14ac:dyDescent="0.35">
      <c r="A573" s="3">
        <v>1699</v>
      </c>
      <c r="B573" s="3">
        <v>1700</v>
      </c>
      <c r="C573" s="3">
        <v>5</v>
      </c>
      <c r="D573" s="3">
        <v>3.3</v>
      </c>
      <c r="E573" s="3">
        <v>180</v>
      </c>
      <c r="F573" s="3">
        <v>1640</v>
      </c>
      <c r="G573" s="3">
        <v>29230.485780000701</v>
      </c>
      <c r="H573" s="3">
        <v>100000000</v>
      </c>
      <c r="I573" s="3">
        <v>10000000</v>
      </c>
      <c r="J573" s="3">
        <v>9.1111111111111107</v>
      </c>
    </row>
    <row r="574" spans="1:10" x14ac:dyDescent="0.35">
      <c r="A574" s="3">
        <v>1700</v>
      </c>
      <c r="B574" s="3">
        <v>1701</v>
      </c>
      <c r="C574" s="3">
        <v>5</v>
      </c>
      <c r="D574" s="3">
        <v>2</v>
      </c>
      <c r="E574" s="3">
        <v>204</v>
      </c>
      <c r="F574" s="3">
        <v>1640</v>
      </c>
      <c r="G574" s="3">
        <v>31623.6316350825</v>
      </c>
      <c r="H574" s="3">
        <v>10000</v>
      </c>
      <c r="I574" s="3">
        <v>10000000</v>
      </c>
      <c r="J574" s="3">
        <v>8.0392156862745097</v>
      </c>
    </row>
    <row r="575" spans="1:10" x14ac:dyDescent="0.35">
      <c r="A575" s="3">
        <v>1701</v>
      </c>
      <c r="B575" s="3">
        <v>1702</v>
      </c>
      <c r="C575" s="3">
        <v>5</v>
      </c>
      <c r="D575" s="3">
        <v>3.3</v>
      </c>
      <c r="E575" s="3">
        <v>216</v>
      </c>
      <c r="F575" s="3">
        <v>1640</v>
      </c>
      <c r="G575" s="3">
        <v>37532.786162759599</v>
      </c>
      <c r="H575" s="3">
        <v>100000000</v>
      </c>
      <c r="I575" s="3">
        <v>10000000</v>
      </c>
      <c r="J575" s="3">
        <v>7.5925925925925899</v>
      </c>
    </row>
    <row r="576" spans="1:10" x14ac:dyDescent="0.35">
      <c r="A576" s="3">
        <v>1702</v>
      </c>
      <c r="B576" s="3">
        <v>1703</v>
      </c>
      <c r="C576" s="3">
        <v>5</v>
      </c>
      <c r="D576" s="3">
        <v>2</v>
      </c>
      <c r="E576" s="3">
        <v>168</v>
      </c>
      <c r="F576" s="3">
        <v>1640</v>
      </c>
      <c r="G576" s="3">
        <v>23321.331252323602</v>
      </c>
      <c r="H576" s="3">
        <v>10000</v>
      </c>
      <c r="I576" s="3">
        <v>10000000</v>
      </c>
      <c r="J576" s="3">
        <v>9.7619047619047592</v>
      </c>
    </row>
    <row r="577" spans="1:10" x14ac:dyDescent="0.35">
      <c r="A577" s="3">
        <v>1703</v>
      </c>
      <c r="B577" s="3">
        <v>1704</v>
      </c>
      <c r="C577" s="3">
        <v>5</v>
      </c>
      <c r="D577" s="3">
        <v>3.3</v>
      </c>
      <c r="E577" s="3">
        <v>168</v>
      </c>
      <c r="F577" s="3">
        <v>1640</v>
      </c>
      <c r="G577" s="3">
        <v>26463.0523190811</v>
      </c>
      <c r="H577" s="3">
        <v>100000000</v>
      </c>
      <c r="I577" s="3">
        <v>10000000</v>
      </c>
      <c r="J577" s="3">
        <v>9.7619047619047592</v>
      </c>
    </row>
    <row r="578" spans="1:10" x14ac:dyDescent="0.35">
      <c r="A578" s="3">
        <v>1704</v>
      </c>
      <c r="B578" s="3">
        <v>1705</v>
      </c>
      <c r="C578" s="3">
        <v>5</v>
      </c>
      <c r="D578" s="3">
        <v>3.3</v>
      </c>
      <c r="E578" s="3">
        <v>192</v>
      </c>
      <c r="F578" s="3">
        <v>1640</v>
      </c>
      <c r="G578" s="3">
        <v>31997.919240920401</v>
      </c>
      <c r="H578" s="3">
        <v>100000000</v>
      </c>
      <c r="I578" s="3">
        <v>10000000</v>
      </c>
      <c r="J578" s="3">
        <v>8.5416666666666607</v>
      </c>
    </row>
    <row r="579" spans="1:10" x14ac:dyDescent="0.35">
      <c r="A579" s="3">
        <v>1705</v>
      </c>
      <c r="B579" s="3">
        <v>1706</v>
      </c>
      <c r="C579" s="3">
        <v>5</v>
      </c>
      <c r="D579" s="3">
        <v>3.3</v>
      </c>
      <c r="E579" s="3">
        <v>168</v>
      </c>
      <c r="F579" s="3">
        <v>1640</v>
      </c>
      <c r="G579" s="3">
        <v>26463.0523190811</v>
      </c>
      <c r="H579" s="3">
        <v>100000000</v>
      </c>
      <c r="I579" s="3">
        <v>10000000</v>
      </c>
      <c r="J579" s="3">
        <v>9.7619047619047592</v>
      </c>
    </row>
    <row r="580" spans="1:10" x14ac:dyDescent="0.35">
      <c r="A580" s="3">
        <v>1706</v>
      </c>
      <c r="B580" s="3">
        <v>1707</v>
      </c>
      <c r="C580" s="3">
        <v>5</v>
      </c>
      <c r="D580" s="3">
        <v>3.3</v>
      </c>
      <c r="E580" s="3">
        <v>204</v>
      </c>
      <c r="F580" s="3">
        <v>1640</v>
      </c>
      <c r="G580" s="3">
        <v>34765.352701839998</v>
      </c>
      <c r="H580" s="3">
        <v>100000000</v>
      </c>
      <c r="I580" s="3">
        <v>10000000</v>
      </c>
      <c r="J580" s="3">
        <v>8.0392156862745097</v>
      </c>
    </row>
    <row r="581" spans="1:10" x14ac:dyDescent="0.35">
      <c r="A581" s="3">
        <v>1707</v>
      </c>
      <c r="B581" s="3">
        <v>1708</v>
      </c>
      <c r="C581" s="3">
        <v>5</v>
      </c>
      <c r="D581" s="3">
        <v>2</v>
      </c>
      <c r="E581" s="3">
        <v>228</v>
      </c>
      <c r="F581" s="3">
        <v>1640</v>
      </c>
      <c r="G581" s="3">
        <v>37158.498556921797</v>
      </c>
      <c r="H581" s="3">
        <v>10000</v>
      </c>
      <c r="I581" s="3">
        <v>10000000</v>
      </c>
      <c r="J581" s="3">
        <v>7.1929824561403501</v>
      </c>
    </row>
    <row r="582" spans="1:10" x14ac:dyDescent="0.35">
      <c r="A582" s="3">
        <v>1708</v>
      </c>
      <c r="B582" s="3">
        <v>1709</v>
      </c>
      <c r="C582" s="3">
        <v>5</v>
      </c>
      <c r="D582" s="3">
        <v>3.3</v>
      </c>
      <c r="E582" s="3">
        <v>204</v>
      </c>
      <c r="F582" s="3">
        <v>1640</v>
      </c>
      <c r="G582" s="3">
        <v>34765.352701839998</v>
      </c>
      <c r="H582" s="3">
        <v>100000000</v>
      </c>
      <c r="I582" s="3">
        <v>10000000</v>
      </c>
      <c r="J582" s="3">
        <v>8.0392156862745097</v>
      </c>
    </row>
    <row r="583" spans="1:10" x14ac:dyDescent="0.35">
      <c r="A583" s="3">
        <v>1709</v>
      </c>
      <c r="B583" s="3">
        <v>1710</v>
      </c>
      <c r="C583" s="3">
        <v>5</v>
      </c>
      <c r="D583" s="3">
        <v>2</v>
      </c>
      <c r="E583" s="3">
        <v>180</v>
      </c>
      <c r="F583" s="3">
        <v>1640</v>
      </c>
      <c r="G583" s="3">
        <v>26088.764713243301</v>
      </c>
      <c r="H583" s="3">
        <v>10000</v>
      </c>
      <c r="I583" s="3">
        <v>1000000</v>
      </c>
      <c r="J583" s="3">
        <v>9.1111111111111107</v>
      </c>
    </row>
    <row r="584" spans="1:10" x14ac:dyDescent="0.35">
      <c r="A584" s="3">
        <v>1710</v>
      </c>
      <c r="B584" s="3">
        <v>1711</v>
      </c>
      <c r="C584" s="3">
        <v>5</v>
      </c>
      <c r="D584" s="3">
        <v>2</v>
      </c>
      <c r="E584" s="3">
        <v>228</v>
      </c>
      <c r="F584" s="3">
        <v>1640</v>
      </c>
      <c r="G584" s="3">
        <v>37158.498556921797</v>
      </c>
      <c r="H584" s="3">
        <v>10000</v>
      </c>
      <c r="I584" s="3">
        <v>1000000</v>
      </c>
      <c r="J584" s="3">
        <v>7.1929824561403501</v>
      </c>
    </row>
    <row r="585" spans="1:10" x14ac:dyDescent="0.35">
      <c r="A585" s="3">
        <v>1711</v>
      </c>
      <c r="B585" s="3">
        <v>1712</v>
      </c>
      <c r="C585" s="3">
        <v>5</v>
      </c>
      <c r="D585" s="3">
        <v>2</v>
      </c>
      <c r="E585" s="3">
        <v>192</v>
      </c>
      <c r="F585" s="3">
        <v>1640</v>
      </c>
      <c r="G585" s="3">
        <v>28856.198174162899</v>
      </c>
      <c r="H585" s="3">
        <v>10000</v>
      </c>
      <c r="I585" s="3">
        <v>1000000</v>
      </c>
      <c r="J585" s="3">
        <v>8.5416666666666607</v>
      </c>
    </row>
    <row r="586" spans="1:10" x14ac:dyDescent="0.35">
      <c r="A586" s="3">
        <v>1712</v>
      </c>
      <c r="B586" s="3">
        <v>1713</v>
      </c>
      <c r="C586" s="3">
        <v>5</v>
      </c>
      <c r="D586" s="3">
        <v>2</v>
      </c>
      <c r="E586" s="3">
        <v>156</v>
      </c>
      <c r="F586" s="3">
        <v>1640</v>
      </c>
      <c r="G586" s="3">
        <v>20553.897791404001</v>
      </c>
      <c r="H586" s="3">
        <v>10000</v>
      </c>
      <c r="I586" s="3">
        <v>1000000</v>
      </c>
      <c r="J586" s="3">
        <v>10.5128205128205</v>
      </c>
    </row>
    <row r="587" spans="1:10" x14ac:dyDescent="0.35">
      <c r="A587" s="3">
        <v>1713</v>
      </c>
      <c r="B587" s="3">
        <v>1714</v>
      </c>
      <c r="C587" s="3">
        <v>5</v>
      </c>
      <c r="D587" s="3">
        <v>2</v>
      </c>
      <c r="E587" s="3">
        <v>204</v>
      </c>
      <c r="F587" s="3">
        <v>1640</v>
      </c>
      <c r="G587" s="3">
        <v>31623.6316350825</v>
      </c>
      <c r="H587" s="3">
        <v>10000</v>
      </c>
      <c r="I587" s="3">
        <v>1000000</v>
      </c>
      <c r="J587" s="3">
        <v>8.0392156862745097</v>
      </c>
    </row>
    <row r="588" spans="1:10" x14ac:dyDescent="0.35">
      <c r="A588" s="3">
        <v>1714</v>
      </c>
      <c r="B588" s="3">
        <v>1715</v>
      </c>
      <c r="C588" s="3">
        <v>5</v>
      </c>
      <c r="D588" s="3">
        <v>2</v>
      </c>
      <c r="E588" s="3">
        <v>204</v>
      </c>
      <c r="F588" s="3">
        <v>1640</v>
      </c>
      <c r="G588" s="3">
        <v>31623.6316350825</v>
      </c>
      <c r="H588" s="3">
        <v>10000</v>
      </c>
      <c r="I588" s="3">
        <v>1000000</v>
      </c>
      <c r="J588" s="3">
        <v>8.0392156862745097</v>
      </c>
    </row>
    <row r="589" spans="1:10" x14ac:dyDescent="0.35">
      <c r="A589" s="3">
        <v>1715</v>
      </c>
      <c r="B589" s="3">
        <v>1716</v>
      </c>
      <c r="C589" s="3">
        <v>5</v>
      </c>
      <c r="D589" s="3">
        <v>3.4</v>
      </c>
      <c r="E589" s="3">
        <v>216</v>
      </c>
      <c r="F589" s="3">
        <v>1640</v>
      </c>
      <c r="G589" s="3">
        <v>37774.457014048603</v>
      </c>
      <c r="H589" s="3">
        <v>1000000</v>
      </c>
      <c r="I589" s="3">
        <v>10000</v>
      </c>
      <c r="J589" s="3">
        <v>7.5925925925925899</v>
      </c>
    </row>
    <row r="590" spans="1:10" x14ac:dyDescent="0.35">
      <c r="A590" s="3">
        <v>1716</v>
      </c>
      <c r="B590" s="3">
        <v>1717</v>
      </c>
      <c r="C590" s="3">
        <v>5</v>
      </c>
      <c r="D590" s="3">
        <v>3.4</v>
      </c>
      <c r="E590" s="3">
        <v>192</v>
      </c>
      <c r="F590" s="3">
        <v>1640</v>
      </c>
      <c r="G590" s="3">
        <v>32239.590092209401</v>
      </c>
      <c r="H590" s="3">
        <v>1000000</v>
      </c>
      <c r="I590" s="3">
        <v>10000</v>
      </c>
      <c r="J590" s="3">
        <v>8.5416666666666607</v>
      </c>
    </row>
    <row r="591" spans="1:10" x14ac:dyDescent="0.35">
      <c r="A591" s="3">
        <v>1717</v>
      </c>
      <c r="B591" s="3">
        <v>1718</v>
      </c>
      <c r="C591" s="3">
        <v>5</v>
      </c>
      <c r="D591" s="3">
        <v>3.4</v>
      </c>
      <c r="E591" s="3">
        <v>192</v>
      </c>
      <c r="F591" s="3">
        <v>1640</v>
      </c>
      <c r="G591" s="3">
        <v>32239.590092209401</v>
      </c>
      <c r="H591" s="3">
        <v>1000000</v>
      </c>
      <c r="I591" s="3">
        <v>1000</v>
      </c>
      <c r="J591" s="3">
        <v>8.5416666666666607</v>
      </c>
    </row>
    <row r="592" spans="1:10" x14ac:dyDescent="0.35">
      <c r="A592" s="3">
        <v>1718</v>
      </c>
      <c r="B592" s="3">
        <v>1719</v>
      </c>
      <c r="C592" s="3">
        <v>5</v>
      </c>
      <c r="D592" s="3">
        <v>3.4</v>
      </c>
      <c r="E592" s="3">
        <v>156</v>
      </c>
      <c r="F592" s="3">
        <v>1640</v>
      </c>
      <c r="G592" s="3">
        <v>23937.289709450499</v>
      </c>
      <c r="H592" s="3">
        <v>1000000</v>
      </c>
      <c r="I592" s="3">
        <v>1000</v>
      </c>
      <c r="J592" s="3">
        <v>10.5128205128205</v>
      </c>
    </row>
    <row r="593" spans="1:10" x14ac:dyDescent="0.35">
      <c r="A593" s="3">
        <v>1719</v>
      </c>
      <c r="B593" s="3">
        <v>1720</v>
      </c>
      <c r="C593" s="3">
        <v>5</v>
      </c>
      <c r="D593" s="3">
        <v>3.4</v>
      </c>
      <c r="E593" s="3">
        <v>240</v>
      </c>
      <c r="F593" s="3">
        <v>1640</v>
      </c>
      <c r="G593" s="3">
        <v>43309.3239358879</v>
      </c>
      <c r="H593" s="3">
        <v>1000000</v>
      </c>
      <c r="I593" s="3">
        <v>1000</v>
      </c>
      <c r="J593" s="3">
        <v>6.8333333333333304</v>
      </c>
    </row>
    <row r="594" spans="1:10" x14ac:dyDescent="0.35">
      <c r="A594" s="3">
        <v>1720</v>
      </c>
      <c r="B594" s="3">
        <v>1721</v>
      </c>
      <c r="C594" s="3">
        <v>5</v>
      </c>
      <c r="D594" s="3">
        <v>3.4</v>
      </c>
      <c r="E594" s="3">
        <v>168</v>
      </c>
      <c r="F594" s="3">
        <v>1640</v>
      </c>
      <c r="G594" s="3">
        <v>26704.7231703701</v>
      </c>
      <c r="H594" s="3">
        <v>1000000</v>
      </c>
      <c r="I594" s="3">
        <v>1000</v>
      </c>
      <c r="J594" s="3">
        <v>9.7619047619047592</v>
      </c>
    </row>
    <row r="595" spans="1:10" x14ac:dyDescent="0.35">
      <c r="A595" s="3">
        <v>1721</v>
      </c>
      <c r="B595" s="3">
        <v>1722</v>
      </c>
      <c r="C595" s="3">
        <v>5</v>
      </c>
      <c r="D595" s="3">
        <v>3.4</v>
      </c>
      <c r="E595" s="3">
        <v>216</v>
      </c>
      <c r="F595" s="3">
        <v>1640</v>
      </c>
      <c r="G595" s="3">
        <v>37774.457014048603</v>
      </c>
      <c r="H595" s="3">
        <v>1000000</v>
      </c>
      <c r="I595" s="3">
        <v>1000</v>
      </c>
      <c r="J595" s="3">
        <v>7.5925925925925899</v>
      </c>
    </row>
    <row r="596" spans="1:10" x14ac:dyDescent="0.35">
      <c r="A596" s="3">
        <v>1722</v>
      </c>
      <c r="B596" s="3">
        <v>1723</v>
      </c>
      <c r="C596" s="3">
        <v>5</v>
      </c>
      <c r="D596" s="3">
        <v>3.4</v>
      </c>
      <c r="E596" s="3">
        <v>216</v>
      </c>
      <c r="F596" s="3">
        <v>1640</v>
      </c>
      <c r="G596" s="3">
        <v>37774.457014048603</v>
      </c>
      <c r="H596" s="3">
        <v>1000000</v>
      </c>
      <c r="I596" s="3">
        <v>1000</v>
      </c>
      <c r="J596" s="3">
        <v>7.5925925925925899</v>
      </c>
    </row>
    <row r="597" spans="1:10" x14ac:dyDescent="0.35">
      <c r="A597" s="3">
        <v>1723</v>
      </c>
      <c r="B597" s="3">
        <v>1724</v>
      </c>
      <c r="C597" s="3">
        <v>5</v>
      </c>
      <c r="D597" s="3">
        <v>3.4</v>
      </c>
      <c r="E597" s="3">
        <v>216</v>
      </c>
      <c r="F597" s="3">
        <v>1640</v>
      </c>
      <c r="G597" s="3">
        <v>37774.457014048603</v>
      </c>
      <c r="H597" s="3">
        <v>1000000</v>
      </c>
      <c r="I597" s="3">
        <v>1000</v>
      </c>
      <c r="J597" s="3">
        <v>7.5925925925925899</v>
      </c>
    </row>
    <row r="598" spans="1:10" x14ac:dyDescent="0.35">
      <c r="A598" s="3">
        <v>1724</v>
      </c>
      <c r="B598" s="3">
        <v>1725</v>
      </c>
      <c r="C598" s="3">
        <v>5</v>
      </c>
      <c r="D598" s="3">
        <v>3.4</v>
      </c>
      <c r="E598" s="3">
        <v>228</v>
      </c>
      <c r="F598" s="3">
        <v>1640</v>
      </c>
      <c r="G598" s="3">
        <v>40541.890474968299</v>
      </c>
      <c r="H598" s="3">
        <v>1000000</v>
      </c>
      <c r="I598" s="3">
        <v>1000</v>
      </c>
      <c r="J598" s="3">
        <v>7.1929824561403501</v>
      </c>
    </row>
    <row r="599" spans="1:10" x14ac:dyDescent="0.35">
      <c r="A599" s="3">
        <v>1725</v>
      </c>
      <c r="B599" s="3">
        <v>1726</v>
      </c>
      <c r="C599" s="3">
        <v>5</v>
      </c>
      <c r="D599" s="3">
        <v>3.4</v>
      </c>
      <c r="E599" s="3">
        <v>180</v>
      </c>
      <c r="F599" s="3">
        <v>1640</v>
      </c>
      <c r="G599" s="3">
        <v>29472.156631289799</v>
      </c>
      <c r="H599" s="3">
        <v>1000000</v>
      </c>
      <c r="I599" s="3">
        <v>100</v>
      </c>
      <c r="J599" s="3">
        <v>9.1111111111111107</v>
      </c>
    </row>
    <row r="600" spans="1:10" x14ac:dyDescent="0.35">
      <c r="A600" s="3">
        <v>1726</v>
      </c>
      <c r="B600" s="3">
        <v>1727</v>
      </c>
      <c r="C600" s="3">
        <v>5</v>
      </c>
      <c r="D600" s="3">
        <v>3.4</v>
      </c>
      <c r="E600" s="3">
        <v>240</v>
      </c>
      <c r="F600" s="3">
        <v>1640</v>
      </c>
      <c r="G600" s="3">
        <v>43309.3239358879</v>
      </c>
      <c r="H600" s="3">
        <v>1000000</v>
      </c>
      <c r="I600" s="3">
        <v>100</v>
      </c>
      <c r="J600" s="3">
        <v>6.8333333333333304</v>
      </c>
    </row>
    <row r="601" spans="1:10" x14ac:dyDescent="0.35">
      <c r="A601" s="3">
        <v>1727</v>
      </c>
      <c r="B601" s="3">
        <v>1728</v>
      </c>
      <c r="C601" s="3">
        <v>5</v>
      </c>
      <c r="D601" s="3">
        <v>3.4</v>
      </c>
      <c r="E601" s="3">
        <v>204</v>
      </c>
      <c r="F601" s="3">
        <v>1640</v>
      </c>
      <c r="G601" s="3">
        <v>35007.023553129002</v>
      </c>
      <c r="H601" s="3">
        <v>1000000</v>
      </c>
      <c r="I601" s="3">
        <v>100</v>
      </c>
      <c r="J601" s="3">
        <v>8.0392156862745097</v>
      </c>
    </row>
    <row r="602" spans="1:10" x14ac:dyDescent="0.35">
      <c r="A602" s="3">
        <v>1728</v>
      </c>
      <c r="B602" s="3">
        <v>1729</v>
      </c>
      <c r="C602" s="3">
        <v>5</v>
      </c>
      <c r="D602" s="3">
        <v>3.4</v>
      </c>
      <c r="E602" s="3">
        <v>180</v>
      </c>
      <c r="F602" s="3">
        <v>1640</v>
      </c>
      <c r="G602" s="3">
        <v>29472.156631289799</v>
      </c>
      <c r="H602" s="3">
        <v>1000000</v>
      </c>
      <c r="I602" s="3">
        <v>100</v>
      </c>
      <c r="J602" s="3">
        <v>9.1111111111111107</v>
      </c>
    </row>
    <row r="603" spans="1:10" x14ac:dyDescent="0.35">
      <c r="A603" s="3">
        <v>1729</v>
      </c>
      <c r="B603" s="3">
        <v>1730</v>
      </c>
      <c r="C603" s="3">
        <v>5</v>
      </c>
      <c r="D603" s="3">
        <v>3.4</v>
      </c>
      <c r="E603" s="3">
        <v>204</v>
      </c>
      <c r="F603" s="3">
        <v>1640</v>
      </c>
      <c r="G603" s="3">
        <v>35007.023553129002</v>
      </c>
      <c r="H603" s="3">
        <v>1000000</v>
      </c>
      <c r="I603" s="3">
        <v>100</v>
      </c>
      <c r="J603" s="3">
        <v>8.0392156862745097</v>
      </c>
    </row>
    <row r="604" spans="1:10" x14ac:dyDescent="0.35">
      <c r="A604" s="3">
        <v>1730</v>
      </c>
      <c r="B604" s="3">
        <v>1731</v>
      </c>
      <c r="C604" s="3">
        <v>5</v>
      </c>
      <c r="D604" s="3">
        <v>3.4</v>
      </c>
      <c r="E604" s="3">
        <v>216</v>
      </c>
      <c r="F604" s="3">
        <v>1640</v>
      </c>
      <c r="G604" s="3">
        <v>37774.457014048603</v>
      </c>
      <c r="H604" s="3">
        <v>1000000</v>
      </c>
      <c r="I604" s="3">
        <v>100</v>
      </c>
      <c r="J604" s="3">
        <v>7.5925925925925899</v>
      </c>
    </row>
    <row r="605" spans="1:10" x14ac:dyDescent="0.35">
      <c r="A605" s="3">
        <v>1731</v>
      </c>
      <c r="B605" s="3">
        <v>1732</v>
      </c>
      <c r="C605" s="3">
        <v>5</v>
      </c>
      <c r="D605" s="3">
        <v>3.4</v>
      </c>
      <c r="E605" s="3">
        <v>228</v>
      </c>
      <c r="F605" s="3">
        <v>1640</v>
      </c>
      <c r="G605" s="3">
        <v>40541.890474968299</v>
      </c>
      <c r="H605" s="3">
        <v>1000000</v>
      </c>
      <c r="I605" s="3">
        <v>100</v>
      </c>
      <c r="J605" s="3">
        <v>7.1929824561403501</v>
      </c>
    </row>
    <row r="606" spans="1:10" x14ac:dyDescent="0.35">
      <c r="A606" s="3">
        <v>1732</v>
      </c>
      <c r="B606" s="3">
        <v>1733</v>
      </c>
      <c r="C606" s="3">
        <v>5</v>
      </c>
      <c r="D606" s="3">
        <v>3.4</v>
      </c>
      <c r="E606" s="3">
        <v>216</v>
      </c>
      <c r="F606" s="3">
        <v>1640</v>
      </c>
      <c r="G606" s="3">
        <v>37774.457014048603</v>
      </c>
      <c r="H606" s="3">
        <v>1000000</v>
      </c>
      <c r="I606" s="3">
        <v>100</v>
      </c>
      <c r="J606" s="3">
        <v>7.5925925925925899</v>
      </c>
    </row>
    <row r="607" spans="1:10" x14ac:dyDescent="0.35">
      <c r="A607" s="3">
        <v>1733</v>
      </c>
      <c r="B607" s="3">
        <v>1734</v>
      </c>
      <c r="C607" s="3">
        <v>5</v>
      </c>
      <c r="D607" s="3">
        <v>3.4</v>
      </c>
      <c r="E607" s="3">
        <v>204</v>
      </c>
      <c r="F607" s="3">
        <v>1640</v>
      </c>
      <c r="G607" s="3">
        <v>35007.023553129002</v>
      </c>
      <c r="H607" s="3">
        <v>1000000</v>
      </c>
      <c r="I607" s="3">
        <v>100</v>
      </c>
      <c r="J607" s="3">
        <v>8.0392156862745097</v>
      </c>
    </row>
    <row r="608" spans="1:10" x14ac:dyDescent="0.35">
      <c r="A608" s="3">
        <v>1734</v>
      </c>
      <c r="B608" s="3">
        <v>1735</v>
      </c>
      <c r="C608" s="3">
        <v>5</v>
      </c>
      <c r="D608" s="3">
        <v>3.3</v>
      </c>
      <c r="E608" s="3">
        <v>216</v>
      </c>
      <c r="F608" s="3">
        <v>1640</v>
      </c>
      <c r="G608" s="3">
        <v>37532.786162759599</v>
      </c>
      <c r="H608" s="3">
        <v>100000000</v>
      </c>
      <c r="I608" s="3">
        <v>10</v>
      </c>
      <c r="J608" s="3">
        <v>7.5925925925925899</v>
      </c>
    </row>
    <row r="609" spans="1:10" x14ac:dyDescent="0.35">
      <c r="A609" s="3">
        <v>1735</v>
      </c>
      <c r="B609" s="3">
        <v>1736</v>
      </c>
      <c r="C609" s="3">
        <v>5</v>
      </c>
      <c r="D609" s="3">
        <v>3.3</v>
      </c>
      <c r="E609" s="3">
        <v>204</v>
      </c>
      <c r="F609" s="3">
        <v>1640</v>
      </c>
      <c r="G609" s="3">
        <v>34765.352701839998</v>
      </c>
      <c r="H609" s="3">
        <v>100000000</v>
      </c>
      <c r="I609" s="3">
        <v>10</v>
      </c>
      <c r="J609" s="3">
        <v>8.0392156862745097</v>
      </c>
    </row>
    <row r="610" spans="1:10" x14ac:dyDescent="0.35">
      <c r="A610" s="3">
        <v>1736</v>
      </c>
      <c r="B610" s="3">
        <v>1737</v>
      </c>
      <c r="C610" s="3">
        <v>5</v>
      </c>
      <c r="D610" s="3">
        <v>3.3</v>
      </c>
      <c r="E610" s="3">
        <v>204</v>
      </c>
      <c r="F610" s="3">
        <v>1640</v>
      </c>
      <c r="G610" s="3">
        <v>34765.352701839998</v>
      </c>
      <c r="H610" s="3">
        <v>100000000</v>
      </c>
      <c r="I610" s="3">
        <v>10</v>
      </c>
      <c r="J610" s="3">
        <v>8.0392156862745097</v>
      </c>
    </row>
    <row r="611" spans="1:10" x14ac:dyDescent="0.35">
      <c r="A611" s="3">
        <v>1737</v>
      </c>
      <c r="B611" s="3">
        <v>1738</v>
      </c>
      <c r="C611" s="3">
        <v>5</v>
      </c>
      <c r="D611" s="3">
        <v>3.3</v>
      </c>
      <c r="E611" s="3">
        <v>204</v>
      </c>
      <c r="F611" s="3">
        <v>1640</v>
      </c>
      <c r="G611" s="3">
        <v>34765.352701839998</v>
      </c>
      <c r="H611" s="3">
        <v>100000000</v>
      </c>
      <c r="I611" s="3">
        <v>1</v>
      </c>
      <c r="J611" s="3">
        <v>8.0392156862745097</v>
      </c>
    </row>
    <row r="612" spans="1:10" x14ac:dyDescent="0.35">
      <c r="A612" s="3">
        <v>1738</v>
      </c>
      <c r="B612" s="3">
        <v>1739</v>
      </c>
      <c r="C612" s="3">
        <v>5</v>
      </c>
      <c r="D612" s="3">
        <v>3.3</v>
      </c>
      <c r="E612" s="3">
        <v>204</v>
      </c>
      <c r="F612" s="3">
        <v>1640</v>
      </c>
      <c r="G612" s="3">
        <v>34765.352701839998</v>
      </c>
      <c r="H612" s="3">
        <v>100000000</v>
      </c>
      <c r="I612" s="3">
        <v>1</v>
      </c>
      <c r="J612" s="3">
        <v>8.0392156862745097</v>
      </c>
    </row>
    <row r="613" spans="1:10" x14ac:dyDescent="0.35">
      <c r="A613" s="3">
        <v>1739</v>
      </c>
      <c r="B613" s="3">
        <v>1740</v>
      </c>
      <c r="C613" s="3">
        <v>5</v>
      </c>
      <c r="D613" s="3">
        <v>3.3</v>
      </c>
      <c r="E613" s="3">
        <v>192</v>
      </c>
      <c r="F613" s="3">
        <v>1640</v>
      </c>
      <c r="G613" s="3">
        <v>31997.919240920401</v>
      </c>
      <c r="H613" s="3">
        <v>100000000</v>
      </c>
      <c r="I613" s="3">
        <v>1</v>
      </c>
      <c r="J613" s="3">
        <v>8.5416666666666607</v>
      </c>
    </row>
    <row r="614" spans="1:10" x14ac:dyDescent="0.35">
      <c r="A614" s="3">
        <v>1740</v>
      </c>
      <c r="B614" s="3">
        <v>1741</v>
      </c>
      <c r="C614" s="3">
        <v>5</v>
      </c>
      <c r="D614" s="3">
        <v>3.3</v>
      </c>
      <c r="E614" s="3">
        <v>216</v>
      </c>
      <c r="F614" s="3">
        <v>1640</v>
      </c>
      <c r="G614" s="3">
        <v>37532.786162759599</v>
      </c>
      <c r="H614" s="3">
        <v>100000000</v>
      </c>
      <c r="I614" s="3">
        <v>1</v>
      </c>
      <c r="J614" s="3">
        <v>7.5925925925925899</v>
      </c>
    </row>
    <row r="615" spans="1:10" x14ac:dyDescent="0.35">
      <c r="A615" s="3">
        <v>1741</v>
      </c>
      <c r="B615" s="3">
        <v>1742</v>
      </c>
      <c r="C615" s="3">
        <v>5</v>
      </c>
      <c r="D615" s="3">
        <v>3.3</v>
      </c>
      <c r="E615" s="3">
        <v>192</v>
      </c>
      <c r="F615" s="3">
        <v>1640</v>
      </c>
      <c r="G615" s="3">
        <v>31997.919240920401</v>
      </c>
      <c r="H615" s="3">
        <v>100000000</v>
      </c>
      <c r="I615" s="3">
        <v>1</v>
      </c>
      <c r="J615" s="3">
        <v>8.5416666666666607</v>
      </c>
    </row>
    <row r="616" spans="1:10" x14ac:dyDescent="0.35">
      <c r="A616" s="3">
        <v>1742</v>
      </c>
      <c r="B616" s="3">
        <v>1743</v>
      </c>
      <c r="C616" s="3">
        <v>5</v>
      </c>
      <c r="D616" s="3">
        <v>3.3</v>
      </c>
      <c r="E616" s="3">
        <v>204</v>
      </c>
      <c r="F616" s="3">
        <v>1640</v>
      </c>
      <c r="G616" s="3">
        <v>34765.352701839998</v>
      </c>
      <c r="H616" s="3">
        <v>100000000</v>
      </c>
      <c r="I616" s="3">
        <v>1</v>
      </c>
      <c r="J616" s="3">
        <v>8.0392156862745097</v>
      </c>
    </row>
    <row r="617" spans="1:10" x14ac:dyDescent="0.35">
      <c r="A617" s="3">
        <v>1743</v>
      </c>
      <c r="B617" s="3">
        <v>1744</v>
      </c>
      <c r="C617" s="3">
        <v>6</v>
      </c>
      <c r="D617" s="3">
        <v>3.4</v>
      </c>
      <c r="E617" s="3">
        <v>204</v>
      </c>
      <c r="F617" s="3">
        <v>1640</v>
      </c>
      <c r="G617" s="3">
        <v>37798.810269121997</v>
      </c>
      <c r="H617" s="3">
        <v>1000000</v>
      </c>
      <c r="I617" s="3">
        <v>10000</v>
      </c>
      <c r="J617" s="3">
        <v>8.0392156862745097</v>
      </c>
    </row>
    <row r="618" spans="1:10" x14ac:dyDescent="0.35">
      <c r="A618" s="3">
        <v>1744</v>
      </c>
      <c r="B618" s="3">
        <v>1745</v>
      </c>
      <c r="C618" s="3">
        <v>6</v>
      </c>
      <c r="D618" s="3">
        <v>3.4</v>
      </c>
      <c r="E618" s="3">
        <v>180</v>
      </c>
      <c r="F618" s="3">
        <v>1640</v>
      </c>
      <c r="G618" s="3">
        <v>32263.943347282799</v>
      </c>
      <c r="H618" s="3">
        <v>1000000</v>
      </c>
      <c r="I618" s="3">
        <v>10000</v>
      </c>
      <c r="J618" s="3">
        <v>9.1111111111111107</v>
      </c>
    </row>
    <row r="619" spans="1:10" x14ac:dyDescent="0.35">
      <c r="A619" s="3">
        <v>1745</v>
      </c>
      <c r="B619" s="3">
        <v>1746</v>
      </c>
      <c r="C619" s="3">
        <v>6</v>
      </c>
      <c r="D619" s="3">
        <v>3.4</v>
      </c>
      <c r="E619" s="3">
        <v>180</v>
      </c>
      <c r="F619" s="3">
        <v>1640</v>
      </c>
      <c r="G619" s="3">
        <v>32263.943347282799</v>
      </c>
      <c r="H619" s="3">
        <v>1000000</v>
      </c>
      <c r="I619" s="3">
        <v>10000</v>
      </c>
      <c r="J619" s="3">
        <v>9.1111111111111107</v>
      </c>
    </row>
    <row r="620" spans="1:10" x14ac:dyDescent="0.35">
      <c r="A620" s="3">
        <v>1746</v>
      </c>
      <c r="B620" s="3">
        <v>1747</v>
      </c>
      <c r="C620" s="3">
        <v>6</v>
      </c>
      <c r="D620" s="3">
        <v>3.4</v>
      </c>
      <c r="E620" s="3">
        <v>192</v>
      </c>
      <c r="F620" s="3">
        <v>1640</v>
      </c>
      <c r="G620" s="3">
        <v>35031.376808202403</v>
      </c>
      <c r="H620" s="3">
        <v>1000000</v>
      </c>
      <c r="I620" s="3">
        <v>10000</v>
      </c>
      <c r="J620" s="3">
        <v>8.5416666666666607</v>
      </c>
    </row>
    <row r="621" spans="1:10" x14ac:dyDescent="0.35">
      <c r="A621" s="3">
        <v>1747</v>
      </c>
      <c r="B621" s="3">
        <v>1748</v>
      </c>
      <c r="C621" s="3">
        <v>6</v>
      </c>
      <c r="D621" s="3">
        <v>3.3</v>
      </c>
      <c r="E621" s="3">
        <v>192</v>
      </c>
      <c r="F621" s="3">
        <v>1640</v>
      </c>
      <c r="G621" s="3">
        <v>34789.7059569134</v>
      </c>
      <c r="H621" s="3">
        <v>100000000</v>
      </c>
      <c r="I621" s="3">
        <v>10</v>
      </c>
      <c r="J621" s="3">
        <v>8.5416666666666607</v>
      </c>
    </row>
    <row r="622" spans="1:10" x14ac:dyDescent="0.35">
      <c r="A622" s="3">
        <v>1748</v>
      </c>
      <c r="B622" s="3">
        <v>1749</v>
      </c>
      <c r="C622" s="3">
        <v>6</v>
      </c>
      <c r="D622" s="3">
        <v>3.3</v>
      </c>
      <c r="E622" s="3">
        <v>180</v>
      </c>
      <c r="F622" s="3">
        <v>1640</v>
      </c>
      <c r="G622" s="3">
        <v>32022.2724959937</v>
      </c>
      <c r="H622" s="3">
        <v>100000000</v>
      </c>
      <c r="I622" s="3">
        <v>10</v>
      </c>
      <c r="J622" s="3">
        <v>9.1111111111111107</v>
      </c>
    </row>
    <row r="623" spans="1:10" x14ac:dyDescent="0.35">
      <c r="A623" s="3">
        <v>1749</v>
      </c>
      <c r="B623" s="3">
        <v>1750</v>
      </c>
      <c r="C623" s="3">
        <v>6</v>
      </c>
      <c r="D623" s="3">
        <v>3.3</v>
      </c>
      <c r="E623" s="3">
        <v>204</v>
      </c>
      <c r="F623" s="3">
        <v>1640</v>
      </c>
      <c r="G623" s="3">
        <v>37557.139417833001</v>
      </c>
      <c r="H623" s="3">
        <v>100000000</v>
      </c>
      <c r="I623" s="3">
        <v>10</v>
      </c>
      <c r="J623" s="3">
        <v>8.0392156862745097</v>
      </c>
    </row>
    <row r="624" spans="1:10" x14ac:dyDescent="0.35">
      <c r="A624" s="3">
        <v>1750</v>
      </c>
      <c r="B624" s="3">
        <v>1751</v>
      </c>
      <c r="C624" s="3">
        <v>6</v>
      </c>
      <c r="D624" s="3">
        <v>3.3</v>
      </c>
      <c r="E624" s="3">
        <v>204</v>
      </c>
      <c r="F624" s="3">
        <v>1640</v>
      </c>
      <c r="G624" s="3">
        <v>37557.139417833001</v>
      </c>
      <c r="H624" s="3">
        <v>100000000</v>
      </c>
      <c r="I624" s="3">
        <v>1</v>
      </c>
      <c r="J624" s="3">
        <v>8.0392156862745097</v>
      </c>
    </row>
    <row r="625" spans="1:10" x14ac:dyDescent="0.35">
      <c r="A625" s="3">
        <v>1751</v>
      </c>
      <c r="B625" s="3">
        <v>1752</v>
      </c>
      <c r="C625" s="3">
        <v>6</v>
      </c>
      <c r="D625" s="3">
        <v>3.3</v>
      </c>
      <c r="E625" s="3">
        <v>204</v>
      </c>
      <c r="F625" s="3">
        <v>1640</v>
      </c>
      <c r="G625" s="3">
        <v>37557.139417833001</v>
      </c>
      <c r="H625" s="3">
        <v>100000000</v>
      </c>
      <c r="I625" s="3">
        <v>1</v>
      </c>
      <c r="J625" s="3">
        <v>8.0392156862745097</v>
      </c>
    </row>
    <row r="626" spans="1:10" x14ac:dyDescent="0.35">
      <c r="A626" s="3">
        <v>1752</v>
      </c>
      <c r="B626" s="3">
        <v>1753</v>
      </c>
      <c r="C626" s="3">
        <v>6</v>
      </c>
      <c r="D626" s="3">
        <v>3.3</v>
      </c>
      <c r="E626" s="3">
        <v>168</v>
      </c>
      <c r="F626" s="3">
        <v>1640</v>
      </c>
      <c r="G626" s="3">
        <v>29254.839035074099</v>
      </c>
      <c r="H626" s="3">
        <v>100000000</v>
      </c>
      <c r="I626" s="3">
        <v>1</v>
      </c>
      <c r="J626" s="3">
        <v>9.7619047619047592</v>
      </c>
    </row>
    <row r="627" spans="1:10" x14ac:dyDescent="0.35">
      <c r="A627" s="3">
        <v>1753</v>
      </c>
      <c r="B627" s="3">
        <v>1754</v>
      </c>
      <c r="C627" s="3">
        <v>7</v>
      </c>
      <c r="D627" s="3">
        <v>1</v>
      </c>
      <c r="E627" s="3">
        <v>204</v>
      </c>
      <c r="F627" s="3">
        <v>1640</v>
      </c>
      <c r="G627" s="3">
        <v>34790.4965541782</v>
      </c>
      <c r="H627" s="3">
        <v>10000000</v>
      </c>
      <c r="I627" s="3">
        <v>100000</v>
      </c>
      <c r="J627" s="3">
        <v>8.0392156862745097</v>
      </c>
    </row>
    <row r="628" spans="1:10" x14ac:dyDescent="0.35">
      <c r="A628" s="3">
        <v>1754</v>
      </c>
      <c r="B628" s="3">
        <v>1755</v>
      </c>
      <c r="C628" s="3">
        <v>7</v>
      </c>
      <c r="D628" s="3">
        <v>1</v>
      </c>
      <c r="E628" s="3">
        <v>168</v>
      </c>
      <c r="F628" s="3">
        <v>1640</v>
      </c>
      <c r="G628" s="3">
        <v>26488.196171419298</v>
      </c>
      <c r="H628" s="3">
        <v>10000000</v>
      </c>
      <c r="I628" s="3">
        <v>100000</v>
      </c>
      <c r="J628" s="3">
        <v>9.7619047619047592</v>
      </c>
    </row>
    <row r="629" spans="1:10" x14ac:dyDescent="0.35">
      <c r="A629" s="3">
        <v>1755</v>
      </c>
      <c r="B629" s="3">
        <v>1756</v>
      </c>
      <c r="C629" s="3">
        <v>7</v>
      </c>
      <c r="D629" s="3">
        <v>1</v>
      </c>
      <c r="E629" s="3">
        <v>180</v>
      </c>
      <c r="F629" s="3">
        <v>1640</v>
      </c>
      <c r="G629" s="3">
        <v>29255.6296323389</v>
      </c>
      <c r="H629" s="3">
        <v>10000000</v>
      </c>
      <c r="I629" s="3">
        <v>100000</v>
      </c>
      <c r="J629" s="3">
        <v>9.1111111111111107</v>
      </c>
    </row>
    <row r="630" spans="1:10" x14ac:dyDescent="0.35">
      <c r="A630" s="3">
        <v>1756</v>
      </c>
      <c r="B630" s="3">
        <v>1757</v>
      </c>
      <c r="C630" s="3">
        <v>7</v>
      </c>
      <c r="D630" s="3">
        <v>1</v>
      </c>
      <c r="E630" s="3">
        <v>156</v>
      </c>
      <c r="F630" s="3">
        <v>1640</v>
      </c>
      <c r="G630" s="3">
        <v>23720.762710499701</v>
      </c>
      <c r="H630" s="3">
        <v>10000000</v>
      </c>
      <c r="I630" s="3">
        <v>100000</v>
      </c>
      <c r="J630" s="3">
        <v>10.5128205128205</v>
      </c>
    </row>
    <row r="631" spans="1:10" x14ac:dyDescent="0.35">
      <c r="A631" s="3">
        <v>1757</v>
      </c>
      <c r="B631" s="3">
        <v>1758</v>
      </c>
      <c r="C631" s="3">
        <v>7</v>
      </c>
      <c r="D631" s="3">
        <v>1</v>
      </c>
      <c r="E631" s="3">
        <v>192</v>
      </c>
      <c r="F631" s="3">
        <v>1640</v>
      </c>
      <c r="G631" s="3">
        <v>32023.063093258501</v>
      </c>
      <c r="H631" s="3">
        <v>10000000</v>
      </c>
      <c r="I631" s="3">
        <v>100000</v>
      </c>
      <c r="J631" s="3">
        <v>8.5416666666666607</v>
      </c>
    </row>
    <row r="632" spans="1:10" x14ac:dyDescent="0.35">
      <c r="A632" s="3">
        <v>1758</v>
      </c>
      <c r="B632" s="3">
        <v>1759</v>
      </c>
      <c r="C632" s="3">
        <v>7</v>
      </c>
      <c r="D632" s="3">
        <v>1</v>
      </c>
      <c r="E632" s="3">
        <v>168</v>
      </c>
      <c r="F632" s="3">
        <v>1640</v>
      </c>
      <c r="G632" s="3">
        <v>26488.196171419298</v>
      </c>
      <c r="H632" s="3">
        <v>10000000</v>
      </c>
      <c r="I632" s="3">
        <v>100000</v>
      </c>
      <c r="J632" s="3">
        <v>9.7619047619047592</v>
      </c>
    </row>
    <row r="633" spans="1:10" x14ac:dyDescent="0.35">
      <c r="A633" s="3">
        <v>1759</v>
      </c>
      <c r="B633" s="3">
        <v>1760</v>
      </c>
      <c r="C633" s="3">
        <v>7</v>
      </c>
      <c r="D633" s="3">
        <v>1</v>
      </c>
      <c r="E633" s="3">
        <v>192</v>
      </c>
      <c r="F633" s="3">
        <v>1640</v>
      </c>
      <c r="G633" s="3">
        <v>32023.063093258501</v>
      </c>
      <c r="H633" s="3">
        <v>10000000</v>
      </c>
      <c r="I633" s="3">
        <v>100000</v>
      </c>
      <c r="J633" s="3">
        <v>8.5416666666666607</v>
      </c>
    </row>
    <row r="634" spans="1:10" x14ac:dyDescent="0.35">
      <c r="A634" s="3">
        <v>1760</v>
      </c>
      <c r="B634" s="3">
        <v>1761</v>
      </c>
      <c r="C634" s="3">
        <v>7</v>
      </c>
      <c r="D634" s="3">
        <v>3.4</v>
      </c>
      <c r="E634" s="3">
        <v>180</v>
      </c>
      <c r="F634" s="3">
        <v>1640</v>
      </c>
      <c r="G634" s="3">
        <v>35055.730063275798</v>
      </c>
      <c r="H634" s="3">
        <v>1000000</v>
      </c>
      <c r="I634" s="3">
        <v>10000</v>
      </c>
      <c r="J634" s="3">
        <v>9.1111111111111107</v>
      </c>
    </row>
    <row r="635" spans="1:10" x14ac:dyDescent="0.35">
      <c r="A635" s="3">
        <v>1761</v>
      </c>
      <c r="B635" s="3">
        <v>1762</v>
      </c>
      <c r="C635" s="3">
        <v>7</v>
      </c>
      <c r="D635" s="3">
        <v>3.4</v>
      </c>
      <c r="E635" s="3">
        <v>180</v>
      </c>
      <c r="F635" s="3">
        <v>1640</v>
      </c>
      <c r="G635" s="3">
        <v>35055.730063275798</v>
      </c>
      <c r="H635" s="3">
        <v>1000000</v>
      </c>
      <c r="I635" s="3">
        <v>10000</v>
      </c>
      <c r="J635" s="3">
        <v>9.1111111111111107</v>
      </c>
    </row>
    <row r="636" spans="1:10" x14ac:dyDescent="0.35">
      <c r="A636" s="3">
        <v>1762</v>
      </c>
      <c r="B636" s="3">
        <v>1763</v>
      </c>
      <c r="C636" s="3">
        <v>7</v>
      </c>
      <c r="D636" s="3">
        <v>3.4</v>
      </c>
      <c r="E636" s="3">
        <v>192</v>
      </c>
      <c r="F636" s="3">
        <v>1640</v>
      </c>
      <c r="G636" s="3">
        <v>37823.163524195399</v>
      </c>
      <c r="H636" s="3">
        <v>1000000</v>
      </c>
      <c r="I636" s="3">
        <v>10000</v>
      </c>
      <c r="J636" s="3">
        <v>8.5416666666666607</v>
      </c>
    </row>
    <row r="637" spans="1:10" x14ac:dyDescent="0.35">
      <c r="A637" s="3">
        <v>1763</v>
      </c>
      <c r="B637" s="3">
        <v>1764</v>
      </c>
      <c r="C637" s="3">
        <v>7</v>
      </c>
      <c r="D637" s="3">
        <v>3.4</v>
      </c>
      <c r="E637" s="3">
        <v>204</v>
      </c>
      <c r="F637" s="3">
        <v>1640</v>
      </c>
      <c r="G637" s="3">
        <v>40590.596985115</v>
      </c>
      <c r="H637" s="3">
        <v>1000000</v>
      </c>
      <c r="I637" s="3">
        <v>10000</v>
      </c>
      <c r="J637" s="3">
        <v>8.0392156862745097</v>
      </c>
    </row>
    <row r="638" spans="1:10" x14ac:dyDescent="0.35">
      <c r="A638" s="3">
        <v>1764</v>
      </c>
      <c r="B638" s="3">
        <v>1765</v>
      </c>
      <c r="C638" s="3">
        <v>7</v>
      </c>
      <c r="D638" s="3">
        <v>3.4</v>
      </c>
      <c r="E638" s="3">
        <v>180</v>
      </c>
      <c r="F638" s="3">
        <v>1640</v>
      </c>
      <c r="G638" s="3">
        <v>35055.730063275798</v>
      </c>
      <c r="H638" s="3">
        <v>1000000</v>
      </c>
      <c r="I638" s="3">
        <v>10000</v>
      </c>
      <c r="J638" s="3">
        <v>9.1111111111111107</v>
      </c>
    </row>
    <row r="639" spans="1:10" x14ac:dyDescent="0.35">
      <c r="A639" s="3">
        <v>1765</v>
      </c>
      <c r="B639" s="3">
        <v>1766</v>
      </c>
      <c r="C639" s="3">
        <v>7</v>
      </c>
      <c r="D639" s="3">
        <v>3.4</v>
      </c>
      <c r="E639" s="3">
        <v>252</v>
      </c>
      <c r="F639" s="3">
        <v>1640</v>
      </c>
      <c r="G639" s="3">
        <v>51660.3308287935</v>
      </c>
      <c r="H639" s="3">
        <v>1000000</v>
      </c>
      <c r="I639" s="3">
        <v>10000</v>
      </c>
      <c r="J639" s="3">
        <v>6.5079365079364999</v>
      </c>
    </row>
    <row r="640" spans="1:10" x14ac:dyDescent="0.35">
      <c r="A640" s="3">
        <v>1766</v>
      </c>
      <c r="B640" s="3">
        <v>1767</v>
      </c>
      <c r="C640" s="3">
        <v>7</v>
      </c>
      <c r="D640" s="3">
        <v>3.3</v>
      </c>
      <c r="E640" s="3">
        <v>204</v>
      </c>
      <c r="F640" s="3">
        <v>1640</v>
      </c>
      <c r="G640" s="3">
        <v>40348.926133825997</v>
      </c>
      <c r="H640" s="3">
        <v>100000000</v>
      </c>
      <c r="I640" s="3">
        <v>10</v>
      </c>
      <c r="J640" s="3">
        <v>8.0392156862745097</v>
      </c>
    </row>
    <row r="641" spans="1:10" x14ac:dyDescent="0.35">
      <c r="A641" s="3">
        <v>1767</v>
      </c>
      <c r="B641" s="3">
        <v>1768</v>
      </c>
      <c r="C641" s="3">
        <v>7</v>
      </c>
      <c r="D641" s="3">
        <v>3.3</v>
      </c>
      <c r="E641" s="3">
        <v>192</v>
      </c>
      <c r="F641" s="3">
        <v>1640</v>
      </c>
      <c r="G641" s="3">
        <v>37581.492672906403</v>
      </c>
      <c r="H641" s="3">
        <v>100000000</v>
      </c>
      <c r="I641" s="3">
        <v>10</v>
      </c>
      <c r="J641" s="3">
        <v>8.5416666666666607</v>
      </c>
    </row>
    <row r="642" spans="1:10" x14ac:dyDescent="0.35">
      <c r="A642" s="3">
        <v>1768</v>
      </c>
      <c r="B642" s="3">
        <v>1769</v>
      </c>
      <c r="C642" s="3">
        <v>7</v>
      </c>
      <c r="D642" s="3">
        <v>3.3</v>
      </c>
      <c r="E642" s="3">
        <v>180</v>
      </c>
      <c r="F642" s="3">
        <v>1640</v>
      </c>
      <c r="G642" s="3">
        <v>34814.059211986802</v>
      </c>
      <c r="H642" s="3">
        <v>100000000</v>
      </c>
      <c r="I642" s="3">
        <v>10</v>
      </c>
      <c r="J642" s="3">
        <v>9.1111111111111107</v>
      </c>
    </row>
    <row r="643" spans="1:10" x14ac:dyDescent="0.35">
      <c r="A643" s="3">
        <v>1769</v>
      </c>
      <c r="B643" s="3">
        <v>1770</v>
      </c>
      <c r="C643" s="3">
        <v>7</v>
      </c>
      <c r="D643" s="3">
        <v>3.3</v>
      </c>
      <c r="E643" s="3">
        <v>192</v>
      </c>
      <c r="F643" s="3">
        <v>1640</v>
      </c>
      <c r="G643" s="3">
        <v>37581.492672906403</v>
      </c>
      <c r="H643" s="3">
        <v>100000000</v>
      </c>
      <c r="I643" s="3">
        <v>10</v>
      </c>
      <c r="J643" s="3">
        <v>8.5416666666666607</v>
      </c>
    </row>
    <row r="644" spans="1:10" x14ac:dyDescent="0.35">
      <c r="A644" s="3">
        <v>1770</v>
      </c>
      <c r="B644" s="3">
        <v>1771</v>
      </c>
      <c r="C644" s="3">
        <v>7</v>
      </c>
      <c r="D644" s="3">
        <v>3.3</v>
      </c>
      <c r="E644" s="3">
        <v>204</v>
      </c>
      <c r="F644" s="3">
        <v>1640</v>
      </c>
      <c r="G644" s="3">
        <v>40348.926133825997</v>
      </c>
      <c r="H644" s="3">
        <v>100000000</v>
      </c>
      <c r="I644" s="3">
        <v>10</v>
      </c>
      <c r="J644" s="3">
        <v>8.0392156862745097</v>
      </c>
    </row>
    <row r="645" spans="1:10" x14ac:dyDescent="0.35">
      <c r="A645" s="3">
        <v>1771</v>
      </c>
      <c r="B645" s="3">
        <v>1772</v>
      </c>
      <c r="C645" s="3">
        <v>7</v>
      </c>
      <c r="D645" s="3">
        <v>3.3</v>
      </c>
      <c r="E645" s="3">
        <v>180</v>
      </c>
      <c r="F645" s="3">
        <v>1640</v>
      </c>
      <c r="G645" s="3">
        <v>34814.059211986802</v>
      </c>
      <c r="H645" s="3">
        <v>100000000</v>
      </c>
      <c r="I645" s="3">
        <v>10</v>
      </c>
      <c r="J645" s="3">
        <v>9.1111111111111107</v>
      </c>
    </row>
    <row r="646" spans="1:10" x14ac:dyDescent="0.35">
      <c r="A646" s="3">
        <v>1772</v>
      </c>
      <c r="B646" s="3">
        <v>1773</v>
      </c>
      <c r="C646" s="3">
        <v>7</v>
      </c>
      <c r="D646" s="3">
        <v>3.3</v>
      </c>
      <c r="E646" s="3">
        <v>168</v>
      </c>
      <c r="F646" s="3">
        <v>1640</v>
      </c>
      <c r="G646" s="3">
        <v>32046.625751067098</v>
      </c>
      <c r="H646" s="3">
        <v>100000000</v>
      </c>
      <c r="I646" s="3">
        <v>10</v>
      </c>
      <c r="J646" s="3">
        <v>9.7619047619047592</v>
      </c>
    </row>
    <row r="647" spans="1:10" x14ac:dyDescent="0.35">
      <c r="A647" s="3">
        <v>1773</v>
      </c>
      <c r="B647" s="3">
        <v>1774</v>
      </c>
      <c r="C647" s="3">
        <v>7</v>
      </c>
      <c r="D647" s="3">
        <v>3.3</v>
      </c>
      <c r="E647" s="3">
        <v>192</v>
      </c>
      <c r="F647" s="3">
        <v>1640</v>
      </c>
      <c r="G647" s="3">
        <v>37581.492672906403</v>
      </c>
      <c r="H647" s="3">
        <v>100000000</v>
      </c>
      <c r="I647" s="3">
        <v>10</v>
      </c>
      <c r="J647" s="3">
        <v>8.5416666666666607</v>
      </c>
    </row>
    <row r="648" spans="1:10" x14ac:dyDescent="0.35">
      <c r="A648" s="3">
        <v>1774</v>
      </c>
      <c r="B648" s="3">
        <v>1775</v>
      </c>
      <c r="C648" s="3">
        <v>7</v>
      </c>
      <c r="D648" s="3">
        <v>3.3</v>
      </c>
      <c r="E648" s="3">
        <v>192</v>
      </c>
      <c r="F648" s="3">
        <v>1640</v>
      </c>
      <c r="G648" s="3">
        <v>37581.492672906403</v>
      </c>
      <c r="H648" s="3">
        <v>100000000</v>
      </c>
      <c r="I648" s="3">
        <v>1</v>
      </c>
      <c r="J648" s="3">
        <v>8.5416666666666607</v>
      </c>
    </row>
    <row r="649" spans="1:10" x14ac:dyDescent="0.35">
      <c r="A649" s="3">
        <v>1775</v>
      </c>
      <c r="B649" s="3">
        <v>1776</v>
      </c>
      <c r="C649" s="3">
        <v>7</v>
      </c>
      <c r="D649" s="3">
        <v>3.3</v>
      </c>
      <c r="E649" s="3">
        <v>204</v>
      </c>
      <c r="F649" s="3">
        <v>1640</v>
      </c>
      <c r="G649" s="3">
        <v>40348.926133825997</v>
      </c>
      <c r="H649" s="3">
        <v>100000000</v>
      </c>
      <c r="I649" s="3">
        <v>1</v>
      </c>
      <c r="J649" s="3">
        <v>8.0392156862745097</v>
      </c>
    </row>
    <row r="650" spans="1:10" x14ac:dyDescent="0.35">
      <c r="A650" s="3">
        <v>1776</v>
      </c>
      <c r="B650" s="3">
        <v>1777</v>
      </c>
      <c r="C650" s="3">
        <v>7</v>
      </c>
      <c r="D650" s="3">
        <v>3.3</v>
      </c>
      <c r="E650" s="3">
        <v>204</v>
      </c>
      <c r="F650" s="3">
        <v>1640</v>
      </c>
      <c r="G650" s="3">
        <v>40348.926133825997</v>
      </c>
      <c r="H650" s="3">
        <v>100000000</v>
      </c>
      <c r="I650" s="3">
        <v>1</v>
      </c>
      <c r="J650" s="3">
        <v>8.0392156862745097</v>
      </c>
    </row>
    <row r="651" spans="1:10" x14ac:dyDescent="0.35">
      <c r="A651" s="3">
        <v>1777</v>
      </c>
      <c r="B651" s="3">
        <v>1778</v>
      </c>
      <c r="C651" s="3">
        <v>7</v>
      </c>
      <c r="D651" s="3">
        <v>3.3</v>
      </c>
      <c r="E651" s="3">
        <v>192</v>
      </c>
      <c r="F651" s="3">
        <v>1640</v>
      </c>
      <c r="G651" s="3">
        <v>37581.492672906403</v>
      </c>
      <c r="H651" s="3">
        <v>100000000</v>
      </c>
      <c r="I651" s="3">
        <v>1</v>
      </c>
      <c r="J651" s="3">
        <v>8.5416666666666607</v>
      </c>
    </row>
    <row r="652" spans="1:10" x14ac:dyDescent="0.35">
      <c r="A652" s="3">
        <v>1778</v>
      </c>
      <c r="B652" s="3">
        <v>1779</v>
      </c>
      <c r="C652" s="3">
        <v>7</v>
      </c>
      <c r="D652" s="3">
        <v>3.3</v>
      </c>
      <c r="E652" s="3">
        <v>216</v>
      </c>
      <c r="F652" s="3">
        <v>1640</v>
      </c>
      <c r="G652" s="3">
        <v>43116.359594745598</v>
      </c>
      <c r="H652" s="3">
        <v>100000000</v>
      </c>
      <c r="I652" s="3">
        <v>1</v>
      </c>
      <c r="J652" s="3">
        <v>7.5925925925925899</v>
      </c>
    </row>
    <row r="653" spans="1:10" x14ac:dyDescent="0.35">
      <c r="A653" s="3">
        <v>1779</v>
      </c>
      <c r="B653" s="3">
        <v>1780</v>
      </c>
      <c r="C653" s="3">
        <v>7</v>
      </c>
      <c r="D653" s="3">
        <v>3.3</v>
      </c>
      <c r="E653" s="3">
        <v>204</v>
      </c>
      <c r="F653" s="3">
        <v>1640</v>
      </c>
      <c r="G653" s="3">
        <v>40348.926133825997</v>
      </c>
      <c r="H653" s="3">
        <v>100000000</v>
      </c>
      <c r="I653" s="3">
        <v>1</v>
      </c>
      <c r="J653" s="3">
        <v>8.0392156862745097</v>
      </c>
    </row>
    <row r="654" spans="1:10" x14ac:dyDescent="0.35">
      <c r="A654" s="3">
        <v>1780</v>
      </c>
      <c r="B654" s="3">
        <v>1781</v>
      </c>
      <c r="C654" s="3">
        <v>7</v>
      </c>
      <c r="D654" s="3">
        <v>3.3</v>
      </c>
      <c r="E654" s="3">
        <v>180</v>
      </c>
      <c r="F654" s="3">
        <v>1640</v>
      </c>
      <c r="G654" s="3">
        <v>34814.059211986802</v>
      </c>
      <c r="H654" s="3">
        <v>100000000</v>
      </c>
      <c r="I654" s="3">
        <v>1</v>
      </c>
      <c r="J654" s="3">
        <v>9.1111111111111107</v>
      </c>
    </row>
    <row r="655" spans="1:10" x14ac:dyDescent="0.35">
      <c r="A655" s="3">
        <v>1781</v>
      </c>
      <c r="B655" s="3">
        <v>1782</v>
      </c>
      <c r="C655" s="3">
        <v>7</v>
      </c>
      <c r="D655" s="3">
        <v>3.3</v>
      </c>
      <c r="E655" s="3">
        <v>216</v>
      </c>
      <c r="F655" s="3">
        <v>1640</v>
      </c>
      <c r="G655" s="3">
        <v>43116.359594745598</v>
      </c>
      <c r="H655" s="3">
        <v>100000000</v>
      </c>
      <c r="I655" s="3">
        <v>1</v>
      </c>
      <c r="J655" s="3">
        <v>7.5925925925925899</v>
      </c>
    </row>
    <row r="656" spans="1:10" x14ac:dyDescent="0.35">
      <c r="A656" s="3">
        <v>1782</v>
      </c>
      <c r="B656" s="3">
        <v>1783</v>
      </c>
      <c r="C656" s="3">
        <v>8</v>
      </c>
      <c r="D656" s="3">
        <v>1</v>
      </c>
      <c r="E656" s="3">
        <v>180</v>
      </c>
      <c r="F656" s="3">
        <v>1640</v>
      </c>
      <c r="G656" s="3">
        <v>32047.416348331899</v>
      </c>
      <c r="H656" s="3">
        <v>10000000</v>
      </c>
      <c r="I656" s="3">
        <v>100000</v>
      </c>
      <c r="J656" s="3">
        <v>9.1111111111111107</v>
      </c>
    </row>
    <row r="657" spans="1:10" x14ac:dyDescent="0.35">
      <c r="A657" s="3">
        <v>1783</v>
      </c>
      <c r="B657" s="3">
        <v>1784</v>
      </c>
      <c r="C657" s="3">
        <v>8</v>
      </c>
      <c r="D657" s="3">
        <v>1</v>
      </c>
      <c r="E657" s="3">
        <v>204</v>
      </c>
      <c r="F657" s="3">
        <v>1640</v>
      </c>
      <c r="G657" s="3">
        <v>37582.283270171203</v>
      </c>
      <c r="H657" s="3">
        <v>10000000</v>
      </c>
      <c r="I657" s="3">
        <v>100000</v>
      </c>
      <c r="J657" s="3">
        <v>8.0392156862745097</v>
      </c>
    </row>
    <row r="658" spans="1:10" x14ac:dyDescent="0.35">
      <c r="A658" s="3">
        <v>1784</v>
      </c>
      <c r="B658" s="3">
        <v>1785</v>
      </c>
      <c r="C658" s="3">
        <v>8</v>
      </c>
      <c r="D658" s="3">
        <v>3.4</v>
      </c>
      <c r="E658" s="3">
        <v>228</v>
      </c>
      <c r="F658" s="3">
        <v>1640</v>
      </c>
      <c r="G658" s="3">
        <v>48917.2506229473</v>
      </c>
      <c r="H658" s="3">
        <v>1000000</v>
      </c>
      <c r="I658" s="3">
        <v>10000</v>
      </c>
      <c r="J658" s="3">
        <v>7.1929824561403501</v>
      </c>
    </row>
    <row r="659" spans="1:10" x14ac:dyDescent="0.35">
      <c r="A659" s="3">
        <v>1785</v>
      </c>
      <c r="B659" s="3">
        <v>1786</v>
      </c>
      <c r="C659" s="3">
        <v>8</v>
      </c>
      <c r="D659" s="3">
        <v>3.4</v>
      </c>
      <c r="E659" s="3">
        <v>180</v>
      </c>
      <c r="F659" s="3">
        <v>1640</v>
      </c>
      <c r="G659" s="3">
        <v>37847.516779268801</v>
      </c>
      <c r="H659" s="3">
        <v>1000000</v>
      </c>
      <c r="I659" s="3">
        <v>10000</v>
      </c>
      <c r="J659" s="3">
        <v>9.1111111111111107</v>
      </c>
    </row>
    <row r="660" spans="1:10" x14ac:dyDescent="0.35">
      <c r="A660" s="3">
        <v>1786</v>
      </c>
      <c r="B660" s="3">
        <v>1787</v>
      </c>
      <c r="C660" s="3">
        <v>8</v>
      </c>
      <c r="D660" s="3">
        <v>3.4</v>
      </c>
      <c r="E660" s="3">
        <v>192</v>
      </c>
      <c r="F660" s="3">
        <v>1640</v>
      </c>
      <c r="G660" s="3">
        <v>40614.950240188402</v>
      </c>
      <c r="H660" s="3">
        <v>1000000</v>
      </c>
      <c r="I660" s="3">
        <v>10000</v>
      </c>
      <c r="J660" s="3">
        <v>8.5416666666666607</v>
      </c>
    </row>
    <row r="661" spans="1:10" x14ac:dyDescent="0.35">
      <c r="A661" s="3">
        <v>1787</v>
      </c>
      <c r="B661" s="3">
        <v>1788</v>
      </c>
      <c r="C661" s="3">
        <v>8</v>
      </c>
      <c r="D661" s="3">
        <v>3.4</v>
      </c>
      <c r="E661" s="3">
        <v>192</v>
      </c>
      <c r="F661" s="3">
        <v>1640</v>
      </c>
      <c r="G661" s="3">
        <v>40614.950240188402</v>
      </c>
      <c r="H661" s="3">
        <v>1000000</v>
      </c>
      <c r="I661" s="3">
        <v>10000</v>
      </c>
      <c r="J661" s="3">
        <v>8.5416666666666607</v>
      </c>
    </row>
    <row r="662" spans="1:10" x14ac:dyDescent="0.35">
      <c r="A662" s="3">
        <v>1788</v>
      </c>
      <c r="B662" s="3">
        <v>1789</v>
      </c>
      <c r="C662" s="3">
        <v>8</v>
      </c>
      <c r="D662" s="3">
        <v>3.4</v>
      </c>
      <c r="E662" s="3">
        <v>192</v>
      </c>
      <c r="F662" s="3">
        <v>1640</v>
      </c>
      <c r="G662" s="3">
        <v>40614.950240188402</v>
      </c>
      <c r="H662" s="3">
        <v>1000000</v>
      </c>
      <c r="I662" s="3">
        <v>10000</v>
      </c>
      <c r="J662" s="3">
        <v>8.5416666666666607</v>
      </c>
    </row>
    <row r="663" spans="1:10" x14ac:dyDescent="0.35">
      <c r="A663" s="3">
        <v>1789</v>
      </c>
      <c r="B663" s="3">
        <v>1790</v>
      </c>
      <c r="C663" s="3">
        <v>8</v>
      </c>
      <c r="D663" s="3">
        <v>3.4</v>
      </c>
      <c r="E663" s="3">
        <v>192</v>
      </c>
      <c r="F663" s="3">
        <v>1640</v>
      </c>
      <c r="G663" s="3">
        <v>40614.950240188402</v>
      </c>
      <c r="H663" s="3">
        <v>1000000</v>
      </c>
      <c r="I663" s="3">
        <v>10000</v>
      </c>
      <c r="J663" s="3">
        <v>8.5416666666666607</v>
      </c>
    </row>
    <row r="664" spans="1:10" x14ac:dyDescent="0.35">
      <c r="A664" s="3">
        <v>1790</v>
      </c>
      <c r="B664" s="3">
        <v>1791</v>
      </c>
      <c r="C664" s="3">
        <v>8</v>
      </c>
      <c r="D664" s="3">
        <v>3.3</v>
      </c>
      <c r="E664" s="3">
        <v>192</v>
      </c>
      <c r="F664" s="3">
        <v>1640</v>
      </c>
      <c r="G664" s="3">
        <v>40373.279388899398</v>
      </c>
      <c r="H664" s="3">
        <v>100000000</v>
      </c>
      <c r="I664" s="3">
        <v>10</v>
      </c>
      <c r="J664" s="3">
        <v>8.5416666666666607</v>
      </c>
    </row>
    <row r="665" spans="1:10" x14ac:dyDescent="0.35">
      <c r="A665" s="3">
        <v>1791</v>
      </c>
      <c r="B665" s="3">
        <v>1792</v>
      </c>
      <c r="C665" s="3">
        <v>8</v>
      </c>
      <c r="D665" s="3">
        <v>3.3</v>
      </c>
      <c r="E665" s="3">
        <v>204</v>
      </c>
      <c r="F665" s="3">
        <v>1640</v>
      </c>
      <c r="G665" s="3">
        <v>43140.712849819</v>
      </c>
      <c r="H665" s="3">
        <v>100000000</v>
      </c>
      <c r="I665" s="3">
        <v>10</v>
      </c>
      <c r="J665" s="3">
        <v>8.0392156862745097</v>
      </c>
    </row>
    <row r="666" spans="1:10" x14ac:dyDescent="0.35">
      <c r="A666" s="3">
        <v>1792</v>
      </c>
      <c r="B666" s="3">
        <v>1793</v>
      </c>
      <c r="C666" s="3">
        <v>8</v>
      </c>
      <c r="D666" s="3">
        <v>3.3</v>
      </c>
      <c r="E666" s="3">
        <v>192</v>
      </c>
      <c r="F666" s="3">
        <v>1640</v>
      </c>
      <c r="G666" s="3">
        <v>40373.279388899398</v>
      </c>
      <c r="H666" s="3">
        <v>100000000</v>
      </c>
      <c r="I666" s="3">
        <v>10</v>
      </c>
      <c r="J666" s="3">
        <v>8.5416666666666607</v>
      </c>
    </row>
    <row r="667" spans="1:10" x14ac:dyDescent="0.35">
      <c r="A667" s="3">
        <v>1793</v>
      </c>
      <c r="B667" s="3">
        <v>1794</v>
      </c>
      <c r="C667" s="3">
        <v>8</v>
      </c>
      <c r="D667" s="3">
        <v>3.3</v>
      </c>
      <c r="E667" s="3">
        <v>192</v>
      </c>
      <c r="F667" s="3">
        <v>1640</v>
      </c>
      <c r="G667" s="3">
        <v>40373.279388899398</v>
      </c>
      <c r="H667" s="3">
        <v>100000000</v>
      </c>
      <c r="I667" s="3">
        <v>10</v>
      </c>
      <c r="J667" s="3">
        <v>8.5416666666666607</v>
      </c>
    </row>
    <row r="668" spans="1:10" x14ac:dyDescent="0.35">
      <c r="A668" s="3">
        <v>1794</v>
      </c>
      <c r="B668" s="3">
        <v>1795</v>
      </c>
      <c r="C668" s="3">
        <v>8</v>
      </c>
      <c r="D668" s="3">
        <v>3.3</v>
      </c>
      <c r="E668" s="3">
        <v>192</v>
      </c>
      <c r="F668" s="3">
        <v>1640</v>
      </c>
      <c r="G668" s="3">
        <v>40373.279388899398</v>
      </c>
      <c r="H668" s="3">
        <v>100000000</v>
      </c>
      <c r="I668" s="3">
        <v>10</v>
      </c>
      <c r="J668" s="3">
        <v>8.5416666666666607</v>
      </c>
    </row>
    <row r="669" spans="1:10" x14ac:dyDescent="0.35">
      <c r="A669" s="3">
        <v>1795</v>
      </c>
      <c r="B669" s="3">
        <v>1796</v>
      </c>
      <c r="C669" s="3">
        <v>8</v>
      </c>
      <c r="D669" s="3">
        <v>3.3</v>
      </c>
      <c r="E669" s="3">
        <v>204</v>
      </c>
      <c r="F669" s="3">
        <v>1640</v>
      </c>
      <c r="G669" s="3">
        <v>43140.712849819</v>
      </c>
      <c r="H669" s="3">
        <v>100000000</v>
      </c>
      <c r="I669" s="3">
        <v>10</v>
      </c>
      <c r="J669" s="3">
        <v>8.0392156862745097</v>
      </c>
    </row>
    <row r="670" spans="1:10" x14ac:dyDescent="0.35">
      <c r="A670" s="3">
        <v>1796</v>
      </c>
      <c r="B670" s="3">
        <v>1797</v>
      </c>
      <c r="C670" s="3">
        <v>8</v>
      </c>
      <c r="D670" s="3">
        <v>3.3</v>
      </c>
      <c r="E670" s="3">
        <v>204</v>
      </c>
      <c r="F670" s="3">
        <v>1640</v>
      </c>
      <c r="G670" s="3">
        <v>43140.712849819</v>
      </c>
      <c r="H670" s="3">
        <v>100000000</v>
      </c>
      <c r="I670" s="3">
        <v>1</v>
      </c>
      <c r="J670" s="3">
        <v>8.0392156862745097</v>
      </c>
    </row>
    <row r="671" spans="1:10" x14ac:dyDescent="0.35">
      <c r="A671" s="3">
        <v>1797</v>
      </c>
      <c r="B671" s="3">
        <v>1798</v>
      </c>
      <c r="C671" s="3">
        <v>8</v>
      </c>
      <c r="D671" s="3">
        <v>3.3</v>
      </c>
      <c r="E671" s="3">
        <v>204</v>
      </c>
      <c r="F671" s="3">
        <v>1640</v>
      </c>
      <c r="G671" s="3">
        <v>43140.712849819</v>
      </c>
      <c r="H671" s="3">
        <v>100000000</v>
      </c>
      <c r="I671" s="3">
        <v>1</v>
      </c>
      <c r="J671" s="3">
        <v>8.0392156862745097</v>
      </c>
    </row>
    <row r="672" spans="1:10" x14ac:dyDescent="0.35">
      <c r="A672" s="3">
        <v>1798</v>
      </c>
      <c r="B672" s="3">
        <v>1799</v>
      </c>
      <c r="C672" s="3">
        <v>8</v>
      </c>
      <c r="D672" s="3">
        <v>3.3</v>
      </c>
      <c r="E672" s="3">
        <v>180</v>
      </c>
      <c r="F672" s="3">
        <v>1640</v>
      </c>
      <c r="G672" s="3">
        <v>37605.845927979797</v>
      </c>
      <c r="H672" s="3">
        <v>100000000</v>
      </c>
      <c r="I672" s="3">
        <v>1</v>
      </c>
      <c r="J672" s="3">
        <v>9.1111111111111107</v>
      </c>
    </row>
    <row r="673" spans="1:10" x14ac:dyDescent="0.35">
      <c r="A673" s="3">
        <v>1799</v>
      </c>
      <c r="B673" s="3">
        <v>1800</v>
      </c>
      <c r="C673" s="3">
        <v>8</v>
      </c>
      <c r="D673" s="3">
        <v>3.3</v>
      </c>
      <c r="E673" s="3">
        <v>192</v>
      </c>
      <c r="F673" s="3">
        <v>1640</v>
      </c>
      <c r="G673" s="3">
        <v>40373.279388899398</v>
      </c>
      <c r="H673" s="3">
        <v>100000000</v>
      </c>
      <c r="I673" s="3">
        <v>1</v>
      </c>
      <c r="J673" s="3">
        <v>8.5416666666666607</v>
      </c>
    </row>
    <row r="674" spans="1:10" x14ac:dyDescent="0.35">
      <c r="A674" s="3">
        <v>1800</v>
      </c>
      <c r="B674" s="3">
        <v>1801</v>
      </c>
      <c r="C674" s="3">
        <v>2</v>
      </c>
      <c r="D674" s="3">
        <v>1</v>
      </c>
      <c r="E674" s="3">
        <v>108</v>
      </c>
      <c r="F674" s="3">
        <v>890</v>
      </c>
      <c r="G674" s="3">
        <v>-2964.2591438517702</v>
      </c>
      <c r="H674" s="3">
        <v>1</v>
      </c>
      <c r="I674" s="3">
        <v>100000000</v>
      </c>
      <c r="J674" s="3">
        <v>8.2407407407407405</v>
      </c>
    </row>
    <row r="675" spans="1:10" x14ac:dyDescent="0.35">
      <c r="A675" s="3">
        <v>1801</v>
      </c>
      <c r="B675" s="3">
        <v>1802</v>
      </c>
      <c r="C675" s="3">
        <v>2</v>
      </c>
      <c r="D675" s="3">
        <v>1</v>
      </c>
      <c r="E675" s="3">
        <v>108</v>
      </c>
      <c r="F675" s="3">
        <v>890</v>
      </c>
      <c r="G675" s="3">
        <v>-2964.2591438517702</v>
      </c>
      <c r="H675" s="3">
        <v>1</v>
      </c>
      <c r="I675" s="3">
        <v>100000000</v>
      </c>
      <c r="J675" s="3">
        <v>8.2407407407407405</v>
      </c>
    </row>
    <row r="676" spans="1:10" x14ac:dyDescent="0.35">
      <c r="A676" s="3">
        <v>1802</v>
      </c>
      <c r="B676" s="3">
        <v>1803</v>
      </c>
      <c r="C676" s="3">
        <v>2</v>
      </c>
      <c r="D676" s="3">
        <v>1</v>
      </c>
      <c r="E676" s="3">
        <v>84</v>
      </c>
      <c r="F676" s="3">
        <v>890</v>
      </c>
      <c r="G676" s="3">
        <v>-8499.1260656910199</v>
      </c>
      <c r="H676" s="3">
        <v>1</v>
      </c>
      <c r="I676" s="3">
        <v>100000000</v>
      </c>
      <c r="J676" s="3">
        <v>10.595238095238001</v>
      </c>
    </row>
    <row r="677" spans="1:10" x14ac:dyDescent="0.35">
      <c r="A677" s="3">
        <v>1803</v>
      </c>
      <c r="B677" s="3">
        <v>1804</v>
      </c>
      <c r="C677" s="3">
        <v>2</v>
      </c>
      <c r="D677" s="3">
        <v>3.3</v>
      </c>
      <c r="E677" s="3">
        <v>84</v>
      </c>
      <c r="F677" s="3">
        <v>890</v>
      </c>
      <c r="G677" s="3">
        <v>-2940.6964860431799</v>
      </c>
      <c r="H677" s="3">
        <v>1</v>
      </c>
      <c r="I677" s="3">
        <v>10</v>
      </c>
      <c r="J677" s="3">
        <v>10.595238095238001</v>
      </c>
    </row>
    <row r="678" spans="1:10" x14ac:dyDescent="0.35">
      <c r="A678" s="3">
        <v>1804</v>
      </c>
      <c r="B678" s="3">
        <v>1805</v>
      </c>
      <c r="C678" s="3">
        <v>2</v>
      </c>
      <c r="D678" s="3">
        <v>3.3</v>
      </c>
      <c r="E678" s="3">
        <v>120</v>
      </c>
      <c r="F678" s="3">
        <v>890</v>
      </c>
      <c r="G678" s="3">
        <v>5361.6038967156901</v>
      </c>
      <c r="H678" s="3">
        <v>1000</v>
      </c>
      <c r="I678" s="3">
        <v>10</v>
      </c>
      <c r="J678" s="3">
        <v>7.4166666666666599</v>
      </c>
    </row>
    <row r="679" spans="1:10" x14ac:dyDescent="0.35">
      <c r="A679" s="3">
        <v>1805</v>
      </c>
      <c r="B679" s="3">
        <v>1806</v>
      </c>
      <c r="C679" s="3">
        <v>2</v>
      </c>
      <c r="D679" s="3">
        <v>3.3</v>
      </c>
      <c r="E679" s="3">
        <v>84</v>
      </c>
      <c r="F679" s="3">
        <v>890</v>
      </c>
      <c r="G679" s="3">
        <v>-2940.6964860431799</v>
      </c>
      <c r="H679" s="3">
        <v>1</v>
      </c>
      <c r="I679" s="3">
        <v>10</v>
      </c>
      <c r="J679" s="3">
        <v>10.595238095238001</v>
      </c>
    </row>
    <row r="680" spans="1:10" x14ac:dyDescent="0.35">
      <c r="A680" s="3">
        <v>1806</v>
      </c>
      <c r="B680" s="3">
        <v>1807</v>
      </c>
      <c r="C680" s="3">
        <v>2</v>
      </c>
      <c r="D680" s="3">
        <v>3.3</v>
      </c>
      <c r="E680" s="3">
        <v>108</v>
      </c>
      <c r="F680" s="3">
        <v>890</v>
      </c>
      <c r="G680" s="3">
        <v>2594.1704357960698</v>
      </c>
      <c r="H680" s="3">
        <v>1000</v>
      </c>
      <c r="I680" s="3">
        <v>10</v>
      </c>
      <c r="J680" s="3">
        <v>8.2407407407407405</v>
      </c>
    </row>
    <row r="681" spans="1:10" x14ac:dyDescent="0.35">
      <c r="A681" s="3">
        <v>1807</v>
      </c>
      <c r="B681" s="3">
        <v>1808</v>
      </c>
      <c r="C681" s="3">
        <v>2</v>
      </c>
      <c r="D681" s="3">
        <v>3.3</v>
      </c>
      <c r="E681" s="3">
        <v>120</v>
      </c>
      <c r="F681" s="3">
        <v>890</v>
      </c>
      <c r="G681" s="3">
        <v>5361.6038967156901</v>
      </c>
      <c r="H681" s="3">
        <v>1</v>
      </c>
      <c r="I681" s="3">
        <v>10</v>
      </c>
      <c r="J681" s="3">
        <v>7.4166666666666599</v>
      </c>
    </row>
    <row r="682" spans="1:10" x14ac:dyDescent="0.35">
      <c r="A682" s="3">
        <v>1808</v>
      </c>
      <c r="B682" s="3">
        <v>1809</v>
      </c>
      <c r="C682" s="3">
        <v>2</v>
      </c>
      <c r="D682" s="3">
        <v>3.3</v>
      </c>
      <c r="E682" s="3">
        <v>72</v>
      </c>
      <c r="F682" s="3">
        <v>890</v>
      </c>
      <c r="G682" s="3">
        <v>-5708.1299469628102</v>
      </c>
      <c r="H682" s="3">
        <v>1</v>
      </c>
      <c r="I682" s="3">
        <v>10</v>
      </c>
      <c r="J682" s="3">
        <v>12.3611111111111</v>
      </c>
    </row>
    <row r="683" spans="1:10" x14ac:dyDescent="0.35">
      <c r="A683" s="3">
        <v>1809</v>
      </c>
      <c r="B683" s="3">
        <v>1810</v>
      </c>
      <c r="C683" s="3">
        <v>2</v>
      </c>
      <c r="D683" s="3">
        <v>3.3</v>
      </c>
      <c r="E683" s="3">
        <v>96</v>
      </c>
      <c r="F683" s="3">
        <v>890</v>
      </c>
      <c r="G683" s="3">
        <v>-173.26302512356</v>
      </c>
      <c r="H683" s="3">
        <v>1000</v>
      </c>
      <c r="I683" s="3">
        <v>10</v>
      </c>
      <c r="J683" s="3">
        <v>9.2708333333333304</v>
      </c>
    </row>
    <row r="684" spans="1:10" x14ac:dyDescent="0.35">
      <c r="A684" s="3">
        <v>1810</v>
      </c>
      <c r="B684" s="3">
        <v>1811</v>
      </c>
      <c r="C684" s="3">
        <v>2</v>
      </c>
      <c r="D684" s="3">
        <v>3.3</v>
      </c>
      <c r="E684" s="3">
        <v>108</v>
      </c>
      <c r="F684" s="3">
        <v>890</v>
      </c>
      <c r="G684" s="3">
        <v>2594.1704357960698</v>
      </c>
      <c r="H684" s="3">
        <v>1000</v>
      </c>
      <c r="I684" s="3">
        <v>10</v>
      </c>
      <c r="J684" s="3">
        <v>8.2407407407407405</v>
      </c>
    </row>
    <row r="685" spans="1:10" x14ac:dyDescent="0.35">
      <c r="A685" s="3">
        <v>1811</v>
      </c>
      <c r="B685" s="3">
        <v>1812</v>
      </c>
      <c r="C685" s="3">
        <v>2</v>
      </c>
      <c r="D685" s="3">
        <v>3.3</v>
      </c>
      <c r="E685" s="3">
        <v>96</v>
      </c>
      <c r="F685" s="3">
        <v>890</v>
      </c>
      <c r="G685" s="3">
        <v>-173.26302512356</v>
      </c>
      <c r="H685" s="3">
        <v>1</v>
      </c>
      <c r="I685" s="3">
        <v>10</v>
      </c>
      <c r="J685" s="3">
        <v>9.2708333333333304</v>
      </c>
    </row>
    <row r="686" spans="1:10" x14ac:dyDescent="0.35">
      <c r="A686" s="3">
        <v>1812</v>
      </c>
      <c r="B686" s="3">
        <v>1813</v>
      </c>
      <c r="C686" s="3">
        <v>2</v>
      </c>
      <c r="D686" s="3">
        <v>3.3</v>
      </c>
      <c r="E686" s="3">
        <v>108</v>
      </c>
      <c r="F686" s="3">
        <v>890</v>
      </c>
      <c r="G686" s="3">
        <v>2594.1704357960698</v>
      </c>
      <c r="H686" s="3">
        <v>1</v>
      </c>
      <c r="I686" s="3">
        <v>10</v>
      </c>
      <c r="J686" s="3">
        <v>8.2407407407407405</v>
      </c>
    </row>
    <row r="687" spans="1:10" x14ac:dyDescent="0.35">
      <c r="A687" s="3">
        <v>1813</v>
      </c>
      <c r="B687" s="3">
        <v>1814</v>
      </c>
      <c r="C687" s="3">
        <v>2</v>
      </c>
      <c r="D687" s="3">
        <v>3.3</v>
      </c>
      <c r="E687" s="3">
        <v>108</v>
      </c>
      <c r="F687" s="3">
        <v>890</v>
      </c>
      <c r="G687" s="3">
        <v>2594.1704357960698</v>
      </c>
      <c r="H687" s="3">
        <v>1000</v>
      </c>
      <c r="I687" s="3">
        <v>10</v>
      </c>
      <c r="J687" s="3">
        <v>8.2407407407407405</v>
      </c>
    </row>
    <row r="688" spans="1:10" x14ac:dyDescent="0.35">
      <c r="A688" s="3">
        <v>1814</v>
      </c>
      <c r="B688" s="3">
        <v>1815</v>
      </c>
      <c r="C688" s="3">
        <v>2</v>
      </c>
      <c r="D688" s="3">
        <v>3.3</v>
      </c>
      <c r="E688" s="3">
        <v>108</v>
      </c>
      <c r="F688" s="3">
        <v>890</v>
      </c>
      <c r="G688" s="3">
        <v>2594.1704357960698</v>
      </c>
      <c r="H688" s="3">
        <v>1</v>
      </c>
      <c r="I688" s="3">
        <v>10</v>
      </c>
      <c r="J688" s="3">
        <v>8.2407407407407405</v>
      </c>
    </row>
    <row r="689" spans="1:10" x14ac:dyDescent="0.35">
      <c r="A689" s="3">
        <v>1815</v>
      </c>
      <c r="B689" s="3">
        <v>1816</v>
      </c>
      <c r="C689" s="3">
        <v>2</v>
      </c>
      <c r="D689" s="3">
        <v>3.3</v>
      </c>
      <c r="E689" s="3">
        <v>108</v>
      </c>
      <c r="F689" s="3">
        <v>890</v>
      </c>
      <c r="G689" s="3">
        <v>2594.1704357960698</v>
      </c>
      <c r="H689" s="3">
        <v>1000</v>
      </c>
      <c r="I689" s="3">
        <v>10</v>
      </c>
      <c r="J689" s="3">
        <v>8.2407407407407405</v>
      </c>
    </row>
    <row r="690" spans="1:10" x14ac:dyDescent="0.35">
      <c r="A690" s="3">
        <v>1819</v>
      </c>
      <c r="B690" s="3">
        <v>1820</v>
      </c>
      <c r="C690" s="3">
        <v>3</v>
      </c>
      <c r="D690" s="3">
        <v>1</v>
      </c>
      <c r="E690" s="3">
        <v>120</v>
      </c>
      <c r="F690" s="3">
        <v>890</v>
      </c>
      <c r="G690" s="3">
        <v>2594.9610330608698</v>
      </c>
      <c r="H690" s="3">
        <v>1</v>
      </c>
      <c r="I690" s="3">
        <v>100000000</v>
      </c>
      <c r="J690" s="3">
        <v>7.4166666666666599</v>
      </c>
    </row>
    <row r="691" spans="1:10" x14ac:dyDescent="0.35">
      <c r="A691" s="3">
        <v>1826</v>
      </c>
      <c r="B691" s="3">
        <v>1827</v>
      </c>
      <c r="C691" s="3">
        <v>3</v>
      </c>
      <c r="D691" s="3">
        <v>3.3</v>
      </c>
      <c r="E691" s="3">
        <v>96</v>
      </c>
      <c r="F691" s="3">
        <v>890</v>
      </c>
      <c r="G691" s="3">
        <v>2618.5236908694401</v>
      </c>
      <c r="H691" s="3">
        <v>1000</v>
      </c>
      <c r="I691" s="3">
        <v>10</v>
      </c>
      <c r="J691" s="3">
        <v>9.2708333333333304</v>
      </c>
    </row>
    <row r="692" spans="1:10" x14ac:dyDescent="0.35">
      <c r="A692" s="3">
        <v>1848</v>
      </c>
      <c r="B692" s="3">
        <v>1849</v>
      </c>
      <c r="C692" s="3">
        <v>4</v>
      </c>
      <c r="D692" s="3">
        <v>3.4</v>
      </c>
      <c r="E692" s="3">
        <v>108</v>
      </c>
      <c r="F692" s="3">
        <v>890</v>
      </c>
      <c r="G692" s="3">
        <v>8419.4147190711192</v>
      </c>
      <c r="H692" s="3">
        <v>1000000</v>
      </c>
      <c r="I692" s="3">
        <v>10000</v>
      </c>
      <c r="J692" s="3">
        <v>8.2407407407407405</v>
      </c>
    </row>
    <row r="693" spans="1:10" x14ac:dyDescent="0.35">
      <c r="A693" s="3">
        <v>1850</v>
      </c>
      <c r="B693" s="3">
        <v>1851</v>
      </c>
      <c r="C693" s="3">
        <v>4</v>
      </c>
      <c r="D693" s="3">
        <v>3.4</v>
      </c>
      <c r="E693" s="3">
        <v>108</v>
      </c>
      <c r="F693" s="3">
        <v>890</v>
      </c>
      <c r="G693" s="3">
        <v>8419.4147190711192</v>
      </c>
      <c r="H693" s="3">
        <v>100</v>
      </c>
      <c r="I693" s="3">
        <v>10000</v>
      </c>
      <c r="J693" s="3">
        <v>8.2407407407407405</v>
      </c>
    </row>
    <row r="694" spans="1:10" x14ac:dyDescent="0.35">
      <c r="A694" s="3">
        <v>1856</v>
      </c>
      <c r="B694" s="3">
        <v>1857</v>
      </c>
      <c r="C694" s="3">
        <v>4</v>
      </c>
      <c r="D694" s="3">
        <v>3.1</v>
      </c>
      <c r="E694" s="3">
        <v>132</v>
      </c>
      <c r="F694" s="3">
        <v>890</v>
      </c>
      <c r="G694" s="3">
        <v>13229.2690870432</v>
      </c>
      <c r="H694" s="3">
        <v>100000</v>
      </c>
      <c r="I694" s="3">
        <v>10000</v>
      </c>
      <c r="J694" s="3">
        <v>6.7424242424242404</v>
      </c>
    </row>
    <row r="695" spans="1:10" x14ac:dyDescent="0.35">
      <c r="A695" s="3">
        <v>1858</v>
      </c>
      <c r="B695" s="3">
        <v>1859</v>
      </c>
      <c r="C695" s="3">
        <v>4</v>
      </c>
      <c r="D695" s="3">
        <v>3.4</v>
      </c>
      <c r="E695" s="3">
        <v>120</v>
      </c>
      <c r="F695" s="3">
        <v>890</v>
      </c>
      <c r="G695" s="3">
        <v>11186.8481799907</v>
      </c>
      <c r="H695" s="3">
        <v>1000000</v>
      </c>
      <c r="I695" s="3">
        <v>10000</v>
      </c>
      <c r="J695" s="3">
        <v>7.4166666666666599</v>
      </c>
    </row>
    <row r="696" spans="1:10" x14ac:dyDescent="0.35">
      <c r="A696" s="3">
        <v>1876</v>
      </c>
      <c r="B696" s="3">
        <v>1877</v>
      </c>
      <c r="C696" s="3">
        <v>4</v>
      </c>
      <c r="D696" s="3">
        <v>3.2</v>
      </c>
      <c r="E696" s="3">
        <v>96</v>
      </c>
      <c r="F696" s="3">
        <v>890</v>
      </c>
      <c r="G696" s="3">
        <v>5168.6395555734198</v>
      </c>
      <c r="H696" s="3">
        <v>10</v>
      </c>
      <c r="I696" s="3">
        <v>10</v>
      </c>
      <c r="J696" s="3">
        <v>9.2708333333333304</v>
      </c>
    </row>
    <row r="697" spans="1:10" x14ac:dyDescent="0.35">
      <c r="A697" s="3">
        <v>1879</v>
      </c>
      <c r="B697" s="3">
        <v>1880</v>
      </c>
      <c r="C697" s="3">
        <v>4</v>
      </c>
      <c r="D697" s="3">
        <v>3.2</v>
      </c>
      <c r="E697" s="3">
        <v>108</v>
      </c>
      <c r="F697" s="3">
        <v>890</v>
      </c>
      <c r="G697" s="3">
        <v>7936.0730164930501</v>
      </c>
      <c r="H697" s="3">
        <v>10</v>
      </c>
      <c r="I697" s="3">
        <v>10</v>
      </c>
      <c r="J697" s="3">
        <v>8.2407407407407405</v>
      </c>
    </row>
    <row r="698" spans="1:10" x14ac:dyDescent="0.35">
      <c r="A698" s="3">
        <v>1890</v>
      </c>
      <c r="B698" s="3">
        <v>1891</v>
      </c>
      <c r="C698" s="3">
        <v>4</v>
      </c>
      <c r="D698" s="3">
        <v>3.3</v>
      </c>
      <c r="E698" s="3">
        <v>108</v>
      </c>
      <c r="F698" s="3">
        <v>890</v>
      </c>
      <c r="G698" s="3">
        <v>8177.7438677820801</v>
      </c>
      <c r="H698" s="3">
        <v>1000</v>
      </c>
      <c r="I698" s="3">
        <v>1</v>
      </c>
      <c r="J698" s="3">
        <v>8.2407407407407405</v>
      </c>
    </row>
    <row r="699" spans="1:10" x14ac:dyDescent="0.35">
      <c r="A699" s="3">
        <v>1899</v>
      </c>
      <c r="B699" s="3">
        <v>1900</v>
      </c>
      <c r="C699" s="3">
        <v>5</v>
      </c>
      <c r="D699" s="3">
        <v>3.3</v>
      </c>
      <c r="E699" s="3">
        <v>108</v>
      </c>
      <c r="F699" s="3">
        <v>890</v>
      </c>
      <c r="G699" s="3">
        <v>10969.530583775</v>
      </c>
      <c r="H699" s="3">
        <v>100000000</v>
      </c>
      <c r="I699" s="3">
        <v>10000000</v>
      </c>
      <c r="J699" s="3">
        <v>8.2407407407407405</v>
      </c>
    </row>
    <row r="700" spans="1:10" x14ac:dyDescent="0.35">
      <c r="A700" s="3">
        <v>1912</v>
      </c>
      <c r="B700" s="3">
        <v>1913</v>
      </c>
      <c r="C700" s="3">
        <v>5</v>
      </c>
      <c r="D700" s="3">
        <v>2</v>
      </c>
      <c r="E700" s="3">
        <v>108</v>
      </c>
      <c r="F700" s="3">
        <v>890</v>
      </c>
      <c r="G700" s="3">
        <v>7827.8095170176102</v>
      </c>
      <c r="H700" s="3">
        <v>10000</v>
      </c>
      <c r="I700" s="3">
        <v>1000000</v>
      </c>
      <c r="J700" s="3">
        <v>8.2407407407407405</v>
      </c>
    </row>
    <row r="701" spans="1:10" x14ac:dyDescent="0.35">
      <c r="A701" s="3">
        <v>1913</v>
      </c>
      <c r="B701" s="3">
        <v>1914</v>
      </c>
      <c r="C701" s="3">
        <v>5</v>
      </c>
      <c r="D701" s="3">
        <v>2</v>
      </c>
      <c r="E701" s="3">
        <v>108</v>
      </c>
      <c r="F701" s="3">
        <v>890</v>
      </c>
      <c r="G701" s="3">
        <v>7827.8095170176102</v>
      </c>
      <c r="H701" s="3">
        <v>10000</v>
      </c>
      <c r="I701" s="3">
        <v>1000000</v>
      </c>
      <c r="J701" s="3">
        <v>8.2407407407407405</v>
      </c>
    </row>
    <row r="702" spans="1:10" x14ac:dyDescent="0.35">
      <c r="A702" s="3">
        <v>1915</v>
      </c>
      <c r="B702" s="3">
        <v>1916</v>
      </c>
      <c r="C702" s="3">
        <v>5</v>
      </c>
      <c r="D702" s="3">
        <v>3.4</v>
      </c>
      <c r="E702" s="3">
        <v>96</v>
      </c>
      <c r="F702" s="3">
        <v>890</v>
      </c>
      <c r="G702" s="3">
        <v>8443.7679741445008</v>
      </c>
      <c r="H702" s="3">
        <v>1000000</v>
      </c>
      <c r="I702" s="3">
        <v>10000</v>
      </c>
      <c r="J702" s="3">
        <v>9.2708333333333304</v>
      </c>
    </row>
    <row r="703" spans="1:10" x14ac:dyDescent="0.35">
      <c r="A703" s="3">
        <v>1918</v>
      </c>
      <c r="B703" s="3">
        <v>1919</v>
      </c>
      <c r="C703" s="3">
        <v>5</v>
      </c>
      <c r="D703" s="3">
        <v>3.4</v>
      </c>
      <c r="E703" s="3">
        <v>108</v>
      </c>
      <c r="F703" s="3">
        <v>890</v>
      </c>
      <c r="G703" s="3">
        <v>11211.2014350641</v>
      </c>
      <c r="H703" s="3">
        <v>1000000</v>
      </c>
      <c r="I703" s="3">
        <v>1000</v>
      </c>
      <c r="J703" s="3">
        <v>8.2407407407407405</v>
      </c>
    </row>
    <row r="704" spans="1:10" x14ac:dyDescent="0.35">
      <c r="A704" s="3">
        <v>1930</v>
      </c>
      <c r="B704" s="3">
        <v>1931</v>
      </c>
      <c r="C704" s="3">
        <v>5</v>
      </c>
      <c r="D704" s="3">
        <v>3.4</v>
      </c>
      <c r="E704" s="3">
        <v>108</v>
      </c>
      <c r="F704" s="3">
        <v>890</v>
      </c>
      <c r="G704" s="3">
        <v>11211.2014350641</v>
      </c>
      <c r="H704" s="3">
        <v>1000000</v>
      </c>
      <c r="I704" s="3">
        <v>100</v>
      </c>
      <c r="J704" s="3">
        <v>8.2407407407407405</v>
      </c>
    </row>
    <row r="705" spans="1:10" x14ac:dyDescent="0.35">
      <c r="A705" s="3">
        <v>1943</v>
      </c>
      <c r="B705" s="3">
        <v>1944</v>
      </c>
      <c r="C705" s="3">
        <v>6</v>
      </c>
      <c r="D705" s="3">
        <v>3.4</v>
      </c>
      <c r="E705" s="3">
        <v>120</v>
      </c>
      <c r="F705" s="3">
        <v>890</v>
      </c>
      <c r="G705" s="3">
        <v>16770.421611976701</v>
      </c>
      <c r="H705" s="3">
        <v>1000000</v>
      </c>
      <c r="I705" s="3">
        <v>10000</v>
      </c>
      <c r="J705" s="3">
        <v>7.4166666666666599</v>
      </c>
    </row>
    <row r="706" spans="1:10" x14ac:dyDescent="0.35">
      <c r="A706" s="3">
        <v>1944</v>
      </c>
      <c r="B706" s="3">
        <v>1945</v>
      </c>
      <c r="C706" s="3">
        <v>6</v>
      </c>
      <c r="D706" s="3">
        <v>3.4</v>
      </c>
      <c r="E706" s="3">
        <v>108</v>
      </c>
      <c r="F706" s="3">
        <v>890</v>
      </c>
      <c r="G706" s="3">
        <v>14002.988151057099</v>
      </c>
      <c r="H706" s="3">
        <v>1000000</v>
      </c>
      <c r="I706" s="3">
        <v>10000</v>
      </c>
      <c r="J706" s="3">
        <v>8.2407407407407405</v>
      </c>
    </row>
    <row r="707" spans="1:10" x14ac:dyDescent="0.35">
      <c r="A707" s="3">
        <v>1945</v>
      </c>
      <c r="B707" s="3">
        <v>1946</v>
      </c>
      <c r="C707" s="3">
        <v>6</v>
      </c>
      <c r="D707" s="3">
        <v>3.4</v>
      </c>
      <c r="E707" s="3">
        <v>108</v>
      </c>
      <c r="F707" s="3">
        <v>890</v>
      </c>
      <c r="G707" s="3">
        <v>14002.988151057099</v>
      </c>
      <c r="H707" s="3">
        <v>1000000</v>
      </c>
      <c r="I707" s="3">
        <v>10000</v>
      </c>
      <c r="J707" s="3">
        <v>8.2407407407407405</v>
      </c>
    </row>
    <row r="708" spans="1:10" x14ac:dyDescent="0.35">
      <c r="A708" s="3">
        <v>1948</v>
      </c>
      <c r="B708" s="3">
        <v>1949</v>
      </c>
      <c r="C708" s="3">
        <v>6</v>
      </c>
      <c r="D708" s="3">
        <v>3.3</v>
      </c>
      <c r="E708" s="3">
        <v>96</v>
      </c>
      <c r="F708" s="3">
        <v>890</v>
      </c>
      <c r="G708" s="3">
        <v>10993.8838388484</v>
      </c>
      <c r="H708" s="3">
        <v>100000000</v>
      </c>
      <c r="I708" s="3">
        <v>10</v>
      </c>
      <c r="J708" s="3">
        <v>9.2708333333333304</v>
      </c>
    </row>
    <row r="709" spans="1:10" x14ac:dyDescent="0.35">
      <c r="A709" s="3">
        <v>1950</v>
      </c>
      <c r="B709" s="3">
        <v>1951</v>
      </c>
      <c r="C709" s="3">
        <v>6</v>
      </c>
      <c r="D709" s="3">
        <v>3.3</v>
      </c>
      <c r="E709" s="3">
        <v>108</v>
      </c>
      <c r="F709" s="3">
        <v>890</v>
      </c>
      <c r="G709" s="3">
        <v>13761.317299767999</v>
      </c>
      <c r="H709" s="3">
        <v>100000000</v>
      </c>
      <c r="I709" s="3">
        <v>1</v>
      </c>
      <c r="J709" s="3">
        <v>8.2407407407407405</v>
      </c>
    </row>
    <row r="710" spans="1:10" x14ac:dyDescent="0.35">
      <c r="A710" s="3">
        <v>1959</v>
      </c>
      <c r="B710" s="3">
        <v>1960</v>
      </c>
      <c r="C710" s="3">
        <v>7</v>
      </c>
      <c r="D710" s="3">
        <v>1</v>
      </c>
      <c r="E710" s="3">
        <v>96</v>
      </c>
      <c r="F710" s="3">
        <v>890</v>
      </c>
      <c r="G710" s="3">
        <v>8227.2409751936393</v>
      </c>
      <c r="H710" s="3">
        <v>10000000</v>
      </c>
      <c r="I710" s="3">
        <v>100000</v>
      </c>
      <c r="J710" s="3">
        <v>9.2708333333333304</v>
      </c>
    </row>
    <row r="711" spans="1:10" x14ac:dyDescent="0.35">
      <c r="A711" s="3">
        <v>1961</v>
      </c>
      <c r="B711" s="3">
        <v>1962</v>
      </c>
      <c r="C711" s="3">
        <v>7</v>
      </c>
      <c r="D711" s="3">
        <v>3.4</v>
      </c>
      <c r="E711" s="3">
        <v>96</v>
      </c>
      <c r="F711" s="3">
        <v>890</v>
      </c>
      <c r="G711" s="3">
        <v>14027.341406130499</v>
      </c>
      <c r="H711" s="3">
        <v>1000000</v>
      </c>
      <c r="I711" s="3">
        <v>10000</v>
      </c>
      <c r="J711" s="3">
        <v>9.2708333333333304</v>
      </c>
    </row>
    <row r="712" spans="1:10" x14ac:dyDescent="0.35">
      <c r="A712" s="3">
        <v>1971</v>
      </c>
      <c r="B712" s="3">
        <v>1972</v>
      </c>
      <c r="C712" s="3">
        <v>7</v>
      </c>
      <c r="D712" s="3">
        <v>3.3</v>
      </c>
      <c r="E712" s="3">
        <v>120</v>
      </c>
      <c r="F712" s="3">
        <v>890</v>
      </c>
      <c r="G712" s="3">
        <v>19320.5374766807</v>
      </c>
      <c r="H712" s="3">
        <v>100000000</v>
      </c>
      <c r="I712" s="3">
        <v>10</v>
      </c>
      <c r="J712" s="3">
        <v>7.4166666666666599</v>
      </c>
    </row>
    <row r="713" spans="1:10" x14ac:dyDescent="0.35">
      <c r="A713" s="3">
        <v>1972</v>
      </c>
      <c r="B713" s="3">
        <v>1973</v>
      </c>
      <c r="C713" s="3">
        <v>7</v>
      </c>
      <c r="D713" s="3">
        <v>3.3</v>
      </c>
      <c r="E713" s="3">
        <v>132</v>
      </c>
      <c r="F713" s="3">
        <v>890</v>
      </c>
      <c r="G713" s="3">
        <v>22087.970937600301</v>
      </c>
      <c r="H713" s="3">
        <v>100000000</v>
      </c>
      <c r="I713" s="3">
        <v>10</v>
      </c>
      <c r="J713" s="3">
        <v>6.7424242424242404</v>
      </c>
    </row>
    <row r="714" spans="1:10" x14ac:dyDescent="0.35">
      <c r="A714" s="3">
        <v>1979</v>
      </c>
      <c r="B714" s="3">
        <v>1980</v>
      </c>
      <c r="C714" s="3">
        <v>7</v>
      </c>
      <c r="D714" s="3">
        <v>3.3</v>
      </c>
      <c r="E714" s="3">
        <v>120</v>
      </c>
      <c r="F714" s="3">
        <v>890</v>
      </c>
      <c r="G714" s="3">
        <v>19320.5374766807</v>
      </c>
      <c r="H714" s="3">
        <v>100000000</v>
      </c>
      <c r="I714" s="3">
        <v>1</v>
      </c>
      <c r="J714" s="3">
        <v>7.4166666666666599</v>
      </c>
    </row>
    <row r="715" spans="1:10" x14ac:dyDescent="0.35">
      <c r="A715" s="3">
        <v>1982</v>
      </c>
      <c r="B715" s="3">
        <v>1983</v>
      </c>
      <c r="C715" s="3">
        <v>8</v>
      </c>
      <c r="D715" s="3">
        <v>1</v>
      </c>
      <c r="E715" s="3">
        <v>108</v>
      </c>
      <c r="F715" s="3">
        <v>890</v>
      </c>
      <c r="G715" s="3">
        <v>13786.4611521062</v>
      </c>
      <c r="H715" s="3">
        <v>10000000</v>
      </c>
      <c r="I715" s="3">
        <v>100000</v>
      </c>
      <c r="J715" s="3">
        <v>8.2407407407407405</v>
      </c>
    </row>
    <row r="716" spans="1:10" x14ac:dyDescent="0.35">
      <c r="A716" s="3">
        <v>1983</v>
      </c>
      <c r="B716" s="3">
        <v>1984</v>
      </c>
      <c r="C716" s="3">
        <v>8</v>
      </c>
      <c r="D716" s="3">
        <v>1</v>
      </c>
      <c r="E716" s="3">
        <v>108</v>
      </c>
      <c r="F716" s="3">
        <v>890</v>
      </c>
      <c r="G716" s="3">
        <v>13786.4611521062</v>
      </c>
      <c r="H716" s="3">
        <v>10000000</v>
      </c>
      <c r="I716" s="3">
        <v>100000</v>
      </c>
      <c r="J716" s="3">
        <v>8.2407407407407405</v>
      </c>
    </row>
    <row r="717" spans="1:10" x14ac:dyDescent="0.35">
      <c r="A717" s="3">
        <v>1984</v>
      </c>
      <c r="B717" s="3">
        <v>1985</v>
      </c>
      <c r="C717" s="3">
        <v>8</v>
      </c>
      <c r="D717" s="3">
        <v>3.4</v>
      </c>
      <c r="E717" s="3">
        <v>96</v>
      </c>
      <c r="F717" s="3">
        <v>890</v>
      </c>
      <c r="G717" s="3">
        <v>16819.1281221235</v>
      </c>
      <c r="H717" s="3">
        <v>1000000</v>
      </c>
      <c r="I717" s="3">
        <v>10000</v>
      </c>
      <c r="J717" s="3">
        <v>9.2708333333333304</v>
      </c>
    </row>
    <row r="718" spans="1:10" x14ac:dyDescent="0.35">
      <c r="A718" s="3">
        <v>1985</v>
      </c>
      <c r="B718" s="3">
        <v>1986</v>
      </c>
      <c r="C718" s="3">
        <v>8</v>
      </c>
      <c r="D718" s="3">
        <v>3.4</v>
      </c>
      <c r="E718" s="3">
        <v>96</v>
      </c>
      <c r="F718" s="3">
        <v>890</v>
      </c>
      <c r="G718" s="3">
        <v>16819.1281221235</v>
      </c>
      <c r="H718" s="3">
        <v>1000000</v>
      </c>
      <c r="I718" s="3">
        <v>10000</v>
      </c>
      <c r="J718" s="3">
        <v>9.2708333333333304</v>
      </c>
    </row>
    <row r="719" spans="1:10" x14ac:dyDescent="0.35">
      <c r="A719" s="3">
        <v>1986</v>
      </c>
      <c r="B719" s="3">
        <v>1987</v>
      </c>
      <c r="C719" s="3">
        <v>8</v>
      </c>
      <c r="D719" s="3">
        <v>3.4</v>
      </c>
      <c r="E719" s="3">
        <v>120</v>
      </c>
      <c r="F719" s="3">
        <v>890</v>
      </c>
      <c r="G719" s="3">
        <v>22353.995043962699</v>
      </c>
      <c r="H719" s="3">
        <v>1000000</v>
      </c>
      <c r="I719" s="3">
        <v>10000</v>
      </c>
      <c r="J719" s="3">
        <v>7.4166666666666599</v>
      </c>
    </row>
    <row r="720" spans="1:10" x14ac:dyDescent="0.35">
      <c r="A720" s="3">
        <v>1987</v>
      </c>
      <c r="B720" s="3">
        <v>1988</v>
      </c>
      <c r="C720" s="3">
        <v>8</v>
      </c>
      <c r="D720" s="3">
        <v>3.4</v>
      </c>
      <c r="E720" s="3">
        <v>96</v>
      </c>
      <c r="F720" s="3">
        <v>890</v>
      </c>
      <c r="G720" s="3">
        <v>16819.1281221235</v>
      </c>
      <c r="H720" s="3">
        <v>1000000</v>
      </c>
      <c r="I720" s="3">
        <v>10000</v>
      </c>
      <c r="J720" s="3">
        <v>9.2708333333333304</v>
      </c>
    </row>
    <row r="721" spans="1:10" x14ac:dyDescent="0.35">
      <c r="A721" s="3">
        <v>1988</v>
      </c>
      <c r="B721" s="3">
        <v>1989</v>
      </c>
      <c r="C721" s="3">
        <v>8</v>
      </c>
      <c r="D721" s="3">
        <v>3.4</v>
      </c>
      <c r="E721" s="3">
        <v>96</v>
      </c>
      <c r="F721" s="3">
        <v>890</v>
      </c>
      <c r="G721" s="3">
        <v>16819.1281221235</v>
      </c>
      <c r="H721" s="3">
        <v>1000000</v>
      </c>
      <c r="I721" s="3">
        <v>10000</v>
      </c>
      <c r="J721" s="3">
        <v>9.2708333333333304</v>
      </c>
    </row>
    <row r="722" spans="1:10" x14ac:dyDescent="0.35">
      <c r="A722" s="3">
        <v>1989</v>
      </c>
      <c r="B722" s="3">
        <v>1990</v>
      </c>
      <c r="C722" s="3">
        <v>8</v>
      </c>
      <c r="D722" s="3">
        <v>3.4</v>
      </c>
      <c r="E722" s="3">
        <v>108</v>
      </c>
      <c r="F722" s="3">
        <v>890</v>
      </c>
      <c r="G722" s="3">
        <v>19586.561583043102</v>
      </c>
      <c r="H722" s="3">
        <v>1000000</v>
      </c>
      <c r="I722" s="3">
        <v>10000</v>
      </c>
      <c r="J722" s="3">
        <v>8.2407407407407405</v>
      </c>
    </row>
    <row r="723" spans="1:10" x14ac:dyDescent="0.35">
      <c r="A723" s="3">
        <v>1990</v>
      </c>
      <c r="B723" s="3">
        <v>1991</v>
      </c>
      <c r="C723" s="3">
        <v>8</v>
      </c>
      <c r="D723" s="3">
        <v>3.3</v>
      </c>
      <c r="E723" s="3">
        <v>108</v>
      </c>
      <c r="F723" s="3">
        <v>890</v>
      </c>
      <c r="G723" s="3">
        <v>19344.890731754102</v>
      </c>
      <c r="H723" s="3">
        <v>100000000</v>
      </c>
      <c r="I723" s="3">
        <v>10</v>
      </c>
      <c r="J723" s="3">
        <v>8.2407407407407405</v>
      </c>
    </row>
    <row r="724" spans="1:10" x14ac:dyDescent="0.35">
      <c r="A724" s="3">
        <v>1991</v>
      </c>
      <c r="B724" s="3">
        <v>1992</v>
      </c>
      <c r="C724" s="3">
        <v>8</v>
      </c>
      <c r="D724" s="3">
        <v>3.3</v>
      </c>
      <c r="E724" s="3">
        <v>108</v>
      </c>
      <c r="F724" s="3">
        <v>890</v>
      </c>
      <c r="G724" s="3">
        <v>19344.890731754102</v>
      </c>
      <c r="H724" s="3">
        <v>100000000</v>
      </c>
      <c r="I724" s="3">
        <v>10</v>
      </c>
      <c r="J724" s="3">
        <v>8.2407407407407405</v>
      </c>
    </row>
    <row r="725" spans="1:10" x14ac:dyDescent="0.35">
      <c r="A725" s="3">
        <v>1992</v>
      </c>
      <c r="B725" s="3">
        <v>1993</v>
      </c>
      <c r="C725" s="3">
        <v>8</v>
      </c>
      <c r="D725" s="3">
        <v>3.3</v>
      </c>
      <c r="E725" s="3">
        <v>96</v>
      </c>
      <c r="F725" s="3">
        <v>890</v>
      </c>
      <c r="G725" s="3">
        <v>16577.457270834399</v>
      </c>
      <c r="H725" s="3">
        <v>100000000</v>
      </c>
      <c r="I725" s="3">
        <v>10</v>
      </c>
      <c r="J725" s="3">
        <v>9.2708333333333304</v>
      </c>
    </row>
    <row r="726" spans="1:10" x14ac:dyDescent="0.35">
      <c r="A726" s="3">
        <v>1993</v>
      </c>
      <c r="B726" s="3">
        <v>1994</v>
      </c>
      <c r="C726" s="3">
        <v>8</v>
      </c>
      <c r="D726" s="3">
        <v>3.3</v>
      </c>
      <c r="E726" s="3">
        <v>120</v>
      </c>
      <c r="F726" s="3">
        <v>890</v>
      </c>
      <c r="G726" s="3">
        <v>22112.324192673699</v>
      </c>
      <c r="H726" s="3">
        <v>100000000</v>
      </c>
      <c r="I726" s="3">
        <v>10</v>
      </c>
      <c r="J726" s="3">
        <v>7.4166666666666599</v>
      </c>
    </row>
    <row r="727" spans="1:10" x14ac:dyDescent="0.35">
      <c r="A727" s="3">
        <v>1994</v>
      </c>
      <c r="B727" s="3">
        <v>1995</v>
      </c>
      <c r="C727" s="3">
        <v>8</v>
      </c>
      <c r="D727" s="3">
        <v>3.3</v>
      </c>
      <c r="E727" s="3">
        <v>96</v>
      </c>
      <c r="F727" s="3">
        <v>890</v>
      </c>
      <c r="G727" s="3">
        <v>16577.457270834399</v>
      </c>
      <c r="H727" s="3">
        <v>100000000</v>
      </c>
      <c r="I727" s="3">
        <v>10</v>
      </c>
      <c r="J727" s="3">
        <v>9.2708333333333304</v>
      </c>
    </row>
    <row r="728" spans="1:10" x14ac:dyDescent="0.35">
      <c r="A728" s="3">
        <v>1995</v>
      </c>
      <c r="B728" s="3">
        <v>1996</v>
      </c>
      <c r="C728" s="3">
        <v>8</v>
      </c>
      <c r="D728" s="3">
        <v>3.3</v>
      </c>
      <c r="E728" s="3">
        <v>120</v>
      </c>
      <c r="F728" s="3">
        <v>890</v>
      </c>
      <c r="G728" s="3">
        <v>22112.324192673699</v>
      </c>
      <c r="H728" s="3">
        <v>100000000</v>
      </c>
      <c r="I728" s="3">
        <v>10</v>
      </c>
      <c r="J728" s="3">
        <v>7.4166666666666599</v>
      </c>
    </row>
    <row r="729" spans="1:10" x14ac:dyDescent="0.35">
      <c r="A729" s="3">
        <v>1996</v>
      </c>
      <c r="B729" s="3">
        <v>1997</v>
      </c>
      <c r="C729" s="3">
        <v>8</v>
      </c>
      <c r="D729" s="3">
        <v>3.3</v>
      </c>
      <c r="E729" s="3">
        <v>96</v>
      </c>
      <c r="F729" s="3">
        <v>890</v>
      </c>
      <c r="G729" s="3">
        <v>16577.457270834399</v>
      </c>
      <c r="H729" s="3">
        <v>100000000</v>
      </c>
      <c r="I729" s="3">
        <v>1</v>
      </c>
      <c r="J729" s="3">
        <v>9.2708333333333304</v>
      </c>
    </row>
    <row r="730" spans="1:10" x14ac:dyDescent="0.35">
      <c r="A730" s="3">
        <v>1997</v>
      </c>
      <c r="B730" s="3">
        <v>1998</v>
      </c>
      <c r="C730" s="3">
        <v>8</v>
      </c>
      <c r="D730" s="3">
        <v>3.3</v>
      </c>
      <c r="E730" s="3">
        <v>96</v>
      </c>
      <c r="F730" s="3">
        <v>890</v>
      </c>
      <c r="G730" s="3">
        <v>16577.457270834399</v>
      </c>
      <c r="H730" s="3">
        <v>100000000</v>
      </c>
      <c r="I730" s="3">
        <v>1</v>
      </c>
      <c r="J730" s="3">
        <v>9.2708333333333304</v>
      </c>
    </row>
    <row r="731" spans="1:10" x14ac:dyDescent="0.35">
      <c r="A731" s="3">
        <v>1998</v>
      </c>
      <c r="B731" s="3">
        <v>1999</v>
      </c>
      <c r="C731" s="3">
        <v>8</v>
      </c>
      <c r="D731" s="3">
        <v>3.3</v>
      </c>
      <c r="E731" s="3">
        <v>120</v>
      </c>
      <c r="F731" s="3">
        <v>890</v>
      </c>
      <c r="G731" s="3">
        <v>22112.324192673699</v>
      </c>
      <c r="H731" s="3">
        <v>100000000</v>
      </c>
      <c r="I731" s="3">
        <v>1</v>
      </c>
      <c r="J731" s="3">
        <v>7.4166666666666599</v>
      </c>
    </row>
    <row r="732" spans="1:10" x14ac:dyDescent="0.35">
      <c r="A732" s="3">
        <v>1999</v>
      </c>
      <c r="B732" s="3">
        <v>2000</v>
      </c>
      <c r="C732" s="3">
        <v>8</v>
      </c>
      <c r="D732" s="3">
        <v>3.3</v>
      </c>
      <c r="E732" s="3">
        <v>120</v>
      </c>
      <c r="F732" s="3">
        <v>890</v>
      </c>
      <c r="G732" s="3">
        <v>22112.324192673699</v>
      </c>
      <c r="H732" s="3">
        <v>100000000</v>
      </c>
      <c r="I732" s="3">
        <v>1</v>
      </c>
      <c r="J732" s="3">
        <v>7.4166666666666599</v>
      </c>
    </row>
    <row r="733" spans="1:10" x14ac:dyDescent="0.35">
      <c r="A733" s="3">
        <v>2000</v>
      </c>
      <c r="B733" s="3">
        <v>2001</v>
      </c>
      <c r="C733" s="3">
        <v>2</v>
      </c>
      <c r="D733" s="3">
        <v>1</v>
      </c>
      <c r="E733" s="3">
        <v>156</v>
      </c>
      <c r="F733" s="3">
        <v>1200</v>
      </c>
      <c r="G733" s="3">
        <v>8790.1011978526803</v>
      </c>
      <c r="H733" s="3">
        <v>1</v>
      </c>
      <c r="I733" s="3">
        <v>100000000</v>
      </c>
      <c r="J733" s="3">
        <v>7.6923076923076898</v>
      </c>
    </row>
    <row r="734" spans="1:10" x14ac:dyDescent="0.35">
      <c r="A734" s="3">
        <v>2001</v>
      </c>
      <c r="B734" s="3">
        <v>2002</v>
      </c>
      <c r="C734" s="3">
        <v>2</v>
      </c>
      <c r="D734" s="3">
        <v>1</v>
      </c>
      <c r="E734" s="3">
        <v>156</v>
      </c>
      <c r="F734" s="3">
        <v>1200</v>
      </c>
      <c r="G734" s="3">
        <v>8790.1011978526803</v>
      </c>
      <c r="H734" s="3">
        <v>1</v>
      </c>
      <c r="I734" s="3">
        <v>100000000</v>
      </c>
      <c r="J734" s="3">
        <v>7.6923076923076898</v>
      </c>
    </row>
    <row r="735" spans="1:10" x14ac:dyDescent="0.35">
      <c r="A735" s="3">
        <v>2002</v>
      </c>
      <c r="B735" s="3">
        <v>2003</v>
      </c>
      <c r="C735" s="3">
        <v>2</v>
      </c>
      <c r="D735" s="3">
        <v>1</v>
      </c>
      <c r="E735" s="3">
        <v>144</v>
      </c>
      <c r="F735" s="3">
        <v>1200</v>
      </c>
      <c r="G735" s="3">
        <v>6022.66773693305</v>
      </c>
      <c r="H735" s="3">
        <v>1</v>
      </c>
      <c r="I735" s="3">
        <v>100000000</v>
      </c>
      <c r="J735" s="3">
        <v>8.3333333333333304</v>
      </c>
    </row>
    <row r="736" spans="1:10" x14ac:dyDescent="0.35">
      <c r="A736" s="3">
        <v>2003</v>
      </c>
      <c r="B736" s="3">
        <v>2004</v>
      </c>
      <c r="C736" s="3">
        <v>2</v>
      </c>
      <c r="D736" s="3">
        <v>3.3</v>
      </c>
      <c r="E736" s="3">
        <v>132</v>
      </c>
      <c r="F736" s="3">
        <v>1200</v>
      </c>
      <c r="G736" s="3">
        <v>8813.6638556612597</v>
      </c>
      <c r="H736" s="3">
        <v>1</v>
      </c>
      <c r="I736" s="3">
        <v>10</v>
      </c>
      <c r="J736" s="3">
        <v>9.0909090909090899</v>
      </c>
    </row>
    <row r="737" spans="1:10" x14ac:dyDescent="0.35">
      <c r="A737" s="3">
        <v>2004</v>
      </c>
      <c r="B737" s="3">
        <v>2005</v>
      </c>
      <c r="C737" s="3">
        <v>2</v>
      </c>
      <c r="D737" s="3">
        <v>3.3</v>
      </c>
      <c r="E737" s="3">
        <v>144</v>
      </c>
      <c r="F737" s="3">
        <v>1200</v>
      </c>
      <c r="G737" s="3">
        <v>11581.097316580801</v>
      </c>
      <c r="H737" s="3">
        <v>1000</v>
      </c>
      <c r="I737" s="3">
        <v>10</v>
      </c>
      <c r="J737" s="3">
        <v>8.3333333333333304</v>
      </c>
    </row>
    <row r="738" spans="1:10" x14ac:dyDescent="0.35">
      <c r="A738" s="3">
        <v>2005</v>
      </c>
      <c r="B738" s="3">
        <v>2006</v>
      </c>
      <c r="C738" s="3">
        <v>2</v>
      </c>
      <c r="D738" s="3">
        <v>3.3</v>
      </c>
      <c r="E738" s="3">
        <v>192</v>
      </c>
      <c r="F738" s="3">
        <v>1200</v>
      </c>
      <c r="G738" s="3">
        <v>22650.831160259298</v>
      </c>
      <c r="H738" s="3">
        <v>1</v>
      </c>
      <c r="I738" s="3">
        <v>10</v>
      </c>
      <c r="J738" s="3">
        <v>6.25</v>
      </c>
    </row>
    <row r="739" spans="1:10" x14ac:dyDescent="0.35">
      <c r="A739" s="3">
        <v>2006</v>
      </c>
      <c r="B739" s="3">
        <v>2007</v>
      </c>
      <c r="C739" s="3">
        <v>2</v>
      </c>
      <c r="D739" s="3">
        <v>3.3</v>
      </c>
      <c r="E739" s="3">
        <v>156</v>
      </c>
      <c r="F739" s="3">
        <v>1200</v>
      </c>
      <c r="G739" s="3">
        <v>14348.5307775005</v>
      </c>
      <c r="H739" s="3">
        <v>1000</v>
      </c>
      <c r="I739" s="3">
        <v>10</v>
      </c>
      <c r="J739" s="3">
        <v>7.6923076923076898</v>
      </c>
    </row>
    <row r="740" spans="1:10" x14ac:dyDescent="0.35">
      <c r="A740" s="3">
        <v>2007</v>
      </c>
      <c r="B740" s="3">
        <v>2008</v>
      </c>
      <c r="C740" s="3">
        <v>2</v>
      </c>
      <c r="D740" s="3">
        <v>3.3</v>
      </c>
      <c r="E740" s="3">
        <v>144</v>
      </c>
      <c r="F740" s="3">
        <v>1200</v>
      </c>
      <c r="G740" s="3">
        <v>11581.097316580801</v>
      </c>
      <c r="H740" s="3">
        <v>1</v>
      </c>
      <c r="I740" s="3">
        <v>10</v>
      </c>
      <c r="J740" s="3">
        <v>8.3333333333333304</v>
      </c>
    </row>
    <row r="741" spans="1:10" x14ac:dyDescent="0.35">
      <c r="A741" s="3">
        <v>2008</v>
      </c>
      <c r="B741" s="3">
        <v>2009</v>
      </c>
      <c r="C741" s="3">
        <v>2</v>
      </c>
      <c r="D741" s="3">
        <v>3.3</v>
      </c>
      <c r="E741" s="3">
        <v>144</v>
      </c>
      <c r="F741" s="3">
        <v>1200</v>
      </c>
      <c r="G741" s="3">
        <v>11581.097316580801</v>
      </c>
      <c r="H741" s="3">
        <v>1</v>
      </c>
      <c r="I741" s="3">
        <v>10</v>
      </c>
      <c r="J741" s="3">
        <v>8.3333333333333304</v>
      </c>
    </row>
    <row r="742" spans="1:10" x14ac:dyDescent="0.35">
      <c r="A742" s="3">
        <v>2009</v>
      </c>
      <c r="B742" s="3">
        <v>2010</v>
      </c>
      <c r="C742" s="3">
        <v>2</v>
      </c>
      <c r="D742" s="3">
        <v>3.3</v>
      </c>
      <c r="E742" s="3">
        <v>108</v>
      </c>
      <c r="F742" s="3">
        <v>1200</v>
      </c>
      <c r="G742" s="3">
        <v>3278.79693382201</v>
      </c>
      <c r="H742" s="3">
        <v>1000</v>
      </c>
      <c r="I742" s="3">
        <v>10</v>
      </c>
      <c r="J742" s="3">
        <v>11.1111111111111</v>
      </c>
    </row>
    <row r="743" spans="1:10" x14ac:dyDescent="0.35">
      <c r="A743" s="3">
        <v>2010</v>
      </c>
      <c r="B743" s="3">
        <v>2011</v>
      </c>
      <c r="C743" s="3">
        <v>2</v>
      </c>
      <c r="D743" s="3">
        <v>3.3</v>
      </c>
      <c r="E743" s="3">
        <v>144</v>
      </c>
      <c r="F743" s="3">
        <v>1200</v>
      </c>
      <c r="G743" s="3">
        <v>11581.097316580801</v>
      </c>
      <c r="H743" s="3">
        <v>1000</v>
      </c>
      <c r="I743" s="3">
        <v>10</v>
      </c>
      <c r="J743" s="3">
        <v>8.3333333333333304</v>
      </c>
    </row>
    <row r="744" spans="1:10" x14ac:dyDescent="0.35">
      <c r="A744" s="3">
        <v>2011</v>
      </c>
      <c r="B744" s="3">
        <v>2012</v>
      </c>
      <c r="C744" s="3">
        <v>2</v>
      </c>
      <c r="D744" s="3">
        <v>3.3</v>
      </c>
      <c r="E744" s="3">
        <v>144</v>
      </c>
      <c r="F744" s="3">
        <v>1200</v>
      </c>
      <c r="G744" s="3">
        <v>11581.097316580801</v>
      </c>
      <c r="H744" s="3">
        <v>1</v>
      </c>
      <c r="I744" s="3">
        <v>10</v>
      </c>
      <c r="J744" s="3">
        <v>8.3333333333333304</v>
      </c>
    </row>
    <row r="745" spans="1:10" x14ac:dyDescent="0.35">
      <c r="A745" s="3">
        <v>2012</v>
      </c>
      <c r="B745" s="3">
        <v>2013</v>
      </c>
      <c r="C745" s="3">
        <v>2</v>
      </c>
      <c r="D745" s="3">
        <v>3.3</v>
      </c>
      <c r="E745" s="3">
        <v>132</v>
      </c>
      <c r="F745" s="3">
        <v>1200</v>
      </c>
      <c r="G745" s="3">
        <v>8813.6638556612597</v>
      </c>
      <c r="H745" s="3">
        <v>1</v>
      </c>
      <c r="I745" s="3">
        <v>10</v>
      </c>
      <c r="J745" s="3">
        <v>9.0909090909090899</v>
      </c>
    </row>
    <row r="746" spans="1:10" x14ac:dyDescent="0.35">
      <c r="A746" s="3">
        <v>2013</v>
      </c>
      <c r="B746" s="3">
        <v>2014</v>
      </c>
      <c r="C746" s="3">
        <v>2</v>
      </c>
      <c r="D746" s="3">
        <v>3.3</v>
      </c>
      <c r="E746" s="3">
        <v>144</v>
      </c>
      <c r="F746" s="3">
        <v>1200</v>
      </c>
      <c r="G746" s="3">
        <v>11581.097316580801</v>
      </c>
      <c r="H746" s="3">
        <v>1000</v>
      </c>
      <c r="I746" s="3">
        <v>10</v>
      </c>
      <c r="J746" s="3">
        <v>8.3333333333333304</v>
      </c>
    </row>
    <row r="747" spans="1:10" x14ac:dyDescent="0.35">
      <c r="A747" s="3">
        <v>2014</v>
      </c>
      <c r="B747" s="3">
        <v>2015</v>
      </c>
      <c r="C747" s="3">
        <v>2</v>
      </c>
      <c r="D747" s="3">
        <v>3.3</v>
      </c>
      <c r="E747" s="3">
        <v>156</v>
      </c>
      <c r="F747" s="3">
        <v>1200</v>
      </c>
      <c r="G747" s="3">
        <v>14348.5307775005</v>
      </c>
      <c r="H747" s="3">
        <v>1</v>
      </c>
      <c r="I747" s="3">
        <v>10</v>
      </c>
      <c r="J747" s="3">
        <v>7.6923076923076898</v>
      </c>
    </row>
    <row r="748" spans="1:10" x14ac:dyDescent="0.35">
      <c r="A748" s="3">
        <v>2015</v>
      </c>
      <c r="B748" s="3">
        <v>2016</v>
      </c>
      <c r="C748" s="3">
        <v>2</v>
      </c>
      <c r="D748" s="3">
        <v>3.3</v>
      </c>
      <c r="E748" s="3">
        <v>120</v>
      </c>
      <c r="F748" s="3">
        <v>1200</v>
      </c>
      <c r="G748" s="3">
        <v>6046.2303947416303</v>
      </c>
      <c r="H748" s="3">
        <v>1000</v>
      </c>
      <c r="I748" s="3">
        <v>10</v>
      </c>
      <c r="J748" s="3">
        <v>10</v>
      </c>
    </row>
    <row r="749" spans="1:10" x14ac:dyDescent="0.35">
      <c r="A749" s="3">
        <v>2019</v>
      </c>
      <c r="B749" s="3">
        <v>2020</v>
      </c>
      <c r="C749" s="3">
        <v>3</v>
      </c>
      <c r="D749" s="3">
        <v>1</v>
      </c>
      <c r="E749" s="3">
        <v>132</v>
      </c>
      <c r="F749" s="3">
        <v>1200</v>
      </c>
      <c r="G749" s="3">
        <v>6047.0209920064299</v>
      </c>
      <c r="H749" s="3">
        <v>1</v>
      </c>
      <c r="I749" s="3">
        <v>100000000</v>
      </c>
      <c r="J749" s="3">
        <v>9.0909090909090899</v>
      </c>
    </row>
    <row r="750" spans="1:10" x14ac:dyDescent="0.35">
      <c r="A750" s="3">
        <v>2026</v>
      </c>
      <c r="B750" s="3">
        <v>2027</v>
      </c>
      <c r="C750" s="3">
        <v>3</v>
      </c>
      <c r="D750" s="3">
        <v>3.3</v>
      </c>
      <c r="E750" s="3">
        <v>168</v>
      </c>
      <c r="F750" s="3">
        <v>1200</v>
      </c>
      <c r="G750" s="3">
        <v>19907.750954413099</v>
      </c>
      <c r="H750" s="3">
        <v>1000</v>
      </c>
      <c r="I750" s="3">
        <v>10</v>
      </c>
      <c r="J750" s="3">
        <v>7.1428571428571397</v>
      </c>
    </row>
    <row r="751" spans="1:10" x14ac:dyDescent="0.35">
      <c r="A751" s="3">
        <v>2048</v>
      </c>
      <c r="B751" s="3">
        <v>2049</v>
      </c>
      <c r="C751" s="3">
        <v>4</v>
      </c>
      <c r="D751" s="3">
        <v>3.4</v>
      </c>
      <c r="E751" s="3">
        <v>144</v>
      </c>
      <c r="F751" s="3">
        <v>1200</v>
      </c>
      <c r="G751" s="3">
        <v>17406.341599855899</v>
      </c>
      <c r="H751" s="3">
        <v>1000000</v>
      </c>
      <c r="I751" s="3">
        <v>10000</v>
      </c>
      <c r="J751" s="3">
        <v>8.3333333333333304</v>
      </c>
    </row>
    <row r="752" spans="1:10" x14ac:dyDescent="0.35">
      <c r="A752" s="3">
        <v>2050</v>
      </c>
      <c r="B752" s="3">
        <v>2051</v>
      </c>
      <c r="C752" s="3">
        <v>4</v>
      </c>
      <c r="D752" s="3">
        <v>3.4</v>
      </c>
      <c r="E752" s="3">
        <v>144</v>
      </c>
      <c r="F752" s="3">
        <v>1200</v>
      </c>
      <c r="G752" s="3">
        <v>17406.341599855899</v>
      </c>
      <c r="H752" s="3">
        <v>100</v>
      </c>
      <c r="I752" s="3">
        <v>10000</v>
      </c>
      <c r="J752" s="3">
        <v>8.3333333333333304</v>
      </c>
    </row>
    <row r="753" spans="1:10" x14ac:dyDescent="0.35">
      <c r="A753" s="3">
        <v>2056</v>
      </c>
      <c r="B753" s="3">
        <v>2057</v>
      </c>
      <c r="C753" s="3">
        <v>4</v>
      </c>
      <c r="D753" s="3">
        <v>3.1</v>
      </c>
      <c r="E753" s="3">
        <v>144</v>
      </c>
      <c r="F753" s="3">
        <v>1200</v>
      </c>
      <c r="G753" s="3">
        <v>16681.329045988801</v>
      </c>
      <c r="H753" s="3">
        <v>100000</v>
      </c>
      <c r="I753" s="3">
        <v>10000</v>
      </c>
      <c r="J753" s="3">
        <v>8.3333333333333304</v>
      </c>
    </row>
    <row r="754" spans="1:10" x14ac:dyDescent="0.35">
      <c r="A754" s="3">
        <v>2058</v>
      </c>
      <c r="B754" s="3">
        <v>2059</v>
      </c>
      <c r="C754" s="3">
        <v>4</v>
      </c>
      <c r="D754" s="3">
        <v>3.4</v>
      </c>
      <c r="E754" s="3">
        <v>144</v>
      </c>
      <c r="F754" s="3">
        <v>1200</v>
      </c>
      <c r="G754" s="3">
        <v>17406.341599855899</v>
      </c>
      <c r="H754" s="3">
        <v>1000000</v>
      </c>
      <c r="I754" s="3">
        <v>10000</v>
      </c>
      <c r="J754" s="3">
        <v>8.3333333333333304</v>
      </c>
    </row>
    <row r="755" spans="1:10" x14ac:dyDescent="0.35">
      <c r="A755" s="3">
        <v>2076</v>
      </c>
      <c r="B755" s="3">
        <v>2077</v>
      </c>
      <c r="C755" s="3">
        <v>4</v>
      </c>
      <c r="D755" s="3">
        <v>3.2</v>
      </c>
      <c r="E755" s="3">
        <v>156</v>
      </c>
      <c r="F755" s="3">
        <v>1200</v>
      </c>
      <c r="G755" s="3">
        <v>19690.433358197501</v>
      </c>
      <c r="H755" s="3">
        <v>10</v>
      </c>
      <c r="I755" s="3">
        <v>10</v>
      </c>
      <c r="J755" s="3">
        <v>7.6923076923076898</v>
      </c>
    </row>
    <row r="756" spans="1:10" x14ac:dyDescent="0.35">
      <c r="A756" s="3">
        <v>2079</v>
      </c>
      <c r="B756" s="3">
        <v>2080</v>
      </c>
      <c r="C756" s="3">
        <v>4</v>
      </c>
      <c r="D756" s="3">
        <v>3.2</v>
      </c>
      <c r="E756" s="3">
        <v>120</v>
      </c>
      <c r="F756" s="3">
        <v>1200</v>
      </c>
      <c r="G756" s="3">
        <v>11388.132975438601</v>
      </c>
      <c r="H756" s="3">
        <v>10</v>
      </c>
      <c r="I756" s="3">
        <v>10</v>
      </c>
      <c r="J756" s="3">
        <v>10</v>
      </c>
    </row>
    <row r="757" spans="1:10" x14ac:dyDescent="0.35">
      <c r="A757" s="3">
        <v>2090</v>
      </c>
      <c r="B757" s="3">
        <v>2091</v>
      </c>
      <c r="C757" s="3">
        <v>4</v>
      </c>
      <c r="D757" s="3">
        <v>3.3</v>
      </c>
      <c r="E757" s="3">
        <v>156</v>
      </c>
      <c r="F757" s="3">
        <v>1200</v>
      </c>
      <c r="G757" s="3">
        <v>19932.104209486501</v>
      </c>
      <c r="H757" s="3">
        <v>1000</v>
      </c>
      <c r="I757" s="3">
        <v>1</v>
      </c>
      <c r="J757" s="3">
        <v>7.6923076923076898</v>
      </c>
    </row>
    <row r="758" spans="1:10" x14ac:dyDescent="0.35">
      <c r="A758" s="3">
        <v>2099</v>
      </c>
      <c r="B758" s="3">
        <v>2100</v>
      </c>
      <c r="C758" s="3">
        <v>5</v>
      </c>
      <c r="D758" s="3">
        <v>3.3</v>
      </c>
      <c r="E758" s="3">
        <v>156</v>
      </c>
      <c r="F758" s="3">
        <v>1200</v>
      </c>
      <c r="G758" s="3">
        <v>22723.8909254795</v>
      </c>
      <c r="H758" s="3">
        <v>100000000</v>
      </c>
      <c r="I758" s="3">
        <v>10000000</v>
      </c>
      <c r="J758" s="3">
        <v>7.6923076923076898</v>
      </c>
    </row>
    <row r="759" spans="1:10" x14ac:dyDescent="0.35">
      <c r="A759" s="3">
        <v>2112</v>
      </c>
      <c r="B759" s="3">
        <v>2113</v>
      </c>
      <c r="C759" s="3">
        <v>5</v>
      </c>
      <c r="D759" s="3">
        <v>2</v>
      </c>
      <c r="E759" s="3">
        <v>156</v>
      </c>
      <c r="F759" s="3">
        <v>1200</v>
      </c>
      <c r="G759" s="3">
        <v>19582.169858722002</v>
      </c>
      <c r="H759" s="3">
        <v>10000</v>
      </c>
      <c r="I759" s="3">
        <v>1000000</v>
      </c>
      <c r="J759" s="3">
        <v>7.6923076923076898</v>
      </c>
    </row>
    <row r="760" spans="1:10" x14ac:dyDescent="0.35">
      <c r="A760" s="3">
        <v>2113</v>
      </c>
      <c r="B760" s="3">
        <v>2114</v>
      </c>
      <c r="C760" s="3">
        <v>5</v>
      </c>
      <c r="D760" s="3">
        <v>2</v>
      </c>
      <c r="E760" s="3">
        <v>156</v>
      </c>
      <c r="F760" s="3">
        <v>1200</v>
      </c>
      <c r="G760" s="3">
        <v>19582.169858722002</v>
      </c>
      <c r="H760" s="3">
        <v>10000</v>
      </c>
      <c r="I760" s="3">
        <v>1000000</v>
      </c>
      <c r="J760" s="3">
        <v>7.6923076923076898</v>
      </c>
    </row>
    <row r="761" spans="1:10" x14ac:dyDescent="0.35">
      <c r="A761" s="3">
        <v>2115</v>
      </c>
      <c r="B761" s="3">
        <v>2116</v>
      </c>
      <c r="C761" s="3">
        <v>5</v>
      </c>
      <c r="D761" s="3">
        <v>3.4</v>
      </c>
      <c r="E761" s="3">
        <v>132</v>
      </c>
      <c r="F761" s="3">
        <v>1200</v>
      </c>
      <c r="G761" s="3">
        <v>17430.694854929301</v>
      </c>
      <c r="H761" s="3">
        <v>1000000</v>
      </c>
      <c r="I761" s="3">
        <v>10000</v>
      </c>
      <c r="J761" s="3">
        <v>9.0909090909090899</v>
      </c>
    </row>
    <row r="762" spans="1:10" x14ac:dyDescent="0.35">
      <c r="A762" s="3">
        <v>2118</v>
      </c>
      <c r="B762" s="3">
        <v>2119</v>
      </c>
      <c r="C762" s="3">
        <v>5</v>
      </c>
      <c r="D762" s="3">
        <v>3.4</v>
      </c>
      <c r="E762" s="3">
        <v>156</v>
      </c>
      <c r="F762" s="3">
        <v>1200</v>
      </c>
      <c r="G762" s="3">
        <v>22965.5617767685</v>
      </c>
      <c r="H762" s="3">
        <v>1000000</v>
      </c>
      <c r="I762" s="3">
        <v>1000</v>
      </c>
      <c r="J762" s="3">
        <v>7.6923076923076898</v>
      </c>
    </row>
    <row r="763" spans="1:10" x14ac:dyDescent="0.35">
      <c r="A763" s="3">
        <v>2130</v>
      </c>
      <c r="B763" s="3">
        <v>2131</v>
      </c>
      <c r="C763" s="3">
        <v>5</v>
      </c>
      <c r="D763" s="3">
        <v>3.4</v>
      </c>
      <c r="E763" s="3">
        <v>144</v>
      </c>
      <c r="F763" s="3">
        <v>1200</v>
      </c>
      <c r="G763" s="3">
        <v>20198.128315848899</v>
      </c>
      <c r="H763" s="3">
        <v>1000000</v>
      </c>
      <c r="I763" s="3">
        <v>100</v>
      </c>
      <c r="J763" s="3">
        <v>8.3333333333333304</v>
      </c>
    </row>
    <row r="764" spans="1:10" x14ac:dyDescent="0.35">
      <c r="A764" s="3">
        <v>2143</v>
      </c>
      <c r="B764" s="3">
        <v>2144</v>
      </c>
      <c r="C764" s="3">
        <v>6</v>
      </c>
      <c r="D764" s="3">
        <v>3.4</v>
      </c>
      <c r="E764" s="3">
        <v>132</v>
      </c>
      <c r="F764" s="3">
        <v>1200</v>
      </c>
      <c r="G764" s="3">
        <v>20222.4815709223</v>
      </c>
      <c r="H764" s="3">
        <v>1000000</v>
      </c>
      <c r="I764" s="3">
        <v>10000</v>
      </c>
      <c r="J764" s="3">
        <v>9.0909090909090899</v>
      </c>
    </row>
    <row r="765" spans="1:10" x14ac:dyDescent="0.35">
      <c r="A765" s="3">
        <v>2144</v>
      </c>
      <c r="B765" s="3">
        <v>2145</v>
      </c>
      <c r="C765" s="3">
        <v>6</v>
      </c>
      <c r="D765" s="3">
        <v>3.4</v>
      </c>
      <c r="E765" s="3">
        <v>132</v>
      </c>
      <c r="F765" s="3">
        <v>1200</v>
      </c>
      <c r="G765" s="3">
        <v>20222.4815709223</v>
      </c>
      <c r="H765" s="3">
        <v>1000000</v>
      </c>
      <c r="I765" s="3">
        <v>10000</v>
      </c>
      <c r="J765" s="3">
        <v>9.0909090909090899</v>
      </c>
    </row>
    <row r="766" spans="1:10" x14ac:dyDescent="0.35">
      <c r="A766" s="3">
        <v>2145</v>
      </c>
      <c r="B766" s="3">
        <v>2146</v>
      </c>
      <c r="C766" s="3">
        <v>6</v>
      </c>
      <c r="D766" s="3">
        <v>3.4</v>
      </c>
      <c r="E766" s="3">
        <v>108</v>
      </c>
      <c r="F766" s="3">
        <v>1200</v>
      </c>
      <c r="G766" s="3">
        <v>14687.614649083</v>
      </c>
      <c r="H766" s="3">
        <v>1000000</v>
      </c>
      <c r="I766" s="3">
        <v>10000</v>
      </c>
      <c r="J766" s="3">
        <v>11.1111111111111</v>
      </c>
    </row>
    <row r="767" spans="1:10" x14ac:dyDescent="0.35">
      <c r="A767" s="3">
        <v>2148</v>
      </c>
      <c r="B767" s="3">
        <v>2149</v>
      </c>
      <c r="C767" s="3">
        <v>6</v>
      </c>
      <c r="D767" s="3">
        <v>3.3</v>
      </c>
      <c r="E767" s="3">
        <v>144</v>
      </c>
      <c r="F767" s="3">
        <v>1200</v>
      </c>
      <c r="G767" s="3">
        <v>22748.244180552902</v>
      </c>
      <c r="H767" s="3">
        <v>100000000</v>
      </c>
      <c r="I767" s="3">
        <v>10</v>
      </c>
      <c r="J767" s="3">
        <v>8.3333333333333304</v>
      </c>
    </row>
    <row r="768" spans="1:10" x14ac:dyDescent="0.35">
      <c r="A768" s="3">
        <v>2150</v>
      </c>
      <c r="B768" s="3">
        <v>2151</v>
      </c>
      <c r="C768" s="3">
        <v>6</v>
      </c>
      <c r="D768" s="3">
        <v>3.3</v>
      </c>
      <c r="E768" s="3">
        <v>144</v>
      </c>
      <c r="F768" s="3">
        <v>1200</v>
      </c>
      <c r="G768" s="3">
        <v>22748.244180552902</v>
      </c>
      <c r="H768" s="3">
        <v>100000000</v>
      </c>
      <c r="I768" s="3">
        <v>1</v>
      </c>
      <c r="J768" s="3">
        <v>8.3333333333333304</v>
      </c>
    </row>
    <row r="769" spans="1:10" x14ac:dyDescent="0.35">
      <c r="A769" s="3">
        <v>2159</v>
      </c>
      <c r="B769" s="3">
        <v>2160</v>
      </c>
      <c r="C769" s="3">
        <v>7</v>
      </c>
      <c r="D769" s="3">
        <v>1</v>
      </c>
      <c r="E769" s="3">
        <v>144</v>
      </c>
      <c r="F769" s="3">
        <v>1200</v>
      </c>
      <c r="G769" s="3">
        <v>19981.601316897999</v>
      </c>
      <c r="H769" s="3">
        <v>10000000</v>
      </c>
      <c r="I769" s="3">
        <v>100000</v>
      </c>
      <c r="J769" s="3">
        <v>8.3333333333333304</v>
      </c>
    </row>
    <row r="770" spans="1:10" x14ac:dyDescent="0.35">
      <c r="A770" s="3">
        <v>2161</v>
      </c>
      <c r="B770" s="3">
        <v>2162</v>
      </c>
      <c r="C770" s="3">
        <v>7</v>
      </c>
      <c r="D770" s="3">
        <v>3.4</v>
      </c>
      <c r="E770" s="3">
        <v>144</v>
      </c>
      <c r="F770" s="3">
        <v>1200</v>
      </c>
      <c r="G770" s="3">
        <v>25781.701747834901</v>
      </c>
      <c r="H770" s="3">
        <v>1000000</v>
      </c>
      <c r="I770" s="3">
        <v>10000</v>
      </c>
      <c r="J770" s="3">
        <v>8.3333333333333304</v>
      </c>
    </row>
    <row r="771" spans="1:10" x14ac:dyDescent="0.35">
      <c r="A771" s="3">
        <v>2171</v>
      </c>
      <c r="B771" s="3">
        <v>2172</v>
      </c>
      <c r="C771" s="3">
        <v>7</v>
      </c>
      <c r="D771" s="3">
        <v>3.3</v>
      </c>
      <c r="E771" s="3">
        <v>120</v>
      </c>
      <c r="F771" s="3">
        <v>1200</v>
      </c>
      <c r="G771" s="3">
        <v>20005.1639747066</v>
      </c>
      <c r="H771" s="3">
        <v>100000000</v>
      </c>
      <c r="I771" s="3">
        <v>10</v>
      </c>
      <c r="J771" s="3">
        <v>10</v>
      </c>
    </row>
    <row r="772" spans="1:10" x14ac:dyDescent="0.35">
      <c r="A772" s="3">
        <v>2172</v>
      </c>
      <c r="B772" s="3">
        <v>2173</v>
      </c>
      <c r="C772" s="3">
        <v>7</v>
      </c>
      <c r="D772" s="3">
        <v>3.3</v>
      </c>
      <c r="E772" s="3">
        <v>144</v>
      </c>
      <c r="F772" s="3">
        <v>1200</v>
      </c>
      <c r="G772" s="3">
        <v>25540.030896545901</v>
      </c>
      <c r="H772" s="3">
        <v>100000000</v>
      </c>
      <c r="I772" s="3">
        <v>10</v>
      </c>
      <c r="J772" s="3">
        <v>8.3333333333333304</v>
      </c>
    </row>
    <row r="773" spans="1:10" x14ac:dyDescent="0.35">
      <c r="A773" s="3">
        <v>2179</v>
      </c>
      <c r="B773" s="3">
        <v>2180</v>
      </c>
      <c r="C773" s="3">
        <v>7</v>
      </c>
      <c r="D773" s="3">
        <v>3.3</v>
      </c>
      <c r="E773" s="3">
        <v>144</v>
      </c>
      <c r="F773" s="3">
        <v>1200</v>
      </c>
      <c r="G773" s="3">
        <v>25540.030896545901</v>
      </c>
      <c r="H773" s="3">
        <v>100000000</v>
      </c>
      <c r="I773" s="3">
        <v>1</v>
      </c>
      <c r="J773" s="3">
        <v>8.3333333333333304</v>
      </c>
    </row>
    <row r="774" spans="1:10" x14ac:dyDescent="0.35">
      <c r="A774" s="3">
        <v>2182</v>
      </c>
      <c r="B774" s="3">
        <v>2183</v>
      </c>
      <c r="C774" s="3">
        <v>8</v>
      </c>
      <c r="D774" s="3">
        <v>1</v>
      </c>
      <c r="E774" s="3">
        <v>168</v>
      </c>
      <c r="F774" s="3">
        <v>1200</v>
      </c>
      <c r="G774" s="3">
        <v>28308.254954730299</v>
      </c>
      <c r="H774" s="3">
        <v>10000000</v>
      </c>
      <c r="I774" s="3">
        <v>100000</v>
      </c>
      <c r="J774" s="3">
        <v>7.1428571428571397</v>
      </c>
    </row>
    <row r="775" spans="1:10" x14ac:dyDescent="0.35">
      <c r="A775" s="3">
        <v>2183</v>
      </c>
      <c r="B775" s="3">
        <v>2184</v>
      </c>
      <c r="C775" s="3">
        <v>8</v>
      </c>
      <c r="D775" s="3">
        <v>1</v>
      </c>
      <c r="E775" s="3">
        <v>132</v>
      </c>
      <c r="F775" s="3">
        <v>1200</v>
      </c>
      <c r="G775" s="3">
        <v>20005.954571971401</v>
      </c>
      <c r="H775" s="3">
        <v>10000000</v>
      </c>
      <c r="I775" s="3">
        <v>100000</v>
      </c>
      <c r="J775" s="3">
        <v>9.0909090909090899</v>
      </c>
    </row>
    <row r="776" spans="1:10" x14ac:dyDescent="0.35">
      <c r="A776" s="3">
        <v>2184</v>
      </c>
      <c r="B776" s="3">
        <v>2185</v>
      </c>
      <c r="C776" s="3">
        <v>8</v>
      </c>
      <c r="D776" s="3">
        <v>3.4</v>
      </c>
      <c r="E776" s="3">
        <v>180</v>
      </c>
      <c r="F776" s="3">
        <v>1200</v>
      </c>
      <c r="G776" s="3">
        <v>36875.788846586802</v>
      </c>
      <c r="H776" s="3">
        <v>1000000</v>
      </c>
      <c r="I776" s="3">
        <v>10000</v>
      </c>
      <c r="J776" s="3">
        <v>6.6666666666666599</v>
      </c>
    </row>
    <row r="777" spans="1:10" x14ac:dyDescent="0.35">
      <c r="A777" s="3">
        <v>2185</v>
      </c>
      <c r="B777" s="3">
        <v>2186</v>
      </c>
      <c r="C777" s="3">
        <v>8</v>
      </c>
      <c r="D777" s="3">
        <v>3.4</v>
      </c>
      <c r="E777" s="3">
        <v>144</v>
      </c>
      <c r="F777" s="3">
        <v>1200</v>
      </c>
      <c r="G777" s="3">
        <v>28573.4884638279</v>
      </c>
      <c r="H777" s="3">
        <v>1000000</v>
      </c>
      <c r="I777" s="3">
        <v>10000</v>
      </c>
      <c r="J777" s="3">
        <v>8.3333333333333304</v>
      </c>
    </row>
    <row r="778" spans="1:10" x14ac:dyDescent="0.35">
      <c r="A778" s="3">
        <v>2186</v>
      </c>
      <c r="B778" s="3">
        <v>2187</v>
      </c>
      <c r="C778" s="3">
        <v>8</v>
      </c>
      <c r="D778" s="3">
        <v>3.4</v>
      </c>
      <c r="E778" s="3">
        <v>144</v>
      </c>
      <c r="F778" s="3">
        <v>1200</v>
      </c>
      <c r="G778" s="3">
        <v>28573.4884638279</v>
      </c>
      <c r="H778" s="3">
        <v>1000000</v>
      </c>
      <c r="I778" s="3">
        <v>10000</v>
      </c>
      <c r="J778" s="3">
        <v>8.3333333333333304</v>
      </c>
    </row>
    <row r="779" spans="1:10" x14ac:dyDescent="0.35">
      <c r="A779" s="3">
        <v>2187</v>
      </c>
      <c r="B779" s="3">
        <v>2188</v>
      </c>
      <c r="C779" s="3">
        <v>8</v>
      </c>
      <c r="D779" s="3">
        <v>3.4</v>
      </c>
      <c r="E779" s="3">
        <v>156</v>
      </c>
      <c r="F779" s="3">
        <v>1200</v>
      </c>
      <c r="G779" s="3">
        <v>31340.921924747599</v>
      </c>
      <c r="H779" s="3">
        <v>1000000</v>
      </c>
      <c r="I779" s="3">
        <v>10000</v>
      </c>
      <c r="J779" s="3">
        <v>7.6923076923076898</v>
      </c>
    </row>
    <row r="780" spans="1:10" x14ac:dyDescent="0.35">
      <c r="A780" s="3">
        <v>2188</v>
      </c>
      <c r="B780" s="3">
        <v>2189</v>
      </c>
      <c r="C780" s="3">
        <v>8</v>
      </c>
      <c r="D780" s="3">
        <v>3.4</v>
      </c>
      <c r="E780" s="3">
        <v>144</v>
      </c>
      <c r="F780" s="3">
        <v>1200</v>
      </c>
      <c r="G780" s="3">
        <v>28573.4884638279</v>
      </c>
      <c r="H780" s="3">
        <v>1000000</v>
      </c>
      <c r="I780" s="3">
        <v>10000</v>
      </c>
      <c r="J780" s="3">
        <v>8.3333333333333304</v>
      </c>
    </row>
    <row r="781" spans="1:10" x14ac:dyDescent="0.35">
      <c r="A781" s="3">
        <v>2189</v>
      </c>
      <c r="B781" s="3">
        <v>2190</v>
      </c>
      <c r="C781" s="3">
        <v>8</v>
      </c>
      <c r="D781" s="3">
        <v>3.4</v>
      </c>
      <c r="E781" s="3">
        <v>156</v>
      </c>
      <c r="F781" s="3">
        <v>1200</v>
      </c>
      <c r="G781" s="3">
        <v>31340.921924747599</v>
      </c>
      <c r="H781" s="3">
        <v>1000000</v>
      </c>
      <c r="I781" s="3">
        <v>10000</v>
      </c>
      <c r="J781" s="3">
        <v>7.6923076923076898</v>
      </c>
    </row>
    <row r="782" spans="1:10" x14ac:dyDescent="0.35">
      <c r="A782" s="3">
        <v>2190</v>
      </c>
      <c r="B782" s="3">
        <v>2191</v>
      </c>
      <c r="C782" s="3">
        <v>8</v>
      </c>
      <c r="D782" s="3">
        <v>3.3</v>
      </c>
      <c r="E782" s="3">
        <v>144</v>
      </c>
      <c r="F782" s="3">
        <v>1200</v>
      </c>
      <c r="G782" s="3">
        <v>28331.8176125389</v>
      </c>
      <c r="H782" s="3">
        <v>100000000</v>
      </c>
      <c r="I782" s="3">
        <v>10</v>
      </c>
      <c r="J782" s="3">
        <v>8.3333333333333304</v>
      </c>
    </row>
    <row r="783" spans="1:10" x14ac:dyDescent="0.35">
      <c r="A783" s="3">
        <v>2191</v>
      </c>
      <c r="B783" s="3">
        <v>2192</v>
      </c>
      <c r="C783" s="3">
        <v>8</v>
      </c>
      <c r="D783" s="3">
        <v>3.3</v>
      </c>
      <c r="E783" s="3">
        <v>156</v>
      </c>
      <c r="F783" s="3">
        <v>1200</v>
      </c>
      <c r="G783" s="3">
        <v>31099.251073458501</v>
      </c>
      <c r="H783" s="3">
        <v>100000000</v>
      </c>
      <c r="I783" s="3">
        <v>10</v>
      </c>
      <c r="J783" s="3">
        <v>7.6923076923076898</v>
      </c>
    </row>
    <row r="784" spans="1:10" x14ac:dyDescent="0.35">
      <c r="A784" s="3">
        <v>2192</v>
      </c>
      <c r="B784" s="3">
        <v>2193</v>
      </c>
      <c r="C784" s="3">
        <v>8</v>
      </c>
      <c r="D784" s="3">
        <v>3.3</v>
      </c>
      <c r="E784" s="3">
        <v>120</v>
      </c>
      <c r="F784" s="3">
        <v>1200</v>
      </c>
      <c r="G784" s="3">
        <v>22796.950690699599</v>
      </c>
      <c r="H784" s="3">
        <v>100000000</v>
      </c>
      <c r="I784" s="3">
        <v>10</v>
      </c>
      <c r="J784" s="3">
        <v>10</v>
      </c>
    </row>
    <row r="785" spans="1:10" x14ac:dyDescent="0.35">
      <c r="A785" s="3">
        <v>2193</v>
      </c>
      <c r="B785" s="3">
        <v>2194</v>
      </c>
      <c r="C785" s="3">
        <v>8</v>
      </c>
      <c r="D785" s="3">
        <v>3.3</v>
      </c>
      <c r="E785" s="3">
        <v>144</v>
      </c>
      <c r="F785" s="3">
        <v>1200</v>
      </c>
      <c r="G785" s="3">
        <v>28331.8176125389</v>
      </c>
      <c r="H785" s="3">
        <v>100000000</v>
      </c>
      <c r="I785" s="3">
        <v>10</v>
      </c>
      <c r="J785" s="3">
        <v>8.3333333333333304</v>
      </c>
    </row>
    <row r="786" spans="1:10" x14ac:dyDescent="0.35">
      <c r="A786" s="3">
        <v>2194</v>
      </c>
      <c r="B786" s="3">
        <v>2195</v>
      </c>
      <c r="C786" s="3">
        <v>8</v>
      </c>
      <c r="D786" s="3">
        <v>3.3</v>
      </c>
      <c r="E786" s="3">
        <v>132</v>
      </c>
      <c r="F786" s="3">
        <v>1200</v>
      </c>
      <c r="G786" s="3">
        <v>25564.384151619299</v>
      </c>
      <c r="H786" s="3">
        <v>100000000</v>
      </c>
      <c r="I786" s="3">
        <v>10</v>
      </c>
      <c r="J786" s="3">
        <v>9.0909090909090899</v>
      </c>
    </row>
    <row r="787" spans="1:10" x14ac:dyDescent="0.35">
      <c r="A787" s="3">
        <v>2195</v>
      </c>
      <c r="B787" s="3">
        <v>2196</v>
      </c>
      <c r="C787" s="3">
        <v>8</v>
      </c>
      <c r="D787" s="3">
        <v>3.3</v>
      </c>
      <c r="E787" s="3">
        <v>120</v>
      </c>
      <c r="F787" s="3">
        <v>1200</v>
      </c>
      <c r="G787" s="3">
        <v>22796.950690699599</v>
      </c>
      <c r="H787" s="3">
        <v>100000000</v>
      </c>
      <c r="I787" s="3">
        <v>10</v>
      </c>
      <c r="J787" s="3">
        <v>10</v>
      </c>
    </row>
    <row r="788" spans="1:10" x14ac:dyDescent="0.35">
      <c r="A788" s="3">
        <v>2196</v>
      </c>
      <c r="B788" s="3">
        <v>2197</v>
      </c>
      <c r="C788" s="3">
        <v>8</v>
      </c>
      <c r="D788" s="3">
        <v>3.3</v>
      </c>
      <c r="E788" s="3">
        <v>168</v>
      </c>
      <c r="F788" s="3">
        <v>1200</v>
      </c>
      <c r="G788" s="3">
        <v>33866.684534378102</v>
      </c>
      <c r="H788" s="3">
        <v>100000000</v>
      </c>
      <c r="I788" s="3">
        <v>1</v>
      </c>
      <c r="J788" s="3">
        <v>7.1428571428571397</v>
      </c>
    </row>
    <row r="789" spans="1:10" x14ac:dyDescent="0.35">
      <c r="A789" s="3">
        <v>2197</v>
      </c>
      <c r="B789" s="3">
        <v>2198</v>
      </c>
      <c r="C789" s="3">
        <v>8</v>
      </c>
      <c r="D789" s="3">
        <v>3.3</v>
      </c>
      <c r="E789" s="3">
        <v>144</v>
      </c>
      <c r="F789" s="3">
        <v>1200</v>
      </c>
      <c r="G789" s="3">
        <v>28331.8176125389</v>
      </c>
      <c r="H789" s="3">
        <v>100000000</v>
      </c>
      <c r="I789" s="3">
        <v>1</v>
      </c>
      <c r="J789" s="3">
        <v>8.3333333333333304</v>
      </c>
    </row>
    <row r="790" spans="1:10" x14ac:dyDescent="0.35">
      <c r="A790" s="3">
        <v>2198</v>
      </c>
      <c r="B790" s="3">
        <v>2199</v>
      </c>
      <c r="C790" s="3">
        <v>8</v>
      </c>
      <c r="D790" s="3">
        <v>3.3</v>
      </c>
      <c r="E790" s="3">
        <v>132</v>
      </c>
      <c r="F790" s="3">
        <v>1200</v>
      </c>
      <c r="G790" s="3">
        <v>25564.384151619299</v>
      </c>
      <c r="H790" s="3">
        <v>100000000</v>
      </c>
      <c r="I790" s="3">
        <v>1</v>
      </c>
      <c r="J790" s="3">
        <v>9.0909090909090899</v>
      </c>
    </row>
    <row r="791" spans="1:10" x14ac:dyDescent="0.35">
      <c r="A791" s="3">
        <v>2199</v>
      </c>
      <c r="B791" s="3">
        <v>2200</v>
      </c>
      <c r="C791" s="3">
        <v>8</v>
      </c>
      <c r="D791" s="3">
        <v>3.3</v>
      </c>
      <c r="E791" s="3">
        <v>108</v>
      </c>
      <c r="F791" s="3">
        <v>1200</v>
      </c>
      <c r="G791" s="3">
        <v>20029.517229780002</v>
      </c>
      <c r="H791" s="3">
        <v>100000000</v>
      </c>
      <c r="I791" s="3">
        <v>1</v>
      </c>
      <c r="J791" s="3">
        <v>11.1111111111111</v>
      </c>
    </row>
    <row r="792" spans="1:10" x14ac:dyDescent="0.35">
      <c r="A792" s="3">
        <v>2200</v>
      </c>
      <c r="B792" s="3">
        <v>2201</v>
      </c>
      <c r="C792" s="3">
        <v>2</v>
      </c>
      <c r="D792" s="3">
        <v>1</v>
      </c>
      <c r="E792" s="3">
        <v>168</v>
      </c>
      <c r="F792" s="3">
        <v>1500</v>
      </c>
      <c r="G792" s="3">
        <v>12220.0764310554</v>
      </c>
      <c r="H792" s="3">
        <v>1</v>
      </c>
      <c r="I792" s="3">
        <v>100000000</v>
      </c>
      <c r="J792" s="3">
        <v>8.9285714285714199</v>
      </c>
    </row>
    <row r="793" spans="1:10" x14ac:dyDescent="0.35">
      <c r="A793" s="3">
        <v>2201</v>
      </c>
      <c r="B793" s="3">
        <v>2202</v>
      </c>
      <c r="C793" s="3">
        <v>2</v>
      </c>
      <c r="D793" s="3">
        <v>1</v>
      </c>
      <c r="E793" s="3">
        <v>180</v>
      </c>
      <c r="F793" s="3">
        <v>1500</v>
      </c>
      <c r="G793" s="3">
        <v>14987.5098919751</v>
      </c>
      <c r="H793" s="3">
        <v>1</v>
      </c>
      <c r="I793" s="3">
        <v>100000000</v>
      </c>
      <c r="J793" s="3">
        <v>8.3333333333333304</v>
      </c>
    </row>
    <row r="794" spans="1:10" x14ac:dyDescent="0.35">
      <c r="A794" s="3">
        <v>2202</v>
      </c>
      <c r="B794" s="3">
        <v>2203</v>
      </c>
      <c r="C794" s="3">
        <v>2</v>
      </c>
      <c r="D794" s="3">
        <v>1</v>
      </c>
      <c r="E794" s="3">
        <v>168</v>
      </c>
      <c r="F794" s="3">
        <v>1500</v>
      </c>
      <c r="G794" s="3">
        <v>12220.0764310554</v>
      </c>
      <c r="H794" s="3">
        <v>1</v>
      </c>
      <c r="I794" s="3">
        <v>100000000</v>
      </c>
      <c r="J794" s="3">
        <v>8.9285714285714199</v>
      </c>
    </row>
    <row r="795" spans="1:10" x14ac:dyDescent="0.35">
      <c r="A795" s="3">
        <v>2203</v>
      </c>
      <c r="B795" s="3">
        <v>2204</v>
      </c>
      <c r="C795" s="3">
        <v>2</v>
      </c>
      <c r="D795" s="3">
        <v>3.3</v>
      </c>
      <c r="E795" s="3">
        <v>192</v>
      </c>
      <c r="F795" s="3">
        <v>1500</v>
      </c>
      <c r="G795" s="3">
        <v>23313.372932542501</v>
      </c>
      <c r="H795" s="3">
        <v>1</v>
      </c>
      <c r="I795" s="3">
        <v>10</v>
      </c>
      <c r="J795" s="3">
        <v>7.8125</v>
      </c>
    </row>
    <row r="796" spans="1:10" x14ac:dyDescent="0.35">
      <c r="A796" s="3">
        <v>2204</v>
      </c>
      <c r="B796" s="3">
        <v>2205</v>
      </c>
      <c r="C796" s="3">
        <v>2</v>
      </c>
      <c r="D796" s="3">
        <v>3.3</v>
      </c>
      <c r="E796" s="3">
        <v>168</v>
      </c>
      <c r="F796" s="3">
        <v>1500</v>
      </c>
      <c r="G796" s="3">
        <v>17778.506010703299</v>
      </c>
      <c r="H796" s="3">
        <v>1000</v>
      </c>
      <c r="I796" s="3">
        <v>10</v>
      </c>
      <c r="J796" s="3">
        <v>8.9285714285714199</v>
      </c>
    </row>
    <row r="797" spans="1:10" x14ac:dyDescent="0.35">
      <c r="A797" s="3">
        <v>2205</v>
      </c>
      <c r="B797" s="3">
        <v>2206</v>
      </c>
      <c r="C797" s="3">
        <v>2</v>
      </c>
      <c r="D797" s="3">
        <v>3.3</v>
      </c>
      <c r="E797" s="3">
        <v>180</v>
      </c>
      <c r="F797" s="3">
        <v>1500</v>
      </c>
      <c r="G797" s="3">
        <v>20545.9394716229</v>
      </c>
      <c r="H797" s="3">
        <v>1</v>
      </c>
      <c r="I797" s="3">
        <v>10</v>
      </c>
      <c r="J797" s="3">
        <v>8.3333333333333304</v>
      </c>
    </row>
    <row r="798" spans="1:10" x14ac:dyDescent="0.35">
      <c r="A798" s="3">
        <v>2206</v>
      </c>
      <c r="B798" s="3">
        <v>2207</v>
      </c>
      <c r="C798" s="3">
        <v>2</v>
      </c>
      <c r="D798" s="3">
        <v>3.3</v>
      </c>
      <c r="E798" s="3">
        <v>192</v>
      </c>
      <c r="F798" s="3">
        <v>1500</v>
      </c>
      <c r="G798" s="3">
        <v>23313.372932542501</v>
      </c>
      <c r="H798" s="3">
        <v>1000</v>
      </c>
      <c r="I798" s="3">
        <v>10</v>
      </c>
      <c r="J798" s="3">
        <v>7.8125</v>
      </c>
    </row>
    <row r="799" spans="1:10" x14ac:dyDescent="0.35">
      <c r="A799" s="3">
        <v>2207</v>
      </c>
      <c r="B799" s="3">
        <v>2208</v>
      </c>
      <c r="C799" s="3">
        <v>2</v>
      </c>
      <c r="D799" s="3">
        <v>3.3</v>
      </c>
      <c r="E799" s="3">
        <v>156</v>
      </c>
      <c r="F799" s="3">
        <v>1500</v>
      </c>
      <c r="G799" s="3">
        <v>15011.072549783599</v>
      </c>
      <c r="H799" s="3">
        <v>1</v>
      </c>
      <c r="I799" s="3">
        <v>10</v>
      </c>
      <c r="J799" s="3">
        <v>9.6153846153846096</v>
      </c>
    </row>
    <row r="800" spans="1:10" x14ac:dyDescent="0.35">
      <c r="A800" s="3">
        <v>2208</v>
      </c>
      <c r="B800" s="3">
        <v>2209</v>
      </c>
      <c r="C800" s="3">
        <v>2</v>
      </c>
      <c r="D800" s="3">
        <v>3.3</v>
      </c>
      <c r="E800" s="3">
        <v>192</v>
      </c>
      <c r="F800" s="3">
        <v>1500</v>
      </c>
      <c r="G800" s="3">
        <v>23313.372932542501</v>
      </c>
      <c r="H800" s="3">
        <v>1</v>
      </c>
      <c r="I800" s="3">
        <v>10</v>
      </c>
      <c r="J800" s="3">
        <v>7.8125</v>
      </c>
    </row>
    <row r="801" spans="1:10" x14ac:dyDescent="0.35">
      <c r="A801" s="3">
        <v>2209</v>
      </c>
      <c r="B801" s="3">
        <v>2210</v>
      </c>
      <c r="C801" s="3">
        <v>2</v>
      </c>
      <c r="D801" s="3">
        <v>3.3</v>
      </c>
      <c r="E801" s="3">
        <v>180</v>
      </c>
      <c r="F801" s="3">
        <v>1500</v>
      </c>
      <c r="G801" s="3">
        <v>20545.9394716229</v>
      </c>
      <c r="H801" s="3">
        <v>1000</v>
      </c>
      <c r="I801" s="3">
        <v>10</v>
      </c>
      <c r="J801" s="3">
        <v>8.3333333333333304</v>
      </c>
    </row>
    <row r="802" spans="1:10" x14ac:dyDescent="0.35">
      <c r="A802" s="3">
        <v>2210</v>
      </c>
      <c r="B802" s="3">
        <v>2211</v>
      </c>
      <c r="C802" s="3">
        <v>2</v>
      </c>
      <c r="D802" s="3">
        <v>3.3</v>
      </c>
      <c r="E802" s="3">
        <v>204</v>
      </c>
      <c r="F802" s="3">
        <v>1500</v>
      </c>
      <c r="G802" s="3">
        <v>26080.806393462099</v>
      </c>
      <c r="H802" s="3">
        <v>1000</v>
      </c>
      <c r="I802" s="3">
        <v>10</v>
      </c>
      <c r="J802" s="3">
        <v>7.3529411764705799</v>
      </c>
    </row>
    <row r="803" spans="1:10" x14ac:dyDescent="0.35">
      <c r="A803" s="3">
        <v>2211</v>
      </c>
      <c r="B803" s="3">
        <v>2212</v>
      </c>
      <c r="C803" s="3">
        <v>2</v>
      </c>
      <c r="D803" s="3">
        <v>3.3</v>
      </c>
      <c r="E803" s="3">
        <v>204</v>
      </c>
      <c r="F803" s="3">
        <v>1500</v>
      </c>
      <c r="G803" s="3">
        <v>26080.806393462099</v>
      </c>
      <c r="H803" s="3">
        <v>1</v>
      </c>
      <c r="I803" s="3">
        <v>10</v>
      </c>
      <c r="J803" s="3">
        <v>7.3529411764705799</v>
      </c>
    </row>
    <row r="804" spans="1:10" x14ac:dyDescent="0.35">
      <c r="A804" s="3">
        <v>2212</v>
      </c>
      <c r="B804" s="3">
        <v>2213</v>
      </c>
      <c r="C804" s="3">
        <v>2</v>
      </c>
      <c r="D804" s="3">
        <v>3.3</v>
      </c>
      <c r="E804" s="3">
        <v>180</v>
      </c>
      <c r="F804" s="3">
        <v>1500</v>
      </c>
      <c r="G804" s="3">
        <v>20545.9394716229</v>
      </c>
      <c r="H804" s="3">
        <v>1</v>
      </c>
      <c r="I804" s="3">
        <v>10</v>
      </c>
      <c r="J804" s="3">
        <v>8.3333333333333304</v>
      </c>
    </row>
    <row r="805" spans="1:10" x14ac:dyDescent="0.35">
      <c r="A805" s="3">
        <v>2213</v>
      </c>
      <c r="B805" s="3">
        <v>2214</v>
      </c>
      <c r="C805" s="3">
        <v>2</v>
      </c>
      <c r="D805" s="3">
        <v>3.3</v>
      </c>
      <c r="E805" s="3">
        <v>204</v>
      </c>
      <c r="F805" s="3">
        <v>1500</v>
      </c>
      <c r="G805" s="3">
        <v>26080.806393462099</v>
      </c>
      <c r="H805" s="3">
        <v>1000</v>
      </c>
      <c r="I805" s="3">
        <v>10</v>
      </c>
      <c r="J805" s="3">
        <v>7.3529411764705799</v>
      </c>
    </row>
    <row r="806" spans="1:10" x14ac:dyDescent="0.35">
      <c r="A806" s="3">
        <v>2214</v>
      </c>
      <c r="B806" s="3">
        <v>2215</v>
      </c>
      <c r="C806" s="3">
        <v>2</v>
      </c>
      <c r="D806" s="3">
        <v>3.3</v>
      </c>
      <c r="E806" s="3">
        <v>216</v>
      </c>
      <c r="F806" s="3">
        <v>1500</v>
      </c>
      <c r="G806" s="3">
        <v>28848.239854381802</v>
      </c>
      <c r="H806" s="3">
        <v>1</v>
      </c>
      <c r="I806" s="3">
        <v>10</v>
      </c>
      <c r="J806" s="3">
        <v>6.9444444444444402</v>
      </c>
    </row>
    <row r="807" spans="1:10" x14ac:dyDescent="0.35">
      <c r="A807" s="3">
        <v>2215</v>
      </c>
      <c r="B807" s="3">
        <v>2216</v>
      </c>
      <c r="C807" s="3">
        <v>2</v>
      </c>
      <c r="D807" s="3">
        <v>3.3</v>
      </c>
      <c r="E807" s="3">
        <v>156</v>
      </c>
      <c r="F807" s="3">
        <v>1500</v>
      </c>
      <c r="G807" s="3">
        <v>15011.072549783599</v>
      </c>
      <c r="H807" s="3">
        <v>1000</v>
      </c>
      <c r="I807" s="3">
        <v>10</v>
      </c>
      <c r="J807" s="3">
        <v>9.6153846153846096</v>
      </c>
    </row>
    <row r="808" spans="1:10" x14ac:dyDescent="0.35">
      <c r="A808" s="3">
        <v>2219</v>
      </c>
      <c r="B808" s="3">
        <v>2220</v>
      </c>
      <c r="C808" s="3">
        <v>3</v>
      </c>
      <c r="D808" s="3">
        <v>1</v>
      </c>
      <c r="E808" s="3">
        <v>204</v>
      </c>
      <c r="F808" s="3">
        <v>1500</v>
      </c>
      <c r="G808" s="3">
        <v>23314.163529807302</v>
      </c>
      <c r="H808" s="3">
        <v>1</v>
      </c>
      <c r="I808" s="3">
        <v>100000000</v>
      </c>
      <c r="J808" s="3">
        <v>7.3529411764705799</v>
      </c>
    </row>
    <row r="809" spans="1:10" x14ac:dyDescent="0.35">
      <c r="A809" s="3">
        <v>2226</v>
      </c>
      <c r="B809" s="3">
        <v>2227</v>
      </c>
      <c r="C809" s="3">
        <v>3</v>
      </c>
      <c r="D809" s="3">
        <v>3.3</v>
      </c>
      <c r="E809" s="3">
        <v>168</v>
      </c>
      <c r="F809" s="3">
        <v>1500</v>
      </c>
      <c r="G809" s="3">
        <v>20570.292726696302</v>
      </c>
      <c r="H809" s="3">
        <v>1000</v>
      </c>
      <c r="I809" s="3">
        <v>10</v>
      </c>
      <c r="J809" s="3">
        <v>8.9285714285714199</v>
      </c>
    </row>
    <row r="810" spans="1:10" x14ac:dyDescent="0.35">
      <c r="A810" s="3">
        <v>2248</v>
      </c>
      <c r="B810" s="3">
        <v>2249</v>
      </c>
      <c r="C810" s="3">
        <v>4</v>
      </c>
      <c r="D810" s="3">
        <v>3.4</v>
      </c>
      <c r="E810" s="3">
        <v>180</v>
      </c>
      <c r="F810" s="3">
        <v>1500</v>
      </c>
      <c r="G810" s="3">
        <v>26371.183754898</v>
      </c>
      <c r="H810" s="3">
        <v>1000000</v>
      </c>
      <c r="I810" s="3">
        <v>10000</v>
      </c>
      <c r="J810" s="3">
        <v>8.3333333333333304</v>
      </c>
    </row>
    <row r="811" spans="1:10" x14ac:dyDescent="0.35">
      <c r="A811" s="3">
        <v>2250</v>
      </c>
      <c r="B811" s="3">
        <v>2251</v>
      </c>
      <c r="C811" s="3">
        <v>4</v>
      </c>
      <c r="D811" s="3">
        <v>3.4</v>
      </c>
      <c r="E811" s="3">
        <v>144</v>
      </c>
      <c r="F811" s="3">
        <v>1500</v>
      </c>
      <c r="G811" s="3">
        <v>18068.883372139098</v>
      </c>
      <c r="H811" s="3">
        <v>100</v>
      </c>
      <c r="I811" s="3">
        <v>10000</v>
      </c>
      <c r="J811" s="3">
        <v>10.4166666666666</v>
      </c>
    </row>
    <row r="812" spans="1:10" x14ac:dyDescent="0.35">
      <c r="A812" s="3">
        <v>2256</v>
      </c>
      <c r="B812" s="3">
        <v>2257</v>
      </c>
      <c r="C812" s="3">
        <v>4</v>
      </c>
      <c r="D812" s="3">
        <v>3.1</v>
      </c>
      <c r="E812" s="3">
        <v>204</v>
      </c>
      <c r="F812" s="3">
        <v>1500</v>
      </c>
      <c r="G812" s="3">
        <v>31181.038122870101</v>
      </c>
      <c r="H812" s="3">
        <v>100000</v>
      </c>
      <c r="I812" s="3">
        <v>10000</v>
      </c>
      <c r="J812" s="3">
        <v>7.3529411764705799</v>
      </c>
    </row>
    <row r="813" spans="1:10" x14ac:dyDescent="0.35">
      <c r="A813" s="3">
        <v>2258</v>
      </c>
      <c r="B813" s="3">
        <v>2259</v>
      </c>
      <c r="C813" s="3">
        <v>4</v>
      </c>
      <c r="D813" s="3">
        <v>3.4</v>
      </c>
      <c r="E813" s="3">
        <v>192</v>
      </c>
      <c r="F813" s="3">
        <v>1500</v>
      </c>
      <c r="G813" s="3">
        <v>29138.617215817601</v>
      </c>
      <c r="H813" s="3">
        <v>1000000</v>
      </c>
      <c r="I813" s="3">
        <v>10000</v>
      </c>
      <c r="J813" s="3">
        <v>7.8125</v>
      </c>
    </row>
    <row r="814" spans="1:10" x14ac:dyDescent="0.35">
      <c r="A814" s="3">
        <v>2276</v>
      </c>
      <c r="B814" s="3">
        <v>2277</v>
      </c>
      <c r="C814" s="3">
        <v>4</v>
      </c>
      <c r="D814" s="3">
        <v>3.2</v>
      </c>
      <c r="E814" s="3">
        <v>168</v>
      </c>
      <c r="F814" s="3">
        <v>1500</v>
      </c>
      <c r="G814" s="3">
        <v>23120.408591400301</v>
      </c>
      <c r="H814" s="3">
        <v>10</v>
      </c>
      <c r="I814" s="3">
        <v>10</v>
      </c>
      <c r="J814" s="3">
        <v>8.9285714285714199</v>
      </c>
    </row>
    <row r="815" spans="1:10" x14ac:dyDescent="0.35">
      <c r="A815" s="3">
        <v>2279</v>
      </c>
      <c r="B815" s="3">
        <v>2280</v>
      </c>
      <c r="C815" s="3">
        <v>4</v>
      </c>
      <c r="D815" s="3">
        <v>3.2</v>
      </c>
      <c r="E815" s="3">
        <v>156</v>
      </c>
      <c r="F815" s="3">
        <v>1500</v>
      </c>
      <c r="G815" s="3">
        <v>20352.975130480601</v>
      </c>
      <c r="H815" s="3">
        <v>10</v>
      </c>
      <c r="I815" s="3">
        <v>10</v>
      </c>
      <c r="J815" s="3">
        <v>9.6153846153846096</v>
      </c>
    </row>
    <row r="816" spans="1:10" x14ac:dyDescent="0.35">
      <c r="A816" s="3">
        <v>2290</v>
      </c>
      <c r="B816" s="3">
        <v>2291</v>
      </c>
      <c r="C816" s="3">
        <v>4</v>
      </c>
      <c r="D816" s="3">
        <v>3.3</v>
      </c>
      <c r="E816" s="3">
        <v>192</v>
      </c>
      <c r="F816" s="3">
        <v>1500</v>
      </c>
      <c r="G816" s="3">
        <v>28896.9463645285</v>
      </c>
      <c r="H816" s="3">
        <v>1000</v>
      </c>
      <c r="I816" s="3">
        <v>1</v>
      </c>
      <c r="J816" s="3">
        <v>7.8125</v>
      </c>
    </row>
    <row r="817" spans="1:10" x14ac:dyDescent="0.35">
      <c r="A817" s="3">
        <v>2299</v>
      </c>
      <c r="B817" s="3">
        <v>2300</v>
      </c>
      <c r="C817" s="3">
        <v>5</v>
      </c>
      <c r="D817" s="3">
        <v>3.3</v>
      </c>
      <c r="E817" s="3">
        <v>168</v>
      </c>
      <c r="F817" s="3">
        <v>1500</v>
      </c>
      <c r="G817" s="3">
        <v>26153.8661586823</v>
      </c>
      <c r="H817" s="3">
        <v>100000000</v>
      </c>
      <c r="I817" s="3">
        <v>10000000</v>
      </c>
      <c r="J817" s="3">
        <v>8.9285714285714199</v>
      </c>
    </row>
    <row r="818" spans="1:10" x14ac:dyDescent="0.35">
      <c r="A818" s="3">
        <v>2312</v>
      </c>
      <c r="B818" s="3">
        <v>2313</v>
      </c>
      <c r="C818" s="3">
        <v>5</v>
      </c>
      <c r="D818" s="3">
        <v>2</v>
      </c>
      <c r="E818" s="3">
        <v>204</v>
      </c>
      <c r="F818" s="3">
        <v>1500</v>
      </c>
      <c r="G818" s="3">
        <v>31314.4454746837</v>
      </c>
      <c r="H818" s="3">
        <v>10000</v>
      </c>
      <c r="I818" s="3">
        <v>1000000</v>
      </c>
      <c r="J818" s="3">
        <v>7.3529411764705799</v>
      </c>
    </row>
    <row r="819" spans="1:10" x14ac:dyDescent="0.35">
      <c r="A819" s="3">
        <v>2313</v>
      </c>
      <c r="B819" s="3">
        <v>2314</v>
      </c>
      <c r="C819" s="3">
        <v>5</v>
      </c>
      <c r="D819" s="3">
        <v>2</v>
      </c>
      <c r="E819" s="3">
        <v>180</v>
      </c>
      <c r="F819" s="3">
        <v>1500</v>
      </c>
      <c r="G819" s="3">
        <v>25779.578552844399</v>
      </c>
      <c r="H819" s="3">
        <v>10000</v>
      </c>
      <c r="I819" s="3">
        <v>1000000</v>
      </c>
      <c r="J819" s="3">
        <v>8.3333333333333304</v>
      </c>
    </row>
    <row r="820" spans="1:10" x14ac:dyDescent="0.35">
      <c r="A820" s="3">
        <v>2315</v>
      </c>
      <c r="B820" s="3">
        <v>2316</v>
      </c>
      <c r="C820" s="3">
        <v>5</v>
      </c>
      <c r="D820" s="3">
        <v>3.4</v>
      </c>
      <c r="E820" s="3">
        <v>204</v>
      </c>
      <c r="F820" s="3">
        <v>1500</v>
      </c>
      <c r="G820" s="3">
        <v>34697.837392730202</v>
      </c>
      <c r="H820" s="3">
        <v>1000000</v>
      </c>
      <c r="I820" s="3">
        <v>10000</v>
      </c>
      <c r="J820" s="3">
        <v>7.3529411764705799</v>
      </c>
    </row>
    <row r="821" spans="1:10" x14ac:dyDescent="0.35">
      <c r="A821" s="3">
        <v>2318</v>
      </c>
      <c r="B821" s="3">
        <v>2319</v>
      </c>
      <c r="C821" s="3">
        <v>5</v>
      </c>
      <c r="D821" s="3">
        <v>3.4</v>
      </c>
      <c r="E821" s="3">
        <v>180</v>
      </c>
      <c r="F821" s="3">
        <v>1500</v>
      </c>
      <c r="G821" s="3">
        <v>29162.970470890999</v>
      </c>
      <c r="H821" s="3">
        <v>1000000</v>
      </c>
      <c r="I821" s="3">
        <v>1000</v>
      </c>
      <c r="J821" s="3">
        <v>8.3333333333333304</v>
      </c>
    </row>
    <row r="822" spans="1:10" x14ac:dyDescent="0.35">
      <c r="A822" s="3">
        <v>2330</v>
      </c>
      <c r="B822" s="3">
        <v>2331</v>
      </c>
      <c r="C822" s="3">
        <v>5</v>
      </c>
      <c r="D822" s="3">
        <v>3.4</v>
      </c>
      <c r="E822" s="3">
        <v>204</v>
      </c>
      <c r="F822" s="3">
        <v>1500</v>
      </c>
      <c r="G822" s="3">
        <v>34697.837392730202</v>
      </c>
      <c r="H822" s="3">
        <v>1000000</v>
      </c>
      <c r="I822" s="3">
        <v>100</v>
      </c>
      <c r="J822" s="3">
        <v>7.3529411764705799</v>
      </c>
    </row>
    <row r="823" spans="1:10" x14ac:dyDescent="0.35">
      <c r="A823" s="3">
        <v>2343</v>
      </c>
      <c r="B823" s="3">
        <v>2344</v>
      </c>
      <c r="C823" s="3">
        <v>6</v>
      </c>
      <c r="D823" s="3">
        <v>3.4</v>
      </c>
      <c r="E823" s="3">
        <v>168</v>
      </c>
      <c r="F823" s="3">
        <v>1500</v>
      </c>
      <c r="G823" s="3">
        <v>29187.323725964299</v>
      </c>
      <c r="H823" s="3">
        <v>1000000</v>
      </c>
      <c r="I823" s="3">
        <v>10000</v>
      </c>
      <c r="J823" s="3">
        <v>8.9285714285714199</v>
      </c>
    </row>
    <row r="824" spans="1:10" x14ac:dyDescent="0.35">
      <c r="A824" s="3">
        <v>2344</v>
      </c>
      <c r="B824" s="3">
        <v>2345</v>
      </c>
      <c r="C824" s="3">
        <v>6</v>
      </c>
      <c r="D824" s="3">
        <v>3.4</v>
      </c>
      <c r="E824" s="3">
        <v>204</v>
      </c>
      <c r="F824" s="3">
        <v>1500</v>
      </c>
      <c r="G824" s="3">
        <v>37489.624108723197</v>
      </c>
      <c r="H824" s="3">
        <v>1000000</v>
      </c>
      <c r="I824" s="3">
        <v>10000</v>
      </c>
      <c r="J824" s="3">
        <v>7.3529411764705799</v>
      </c>
    </row>
    <row r="825" spans="1:10" x14ac:dyDescent="0.35">
      <c r="A825" s="3">
        <v>2345</v>
      </c>
      <c r="B825" s="3">
        <v>2346</v>
      </c>
      <c r="C825" s="3">
        <v>6</v>
      </c>
      <c r="D825" s="3">
        <v>3.4</v>
      </c>
      <c r="E825" s="3">
        <v>180</v>
      </c>
      <c r="F825" s="3">
        <v>1500</v>
      </c>
      <c r="G825" s="3">
        <v>31954.757186883999</v>
      </c>
      <c r="H825" s="3">
        <v>1000000</v>
      </c>
      <c r="I825" s="3">
        <v>10000</v>
      </c>
      <c r="J825" s="3">
        <v>8.3333333333333304</v>
      </c>
    </row>
    <row r="826" spans="1:10" x14ac:dyDescent="0.35">
      <c r="A826" s="3">
        <v>2348</v>
      </c>
      <c r="B826" s="3">
        <v>2349</v>
      </c>
      <c r="C826" s="3">
        <v>6</v>
      </c>
      <c r="D826" s="3">
        <v>3.3</v>
      </c>
      <c r="E826" s="3">
        <v>156</v>
      </c>
      <c r="F826" s="3">
        <v>1500</v>
      </c>
      <c r="G826" s="3">
        <v>26178.219413755702</v>
      </c>
      <c r="H826" s="3">
        <v>100000000</v>
      </c>
      <c r="I826" s="3">
        <v>10</v>
      </c>
      <c r="J826" s="3">
        <v>9.6153846153846096</v>
      </c>
    </row>
    <row r="827" spans="1:10" x14ac:dyDescent="0.35">
      <c r="A827" s="3">
        <v>2350</v>
      </c>
      <c r="B827" s="3">
        <v>2351</v>
      </c>
      <c r="C827" s="3">
        <v>6</v>
      </c>
      <c r="D827" s="3">
        <v>3.3</v>
      </c>
      <c r="E827" s="3">
        <v>156</v>
      </c>
      <c r="F827" s="3">
        <v>1500</v>
      </c>
      <c r="G827" s="3">
        <v>26178.219413755702</v>
      </c>
      <c r="H827" s="3">
        <v>100000000</v>
      </c>
      <c r="I827" s="3">
        <v>1</v>
      </c>
      <c r="J827" s="3">
        <v>9.6153846153846096</v>
      </c>
    </row>
    <row r="828" spans="1:10" x14ac:dyDescent="0.35">
      <c r="A828" s="3">
        <v>2359</v>
      </c>
      <c r="B828" s="3">
        <v>2360</v>
      </c>
      <c r="C828" s="3">
        <v>7</v>
      </c>
      <c r="D828" s="3">
        <v>1</v>
      </c>
      <c r="E828" s="3">
        <v>168</v>
      </c>
      <c r="F828" s="3">
        <v>1500</v>
      </c>
      <c r="G828" s="3">
        <v>26179.010011020498</v>
      </c>
      <c r="H828" s="3">
        <v>10000000</v>
      </c>
      <c r="I828" s="3">
        <v>100000</v>
      </c>
      <c r="J828" s="3">
        <v>8.9285714285714199</v>
      </c>
    </row>
    <row r="829" spans="1:10" x14ac:dyDescent="0.35">
      <c r="A829" s="3">
        <v>2361</v>
      </c>
      <c r="B829" s="3">
        <v>2362</v>
      </c>
      <c r="C829" s="3">
        <v>7</v>
      </c>
      <c r="D829" s="3">
        <v>3.4</v>
      </c>
      <c r="E829" s="3">
        <v>168</v>
      </c>
      <c r="F829" s="3">
        <v>1500</v>
      </c>
      <c r="G829" s="3">
        <v>31979.110441957298</v>
      </c>
      <c r="H829" s="3">
        <v>1000000</v>
      </c>
      <c r="I829" s="3">
        <v>10000</v>
      </c>
      <c r="J829" s="3">
        <v>8.9285714285714199</v>
      </c>
    </row>
    <row r="830" spans="1:10" x14ac:dyDescent="0.35">
      <c r="A830" s="3">
        <v>2371</v>
      </c>
      <c r="B830" s="3">
        <v>2372</v>
      </c>
      <c r="C830" s="3">
        <v>7</v>
      </c>
      <c r="D830" s="3">
        <v>3.3</v>
      </c>
      <c r="E830" s="3">
        <v>180</v>
      </c>
      <c r="F830" s="3">
        <v>1500</v>
      </c>
      <c r="G830" s="3">
        <v>34504.8730515879</v>
      </c>
      <c r="H830" s="3">
        <v>100000000</v>
      </c>
      <c r="I830" s="3">
        <v>10</v>
      </c>
      <c r="J830" s="3">
        <v>8.3333333333333304</v>
      </c>
    </row>
    <row r="831" spans="1:10" x14ac:dyDescent="0.35">
      <c r="A831" s="3">
        <v>2372</v>
      </c>
      <c r="B831" s="3">
        <v>2373</v>
      </c>
      <c r="C831" s="3">
        <v>7</v>
      </c>
      <c r="D831" s="3">
        <v>3.3</v>
      </c>
      <c r="E831" s="3">
        <v>192</v>
      </c>
      <c r="F831" s="3">
        <v>1500</v>
      </c>
      <c r="G831" s="3">
        <v>37272.306512507603</v>
      </c>
      <c r="H831" s="3">
        <v>100000000</v>
      </c>
      <c r="I831" s="3">
        <v>10</v>
      </c>
      <c r="J831" s="3">
        <v>7.8125</v>
      </c>
    </row>
    <row r="832" spans="1:10" x14ac:dyDescent="0.35">
      <c r="A832" s="3">
        <v>2379</v>
      </c>
      <c r="B832" s="3">
        <v>2380</v>
      </c>
      <c r="C832" s="3">
        <v>7</v>
      </c>
      <c r="D832" s="3">
        <v>3.3</v>
      </c>
      <c r="E832" s="3">
        <v>192</v>
      </c>
      <c r="F832" s="3">
        <v>1500</v>
      </c>
      <c r="G832" s="3">
        <v>37272.306512507603</v>
      </c>
      <c r="H832" s="3">
        <v>100000000</v>
      </c>
      <c r="I832" s="3">
        <v>1</v>
      </c>
      <c r="J832" s="3">
        <v>7.8125</v>
      </c>
    </row>
    <row r="833" spans="1:10" x14ac:dyDescent="0.35">
      <c r="A833" s="3">
        <v>2382</v>
      </c>
      <c r="B833" s="3">
        <v>2383</v>
      </c>
      <c r="C833" s="3">
        <v>8</v>
      </c>
      <c r="D833" s="3">
        <v>1</v>
      </c>
      <c r="E833" s="3">
        <v>168</v>
      </c>
      <c r="F833" s="3">
        <v>1500</v>
      </c>
      <c r="G833" s="3">
        <v>28970.796727013501</v>
      </c>
      <c r="H833" s="3">
        <v>10000000</v>
      </c>
      <c r="I833" s="3">
        <v>100000</v>
      </c>
      <c r="J833" s="3">
        <v>8.9285714285714199</v>
      </c>
    </row>
    <row r="834" spans="1:10" x14ac:dyDescent="0.35">
      <c r="A834" s="3">
        <v>2383</v>
      </c>
      <c r="B834" s="3">
        <v>2384</v>
      </c>
      <c r="C834" s="3">
        <v>8</v>
      </c>
      <c r="D834" s="3">
        <v>1</v>
      </c>
      <c r="E834" s="3">
        <v>168</v>
      </c>
      <c r="F834" s="3">
        <v>1500</v>
      </c>
      <c r="G834" s="3">
        <v>28970.796727013501</v>
      </c>
      <c r="H834" s="3">
        <v>10000000</v>
      </c>
      <c r="I834" s="3">
        <v>100000</v>
      </c>
      <c r="J834" s="3">
        <v>8.9285714285714199</v>
      </c>
    </row>
    <row r="835" spans="1:10" x14ac:dyDescent="0.35">
      <c r="A835" s="3">
        <v>2384</v>
      </c>
      <c r="B835" s="3">
        <v>2385</v>
      </c>
      <c r="C835" s="3">
        <v>8</v>
      </c>
      <c r="D835" s="3">
        <v>3.4</v>
      </c>
      <c r="E835" s="3">
        <v>204</v>
      </c>
      <c r="F835" s="3">
        <v>1500</v>
      </c>
      <c r="G835" s="3">
        <v>43073.197540709203</v>
      </c>
      <c r="H835" s="3">
        <v>1000000</v>
      </c>
      <c r="I835" s="3">
        <v>10000</v>
      </c>
      <c r="J835" s="3">
        <v>7.3529411764705799</v>
      </c>
    </row>
    <row r="836" spans="1:10" x14ac:dyDescent="0.35">
      <c r="A836" s="3">
        <v>2385</v>
      </c>
      <c r="B836" s="3">
        <v>2386</v>
      </c>
      <c r="C836" s="3">
        <v>8</v>
      </c>
      <c r="D836" s="3">
        <v>3.4</v>
      </c>
      <c r="E836" s="3">
        <v>180</v>
      </c>
      <c r="F836" s="3">
        <v>1500</v>
      </c>
      <c r="G836" s="3">
        <v>37538.330618870001</v>
      </c>
      <c r="H836" s="3">
        <v>1000000</v>
      </c>
      <c r="I836" s="3">
        <v>10000</v>
      </c>
      <c r="J836" s="3">
        <v>8.3333333333333304</v>
      </c>
    </row>
    <row r="837" spans="1:10" x14ac:dyDescent="0.35">
      <c r="A837" s="3">
        <v>2386</v>
      </c>
      <c r="B837" s="3">
        <v>2387</v>
      </c>
      <c r="C837" s="3">
        <v>8</v>
      </c>
      <c r="D837" s="3">
        <v>3.4</v>
      </c>
      <c r="E837" s="3">
        <v>204</v>
      </c>
      <c r="F837" s="3">
        <v>1500</v>
      </c>
      <c r="G837" s="3">
        <v>43073.197540709203</v>
      </c>
      <c r="H837" s="3">
        <v>1000000</v>
      </c>
      <c r="I837" s="3">
        <v>10000</v>
      </c>
      <c r="J837" s="3">
        <v>7.3529411764705799</v>
      </c>
    </row>
    <row r="838" spans="1:10" x14ac:dyDescent="0.35">
      <c r="A838" s="3">
        <v>2387</v>
      </c>
      <c r="B838" s="3">
        <v>2388</v>
      </c>
      <c r="C838" s="3">
        <v>8</v>
      </c>
      <c r="D838" s="3">
        <v>3.4</v>
      </c>
      <c r="E838" s="3">
        <v>180</v>
      </c>
      <c r="F838" s="3">
        <v>1500</v>
      </c>
      <c r="G838" s="3">
        <v>37538.330618870001</v>
      </c>
      <c r="H838" s="3">
        <v>1000000</v>
      </c>
      <c r="I838" s="3">
        <v>10000</v>
      </c>
      <c r="J838" s="3">
        <v>8.3333333333333304</v>
      </c>
    </row>
    <row r="839" spans="1:10" x14ac:dyDescent="0.35">
      <c r="A839" s="3">
        <v>2388</v>
      </c>
      <c r="B839" s="3">
        <v>2389</v>
      </c>
      <c r="C839" s="3">
        <v>8</v>
      </c>
      <c r="D839" s="3">
        <v>3.4</v>
      </c>
      <c r="E839" s="3">
        <v>168</v>
      </c>
      <c r="F839" s="3">
        <v>1500</v>
      </c>
      <c r="G839" s="3">
        <v>34770.8971579504</v>
      </c>
      <c r="H839" s="3">
        <v>1000000</v>
      </c>
      <c r="I839" s="3">
        <v>10000</v>
      </c>
      <c r="J839" s="3">
        <v>8.9285714285714199</v>
      </c>
    </row>
    <row r="840" spans="1:10" x14ac:dyDescent="0.35">
      <c r="A840" s="3">
        <v>2389</v>
      </c>
      <c r="B840" s="3">
        <v>2390</v>
      </c>
      <c r="C840" s="3">
        <v>8</v>
      </c>
      <c r="D840" s="3">
        <v>3.4</v>
      </c>
      <c r="E840" s="3">
        <v>204</v>
      </c>
      <c r="F840" s="3">
        <v>1500</v>
      </c>
      <c r="G840" s="3">
        <v>43073.197540709203</v>
      </c>
      <c r="H840" s="3">
        <v>1000000</v>
      </c>
      <c r="I840" s="3">
        <v>10000</v>
      </c>
      <c r="J840" s="3">
        <v>7.3529411764705799</v>
      </c>
    </row>
    <row r="841" spans="1:10" x14ac:dyDescent="0.35">
      <c r="A841" s="3">
        <v>2390</v>
      </c>
      <c r="B841" s="3">
        <v>2391</v>
      </c>
      <c r="C841" s="3">
        <v>8</v>
      </c>
      <c r="D841" s="3">
        <v>3.3</v>
      </c>
      <c r="E841" s="3">
        <v>168</v>
      </c>
      <c r="F841" s="3">
        <v>1500</v>
      </c>
      <c r="G841" s="3">
        <v>34529.226306661301</v>
      </c>
      <c r="H841" s="3">
        <v>100000000</v>
      </c>
      <c r="I841" s="3">
        <v>10</v>
      </c>
      <c r="J841" s="3">
        <v>8.9285714285714199</v>
      </c>
    </row>
    <row r="842" spans="1:10" x14ac:dyDescent="0.35">
      <c r="A842" s="3">
        <v>2391</v>
      </c>
      <c r="B842" s="3">
        <v>2392</v>
      </c>
      <c r="C842" s="3">
        <v>8</v>
      </c>
      <c r="D842" s="3">
        <v>3.3</v>
      </c>
      <c r="E842" s="3">
        <v>144</v>
      </c>
      <c r="F842" s="3">
        <v>1500</v>
      </c>
      <c r="G842" s="3">
        <v>28994.359384822099</v>
      </c>
      <c r="H842" s="3">
        <v>100000000</v>
      </c>
      <c r="I842" s="3">
        <v>10</v>
      </c>
      <c r="J842" s="3">
        <v>10.4166666666666</v>
      </c>
    </row>
    <row r="843" spans="1:10" x14ac:dyDescent="0.35">
      <c r="A843" s="3">
        <v>2392</v>
      </c>
      <c r="B843" s="3">
        <v>2393</v>
      </c>
      <c r="C843" s="3">
        <v>8</v>
      </c>
      <c r="D843" s="3">
        <v>3.3</v>
      </c>
      <c r="E843" s="3">
        <v>192</v>
      </c>
      <c r="F843" s="3">
        <v>1500</v>
      </c>
      <c r="G843" s="3">
        <v>40064.093228500598</v>
      </c>
      <c r="H843" s="3">
        <v>100000000</v>
      </c>
      <c r="I843" s="3">
        <v>10</v>
      </c>
      <c r="J843" s="3">
        <v>7.8125</v>
      </c>
    </row>
    <row r="844" spans="1:10" x14ac:dyDescent="0.35">
      <c r="A844" s="3">
        <v>2393</v>
      </c>
      <c r="B844" s="3">
        <v>2394</v>
      </c>
      <c r="C844" s="3">
        <v>8</v>
      </c>
      <c r="D844" s="3">
        <v>3.3</v>
      </c>
      <c r="E844" s="3">
        <v>168</v>
      </c>
      <c r="F844" s="3">
        <v>1500</v>
      </c>
      <c r="G844" s="3">
        <v>34529.226306661301</v>
      </c>
      <c r="H844" s="3">
        <v>100000000</v>
      </c>
      <c r="I844" s="3">
        <v>10</v>
      </c>
      <c r="J844" s="3">
        <v>8.9285714285714199</v>
      </c>
    </row>
    <row r="845" spans="1:10" x14ac:dyDescent="0.35">
      <c r="A845" s="3">
        <v>2394</v>
      </c>
      <c r="B845" s="3">
        <v>2395</v>
      </c>
      <c r="C845" s="3">
        <v>8</v>
      </c>
      <c r="D845" s="3">
        <v>3.3</v>
      </c>
      <c r="E845" s="3">
        <v>180</v>
      </c>
      <c r="F845" s="3">
        <v>1500</v>
      </c>
      <c r="G845" s="3">
        <v>37296.659767580903</v>
      </c>
      <c r="H845" s="3">
        <v>100000000</v>
      </c>
      <c r="I845" s="3">
        <v>10</v>
      </c>
      <c r="J845" s="3">
        <v>8.3333333333333304</v>
      </c>
    </row>
    <row r="846" spans="1:10" x14ac:dyDescent="0.35">
      <c r="A846" s="3">
        <v>2395</v>
      </c>
      <c r="B846" s="3">
        <v>2396</v>
      </c>
      <c r="C846" s="3">
        <v>8</v>
      </c>
      <c r="D846" s="3">
        <v>3.3</v>
      </c>
      <c r="E846" s="3">
        <v>180</v>
      </c>
      <c r="F846" s="3">
        <v>1500</v>
      </c>
      <c r="G846" s="3">
        <v>37296.659767580903</v>
      </c>
      <c r="H846" s="3">
        <v>100000000</v>
      </c>
      <c r="I846" s="3">
        <v>10</v>
      </c>
      <c r="J846" s="3">
        <v>8.3333333333333304</v>
      </c>
    </row>
    <row r="847" spans="1:10" x14ac:dyDescent="0.35">
      <c r="A847" s="3">
        <v>2396</v>
      </c>
      <c r="B847" s="3">
        <v>2397</v>
      </c>
      <c r="C847" s="3">
        <v>8</v>
      </c>
      <c r="D847" s="3">
        <v>3.3</v>
      </c>
      <c r="E847" s="3">
        <v>180</v>
      </c>
      <c r="F847" s="3">
        <v>1500</v>
      </c>
      <c r="G847" s="3">
        <v>37296.659767580903</v>
      </c>
      <c r="H847" s="3">
        <v>100000000</v>
      </c>
      <c r="I847" s="3">
        <v>1</v>
      </c>
      <c r="J847" s="3">
        <v>8.3333333333333304</v>
      </c>
    </row>
    <row r="848" spans="1:10" x14ac:dyDescent="0.35">
      <c r="A848" s="3">
        <v>2397</v>
      </c>
      <c r="B848" s="3">
        <v>2398</v>
      </c>
      <c r="C848" s="3">
        <v>8</v>
      </c>
      <c r="D848" s="3">
        <v>3.3</v>
      </c>
      <c r="E848" s="3">
        <v>156</v>
      </c>
      <c r="F848" s="3">
        <v>1500</v>
      </c>
      <c r="G848" s="3">
        <v>31761.7928457417</v>
      </c>
      <c r="H848" s="3">
        <v>100000000</v>
      </c>
      <c r="I848" s="3">
        <v>1</v>
      </c>
      <c r="J848" s="3">
        <v>9.6153846153846096</v>
      </c>
    </row>
    <row r="849" spans="1:10" x14ac:dyDescent="0.35">
      <c r="A849" s="3">
        <v>2398</v>
      </c>
      <c r="B849" s="3">
        <v>2399</v>
      </c>
      <c r="C849" s="3">
        <v>8</v>
      </c>
      <c r="D849" s="3">
        <v>3.3</v>
      </c>
      <c r="E849" s="3">
        <v>192</v>
      </c>
      <c r="F849" s="3">
        <v>1500</v>
      </c>
      <c r="G849" s="3">
        <v>40064.093228500598</v>
      </c>
      <c r="H849" s="3">
        <v>100000000</v>
      </c>
      <c r="I849" s="3">
        <v>1</v>
      </c>
      <c r="J849" s="3">
        <v>7.8125</v>
      </c>
    </row>
    <row r="850" spans="1:10" x14ac:dyDescent="0.35">
      <c r="A850" s="3">
        <v>2399</v>
      </c>
      <c r="B850" s="3">
        <v>2400</v>
      </c>
      <c r="C850" s="3">
        <v>8</v>
      </c>
      <c r="D850" s="3">
        <v>3.3</v>
      </c>
      <c r="E850" s="3">
        <v>192</v>
      </c>
      <c r="F850" s="3">
        <v>1500</v>
      </c>
      <c r="G850" s="3">
        <v>40064.093228500598</v>
      </c>
      <c r="H850" s="3">
        <v>100000000</v>
      </c>
      <c r="I850" s="3">
        <v>1</v>
      </c>
      <c r="J850" s="3">
        <v>7.8125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" sqref="C1:C4"/>
    </sheetView>
  </sheetViews>
  <sheetFormatPr defaultRowHeight="14.5" x14ac:dyDescent="0.35"/>
  <sheetData>
    <row r="1" spans="1:3" x14ac:dyDescent="0.35">
      <c r="A1" s="2">
        <v>2</v>
      </c>
      <c r="B1" s="2" t="s">
        <v>232</v>
      </c>
      <c r="C1" s="2">
        <v>0.80452000000000001</v>
      </c>
    </row>
    <row r="2" spans="1:3" x14ac:dyDescent="0.35">
      <c r="A2" s="2">
        <v>3</v>
      </c>
      <c r="B2" s="2" t="s">
        <v>233</v>
      </c>
      <c r="C2" s="2">
        <v>9.1994000000000006E-2</v>
      </c>
    </row>
    <row r="3" spans="1:3" x14ac:dyDescent="0.35">
      <c r="A3" s="2">
        <v>0</v>
      </c>
      <c r="B3" s="2" t="s">
        <v>230</v>
      </c>
      <c r="C3" s="2">
        <v>4.7548E-2</v>
      </c>
    </row>
    <row r="4" spans="1:3" x14ac:dyDescent="0.35">
      <c r="A4" s="2">
        <v>4</v>
      </c>
      <c r="B4" s="2" t="s">
        <v>235</v>
      </c>
      <c r="C4" s="2">
        <v>4.0062E-2</v>
      </c>
    </row>
    <row r="5" spans="1:3" x14ac:dyDescent="0.35">
      <c r="A5" s="2">
        <v>1</v>
      </c>
      <c r="B5" s="2" t="s">
        <v>231</v>
      </c>
      <c r="C5" s="2">
        <v>9.8250000000000004E-3</v>
      </c>
    </row>
    <row r="6" spans="1:3" x14ac:dyDescent="0.35">
      <c r="A6" s="2">
        <v>5</v>
      </c>
      <c r="B6" s="2" t="s">
        <v>236</v>
      </c>
      <c r="C6" s="2">
        <v>5.1919999999999996E-3</v>
      </c>
    </row>
    <row r="7" spans="1:3" x14ac:dyDescent="0.35">
      <c r="A7" s="2">
        <v>6</v>
      </c>
      <c r="B7" s="2" t="s">
        <v>237</v>
      </c>
      <c r="C7" s="2">
        <v>8.5899999999999995E-4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Task_2</vt:lpstr>
      <vt:lpstr>GradientBoostingRegressor</vt:lpstr>
      <vt:lpstr>LinearRegression</vt:lpstr>
      <vt:lpstr>GBR_importance</vt:lpstr>
      <vt:lpstr>MROT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</dc:creator>
  <cp:lastModifiedBy>se</cp:lastModifiedBy>
  <dcterms:created xsi:type="dcterms:W3CDTF">2023-05-19T00:05:40Z</dcterms:created>
  <dcterms:modified xsi:type="dcterms:W3CDTF">2023-05-21T17:37:11Z</dcterms:modified>
</cp:coreProperties>
</file>