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ule/Python Tutorial/Machine Learning/bank/"/>
    </mc:Choice>
  </mc:AlternateContent>
  <bookViews>
    <workbookView xWindow="0" yWindow="0" windowWidth="25600" windowHeight="16000" tabRatio="500" activeTab="2"/>
  </bookViews>
  <sheets>
    <sheet name="Sample Size" sheetId="1" r:id="rId1"/>
    <sheet name="Balance" sheetId="2" r:id="rId2"/>
    <sheet name="PC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E2" i="2"/>
  <c r="D2" i="2"/>
  <c r="C2" i="2"/>
  <c r="N6" i="2"/>
  <c r="N2" i="2"/>
  <c r="M2" i="2"/>
  <c r="N8" i="2"/>
  <c r="M8" i="2"/>
  <c r="N7" i="2"/>
  <c r="M7" i="2"/>
  <c r="M6" i="2"/>
  <c r="N5" i="2"/>
  <c r="M5" i="2"/>
</calcChain>
</file>

<file path=xl/sharedStrings.xml><?xml version="1.0" encoding="utf-8"?>
<sst xmlns="http://schemas.openxmlformats.org/spreadsheetml/2006/main" count="53" uniqueCount="40">
  <si>
    <t>sample size</t>
  </si>
  <si>
    <t>accuracy</t>
  </si>
  <si>
    <t>precision</t>
  </si>
  <si>
    <t>recall</t>
  </si>
  <si>
    <t>Note</t>
  </si>
  <si>
    <t>Mean Absolute Error</t>
  </si>
  <si>
    <t>Root MSE</t>
  </si>
  <si>
    <t>Relative Absolute Error</t>
  </si>
  <si>
    <t>Rooat RSE</t>
  </si>
  <si>
    <t>All (+) are classified as (-) because (+) only has 6 sample, this is unbalance dataset =&gt; learn classify all as (+)</t>
  </si>
  <si>
    <t>10/17 (+) are misclassified as (-)</t>
  </si>
  <si>
    <t># leaves</t>
  </si>
  <si>
    <t xml:space="preserve">Tree size </t>
  </si>
  <si>
    <t>51 / 53 (+) are misclassfied as (-)</t>
  </si>
  <si>
    <t>85 / 121 (+) are missclassified</t>
  </si>
  <si>
    <t>264 / 388 (+) missclassified</t>
  </si>
  <si>
    <t>413 / 592</t>
  </si>
  <si>
    <t>756 / 442</t>
  </si>
  <si>
    <t>train time</t>
  </si>
  <si>
    <t>1984 / 1527</t>
  </si>
  <si>
    <t>2805/ 2485</t>
  </si>
  <si>
    <t>"50"</t>
  </si>
  <si>
    <t>"100"</t>
  </si>
  <si>
    <t>"500"</t>
  </si>
  <si>
    <t>"1000"</t>
  </si>
  <si>
    <t>"3000"</t>
  </si>
  <si>
    <t>"5000"</t>
  </si>
  <si>
    <t>"8000"</t>
  </si>
  <si>
    <t>635/305</t>
  </si>
  <si>
    <t>"10000"</t>
  </si>
  <si>
    <t>"30000"</t>
  </si>
  <si>
    <t>"45212"</t>
  </si>
  <si>
    <t>min_obj</t>
  </si>
  <si>
    <t>(+) missclassified</t>
  </si>
  <si>
    <t>(-) misclassified</t>
  </si>
  <si>
    <t>n components</t>
  </si>
  <si>
    <t>Accuracy</t>
  </si>
  <si>
    <t>Precision</t>
  </si>
  <si>
    <t>Recall</t>
  </si>
  <si>
    <t>Train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</si>
</sst>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1863822254776"/>
          <c:y val="0.0460992907801418"/>
          <c:w val="0.877782610022584"/>
          <c:h val="0.738374378734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PCA!$B$1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PCA!$A$2:$A$7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</c:numCache>
            </c:numRef>
          </c:xVal>
          <c:yVal>
            <c:numRef>
              <c:f>PCA!$B$2:$B$7</c:f>
              <c:numCache>
                <c:formatCode>General</c:formatCode>
                <c:ptCount val="6"/>
                <c:pt idx="0">
                  <c:v>0.88299</c:v>
                </c:pt>
                <c:pt idx="1">
                  <c:v>0.89065</c:v>
                </c:pt>
                <c:pt idx="2">
                  <c:v>0.892042</c:v>
                </c:pt>
                <c:pt idx="3">
                  <c:v>0.895603</c:v>
                </c:pt>
                <c:pt idx="4">
                  <c:v>0.8955</c:v>
                </c:pt>
                <c:pt idx="5">
                  <c:v>0.8943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PCA!$A$2:$A$7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</c:numCache>
            </c:numRef>
          </c:xVal>
          <c:yVal>
            <c:numRef>
              <c:f>PCA!$C$2:$C$7</c:f>
              <c:numCache>
                <c:formatCode>General</c:formatCode>
                <c:ptCount val="6"/>
                <c:pt idx="0">
                  <c:v>0.883</c:v>
                </c:pt>
                <c:pt idx="1">
                  <c:v>0.902</c:v>
                </c:pt>
                <c:pt idx="2">
                  <c:v>0.908</c:v>
                </c:pt>
                <c:pt idx="3">
                  <c:v>0.913</c:v>
                </c:pt>
                <c:pt idx="4">
                  <c:v>0.913</c:v>
                </c:pt>
                <c:pt idx="5">
                  <c:v>0.912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PCA!$D$1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PCA!$A$2:$A$7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</c:numCache>
            </c:numRef>
          </c:xVal>
          <c:yVal>
            <c:numRef>
              <c:f>PCA!$D$2:$D$7</c:f>
              <c:numCache>
                <c:formatCode>General</c:formatCode>
                <c:ptCount val="6"/>
                <c:pt idx="0">
                  <c:v>1.0</c:v>
                </c:pt>
                <c:pt idx="1">
                  <c:v>0.982</c:v>
                </c:pt>
                <c:pt idx="2">
                  <c:v>0.977</c:v>
                </c:pt>
                <c:pt idx="3">
                  <c:v>0.974</c:v>
                </c:pt>
                <c:pt idx="4">
                  <c:v>0.975</c:v>
                </c:pt>
                <c:pt idx="5">
                  <c:v>0.975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8841568"/>
        <c:axId val="1063749152"/>
      </c:scatterChart>
      <c:valAx>
        <c:axId val="12288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 in PCA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49152"/>
        <c:crosses val="autoZero"/>
        <c:crossBetween val="midCat"/>
      </c:valAx>
      <c:valAx>
        <c:axId val="10637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114300</xdr:rowOff>
    </xdr:from>
    <xdr:to>
      <xdr:col>15</xdr:col>
      <xdr:colOff>177800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C1" workbookViewId="0">
      <selection activeCell="D11" sqref="D11:F11"/>
    </sheetView>
  </sheetViews>
  <sheetFormatPr baseColWidth="10" defaultRowHeight="16" x14ac:dyDescent="0.2"/>
  <cols>
    <col min="1" max="2" width="10.83203125" style="1"/>
    <col min="3" max="3" width="10.83203125" style="2" customWidth="1"/>
    <col min="8" max="8" width="18" bestFit="1" customWidth="1"/>
    <col min="10" max="10" width="19.83203125" bestFit="1" customWidth="1"/>
  </cols>
  <sheetData>
    <row r="1" spans="1:14" x14ac:dyDescent="0.2">
      <c r="A1" s="1" t="s">
        <v>0</v>
      </c>
      <c r="B1" s="1" t="s">
        <v>0</v>
      </c>
      <c r="C1" s="2" t="s">
        <v>0</v>
      </c>
      <c r="D1" t="s">
        <v>1</v>
      </c>
      <c r="E1" t="s">
        <v>2</v>
      </c>
      <c r="F1" t="s">
        <v>3</v>
      </c>
      <c r="G1" t="s">
        <v>18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4</v>
      </c>
    </row>
    <row r="2" spans="1:14" x14ac:dyDescent="0.2">
      <c r="A2" s="1" t="s">
        <v>21</v>
      </c>
      <c r="B2" s="3">
        <v>50</v>
      </c>
      <c r="C2" s="3">
        <v>1</v>
      </c>
      <c r="D2">
        <v>0.88</v>
      </c>
      <c r="E2">
        <v>0.88</v>
      </c>
      <c r="F2">
        <v>1</v>
      </c>
      <c r="G2">
        <v>1E-3</v>
      </c>
      <c r="H2">
        <v>0.1822</v>
      </c>
      <c r="I2">
        <v>0.3039</v>
      </c>
      <c r="J2">
        <v>0.92800000000000005</v>
      </c>
      <c r="K2">
        <v>0.995</v>
      </c>
      <c r="L2">
        <v>1</v>
      </c>
      <c r="M2">
        <v>1</v>
      </c>
      <c r="N2" t="s">
        <v>9</v>
      </c>
    </row>
    <row r="3" spans="1:14" x14ac:dyDescent="0.2">
      <c r="A3" s="1" t="s">
        <v>22</v>
      </c>
      <c r="B3" s="3">
        <v>100</v>
      </c>
      <c r="C3" s="3">
        <v>2</v>
      </c>
      <c r="D3">
        <v>0.92</v>
      </c>
      <c r="E3">
        <v>0.92100000000000004</v>
      </c>
      <c r="F3">
        <v>0.92</v>
      </c>
      <c r="G3">
        <v>1E-3</v>
      </c>
      <c r="H3">
        <v>0.13780000000000001</v>
      </c>
      <c r="I3">
        <v>0.29820000000000002</v>
      </c>
      <c r="J3">
        <v>0.47960000000000003</v>
      </c>
      <c r="K3">
        <v>0.79200000000000004</v>
      </c>
      <c r="L3">
        <v>8</v>
      </c>
      <c r="M3">
        <v>12</v>
      </c>
      <c r="N3" t="s">
        <v>10</v>
      </c>
    </row>
    <row r="4" spans="1:14" x14ac:dyDescent="0.2">
      <c r="A4" s="1" t="s">
        <v>23</v>
      </c>
      <c r="B4" s="3">
        <v>500</v>
      </c>
      <c r="C4" s="3">
        <v>3</v>
      </c>
      <c r="D4">
        <v>0.89200000000000002</v>
      </c>
      <c r="E4">
        <v>0.89700000000000002</v>
      </c>
      <c r="F4">
        <v>0.99299999999999999</v>
      </c>
      <c r="G4">
        <v>0.01</v>
      </c>
      <c r="H4">
        <v>0.17960000000000001</v>
      </c>
      <c r="I4">
        <v>0.30780000000000002</v>
      </c>
      <c r="J4">
        <v>0.94099999999999995</v>
      </c>
      <c r="K4">
        <v>0.999</v>
      </c>
      <c r="L4">
        <v>1</v>
      </c>
      <c r="M4">
        <v>1</v>
      </c>
      <c r="N4" t="s">
        <v>13</v>
      </c>
    </row>
    <row r="5" spans="1:14" x14ac:dyDescent="0.2">
      <c r="A5" s="1" t="s">
        <v>24</v>
      </c>
      <c r="B5" s="3">
        <v>1000</v>
      </c>
      <c r="C5" s="3">
        <v>4</v>
      </c>
      <c r="D5">
        <v>0.89400000000000002</v>
      </c>
      <c r="E5">
        <v>0.91</v>
      </c>
      <c r="F5">
        <v>0.97599999999999998</v>
      </c>
      <c r="G5">
        <v>0.03</v>
      </c>
      <c r="H5">
        <v>0.16300000000000001</v>
      </c>
      <c r="I5">
        <v>0.29499999999999998</v>
      </c>
      <c r="J5">
        <v>0.76500000000000001</v>
      </c>
      <c r="K5">
        <v>0.95199999999999996</v>
      </c>
      <c r="L5">
        <v>9</v>
      </c>
      <c r="M5">
        <v>15</v>
      </c>
      <c r="N5" t="s">
        <v>14</v>
      </c>
    </row>
    <row r="6" spans="1:14" x14ac:dyDescent="0.2">
      <c r="A6" s="1" t="s">
        <v>25</v>
      </c>
      <c r="B6" s="3">
        <v>3000</v>
      </c>
      <c r="C6" s="3">
        <v>5</v>
      </c>
      <c r="D6">
        <v>0.879</v>
      </c>
      <c r="E6">
        <v>0.90600000000000003</v>
      </c>
      <c r="F6">
        <v>0.96299999999999997</v>
      </c>
      <c r="G6">
        <v>0.17</v>
      </c>
      <c r="H6">
        <v>0.16900000000000001</v>
      </c>
      <c r="I6">
        <v>0.315</v>
      </c>
      <c r="J6">
        <v>0.78500000000000003</v>
      </c>
      <c r="K6">
        <v>0.96099999999999997</v>
      </c>
      <c r="L6">
        <v>95</v>
      </c>
      <c r="M6">
        <v>125</v>
      </c>
      <c r="N6" t="s">
        <v>15</v>
      </c>
    </row>
    <row r="7" spans="1:14" x14ac:dyDescent="0.2">
      <c r="A7" s="1" t="s">
        <v>26</v>
      </c>
      <c r="B7" s="3">
        <v>5000</v>
      </c>
      <c r="C7" s="3">
        <v>6</v>
      </c>
      <c r="D7">
        <v>0.88800000000000001</v>
      </c>
      <c r="E7">
        <v>0.91200000000000003</v>
      </c>
      <c r="F7">
        <v>0.96699999999999997</v>
      </c>
      <c r="G7">
        <v>0.14000000000000001</v>
      </c>
      <c r="H7">
        <v>0.15620000000000001</v>
      </c>
      <c r="I7">
        <v>0.30120000000000002</v>
      </c>
      <c r="J7">
        <v>0.747</v>
      </c>
      <c r="K7">
        <v>0.93200000000000005</v>
      </c>
      <c r="L7">
        <v>74</v>
      </c>
      <c r="M7">
        <v>101</v>
      </c>
      <c r="N7" t="s">
        <v>16</v>
      </c>
    </row>
    <row r="8" spans="1:14" x14ac:dyDescent="0.2">
      <c r="A8" s="1" t="s">
        <v>27</v>
      </c>
      <c r="B8" s="3">
        <v>8000</v>
      </c>
      <c r="C8" s="3">
        <v>7</v>
      </c>
      <c r="D8">
        <v>0.89600000000000002</v>
      </c>
      <c r="E8">
        <v>0.91500000000000004</v>
      </c>
      <c r="F8">
        <v>0.97199999999999998</v>
      </c>
      <c r="G8">
        <v>0.15</v>
      </c>
      <c r="H8">
        <v>0.15509999999999999</v>
      </c>
      <c r="I8">
        <v>0.22869999999999999</v>
      </c>
      <c r="J8">
        <v>0.747</v>
      </c>
      <c r="K8">
        <v>0.89600000000000002</v>
      </c>
      <c r="L8">
        <v>45</v>
      </c>
      <c r="M8">
        <v>61</v>
      </c>
      <c r="N8" t="s">
        <v>28</v>
      </c>
    </row>
    <row r="9" spans="1:14" x14ac:dyDescent="0.2">
      <c r="A9" s="1" t="s">
        <v>29</v>
      </c>
      <c r="B9" s="3">
        <v>10000</v>
      </c>
      <c r="C9" s="3">
        <v>8</v>
      </c>
      <c r="D9">
        <v>0.89800000000000002</v>
      </c>
      <c r="E9">
        <v>0.91900000000000004</v>
      </c>
      <c r="F9">
        <v>0.97</v>
      </c>
      <c r="G9">
        <v>0.25</v>
      </c>
      <c r="H9">
        <v>0.14799999999999999</v>
      </c>
      <c r="I9">
        <v>0.28499999999999998</v>
      </c>
      <c r="J9">
        <v>0.71199999999999997</v>
      </c>
      <c r="K9">
        <v>0.88600000000000001</v>
      </c>
      <c r="L9">
        <v>178</v>
      </c>
      <c r="M9">
        <v>229</v>
      </c>
      <c r="N9" t="s">
        <v>17</v>
      </c>
    </row>
    <row r="10" spans="1:14" x14ac:dyDescent="0.2">
      <c r="A10" s="1" t="s">
        <v>30</v>
      </c>
      <c r="B10" s="3">
        <v>30000</v>
      </c>
      <c r="C10" s="3">
        <v>9</v>
      </c>
      <c r="D10">
        <v>0.90200000000000002</v>
      </c>
      <c r="E10">
        <v>0.92800000000000005</v>
      </c>
      <c r="F10">
        <v>0.96399999999999997</v>
      </c>
      <c r="G10">
        <v>2.2200000000000002</v>
      </c>
      <c r="H10">
        <v>0.13600000000000001</v>
      </c>
      <c r="J10">
        <v>0.65900000000000003</v>
      </c>
      <c r="K10">
        <v>0.85899999999999999</v>
      </c>
      <c r="L10">
        <v>370</v>
      </c>
      <c r="M10">
        <v>493</v>
      </c>
      <c r="N10" t="s">
        <v>19</v>
      </c>
    </row>
    <row r="11" spans="1:14" x14ac:dyDescent="0.2">
      <c r="A11" s="1" t="s">
        <v>31</v>
      </c>
      <c r="B11" s="3">
        <v>45212</v>
      </c>
      <c r="C11" s="3">
        <v>10</v>
      </c>
      <c r="D11">
        <v>0.91900000000000004</v>
      </c>
      <c r="E11">
        <v>0.93200000000000005</v>
      </c>
      <c r="F11">
        <v>0.95899999999999996</v>
      </c>
      <c r="G11">
        <v>3.3</v>
      </c>
      <c r="H11">
        <v>0.13289999999999999</v>
      </c>
      <c r="I11">
        <v>0.27300000000000002</v>
      </c>
      <c r="J11">
        <v>0.64300000000000002</v>
      </c>
      <c r="K11">
        <v>0.84899999999999998</v>
      </c>
      <c r="L11">
        <v>826</v>
      </c>
      <c r="M11">
        <v>1045</v>
      </c>
      <c r="N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M2" sqref="M2"/>
    </sheetView>
  </sheetViews>
  <sheetFormatPr baseColWidth="10" defaultRowHeight="16" x14ac:dyDescent="0.2"/>
  <cols>
    <col min="2" max="2" width="0" hidden="1" customWidth="1"/>
    <col min="6" max="12" width="10.83203125" customWidth="1"/>
  </cols>
  <sheetData>
    <row r="1" spans="1:14" x14ac:dyDescent="0.2">
      <c r="A1" s="2" t="s">
        <v>0</v>
      </c>
      <c r="B1" s="2" t="s">
        <v>32</v>
      </c>
      <c r="C1" t="s">
        <v>1</v>
      </c>
      <c r="D1" t="s">
        <v>2</v>
      </c>
      <c r="E1" t="s">
        <v>3</v>
      </c>
      <c r="F1" t="s">
        <v>18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33</v>
      </c>
      <c r="N1" t="s">
        <v>34</v>
      </c>
    </row>
    <row r="2" spans="1:14" x14ac:dyDescent="0.2">
      <c r="A2">
        <v>0.2</v>
      </c>
      <c r="B2">
        <v>100</v>
      </c>
      <c r="C2">
        <f xml:space="preserve"> 87.41 /100</f>
        <v>0.87409999999999999</v>
      </c>
      <c r="D2">
        <f>91.1/100</f>
        <v>0.91099999999999992</v>
      </c>
      <c r="E2">
        <f>0.94</f>
        <v>0.94</v>
      </c>
      <c r="F2">
        <v>2.2200000000000002</v>
      </c>
      <c r="G2">
        <v>0.1704</v>
      </c>
      <c r="H2">
        <v>0.30070000000000002</v>
      </c>
      <c r="I2">
        <v>0.61</v>
      </c>
      <c r="J2">
        <v>0.80100000000000005</v>
      </c>
      <c r="K2">
        <v>5890</v>
      </c>
      <c r="L2">
        <v>5913</v>
      </c>
      <c r="M2" s="2">
        <f xml:space="preserve"> 3654/(3654+4339)</f>
        <v>0.45715000625547353</v>
      </c>
      <c r="N2" s="2">
        <f>2389/(2389+37533)</f>
        <v>5.9841691298031158E-2</v>
      </c>
    </row>
    <row r="3" spans="1:14" hidden="1" x14ac:dyDescent="0.2">
      <c r="A3">
        <v>0.2</v>
      </c>
      <c r="B3">
        <v>2</v>
      </c>
      <c r="C3">
        <v>87.72</v>
      </c>
      <c r="D3">
        <v>91.6</v>
      </c>
      <c r="E3">
        <v>93.9</v>
      </c>
      <c r="F3">
        <v>11.18</v>
      </c>
      <c r="G3">
        <v>0.16109999999999999</v>
      </c>
      <c r="H3">
        <v>0.29899999999999999</v>
      </c>
      <c r="I3">
        <v>0.57999999999999996</v>
      </c>
      <c r="J3">
        <v>0.80400000000000005</v>
      </c>
      <c r="K3">
        <v>38925</v>
      </c>
      <c r="L3">
        <v>39055</v>
      </c>
      <c r="M3" s="2"/>
      <c r="N3" s="2"/>
    </row>
    <row r="4" spans="1:14" hidden="1" x14ac:dyDescent="0.2">
      <c r="A4">
        <v>0.4</v>
      </c>
      <c r="B4">
        <v>10</v>
      </c>
      <c r="C4">
        <v>76.959999999999994</v>
      </c>
      <c r="D4">
        <v>0.78400000000000003</v>
      </c>
      <c r="E4">
        <v>0.93500000000000005</v>
      </c>
      <c r="F4">
        <v>9.64</v>
      </c>
      <c r="G4">
        <v>0.24640000000000001</v>
      </c>
      <c r="H4">
        <v>0.36580000000000001</v>
      </c>
      <c r="I4">
        <v>0.60399999999999998</v>
      </c>
      <c r="J4">
        <v>0.80900000000000005</v>
      </c>
      <c r="K4">
        <v>267128</v>
      </c>
      <c r="L4">
        <v>267311</v>
      </c>
      <c r="M4" s="2"/>
      <c r="N4" s="2"/>
    </row>
    <row r="5" spans="1:14" x14ac:dyDescent="0.2">
      <c r="A5">
        <v>0.4</v>
      </c>
      <c r="B5">
        <v>100</v>
      </c>
      <c r="C5">
        <v>0.78649999999999998</v>
      </c>
      <c r="D5">
        <v>0.79</v>
      </c>
      <c r="E5">
        <v>0.93700000000000006</v>
      </c>
      <c r="F5">
        <v>2.38</v>
      </c>
      <c r="G5">
        <v>0.28000000000000003</v>
      </c>
      <c r="H5">
        <v>0.38</v>
      </c>
      <c r="I5">
        <v>0.68700000000000006</v>
      </c>
      <c r="J5">
        <v>0.84499999999999997</v>
      </c>
      <c r="K5">
        <v>15197</v>
      </c>
      <c r="L5">
        <v>15208</v>
      </c>
      <c r="M5" s="2">
        <f>9433/(9433+6535)</f>
        <v>0.59074398797595196</v>
      </c>
      <c r="N5" s="2">
        <f>2502/(2502+37420)</f>
        <v>6.2672210811081611E-2</v>
      </c>
    </row>
    <row r="6" spans="1:14" x14ac:dyDescent="0.2">
      <c r="A6">
        <v>0.6</v>
      </c>
      <c r="B6">
        <v>100</v>
      </c>
      <c r="C6">
        <v>0.72099999999999997</v>
      </c>
      <c r="D6">
        <v>0.70499999999999996</v>
      </c>
      <c r="E6">
        <v>0.95199999999999996</v>
      </c>
      <c r="F6">
        <v>3.33</v>
      </c>
      <c r="G6">
        <v>0.3145</v>
      </c>
      <c r="H6">
        <v>0.40570000000000001</v>
      </c>
      <c r="I6">
        <v>0.67100000000000004</v>
      </c>
      <c r="J6">
        <v>0.83799999999999997</v>
      </c>
      <c r="K6">
        <v>29342</v>
      </c>
      <c r="L6">
        <v>29352</v>
      </c>
      <c r="M6" s="2">
        <f>15908 / (8045+15908)</f>
        <v>0.66413392894418233</v>
      </c>
      <c r="N6" s="2">
        <f xml:space="preserve"> 1926/(1926+37996)</f>
        <v>4.8244075948098791E-2</v>
      </c>
    </row>
    <row r="7" spans="1:14" x14ac:dyDescent="0.2">
      <c r="A7">
        <v>0.8</v>
      </c>
      <c r="B7">
        <v>100</v>
      </c>
      <c r="C7">
        <v>0.7</v>
      </c>
      <c r="D7">
        <v>0.89700000000000002</v>
      </c>
      <c r="E7">
        <v>0.52</v>
      </c>
      <c r="F7">
        <v>4.58</v>
      </c>
      <c r="G7">
        <v>0.36099999999999999</v>
      </c>
      <c r="H7">
        <v>0.434</v>
      </c>
      <c r="I7">
        <v>0.73</v>
      </c>
      <c r="J7">
        <v>0.87</v>
      </c>
      <c r="K7">
        <v>40879</v>
      </c>
      <c r="L7">
        <v>40886</v>
      </c>
      <c r="M7" s="2">
        <f xml:space="preserve"> 2374 /(2374+29563)</f>
        <v>7.4333844756865081E-2</v>
      </c>
      <c r="N7" s="2">
        <f>19178/(19178+20744)</f>
        <v>0.48038675417063276</v>
      </c>
    </row>
    <row r="8" spans="1:14" x14ac:dyDescent="0.2">
      <c r="A8">
        <v>1</v>
      </c>
      <c r="B8">
        <v>100</v>
      </c>
      <c r="C8">
        <v>0.751</v>
      </c>
      <c r="D8">
        <v>0.76900000000000002</v>
      </c>
      <c r="E8">
        <v>0.71799999999999997</v>
      </c>
      <c r="F8">
        <v>6.67</v>
      </c>
      <c r="G8">
        <v>0.30399999999999999</v>
      </c>
      <c r="H8">
        <v>0.40100000000000002</v>
      </c>
      <c r="I8">
        <v>0.60799999999999998</v>
      </c>
      <c r="J8">
        <v>0.80200000000000005</v>
      </c>
      <c r="K8">
        <v>76759</v>
      </c>
      <c r="L8">
        <v>76775</v>
      </c>
      <c r="M8" s="2">
        <f>8612/(8612+31310)</f>
        <v>0.21572065527779169</v>
      </c>
      <c r="N8" s="2">
        <f>11246/(11246+28676)</f>
        <v>0.28169931366164019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D7"/>
    </sheetView>
  </sheetViews>
  <sheetFormatPr baseColWidth="10" defaultRowHeight="16" x14ac:dyDescent="0.2"/>
  <sheetData>
    <row r="1" spans="1:5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">
      <c r="A2">
        <v>3</v>
      </c>
      <c r="B2">
        <f xml:space="preserve"> 88.299 / 100</f>
        <v>0.88299000000000005</v>
      </c>
      <c r="C2">
        <v>0.88300000000000001</v>
      </c>
      <c r="D2">
        <v>1</v>
      </c>
      <c r="E2">
        <v>0.79</v>
      </c>
    </row>
    <row r="3" spans="1:5" x14ac:dyDescent="0.2">
      <c r="A3">
        <v>5</v>
      </c>
      <c r="B3">
        <f xml:space="preserve"> 89.065 / 100</f>
        <v>0.89064999999999994</v>
      </c>
      <c r="C3">
        <v>0.90200000000000002</v>
      </c>
      <c r="D3">
        <v>0.98199999999999998</v>
      </c>
      <c r="E3">
        <v>1.26</v>
      </c>
    </row>
    <row r="4" spans="1:5" x14ac:dyDescent="0.2">
      <c r="A4">
        <v>7</v>
      </c>
      <c r="B4">
        <f xml:space="preserve"> 89.2042 / 100</f>
        <v>0.892042</v>
      </c>
      <c r="C4">
        <v>0.90800000000000003</v>
      </c>
      <c r="D4">
        <v>0.97699999999999998</v>
      </c>
      <c r="E4">
        <v>2.38</v>
      </c>
    </row>
    <row r="5" spans="1:5" x14ac:dyDescent="0.2">
      <c r="A5">
        <v>10</v>
      </c>
      <c r="B5">
        <f xml:space="preserve"> 89.5603/ 100</f>
        <v>0.89560299999999993</v>
      </c>
      <c r="C5">
        <v>0.91300000000000003</v>
      </c>
      <c r="D5">
        <v>0.97399999999999998</v>
      </c>
      <c r="E5">
        <v>3.52</v>
      </c>
    </row>
    <row r="6" spans="1:5" x14ac:dyDescent="0.2">
      <c r="A6">
        <v>11</v>
      </c>
      <c r="B6">
        <v>0.89549999999999996</v>
      </c>
      <c r="C6">
        <v>0.91300000000000003</v>
      </c>
      <c r="D6">
        <v>0.97499999999999998</v>
      </c>
      <c r="E6">
        <v>6.11</v>
      </c>
    </row>
    <row r="7" spans="1:5" x14ac:dyDescent="0.2">
      <c r="A7">
        <v>12</v>
      </c>
      <c r="B7">
        <v>0.89429999999999998</v>
      </c>
      <c r="C7">
        <v>0.91200000000000003</v>
      </c>
      <c r="D7">
        <v>0.97499999999999998</v>
      </c>
      <c r="E7">
        <v>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</vt:lpstr>
      <vt:lpstr>Balance</vt:lpstr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2017-06-08T16:20:05Z</dcterms:created>
  <dcterms:modified xsi:type="dcterms:W3CDTF">2017-06-12T05:23:39Z</dcterms:modified>
</cp:coreProperties>
</file>