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8_{C95AC03C-48BA-40AA-93D8-A10F28CC1E66}" xr6:coauthVersionLast="47" xr6:coauthVersionMax="47" xr10:uidLastSave="{00000000-0000-0000-0000-000000000000}"/>
  <bookViews>
    <workbookView xWindow="11910" yWindow="1500" windowWidth="15585" windowHeight="13650"/>
  </bookViews>
  <sheets>
    <sheet name="Data" sheetId="1" r:id="rId1"/>
    <sheet name="Info" sheetId="2" r:id="rId2"/>
    <sheet name="Data_ori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34" i="1"/>
  <c r="AK24" i="3"/>
  <c r="AE50" i="3"/>
  <c r="AF50" i="3"/>
  <c r="AD49" i="3"/>
  <c r="AE49" i="3"/>
  <c r="AF49" i="3"/>
</calcChain>
</file>

<file path=xl/sharedStrings.xml><?xml version="1.0" encoding="utf-8"?>
<sst xmlns="http://schemas.openxmlformats.org/spreadsheetml/2006/main" count="692" uniqueCount="101">
  <si>
    <t>Gesamte Produktion je PRODCOM Liste (NACE Rev. 2) - Jährliche Daten  [DS-066342]</t>
  </si>
  <si>
    <t>Letzte Aktualisierung</t>
  </si>
  <si>
    <t>Exportierte Daten</t>
  </si>
  <si>
    <t>Quelle der Daten</t>
  </si>
  <si>
    <t>Eurostat</t>
  </si>
  <si>
    <t>PRCCODE</t>
  </si>
  <si>
    <t>20142210 - Methanol (methyl alcohol)</t>
  </si>
  <si>
    <t>INDICATORS</t>
  </si>
  <si>
    <t>PRODQNT</t>
  </si>
  <si>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</si>
  <si>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</si>
  <si>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</si>
  <si>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</si>
  <si>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</si>
  <si>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</si>
  <si>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</si>
  <si>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</si>
  <si>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</si>
  <si>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</si>
  <si>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</si>
  <si>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</si>
  <si>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</si>
  <si>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</si>
  <si>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</si>
  <si>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</si>
  <si>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</si>
  <si>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</si>
  <si>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</si>
  <si>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</si>
  <si>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</si>
  <si>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</si>
  <si>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</si>
  <si>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</si>
  <si>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</si>
  <si>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</si>
  <si>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</si>
  <si>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</si>
  <si>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</si>
  <si>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</si>
  <si>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</si>
  <si>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</si>
  <si>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</si>
  <si>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Cyprus</t>
  </si>
  <si>
    <t>kg</t>
  </si>
  <si>
    <t>Country</t>
  </si>
  <si>
    <t>Tausend tonns</t>
  </si>
  <si>
    <t>DECL/PERIOD</t>
  </si>
  <si>
    <t>Jan.-Dez. 1995</t>
  </si>
  <si>
    <t>Jan.-Dez. 1996</t>
  </si>
  <si>
    <t>Jan.-Dez. 1997</t>
  </si>
  <si>
    <t>Jan.-Dez. 1998</t>
  </si>
  <si>
    <t>Jan.-Dez. 1999</t>
  </si>
  <si>
    <t>Jan.-Dez. 2000</t>
  </si>
  <si>
    <t>Jan.-Dez. 2001</t>
  </si>
  <si>
    <t>Jan.-Dez. 2002</t>
  </si>
  <si>
    <t>Jan.-Dez. 2003</t>
  </si>
  <si>
    <t>Jan.-Dez. 2004</t>
  </si>
  <si>
    <t>Jan.-Dez. 2005</t>
  </si>
  <si>
    <t>Jan.-Dez. 2006</t>
  </si>
  <si>
    <t>Jan.-Dez. 2007</t>
  </si>
  <si>
    <t>:</t>
  </si>
  <si>
    <t>Turkey</t>
  </si>
  <si>
    <t>EU27TOTALS_2020</t>
  </si>
  <si>
    <t>EUROPEAN UNION (28)</t>
  </si>
  <si>
    <t>http://www.shts.org.rs/srpska/organic.html</t>
  </si>
  <si>
    <t>https://www.icis.com/explore/resources/news/2019/01/31/10313703/chemical-profile-europe-methanol</t>
  </si>
  <si>
    <t>Indonesia</t>
  </si>
  <si>
    <t>https://documents1.worldbank.org/curated/en/218651468749800678/pdf/multi-page.pdf</t>
  </si>
  <si>
    <t>https://s3-us-west-2.amazonaws.com/okchem-o/image/201810/af95dc78-926f-43f5-a1ef-e5b3cb058c9b.pdf</t>
  </si>
  <si>
    <t>Singapore</t>
  </si>
  <si>
    <t>Brunei Darussalam</t>
  </si>
  <si>
    <t>Cambodia</t>
  </si>
  <si>
    <t>Lao PDR</t>
  </si>
  <si>
    <t>Malaysia</t>
  </si>
  <si>
    <t>Myanmar</t>
  </si>
  <si>
    <t>Philippines</t>
  </si>
  <si>
    <t>Thailand</t>
  </si>
  <si>
    <t>Vietnam</t>
  </si>
  <si>
    <t>Source:</t>
  </si>
  <si>
    <t>[1]</t>
  </si>
  <si>
    <t>[2]</t>
  </si>
  <si>
    <t>[3]</t>
  </si>
  <si>
    <t>Assumptions:</t>
  </si>
  <si>
    <t>A1</t>
  </si>
  <si>
    <t>A2</t>
  </si>
  <si>
    <t>Original unit:</t>
  </si>
  <si>
    <t>Units:</t>
  </si>
  <si>
    <t>PRCCODE: 20142210 - Methanol (methyl alcohol)</t>
  </si>
  <si>
    <t>Data from 2018 taken or the last available data before 2018</t>
  </si>
  <si>
    <t>Further Info</t>
  </si>
  <si>
    <t>F1</t>
  </si>
  <si>
    <t>https://www.emis.com/php/company-profile/YU/Msk_AD_Kikinda_en_1555216.html</t>
  </si>
  <si>
    <t>Last available year</t>
  </si>
  <si>
    <t>F2</t>
  </si>
  <si>
    <t>Load factor</t>
  </si>
  <si>
    <t>[4]</t>
  </si>
  <si>
    <t>F3</t>
  </si>
  <si>
    <t>IndexBox Platform</t>
  </si>
  <si>
    <t>Average value</t>
  </si>
  <si>
    <t>for Indonesia</t>
  </si>
  <si>
    <t>ASEAN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</si>
</sst>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dd\.mm\.yy"/>
    <numFmt numFmtId="175" formatCode="0.0"/>
  </numFmts>
  <fonts count="7" x14ac:knownFonts="1">
    <font>
      <sz val="11"/>
      <name val="Arial"/>
      <charset val="238"/>
    </font>
    <font>
      <sz val="11"/>
      <name val="Arial"/>
      <charset val="238"/>
    </font>
    <font>
      <sz val="10"/>
      <name val="Arial"/>
      <family val="2"/>
    </font>
    <font>
      <sz val="11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NumberFormat="1" applyFont="1" applyFill="1" applyBorder="1" applyAlignment="1"/>
    <xf numFmtId="172" fontId="2" fillId="0" borderId="0" xfId="0" applyNumberFormat="1" applyFont="1" applyFill="1" applyBorder="1" applyAlignment="1"/>
    <xf numFmtId="0" fontId="2" fillId="2" borderId="1" xfId="0" applyNumberFormat="1" applyFont="1" applyFill="1" applyBorder="1" applyAlignment="1"/>
    <xf numFmtId="3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175" fontId="0" fillId="0" borderId="0" xfId="0" applyNumberFormat="1"/>
    <xf numFmtId="0" fontId="2" fillId="2" borderId="2" xfId="0" applyNumberFormat="1" applyFont="1" applyFill="1" applyBorder="1" applyAlignment="1"/>
    <xf numFmtId="0" fontId="4" fillId="0" borderId="0" xfId="0" applyFont="1"/>
    <xf numFmtId="0" fontId="3" fillId="0" borderId="0" xfId="0" applyFont="1"/>
    <xf numFmtId="0" fontId="5" fillId="0" borderId="0" xfId="1" applyNumberFormat="1" applyFill="1" applyBorder="1" applyAlignment="1"/>
    <xf numFmtId="9" fontId="2" fillId="0" borderId="0" xfId="2" applyFont="1" applyFill="1" applyBorder="1" applyAlignment="1"/>
    <xf numFmtId="0" fontId="6" fillId="0" borderId="0" xfId="1" applyNumberFormat="1" applyFont="1" applyFill="1" applyBorder="1" applyAlignment="1"/>
    <xf numFmtId="0" fontId="6" fillId="0" borderId="0" xfId="1" applyFont="1"/>
    <xf numFmtId="0" fontId="2" fillId="0" borderId="0" xfId="0" applyFont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is.com/explore/resources/news/2019/01/31/10313703/chemical-profile-europe-methano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mis.com/php/company-profile/YU/Msk_AD_Kikinda_en_1555216.html" TargetMode="External"/><Relationship Id="rId1" Type="http://schemas.openxmlformats.org/officeDocument/2006/relationships/hyperlink" Target="http://www.shts.org.rs/srpska/organic.html" TargetMode="External"/><Relationship Id="rId6" Type="http://schemas.openxmlformats.org/officeDocument/2006/relationships/hyperlink" Target="https://app.indexbox.io/" TargetMode="External"/><Relationship Id="rId5" Type="http://schemas.openxmlformats.org/officeDocument/2006/relationships/hyperlink" Target="https://s3-us-west-2.amazonaws.com/okchem-o/image/201810/af95dc78-926f-43f5-a1ef-e5b3cb058c9b.pdf" TargetMode="External"/><Relationship Id="rId4" Type="http://schemas.openxmlformats.org/officeDocument/2006/relationships/hyperlink" Target="https://documents1.worldbank.org/curated/en/218651468749800678/pdf/multi-pag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zoomScaleNormal="100" workbookViewId="0">
      <selection activeCell="C20" sqref="C20"/>
    </sheetView>
  </sheetViews>
  <sheetFormatPr baseColWidth="10" defaultColWidth="9" defaultRowHeight="14.25" x14ac:dyDescent="0.2"/>
  <cols>
    <col min="2" max="2" width="9" style="6"/>
  </cols>
  <sheetData>
    <row r="1" spans="1:2" x14ac:dyDescent="0.2">
      <c r="A1" s="3" t="s">
        <v>44</v>
      </c>
      <c r="B1" s="3">
        <v>2018</v>
      </c>
    </row>
    <row r="2" spans="1:2" x14ac:dyDescent="0.2">
      <c r="A2" s="3" t="s">
        <v>9</v>
      </c>
      <c r="B2" s="6">
        <v>13.637166000000001</v>
      </c>
    </row>
    <row r="3" spans="1:2" x14ac:dyDescent="0.2">
      <c r="A3" s="3" t="s">
        <v>10</v>
      </c>
      <c r="B3" s="6">
        <v>477.34</v>
      </c>
    </row>
    <row r="4" spans="1:2" x14ac:dyDescent="0.2">
      <c r="A4" s="3" t="s">
        <v>11</v>
      </c>
      <c r="B4" s="6">
        <v>1129.557</v>
      </c>
    </row>
    <row r="5" spans="1:2" x14ac:dyDescent="0.2">
      <c r="A5" s="3" t="s">
        <v>12</v>
      </c>
      <c r="B5" s="6">
        <v>0</v>
      </c>
    </row>
    <row r="6" spans="1:2" x14ac:dyDescent="0.2">
      <c r="A6" s="3" t="s">
        <v>13</v>
      </c>
      <c r="B6" s="6">
        <v>0.164385</v>
      </c>
    </row>
    <row r="7" spans="1:2" x14ac:dyDescent="0.2">
      <c r="A7" s="3" t="s">
        <v>14</v>
      </c>
      <c r="B7" s="6">
        <v>0</v>
      </c>
    </row>
    <row r="8" spans="1:2" x14ac:dyDescent="0.2">
      <c r="A8" s="3" t="s">
        <v>15</v>
      </c>
      <c r="B8" s="6">
        <v>0.25164999999999998</v>
      </c>
    </row>
    <row r="9" spans="1:2" x14ac:dyDescent="0.2">
      <c r="A9" s="3" t="s">
        <v>16</v>
      </c>
      <c r="B9" s="6">
        <v>0</v>
      </c>
    </row>
    <row r="10" spans="1:2" x14ac:dyDescent="0.2">
      <c r="A10" s="3" t="s">
        <v>17</v>
      </c>
      <c r="B10" s="6">
        <v>0</v>
      </c>
    </row>
    <row r="11" spans="1:2" x14ac:dyDescent="0.2">
      <c r="A11" s="3" t="s">
        <v>18</v>
      </c>
      <c r="B11" s="6">
        <v>0.8125</v>
      </c>
    </row>
    <row r="12" spans="1:2" x14ac:dyDescent="0.2">
      <c r="A12" s="3" t="s">
        <v>19</v>
      </c>
      <c r="B12" s="6">
        <v>5.480067</v>
      </c>
    </row>
    <row r="13" spans="1:2" x14ac:dyDescent="0.2">
      <c r="A13" s="3" t="s">
        <v>20</v>
      </c>
      <c r="B13" s="6">
        <v>0</v>
      </c>
    </row>
    <row r="14" spans="1:2" x14ac:dyDescent="0.2">
      <c r="A14" s="3" t="s">
        <v>21</v>
      </c>
      <c r="B14" s="6">
        <v>0</v>
      </c>
    </row>
    <row r="15" spans="1:2" x14ac:dyDescent="0.2">
      <c r="A15" s="3" t="s">
        <v>22</v>
      </c>
      <c r="B15" s="6">
        <f>900*Info!E15</f>
        <v>720</v>
      </c>
    </row>
    <row r="16" spans="1:2" x14ac:dyDescent="0.2">
      <c r="A16" s="3" t="s">
        <v>23</v>
      </c>
      <c r="B16" s="6">
        <v>0</v>
      </c>
    </row>
    <row r="17" spans="1:2" x14ac:dyDescent="0.2">
      <c r="A17" s="3" t="s">
        <v>24</v>
      </c>
      <c r="B17" s="6">
        <v>0</v>
      </c>
    </row>
    <row r="18" spans="1:2" x14ac:dyDescent="0.2">
      <c r="A18" s="3" t="s">
        <v>25</v>
      </c>
      <c r="B18" s="6">
        <v>0</v>
      </c>
    </row>
    <row r="19" spans="1:2" x14ac:dyDescent="0.2">
      <c r="A19" s="3" t="s">
        <v>26</v>
      </c>
      <c r="B19" s="6">
        <v>0</v>
      </c>
    </row>
    <row r="20" spans="1:2" x14ac:dyDescent="0.2">
      <c r="A20" s="3" t="s">
        <v>27</v>
      </c>
      <c r="B20" s="6">
        <v>0</v>
      </c>
    </row>
    <row r="21" spans="1:2" x14ac:dyDescent="0.2">
      <c r="A21" s="3" t="s">
        <v>28</v>
      </c>
      <c r="B21" s="6">
        <v>0</v>
      </c>
    </row>
    <row r="22" spans="1:2" x14ac:dyDescent="0.2">
      <c r="A22" s="3" t="s">
        <v>29</v>
      </c>
      <c r="B22" s="6">
        <v>0</v>
      </c>
    </row>
    <row r="23" spans="1:2" x14ac:dyDescent="0.2">
      <c r="A23" s="3" t="s">
        <v>30</v>
      </c>
      <c r="B23" s="6">
        <v>0</v>
      </c>
    </row>
    <row r="24" spans="1:2" x14ac:dyDescent="0.2">
      <c r="A24" s="3" t="s">
        <v>31</v>
      </c>
      <c r="B24" s="6">
        <v>0.48299999999999998</v>
      </c>
    </row>
    <row r="25" spans="1:2" x14ac:dyDescent="0.2">
      <c r="A25" s="3" t="s">
        <v>32</v>
      </c>
      <c r="B25" s="6">
        <v>0</v>
      </c>
    </row>
    <row r="26" spans="1:2" x14ac:dyDescent="0.2">
      <c r="A26" s="3" t="s">
        <v>33</v>
      </c>
      <c r="B26" s="6">
        <v>0.10299999999999999</v>
      </c>
    </row>
    <row r="27" spans="1:2" x14ac:dyDescent="0.2">
      <c r="A27" s="3" t="s">
        <v>34</v>
      </c>
      <c r="B27" s="6">
        <v>1.0061E-2</v>
      </c>
    </row>
    <row r="28" spans="1:2" x14ac:dyDescent="0.2">
      <c r="A28" s="3" t="s">
        <v>35</v>
      </c>
      <c r="B28" s="6">
        <v>0</v>
      </c>
    </row>
    <row r="29" spans="1:2" x14ac:dyDescent="0.2">
      <c r="A29" s="3" t="s">
        <v>36</v>
      </c>
      <c r="B29" s="6">
        <v>0</v>
      </c>
    </row>
    <row r="30" spans="1:2" x14ac:dyDescent="0.2">
      <c r="A30" s="3" t="s">
        <v>37</v>
      </c>
      <c r="B30" s="6">
        <v>1.312E-3</v>
      </c>
    </row>
    <row r="31" spans="1:2" x14ac:dyDescent="0.2">
      <c r="A31" s="3" t="s">
        <v>38</v>
      </c>
      <c r="B31" s="6">
        <v>0</v>
      </c>
    </row>
    <row r="32" spans="1:2" x14ac:dyDescent="0.2">
      <c r="A32" s="3" t="s">
        <v>39</v>
      </c>
      <c r="B32" s="6">
        <v>0</v>
      </c>
    </row>
    <row r="33" spans="1:2" x14ac:dyDescent="0.2">
      <c r="A33" s="3" t="s">
        <v>40</v>
      </c>
      <c r="B33" s="6">
        <v>0</v>
      </c>
    </row>
    <row r="34" spans="1:2" x14ac:dyDescent="0.2">
      <c r="A34" s="3" t="s">
        <v>41</v>
      </c>
      <c r="B34" s="6">
        <f>156</f>
        <v>156</v>
      </c>
    </row>
    <row r="35" spans="1:2" x14ac:dyDescent="0.2">
      <c r="A35" s="3" t="s">
        <v>42</v>
      </c>
      <c r="B35" s="6">
        <v>0</v>
      </c>
    </row>
    <row r="36" spans="1:2" x14ac:dyDescent="0.2">
      <c r="A36" s="5" t="s">
        <v>66</v>
      </c>
      <c r="B36" s="6">
        <v>536</v>
      </c>
    </row>
    <row r="37" spans="1:2" x14ac:dyDescent="0.2">
      <c r="A37" t="s">
        <v>70</v>
      </c>
      <c r="B37" s="6">
        <v>0</v>
      </c>
    </row>
    <row r="38" spans="1:2" x14ac:dyDescent="0.2">
      <c r="A38" t="s">
        <v>71</v>
      </c>
      <c r="B38" s="6">
        <v>0</v>
      </c>
    </row>
    <row r="39" spans="1:2" x14ac:dyDescent="0.2">
      <c r="A39" t="s">
        <v>72</v>
      </c>
      <c r="B39" s="6">
        <v>0</v>
      </c>
    </row>
    <row r="40" spans="1:2" x14ac:dyDescent="0.2">
      <c r="A40" t="s">
        <v>73</v>
      </c>
      <c r="B40" s="6">
        <v>0</v>
      </c>
    </row>
    <row r="41" spans="1:2" x14ac:dyDescent="0.2">
      <c r="A41" t="s">
        <v>74</v>
      </c>
      <c r="B41" s="6">
        <v>0</v>
      </c>
    </row>
    <row r="42" spans="1:2" x14ac:dyDescent="0.2">
      <c r="A42" t="s">
        <v>75</v>
      </c>
      <c r="B42" s="6">
        <v>0</v>
      </c>
    </row>
    <row r="43" spans="1:2" x14ac:dyDescent="0.2">
      <c r="A43" t="s">
        <v>69</v>
      </c>
      <c r="B43" s="6">
        <v>99</v>
      </c>
    </row>
    <row r="44" spans="1:2" x14ac:dyDescent="0.2">
      <c r="A44" t="s">
        <v>76</v>
      </c>
      <c r="B44" s="6">
        <v>0</v>
      </c>
    </row>
    <row r="45" spans="1:2" x14ac:dyDescent="0.2">
      <c r="A45" t="s">
        <v>77</v>
      </c>
      <c r="B45" s="6">
        <v>0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E23" sqref="E23"/>
    </sheetView>
  </sheetViews>
  <sheetFormatPr baseColWidth="10" defaultRowHeight="14.25" x14ac:dyDescent="0.2"/>
  <cols>
    <col min="1" max="1" width="25" customWidth="1"/>
    <col min="4" max="4" width="37.625" bestFit="1" customWidth="1"/>
  </cols>
  <sheetData>
    <row r="1" spans="1:6" x14ac:dyDescent="0.2">
      <c r="A1" s="1" t="s">
        <v>86</v>
      </c>
      <c r="B1" s="1" t="s">
        <v>45</v>
      </c>
      <c r="C1" s="1"/>
      <c r="D1" s="1"/>
      <c r="E1" s="1"/>
    </row>
    <row r="2" spans="1:6" x14ac:dyDescent="0.2">
      <c r="A2" s="1"/>
      <c r="B2" s="1"/>
      <c r="C2" s="1"/>
      <c r="D2" s="1"/>
      <c r="E2" s="1"/>
    </row>
    <row r="3" spans="1:6" x14ac:dyDescent="0.2">
      <c r="A3" s="1" t="s">
        <v>78</v>
      </c>
      <c r="B3" s="1" t="s">
        <v>79</v>
      </c>
      <c r="C3" s="1" t="s">
        <v>4</v>
      </c>
      <c r="D3" s="1" t="s">
        <v>87</v>
      </c>
      <c r="E3" s="1"/>
      <c r="F3" s="1" t="s">
        <v>0</v>
      </c>
    </row>
    <row r="4" spans="1:6" x14ac:dyDescent="0.2">
      <c r="A4" s="1"/>
      <c r="B4" s="1" t="s">
        <v>80</v>
      </c>
      <c r="C4" s="1" t="s">
        <v>41</v>
      </c>
      <c r="D4" s="1" t="s">
        <v>92</v>
      </c>
      <c r="E4" s="1"/>
      <c r="F4" s="12" t="s">
        <v>64</v>
      </c>
    </row>
    <row r="5" spans="1:6" x14ac:dyDescent="0.2">
      <c r="A5" s="1"/>
      <c r="B5" s="1" t="s">
        <v>81</v>
      </c>
      <c r="C5" s="1" t="s">
        <v>22</v>
      </c>
      <c r="D5" s="1"/>
      <c r="E5" s="1"/>
      <c r="F5" s="13" t="s">
        <v>65</v>
      </c>
    </row>
    <row r="6" spans="1:6" x14ac:dyDescent="0.2">
      <c r="A6" s="1"/>
      <c r="B6" s="1" t="s">
        <v>95</v>
      </c>
      <c r="C6" s="1" t="s">
        <v>100</v>
      </c>
      <c r="D6" s="1"/>
      <c r="E6" s="1"/>
      <c r="F6" s="13" t="s">
        <v>97</v>
      </c>
    </row>
    <row r="7" spans="1:6" x14ac:dyDescent="0.2">
      <c r="A7" s="1"/>
      <c r="B7" s="1"/>
      <c r="C7" s="1"/>
      <c r="D7" s="1"/>
      <c r="E7" s="1"/>
      <c r="F7" s="13"/>
    </row>
    <row r="8" spans="1:6" x14ac:dyDescent="0.2">
      <c r="A8" s="1"/>
      <c r="B8" s="1"/>
      <c r="C8" s="1"/>
      <c r="D8" s="1"/>
      <c r="E8" s="1"/>
      <c r="F8" s="14"/>
    </row>
    <row r="9" spans="1:6" x14ac:dyDescent="0.2">
      <c r="A9" s="1" t="s">
        <v>82</v>
      </c>
      <c r="B9" s="1" t="s">
        <v>83</v>
      </c>
      <c r="C9" s="1" t="s">
        <v>88</v>
      </c>
      <c r="D9" s="1"/>
      <c r="E9" s="1"/>
      <c r="F9" s="14"/>
    </row>
    <row r="10" spans="1:6" x14ac:dyDescent="0.2">
      <c r="A10" s="1"/>
      <c r="B10" s="1" t="s">
        <v>84</v>
      </c>
      <c r="C10" s="1" t="s">
        <v>98</v>
      </c>
      <c r="D10" s="1" t="s">
        <v>99</v>
      </c>
      <c r="E10" s="1"/>
      <c r="F10" s="14"/>
    </row>
    <row r="11" spans="1:6" x14ac:dyDescent="0.2">
      <c r="A11" s="1"/>
      <c r="B11" s="1"/>
      <c r="C11" s="1"/>
      <c r="D11" s="1"/>
      <c r="E11" s="1"/>
      <c r="F11" s="14"/>
    </row>
    <row r="12" spans="1:6" x14ac:dyDescent="0.2">
      <c r="A12" s="1" t="s">
        <v>85</v>
      </c>
      <c r="B12" s="1" t="s">
        <v>79</v>
      </c>
      <c r="C12" s="1" t="s">
        <v>43</v>
      </c>
      <c r="D12" s="1"/>
      <c r="E12" s="1"/>
      <c r="F12" s="14"/>
    </row>
    <row r="13" spans="1:6" x14ac:dyDescent="0.2">
      <c r="A13" s="1"/>
      <c r="B13" s="1"/>
      <c r="C13" s="1"/>
      <c r="D13" s="1"/>
      <c r="E13" s="1"/>
      <c r="F13" s="14"/>
    </row>
    <row r="14" spans="1:6" x14ac:dyDescent="0.2">
      <c r="A14" s="1" t="s">
        <v>89</v>
      </c>
      <c r="B14" s="1" t="s">
        <v>90</v>
      </c>
      <c r="C14" s="1" t="s">
        <v>41</v>
      </c>
      <c r="D14" s="1"/>
      <c r="E14" s="1"/>
      <c r="F14" s="13" t="s">
        <v>91</v>
      </c>
    </row>
    <row r="15" spans="1:6" x14ac:dyDescent="0.2">
      <c r="A15" s="1"/>
      <c r="B15" s="1" t="s">
        <v>93</v>
      </c>
      <c r="C15" s="1" t="s">
        <v>22</v>
      </c>
      <c r="D15" s="1" t="s">
        <v>94</v>
      </c>
      <c r="E15" s="11">
        <v>0.8</v>
      </c>
      <c r="F15" s="14"/>
    </row>
    <row r="16" spans="1:6" x14ac:dyDescent="0.2">
      <c r="A16" s="1"/>
      <c r="B16" s="1" t="s">
        <v>96</v>
      </c>
      <c r="C16" s="1" t="s">
        <v>66</v>
      </c>
      <c r="D16" s="1"/>
      <c r="E16" s="1"/>
      <c r="F16" s="12" t="s">
        <v>68</v>
      </c>
    </row>
    <row r="17" spans="1:6" x14ac:dyDescent="0.2">
      <c r="A17" s="1"/>
      <c r="B17" s="1"/>
      <c r="C17" s="1"/>
      <c r="D17" s="1"/>
      <c r="E17" s="1"/>
      <c r="F17" s="12" t="s">
        <v>67</v>
      </c>
    </row>
    <row r="18" spans="1:6" x14ac:dyDescent="0.2">
      <c r="A18" s="1"/>
      <c r="B18" s="1"/>
      <c r="C18" s="1"/>
      <c r="D18" s="1"/>
      <c r="E18" s="1"/>
      <c r="F18" s="14"/>
    </row>
    <row r="19" spans="1:6" x14ac:dyDescent="0.2">
      <c r="A19" s="1"/>
      <c r="B19" s="1"/>
      <c r="C19" s="1"/>
    </row>
    <row r="20" spans="1:6" x14ac:dyDescent="0.2">
      <c r="A20" s="1"/>
      <c r="C20" s="1"/>
    </row>
    <row r="21" spans="1:6" x14ac:dyDescent="0.2">
      <c r="A21" s="1"/>
      <c r="B21" s="1"/>
      <c r="C21" s="1"/>
    </row>
    <row r="22" spans="1:6" x14ac:dyDescent="0.2">
      <c r="C22" s="1"/>
    </row>
    <row r="23" spans="1:6" x14ac:dyDescent="0.2">
      <c r="A23" s="1"/>
      <c r="B23" s="1"/>
      <c r="C23" s="1"/>
    </row>
    <row r="24" spans="1:6" x14ac:dyDescent="0.2">
      <c r="A24" s="1"/>
      <c r="B24" s="1"/>
      <c r="C24" s="1"/>
    </row>
    <row r="25" spans="1:6" x14ac:dyDescent="0.2">
      <c r="A25" s="1"/>
      <c r="B25" s="1"/>
      <c r="C25" s="1"/>
    </row>
    <row r="26" spans="1:6" x14ac:dyDescent="0.2">
      <c r="B26" s="1"/>
      <c r="C26" s="1"/>
    </row>
    <row r="27" spans="1:6" x14ac:dyDescent="0.2">
      <c r="A27" s="1"/>
      <c r="B27" s="1"/>
      <c r="C27" s="1"/>
    </row>
    <row r="28" spans="1:6" x14ac:dyDescent="0.2">
      <c r="A28" s="1"/>
      <c r="B28" s="1"/>
    </row>
    <row r="29" spans="1:6" x14ac:dyDescent="0.2">
      <c r="A29" s="1"/>
      <c r="B29" s="1"/>
      <c r="C29" s="10"/>
    </row>
    <row r="30" spans="1:6" x14ac:dyDescent="0.2">
      <c r="A30" s="1"/>
      <c r="B30" s="1"/>
      <c r="C30" s="1"/>
    </row>
    <row r="31" spans="1:6" x14ac:dyDescent="0.2">
      <c r="A31" s="1"/>
      <c r="B31" s="1"/>
      <c r="C31" s="1"/>
    </row>
    <row r="32" spans="1:6" x14ac:dyDescent="0.2">
      <c r="A32" s="1"/>
      <c r="B32" s="1"/>
      <c r="C32" s="1"/>
    </row>
    <row r="33" spans="1:3" x14ac:dyDescent="0.2">
      <c r="C33" s="1"/>
    </row>
    <row r="34" spans="1:3" x14ac:dyDescent="0.2">
      <c r="A34" s="1"/>
      <c r="B34" s="10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</row>
    <row r="38" spans="1:3" x14ac:dyDescent="0.2">
      <c r="A38" s="1"/>
      <c r="B38" s="1"/>
    </row>
  </sheetData>
  <hyperlinks>
    <hyperlink ref="F4" r:id="rId1"/>
    <hyperlink ref="F14" r:id="rId2"/>
    <hyperlink ref="F5" r:id="rId3"/>
    <hyperlink ref="F17" r:id="rId4"/>
    <hyperlink ref="F16" r:id="rId5"/>
    <hyperlink ref="F6" r:id="rId6" display="https://app.indexbox.io/"/>
  </hyperlinks>
  <pageMargins left="0.7" right="0.7" top="0.78740157499999996" bottom="0.78740157499999996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opLeftCell="A7" zoomScaleNormal="100" workbookViewId="0">
      <pane xSplit="1" ySplit="4" topLeftCell="O17" activePane="bottomRight" state="frozen"/>
      <selection activeCell="A7" sqref="A7"/>
      <selection pane="topRight" activeCell="B7" sqref="B7"/>
      <selection pane="bottomLeft" activeCell="A11" sqref="A11"/>
      <selection pane="bottomRight" activeCell="S33" sqref="S33"/>
    </sheetView>
  </sheetViews>
  <sheetFormatPr baseColWidth="10" defaultColWidth="9" defaultRowHeight="14.25" x14ac:dyDescent="0.2"/>
  <cols>
    <col min="25" max="25" width="9.75" bestFit="1" customWidth="1"/>
    <col min="26" max="29" width="9.875" bestFit="1" customWidth="1"/>
  </cols>
  <sheetData>
    <row r="1" spans="1:37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37" x14ac:dyDescent="0.2">
      <c r="A3" s="1" t="s">
        <v>1</v>
      </c>
      <c r="B3" s="2">
        <v>44258.542326388888</v>
      </c>
      <c r="C3" s="1"/>
      <c r="D3" s="1"/>
      <c r="E3" s="1"/>
      <c r="F3" s="1"/>
      <c r="G3" s="1"/>
      <c r="H3" s="1"/>
      <c r="I3" s="1"/>
      <c r="J3" s="1"/>
      <c r="K3" s="1"/>
    </row>
    <row r="4" spans="1:37" x14ac:dyDescent="0.2">
      <c r="A4" s="1" t="s">
        <v>2</v>
      </c>
      <c r="B4" s="2">
        <v>44285.710691898144</v>
      </c>
      <c r="C4" s="1"/>
      <c r="D4" s="1"/>
      <c r="E4" s="1"/>
      <c r="F4" s="1"/>
      <c r="G4" s="1"/>
      <c r="H4" s="1"/>
      <c r="I4" s="1"/>
      <c r="J4" s="1"/>
      <c r="K4" s="1"/>
    </row>
    <row r="5" spans="1:37" x14ac:dyDescent="0.2">
      <c r="A5" s="1" t="s">
        <v>3</v>
      </c>
      <c r="B5" s="1" t="s">
        <v>4</v>
      </c>
      <c r="C5" s="1"/>
      <c r="D5" s="1"/>
      <c r="E5" s="1"/>
      <c r="F5" s="1"/>
      <c r="G5" s="1"/>
      <c r="H5" s="1"/>
      <c r="I5" s="1"/>
      <c r="J5" s="1"/>
      <c r="K5" s="1"/>
    </row>
    <row r="7" spans="1:37" x14ac:dyDescent="0.2">
      <c r="A7" s="1" t="s">
        <v>5</v>
      </c>
      <c r="B7" s="1" t="s">
        <v>6</v>
      </c>
      <c r="C7" s="1"/>
      <c r="D7" s="1"/>
      <c r="E7" s="1"/>
      <c r="F7" s="1"/>
      <c r="G7" s="1"/>
      <c r="H7" s="1"/>
      <c r="I7" s="1"/>
      <c r="J7" s="1"/>
      <c r="K7" s="1"/>
    </row>
    <row r="8" spans="1:37" x14ac:dyDescent="0.2">
      <c r="A8" s="1" t="s">
        <v>7</v>
      </c>
      <c r="B8" s="1" t="s">
        <v>8</v>
      </c>
      <c r="C8" s="1"/>
      <c r="D8" s="1"/>
      <c r="E8" s="1"/>
      <c r="F8" s="1"/>
      <c r="G8" s="1"/>
      <c r="H8" s="1"/>
      <c r="I8" s="1"/>
      <c r="J8" s="1"/>
      <c r="K8" s="1"/>
    </row>
    <row r="10" spans="1:37" x14ac:dyDescent="0.2">
      <c r="A10" s="3" t="s">
        <v>46</v>
      </c>
      <c r="B10" s="3">
        <v>1985</v>
      </c>
      <c r="C10" s="3">
        <v>1986</v>
      </c>
      <c r="D10" s="3">
        <v>1987</v>
      </c>
      <c r="E10" s="3">
        <v>1988</v>
      </c>
      <c r="F10" s="3">
        <v>1989</v>
      </c>
      <c r="G10" s="3">
        <v>1990</v>
      </c>
      <c r="H10" s="3">
        <v>1991</v>
      </c>
      <c r="I10" s="3">
        <v>1992</v>
      </c>
      <c r="J10" s="3">
        <v>1993</v>
      </c>
      <c r="K10" s="3">
        <v>1994</v>
      </c>
      <c r="L10" s="3" t="s">
        <v>47</v>
      </c>
      <c r="M10" s="3" t="s">
        <v>48</v>
      </c>
      <c r="N10" s="3" t="s">
        <v>49</v>
      </c>
      <c r="O10" s="3" t="s">
        <v>50</v>
      </c>
      <c r="P10" s="3" t="s">
        <v>51</v>
      </c>
      <c r="Q10" s="3" t="s">
        <v>52</v>
      </c>
      <c r="R10" s="3" t="s">
        <v>53</v>
      </c>
      <c r="S10" s="3" t="s">
        <v>54</v>
      </c>
      <c r="T10" s="3" t="s">
        <v>55</v>
      </c>
      <c r="U10" s="3" t="s">
        <v>56</v>
      </c>
      <c r="V10" s="3" t="s">
        <v>57</v>
      </c>
      <c r="W10" s="3" t="s">
        <v>58</v>
      </c>
      <c r="X10" s="3" t="s">
        <v>59</v>
      </c>
      <c r="Y10" s="3">
        <v>2008</v>
      </c>
      <c r="Z10" s="3">
        <v>2009</v>
      </c>
      <c r="AA10" s="3">
        <v>2010</v>
      </c>
      <c r="AB10" s="3">
        <v>2011</v>
      </c>
      <c r="AC10" s="3">
        <v>2012</v>
      </c>
      <c r="AD10" s="3">
        <v>2013</v>
      </c>
      <c r="AE10" s="3">
        <v>2014</v>
      </c>
      <c r="AF10" s="3">
        <v>2015</v>
      </c>
      <c r="AG10" s="3">
        <v>2016</v>
      </c>
      <c r="AH10" s="3">
        <v>2017</v>
      </c>
      <c r="AI10" s="3">
        <v>2018</v>
      </c>
      <c r="AJ10" s="3">
        <v>2019</v>
      </c>
      <c r="AK10" s="3">
        <v>2018</v>
      </c>
    </row>
    <row r="11" spans="1:37" x14ac:dyDescent="0.2">
      <c r="A11" s="3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4">
        <v>354000</v>
      </c>
      <c r="M11" s="5" t="s">
        <v>60</v>
      </c>
      <c r="N11" s="5" t="s">
        <v>60</v>
      </c>
      <c r="O11" s="5" t="s">
        <v>60</v>
      </c>
      <c r="P11" s="5" t="s">
        <v>60</v>
      </c>
      <c r="Q11" s="5" t="s">
        <v>60</v>
      </c>
      <c r="R11" s="5" t="s">
        <v>60</v>
      </c>
      <c r="S11" s="5" t="s">
        <v>60</v>
      </c>
      <c r="T11" s="5" t="s">
        <v>60</v>
      </c>
      <c r="U11" s="5" t="s">
        <v>60</v>
      </c>
      <c r="V11" s="5" t="s">
        <v>60</v>
      </c>
      <c r="W11" s="5" t="s">
        <v>60</v>
      </c>
      <c r="X11" s="5" t="s">
        <v>60</v>
      </c>
      <c r="Y11" s="5" t="s">
        <v>60</v>
      </c>
      <c r="Z11" s="5" t="s">
        <v>60</v>
      </c>
      <c r="AA11" s="5" t="s">
        <v>60</v>
      </c>
      <c r="AB11" s="5" t="s">
        <v>60</v>
      </c>
      <c r="AC11" s="5" t="s">
        <v>60</v>
      </c>
      <c r="AD11" s="5" t="s">
        <v>60</v>
      </c>
      <c r="AE11" s="5" t="s">
        <v>60</v>
      </c>
      <c r="AF11" s="5" t="s">
        <v>60</v>
      </c>
      <c r="AG11" s="5" t="s">
        <v>60</v>
      </c>
      <c r="AH11" s="4">
        <v>14303740</v>
      </c>
      <c r="AI11" s="4">
        <v>13637166</v>
      </c>
      <c r="AJ11" s="4">
        <v>13162753</v>
      </c>
      <c r="AK11" s="6">
        <v>13.637166000000001</v>
      </c>
    </row>
    <row r="12" spans="1:37" x14ac:dyDescent="0.2">
      <c r="A12" s="3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 t="s">
        <v>60</v>
      </c>
      <c r="M12" s="5" t="s">
        <v>60</v>
      </c>
      <c r="N12" s="5" t="s">
        <v>60</v>
      </c>
      <c r="O12" s="5" t="s">
        <v>60</v>
      </c>
      <c r="P12" s="5" t="s">
        <v>60</v>
      </c>
      <c r="Q12" s="5" t="s">
        <v>60</v>
      </c>
      <c r="R12" s="5" t="s">
        <v>60</v>
      </c>
      <c r="S12" s="5" t="s">
        <v>60</v>
      </c>
      <c r="T12" s="5" t="s">
        <v>60</v>
      </c>
      <c r="U12" s="5" t="s">
        <v>60</v>
      </c>
      <c r="V12" s="5" t="s">
        <v>60</v>
      </c>
      <c r="W12" s="5" t="s">
        <v>60</v>
      </c>
      <c r="X12" s="5" t="s">
        <v>60</v>
      </c>
      <c r="Y12" s="5" t="s">
        <v>60</v>
      </c>
      <c r="Z12" s="5" t="s">
        <v>60</v>
      </c>
      <c r="AA12" s="5" t="s">
        <v>60</v>
      </c>
      <c r="AB12" s="5" t="s">
        <v>60</v>
      </c>
      <c r="AC12" s="5" t="s">
        <v>60</v>
      </c>
      <c r="AD12" s="5" t="s">
        <v>60</v>
      </c>
      <c r="AE12" s="5" t="s">
        <v>60</v>
      </c>
      <c r="AF12" s="5" t="s">
        <v>60</v>
      </c>
      <c r="AG12" s="4">
        <v>477340000</v>
      </c>
      <c r="AH12" s="5" t="s">
        <v>60</v>
      </c>
      <c r="AI12" s="5" t="s">
        <v>60</v>
      </c>
      <c r="AJ12" s="5" t="s">
        <v>60</v>
      </c>
      <c r="AK12" s="6">
        <v>477.34</v>
      </c>
    </row>
    <row r="13" spans="1:37" x14ac:dyDescent="0.2">
      <c r="A13" s="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4">
        <v>1425795000</v>
      </c>
      <c r="M13" s="4">
        <v>1546958000</v>
      </c>
      <c r="N13" s="4">
        <v>1409850000</v>
      </c>
      <c r="O13" s="4">
        <v>1596258000</v>
      </c>
      <c r="P13" s="4">
        <v>1533113000</v>
      </c>
      <c r="Q13" s="4">
        <v>1886429000</v>
      </c>
      <c r="R13" s="4">
        <v>1921680000</v>
      </c>
      <c r="S13" s="4">
        <v>1843285000</v>
      </c>
      <c r="T13" s="5" t="s">
        <v>60</v>
      </c>
      <c r="U13" s="5" t="s">
        <v>60</v>
      </c>
      <c r="V13" s="5" t="s">
        <v>60</v>
      </c>
      <c r="W13" s="5" t="s">
        <v>60</v>
      </c>
      <c r="X13" s="5" t="s">
        <v>60</v>
      </c>
      <c r="Y13" s="4">
        <v>1679725000</v>
      </c>
      <c r="Z13" s="5" t="s">
        <v>60</v>
      </c>
      <c r="AA13" s="5" t="s">
        <v>60</v>
      </c>
      <c r="AB13" s="4">
        <v>1034197000</v>
      </c>
      <c r="AC13" s="4">
        <v>967459000</v>
      </c>
      <c r="AD13" s="4">
        <v>962632000</v>
      </c>
      <c r="AE13" s="4">
        <v>993429000</v>
      </c>
      <c r="AF13" s="4">
        <v>940824000</v>
      </c>
      <c r="AG13" s="4">
        <v>1043776000</v>
      </c>
      <c r="AH13" s="4">
        <v>1046777000</v>
      </c>
      <c r="AI13" s="4">
        <v>1129557000</v>
      </c>
      <c r="AJ13" s="4">
        <v>1398146000</v>
      </c>
      <c r="AK13" s="6">
        <v>1129.557</v>
      </c>
    </row>
    <row r="14" spans="1:37" x14ac:dyDescent="0.2">
      <c r="A14" s="3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 t="s">
        <v>60</v>
      </c>
      <c r="M14" s="5" t="s">
        <v>60</v>
      </c>
      <c r="N14" s="5" t="s">
        <v>60</v>
      </c>
      <c r="O14" s="5" t="s">
        <v>60</v>
      </c>
      <c r="P14" s="5" t="s">
        <v>60</v>
      </c>
      <c r="Q14" s="5" t="s">
        <v>60</v>
      </c>
      <c r="R14" s="5" t="s">
        <v>60</v>
      </c>
      <c r="S14" s="5" t="s">
        <v>60</v>
      </c>
      <c r="T14" s="5" t="s">
        <v>60</v>
      </c>
      <c r="U14" s="5" t="s">
        <v>60</v>
      </c>
      <c r="V14" s="5" t="s">
        <v>60</v>
      </c>
      <c r="W14" s="5" t="s">
        <v>60</v>
      </c>
      <c r="X14" s="5" t="s">
        <v>60</v>
      </c>
      <c r="Y14" s="5" t="s">
        <v>60</v>
      </c>
      <c r="Z14" s="5" t="s">
        <v>60</v>
      </c>
      <c r="AA14" s="5" t="s">
        <v>60</v>
      </c>
      <c r="AB14" s="5" t="s">
        <v>60</v>
      </c>
      <c r="AC14" s="5" t="s">
        <v>60</v>
      </c>
      <c r="AD14" s="5" t="s">
        <v>60</v>
      </c>
      <c r="AE14" s="5" t="s">
        <v>60</v>
      </c>
      <c r="AF14" s="5" t="s">
        <v>60</v>
      </c>
      <c r="AG14" s="5" t="s">
        <v>60</v>
      </c>
      <c r="AH14" s="5" t="s">
        <v>60</v>
      </c>
      <c r="AI14" s="5" t="s">
        <v>60</v>
      </c>
      <c r="AJ14" s="5" t="s">
        <v>60</v>
      </c>
      <c r="AK14" s="6">
        <v>0</v>
      </c>
    </row>
    <row r="15" spans="1:37" x14ac:dyDescent="0.2">
      <c r="A15" s="3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 t="s">
        <v>60</v>
      </c>
      <c r="M15" s="5" t="s">
        <v>60</v>
      </c>
      <c r="N15" s="5" t="s">
        <v>60</v>
      </c>
      <c r="O15" s="5" t="s">
        <v>60</v>
      </c>
      <c r="P15" s="5" t="s">
        <v>60</v>
      </c>
      <c r="Q15" s="5" t="s">
        <v>60</v>
      </c>
      <c r="R15" s="5" t="s">
        <v>60</v>
      </c>
      <c r="S15" s="4">
        <v>336260</v>
      </c>
      <c r="T15" s="5" t="s">
        <v>60</v>
      </c>
      <c r="U15" s="5" t="s">
        <v>60</v>
      </c>
      <c r="V15" s="5" t="s">
        <v>60</v>
      </c>
      <c r="W15" s="5" t="s">
        <v>60</v>
      </c>
      <c r="X15" s="5" t="s">
        <v>60</v>
      </c>
      <c r="Y15" s="4">
        <v>129175</v>
      </c>
      <c r="Z15" s="5" t="s">
        <v>60</v>
      </c>
      <c r="AA15" s="4">
        <v>1006019</v>
      </c>
      <c r="AB15" s="4">
        <v>837610</v>
      </c>
      <c r="AC15" s="4">
        <v>127549</v>
      </c>
      <c r="AD15" s="4">
        <v>164385</v>
      </c>
      <c r="AE15" s="5" t="s">
        <v>60</v>
      </c>
      <c r="AF15" s="5" t="s">
        <v>60</v>
      </c>
      <c r="AG15" s="5" t="s">
        <v>60</v>
      </c>
      <c r="AH15" s="5" t="s">
        <v>60</v>
      </c>
      <c r="AI15" s="5" t="s">
        <v>60</v>
      </c>
      <c r="AJ15" s="5" t="s">
        <v>60</v>
      </c>
      <c r="AK15" s="6">
        <v>0.164385</v>
      </c>
    </row>
    <row r="16" spans="1:37" x14ac:dyDescent="0.2">
      <c r="A16" s="3" t="s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 t="s">
        <v>60</v>
      </c>
      <c r="M16" s="5" t="s">
        <v>60</v>
      </c>
      <c r="N16" s="5" t="s">
        <v>60</v>
      </c>
      <c r="O16" s="5" t="s">
        <v>60</v>
      </c>
      <c r="P16" s="5" t="s">
        <v>60</v>
      </c>
      <c r="Q16" s="5" t="s">
        <v>60</v>
      </c>
      <c r="R16" s="5" t="s">
        <v>60</v>
      </c>
      <c r="S16" s="5" t="s">
        <v>60</v>
      </c>
      <c r="T16" s="5" t="s">
        <v>60</v>
      </c>
      <c r="U16" s="5" t="s">
        <v>60</v>
      </c>
      <c r="V16" s="5" t="s">
        <v>60</v>
      </c>
      <c r="W16" s="5" t="s">
        <v>60</v>
      </c>
      <c r="X16" s="5" t="s">
        <v>60</v>
      </c>
      <c r="Y16" s="5" t="s">
        <v>60</v>
      </c>
      <c r="Z16" s="5" t="s">
        <v>60</v>
      </c>
      <c r="AA16" s="5" t="s">
        <v>60</v>
      </c>
      <c r="AB16" s="5" t="s">
        <v>60</v>
      </c>
      <c r="AC16" s="5" t="s">
        <v>60</v>
      </c>
      <c r="AD16" s="5" t="s">
        <v>60</v>
      </c>
      <c r="AE16" s="5" t="s">
        <v>60</v>
      </c>
      <c r="AF16" s="5" t="s">
        <v>60</v>
      </c>
      <c r="AG16" s="5" t="s">
        <v>60</v>
      </c>
      <c r="AH16" s="4">
        <v>0</v>
      </c>
      <c r="AI16" s="4">
        <v>0</v>
      </c>
      <c r="AJ16" s="4">
        <v>0</v>
      </c>
      <c r="AK16" s="6">
        <v>0</v>
      </c>
    </row>
    <row r="17" spans="1:37" x14ac:dyDescent="0.2">
      <c r="A17" s="3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5" t="s">
        <v>60</v>
      </c>
      <c r="T17" s="5" t="s">
        <v>60</v>
      </c>
      <c r="U17" s="5" t="s">
        <v>60</v>
      </c>
      <c r="V17" s="5" t="s">
        <v>60</v>
      </c>
      <c r="W17" s="5" t="s">
        <v>60</v>
      </c>
      <c r="X17" s="5" t="s">
        <v>60</v>
      </c>
      <c r="Y17" s="4">
        <v>0</v>
      </c>
      <c r="Z17" s="4">
        <v>0</v>
      </c>
      <c r="AA17" s="4">
        <v>0</v>
      </c>
      <c r="AB17" s="4">
        <v>0</v>
      </c>
      <c r="AC17" s="5" t="s">
        <v>60</v>
      </c>
      <c r="AD17" s="4">
        <v>21330</v>
      </c>
      <c r="AE17" s="4">
        <v>75890</v>
      </c>
      <c r="AF17" s="4">
        <v>87795</v>
      </c>
      <c r="AG17" s="5" t="s">
        <v>60</v>
      </c>
      <c r="AH17" s="4">
        <v>203900</v>
      </c>
      <c r="AI17" s="4">
        <v>251650</v>
      </c>
      <c r="AJ17" s="5" t="s">
        <v>60</v>
      </c>
      <c r="AK17" s="6">
        <v>0.25164999999999998</v>
      </c>
    </row>
    <row r="18" spans="1:37" x14ac:dyDescent="0.2">
      <c r="A18" s="3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5" t="s">
        <v>60</v>
      </c>
      <c r="U18" s="5" t="s">
        <v>60</v>
      </c>
      <c r="V18" s="5" t="s">
        <v>60</v>
      </c>
      <c r="W18" s="5" t="s">
        <v>60</v>
      </c>
      <c r="X18" s="5" t="s">
        <v>60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6">
        <v>0</v>
      </c>
    </row>
    <row r="19" spans="1:37" x14ac:dyDescent="0.2">
      <c r="A19" s="3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25000</v>
      </c>
      <c r="S19" s="4">
        <v>25000</v>
      </c>
      <c r="T19" s="5" t="s">
        <v>60</v>
      </c>
      <c r="U19" s="5" t="s">
        <v>60</v>
      </c>
      <c r="V19" s="5" t="s">
        <v>60</v>
      </c>
      <c r="W19" s="5" t="s">
        <v>60</v>
      </c>
      <c r="X19" s="5" t="s">
        <v>60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6">
        <v>0</v>
      </c>
    </row>
    <row r="20" spans="1:37" x14ac:dyDescent="0.2">
      <c r="A20" s="3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4">
        <v>0</v>
      </c>
      <c r="M20" s="5" t="s">
        <v>60</v>
      </c>
      <c r="N20" s="5" t="s">
        <v>60</v>
      </c>
      <c r="O20" s="5" t="s">
        <v>60</v>
      </c>
      <c r="P20" s="5" t="s">
        <v>60</v>
      </c>
      <c r="Q20" s="4">
        <v>1428000</v>
      </c>
      <c r="R20" s="5" t="s">
        <v>60</v>
      </c>
      <c r="S20" s="4">
        <v>577000</v>
      </c>
      <c r="T20" s="5" t="s">
        <v>60</v>
      </c>
      <c r="U20" s="5" t="s">
        <v>60</v>
      </c>
      <c r="V20" s="5" t="s">
        <v>60</v>
      </c>
      <c r="W20" s="5" t="s">
        <v>60</v>
      </c>
      <c r="X20" s="5" t="s">
        <v>60</v>
      </c>
      <c r="Y20" s="4">
        <v>1784000</v>
      </c>
      <c r="Z20" s="4">
        <v>961000</v>
      </c>
      <c r="AA20" s="4">
        <v>1178000</v>
      </c>
      <c r="AB20" s="4">
        <v>2065000</v>
      </c>
      <c r="AC20" s="4">
        <v>1488000</v>
      </c>
      <c r="AD20" s="4">
        <v>1565000</v>
      </c>
      <c r="AE20" s="4">
        <v>939000</v>
      </c>
      <c r="AF20" s="4">
        <v>1248000</v>
      </c>
      <c r="AG20" s="4">
        <v>1134000</v>
      </c>
      <c r="AH20" s="4">
        <v>920000</v>
      </c>
      <c r="AI20" s="4">
        <v>865000</v>
      </c>
      <c r="AJ20" s="4">
        <v>760000</v>
      </c>
      <c r="AK20" s="6">
        <v>0.8125</v>
      </c>
    </row>
    <row r="21" spans="1:37" x14ac:dyDescent="0.2">
      <c r="A21" s="3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 t="s">
        <v>60</v>
      </c>
      <c r="M21" s="5" t="s">
        <v>60</v>
      </c>
      <c r="N21" s="5" t="s">
        <v>60</v>
      </c>
      <c r="O21" s="5" t="s">
        <v>60</v>
      </c>
      <c r="P21" s="5" t="s">
        <v>60</v>
      </c>
      <c r="Q21" s="5" t="s">
        <v>60</v>
      </c>
      <c r="R21" s="5" t="s">
        <v>60</v>
      </c>
      <c r="S21" s="5" t="s">
        <v>60</v>
      </c>
      <c r="T21" s="5" t="s">
        <v>60</v>
      </c>
      <c r="U21" s="5" t="s">
        <v>60</v>
      </c>
      <c r="V21" s="5" t="s">
        <v>60</v>
      </c>
      <c r="W21" s="5" t="s">
        <v>60</v>
      </c>
      <c r="X21" s="5" t="s">
        <v>60</v>
      </c>
      <c r="Y21" s="5" t="s">
        <v>60</v>
      </c>
      <c r="Z21" s="5" t="s">
        <v>60</v>
      </c>
      <c r="AA21" s="4">
        <v>1007937</v>
      </c>
      <c r="AB21" s="4">
        <v>1155115</v>
      </c>
      <c r="AC21" s="4">
        <v>2452504</v>
      </c>
      <c r="AD21" s="4">
        <v>2318264</v>
      </c>
      <c r="AE21" s="4">
        <v>3249430</v>
      </c>
      <c r="AF21" s="4">
        <v>3794588</v>
      </c>
      <c r="AG21" s="4">
        <v>4591449</v>
      </c>
      <c r="AH21" s="5" t="s">
        <v>60</v>
      </c>
      <c r="AI21" s="4">
        <v>5480067</v>
      </c>
      <c r="AJ21" s="5" t="s">
        <v>60</v>
      </c>
      <c r="AK21" s="6">
        <v>5.480067</v>
      </c>
    </row>
    <row r="22" spans="1:37" x14ac:dyDescent="0.2">
      <c r="A22" s="3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5" t="s">
        <v>60</v>
      </c>
      <c r="U22" s="5" t="s">
        <v>60</v>
      </c>
      <c r="V22" s="5" t="s">
        <v>60</v>
      </c>
      <c r="W22" s="5" t="s">
        <v>60</v>
      </c>
      <c r="X22" s="5" t="s">
        <v>60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6">
        <v>0</v>
      </c>
    </row>
    <row r="23" spans="1:37" x14ac:dyDescent="0.2">
      <c r="A23" s="3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 t="s">
        <v>60</v>
      </c>
      <c r="M23" s="5" t="s">
        <v>60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5" t="s">
        <v>60</v>
      </c>
      <c r="U23" s="5" t="s">
        <v>60</v>
      </c>
      <c r="V23" s="5" t="s">
        <v>60</v>
      </c>
      <c r="W23" s="5" t="s">
        <v>60</v>
      </c>
      <c r="X23" s="5" t="s">
        <v>60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6">
        <v>0</v>
      </c>
    </row>
    <row r="24" spans="1:37" x14ac:dyDescent="0.2">
      <c r="A24" s="3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 t="s">
        <v>60</v>
      </c>
      <c r="M24" s="5" t="s">
        <v>60</v>
      </c>
      <c r="N24" s="5" t="s">
        <v>60</v>
      </c>
      <c r="O24" s="4">
        <v>0</v>
      </c>
      <c r="P24" s="5" t="s">
        <v>60</v>
      </c>
      <c r="Q24" s="5" t="s">
        <v>60</v>
      </c>
      <c r="R24" s="5" t="s">
        <v>60</v>
      </c>
      <c r="S24" s="5" t="s">
        <v>60</v>
      </c>
      <c r="T24" s="5" t="s">
        <v>60</v>
      </c>
      <c r="U24" s="5" t="s">
        <v>60</v>
      </c>
      <c r="V24" s="5" t="s">
        <v>60</v>
      </c>
      <c r="W24" s="5" t="s">
        <v>60</v>
      </c>
      <c r="X24" s="5" t="s">
        <v>60</v>
      </c>
      <c r="Y24" s="5" t="s">
        <v>60</v>
      </c>
      <c r="Z24" s="5" t="s">
        <v>60</v>
      </c>
      <c r="AA24" s="5" t="s">
        <v>60</v>
      </c>
      <c r="AB24" s="5" t="s">
        <v>60</v>
      </c>
      <c r="AC24" s="5" t="s">
        <v>60</v>
      </c>
      <c r="AD24" s="5" t="s">
        <v>60</v>
      </c>
      <c r="AE24" s="5" t="s">
        <v>60</v>
      </c>
      <c r="AF24" s="5" t="s">
        <v>60</v>
      </c>
      <c r="AG24" s="5" t="s">
        <v>60</v>
      </c>
      <c r="AH24" s="5" t="s">
        <v>60</v>
      </c>
      <c r="AI24" s="5" t="s">
        <v>60</v>
      </c>
      <c r="AJ24" s="5" t="s">
        <v>60</v>
      </c>
      <c r="AK24" s="6">
        <f>900*0.8</f>
        <v>720</v>
      </c>
    </row>
    <row r="25" spans="1:37" x14ac:dyDescent="0.2">
      <c r="A25" s="3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30000</v>
      </c>
      <c r="R25" s="4">
        <v>0</v>
      </c>
      <c r="S25" s="4">
        <v>0</v>
      </c>
      <c r="T25" s="5" t="s">
        <v>60</v>
      </c>
      <c r="U25" s="5" t="s">
        <v>60</v>
      </c>
      <c r="V25" s="5" t="s">
        <v>60</v>
      </c>
      <c r="W25" s="5" t="s">
        <v>60</v>
      </c>
      <c r="X25" s="5" t="s">
        <v>60</v>
      </c>
      <c r="Y25" s="5" t="s">
        <v>60</v>
      </c>
      <c r="Z25" s="5" t="s">
        <v>60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6">
        <v>0</v>
      </c>
    </row>
    <row r="26" spans="1:37" x14ac:dyDescent="0.2">
      <c r="A26" s="3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 t="s">
        <v>60</v>
      </c>
      <c r="M26" s="5" t="s">
        <v>60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5" t="s">
        <v>60</v>
      </c>
      <c r="U26" s="5" t="s">
        <v>60</v>
      </c>
      <c r="V26" s="5" t="s">
        <v>60</v>
      </c>
      <c r="W26" s="5" t="s">
        <v>60</v>
      </c>
      <c r="X26" s="5" t="s">
        <v>60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6">
        <v>0</v>
      </c>
    </row>
    <row r="27" spans="1:37" x14ac:dyDescent="0.2">
      <c r="A27" s="3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4">
        <v>0</v>
      </c>
      <c r="M27" s="4">
        <v>0</v>
      </c>
      <c r="N27" s="5" t="s">
        <v>60</v>
      </c>
      <c r="O27" s="5" t="s">
        <v>60</v>
      </c>
      <c r="P27" s="4">
        <v>0</v>
      </c>
      <c r="Q27" s="4">
        <v>0</v>
      </c>
      <c r="R27" s="4">
        <v>0</v>
      </c>
      <c r="S27" s="4">
        <v>0</v>
      </c>
      <c r="T27" s="5" t="s">
        <v>60</v>
      </c>
      <c r="U27" s="5" t="s">
        <v>60</v>
      </c>
      <c r="V27" s="5" t="s">
        <v>60</v>
      </c>
      <c r="W27" s="5" t="s">
        <v>60</v>
      </c>
      <c r="X27" s="5" t="s">
        <v>60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5" t="s">
        <v>60</v>
      </c>
      <c r="AE27" s="4">
        <v>0</v>
      </c>
      <c r="AF27" s="5" t="s">
        <v>60</v>
      </c>
      <c r="AG27" s="5" t="s">
        <v>60</v>
      </c>
      <c r="AH27" s="5" t="s">
        <v>60</v>
      </c>
      <c r="AI27" s="4">
        <v>0</v>
      </c>
      <c r="AJ27" s="4">
        <v>0</v>
      </c>
      <c r="AK27" s="6">
        <v>0</v>
      </c>
    </row>
    <row r="28" spans="1:37" x14ac:dyDescent="0.2">
      <c r="A28" s="3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 t="s">
        <v>60</v>
      </c>
      <c r="M28" s="5" t="s">
        <v>60</v>
      </c>
      <c r="N28" s="5" t="s">
        <v>60</v>
      </c>
      <c r="O28" s="5" t="s">
        <v>60</v>
      </c>
      <c r="P28" s="5" t="s">
        <v>60</v>
      </c>
      <c r="Q28" s="5" t="s">
        <v>60</v>
      </c>
      <c r="R28" s="5" t="s">
        <v>60</v>
      </c>
      <c r="S28" s="5" t="s">
        <v>60</v>
      </c>
      <c r="T28" s="5" t="s">
        <v>60</v>
      </c>
      <c r="U28" s="5" t="s">
        <v>60</v>
      </c>
      <c r="V28" s="5" t="s">
        <v>60</v>
      </c>
      <c r="W28" s="5" t="s">
        <v>60</v>
      </c>
      <c r="X28" s="5" t="s">
        <v>60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6">
        <v>0</v>
      </c>
    </row>
    <row r="29" spans="1:37" x14ac:dyDescent="0.2">
      <c r="A29" s="3" t="s">
        <v>61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 t="s">
        <v>60</v>
      </c>
      <c r="M29" s="5" t="s">
        <v>60</v>
      </c>
      <c r="N29" s="5" t="s">
        <v>60</v>
      </c>
      <c r="O29" s="5" t="s">
        <v>60</v>
      </c>
      <c r="P29" s="5" t="s">
        <v>60</v>
      </c>
      <c r="Q29" s="5" t="s">
        <v>60</v>
      </c>
      <c r="R29" s="5" t="s">
        <v>60</v>
      </c>
      <c r="S29" s="5" t="s">
        <v>60</v>
      </c>
      <c r="T29" s="5" t="s">
        <v>60</v>
      </c>
      <c r="U29" s="5" t="s">
        <v>60</v>
      </c>
      <c r="V29" s="5" t="s">
        <v>60</v>
      </c>
      <c r="W29" s="5" t="s">
        <v>60</v>
      </c>
      <c r="X29" s="5" t="s">
        <v>60</v>
      </c>
      <c r="Y29" s="5" t="s">
        <v>60</v>
      </c>
      <c r="Z29" s="5" t="s">
        <v>60</v>
      </c>
      <c r="AA29" s="5" t="s">
        <v>60</v>
      </c>
      <c r="AB29" s="4">
        <v>0</v>
      </c>
      <c r="AC29" s="5" t="s">
        <v>60</v>
      </c>
      <c r="AD29" s="5" t="s">
        <v>60</v>
      </c>
      <c r="AE29" s="5" t="s">
        <v>60</v>
      </c>
      <c r="AF29" s="5" t="s">
        <v>60</v>
      </c>
      <c r="AG29" s="5" t="s">
        <v>60</v>
      </c>
      <c r="AH29" s="5" t="s">
        <v>60</v>
      </c>
      <c r="AI29" s="5" t="s">
        <v>60</v>
      </c>
      <c r="AJ29" s="5" t="s">
        <v>60</v>
      </c>
      <c r="AK29" s="6">
        <v>0</v>
      </c>
    </row>
    <row r="30" spans="1:37" x14ac:dyDescent="0.2">
      <c r="A30" s="3" t="s">
        <v>27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 t="s">
        <v>60</v>
      </c>
      <c r="M30" s="5" t="s">
        <v>60</v>
      </c>
      <c r="N30" s="5" t="s">
        <v>60</v>
      </c>
      <c r="O30" s="5" t="s">
        <v>60</v>
      </c>
      <c r="P30" s="5" t="s">
        <v>60</v>
      </c>
      <c r="Q30" s="4">
        <v>0</v>
      </c>
      <c r="R30" s="4">
        <v>0</v>
      </c>
      <c r="S30" s="4">
        <v>0</v>
      </c>
      <c r="T30" s="5" t="s">
        <v>60</v>
      </c>
      <c r="U30" s="5" t="s">
        <v>60</v>
      </c>
      <c r="V30" s="5" t="s">
        <v>60</v>
      </c>
      <c r="W30" s="5" t="s">
        <v>60</v>
      </c>
      <c r="X30" s="5" t="s">
        <v>60</v>
      </c>
      <c r="Y30" s="4">
        <v>0</v>
      </c>
      <c r="Z30" s="5" t="s">
        <v>60</v>
      </c>
      <c r="AA30" s="4">
        <v>75000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6">
        <v>0</v>
      </c>
    </row>
    <row r="31" spans="1:37" x14ac:dyDescent="0.2">
      <c r="A31" s="3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 t="s">
        <v>60</v>
      </c>
      <c r="M31" s="5" t="s">
        <v>60</v>
      </c>
      <c r="N31" s="5" t="s">
        <v>60</v>
      </c>
      <c r="O31" s="5" t="s">
        <v>60</v>
      </c>
      <c r="P31" s="5" t="s">
        <v>60</v>
      </c>
      <c r="Q31" s="5" t="s">
        <v>60</v>
      </c>
      <c r="R31" s="4">
        <v>0</v>
      </c>
      <c r="S31" s="4">
        <v>0</v>
      </c>
      <c r="T31" s="5" t="s">
        <v>60</v>
      </c>
      <c r="U31" s="5" t="s">
        <v>60</v>
      </c>
      <c r="V31" s="5" t="s">
        <v>60</v>
      </c>
      <c r="W31" s="5" t="s">
        <v>60</v>
      </c>
      <c r="X31" s="5" t="s">
        <v>60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6">
        <v>0</v>
      </c>
    </row>
    <row r="32" spans="1:37" x14ac:dyDescent="0.2">
      <c r="A32" s="3" t="s">
        <v>29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 t="s">
        <v>60</v>
      </c>
      <c r="M32" s="5" t="s">
        <v>60</v>
      </c>
      <c r="N32" s="5" t="s">
        <v>60</v>
      </c>
      <c r="O32" s="5" t="s">
        <v>60</v>
      </c>
      <c r="P32" s="5" t="s">
        <v>60</v>
      </c>
      <c r="Q32" s="5" t="s">
        <v>60</v>
      </c>
      <c r="R32" s="5" t="s">
        <v>60</v>
      </c>
      <c r="S32" s="5" t="s">
        <v>60</v>
      </c>
      <c r="T32" s="5" t="s">
        <v>60</v>
      </c>
      <c r="U32" s="5" t="s">
        <v>60</v>
      </c>
      <c r="V32" s="5" t="s">
        <v>60</v>
      </c>
      <c r="W32" s="5" t="s">
        <v>60</v>
      </c>
      <c r="X32" s="5" t="s">
        <v>60</v>
      </c>
      <c r="Y32" s="4">
        <v>55127700</v>
      </c>
      <c r="Z32" s="4">
        <v>0</v>
      </c>
      <c r="AA32" s="4">
        <v>0</v>
      </c>
      <c r="AB32" s="4">
        <v>3120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5" t="s">
        <v>60</v>
      </c>
      <c r="AJ32" s="4">
        <v>0</v>
      </c>
      <c r="AK32" s="6">
        <v>0</v>
      </c>
    </row>
    <row r="33" spans="1:37" x14ac:dyDescent="0.2">
      <c r="A33" s="3" t="s">
        <v>30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 t="s">
        <v>60</v>
      </c>
      <c r="M33" s="5" t="s">
        <v>60</v>
      </c>
      <c r="N33" s="5" t="s">
        <v>60</v>
      </c>
      <c r="O33" s="5" t="s">
        <v>60</v>
      </c>
      <c r="P33" s="5" t="s">
        <v>60</v>
      </c>
      <c r="Q33" s="5" t="s">
        <v>60</v>
      </c>
      <c r="R33" s="5" t="s">
        <v>60</v>
      </c>
      <c r="S33" s="5" t="s">
        <v>60</v>
      </c>
      <c r="T33" s="5" t="s">
        <v>60</v>
      </c>
      <c r="U33" s="5" t="s">
        <v>60</v>
      </c>
      <c r="V33" s="5" t="s">
        <v>60</v>
      </c>
      <c r="W33" s="5" t="s">
        <v>60</v>
      </c>
      <c r="X33" s="5" t="s">
        <v>60</v>
      </c>
      <c r="Y33" s="5" t="s">
        <v>60</v>
      </c>
      <c r="Z33" s="4">
        <v>299000</v>
      </c>
      <c r="AA33" s="4">
        <v>344000</v>
      </c>
      <c r="AB33" s="5" t="s">
        <v>60</v>
      </c>
      <c r="AC33" s="5" t="s">
        <v>60</v>
      </c>
      <c r="AD33" s="5" t="s">
        <v>60</v>
      </c>
      <c r="AE33" s="5" t="s">
        <v>60</v>
      </c>
      <c r="AF33" s="5" t="s">
        <v>60</v>
      </c>
      <c r="AG33" s="5" t="s">
        <v>60</v>
      </c>
      <c r="AH33" s="5" t="s">
        <v>60</v>
      </c>
      <c r="AI33" s="5" t="s">
        <v>60</v>
      </c>
      <c r="AJ33" s="4">
        <v>0</v>
      </c>
      <c r="AK33" s="6">
        <v>0.48299999999999998</v>
      </c>
    </row>
    <row r="34" spans="1:37" x14ac:dyDescent="0.2">
      <c r="A34" s="3" t="s">
        <v>31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 t="s">
        <v>60</v>
      </c>
      <c r="M34" s="5" t="s">
        <v>60</v>
      </c>
      <c r="N34" s="5" t="s">
        <v>60</v>
      </c>
      <c r="O34" s="5" t="s">
        <v>60</v>
      </c>
      <c r="P34" s="5" t="s">
        <v>60</v>
      </c>
      <c r="Q34" s="5" t="s">
        <v>60</v>
      </c>
      <c r="R34" s="5" t="s">
        <v>60</v>
      </c>
      <c r="S34" s="5" t="s">
        <v>60</v>
      </c>
      <c r="T34" s="5" t="s">
        <v>60</v>
      </c>
      <c r="U34" s="5" t="s">
        <v>60</v>
      </c>
      <c r="V34" s="5" t="s">
        <v>60</v>
      </c>
      <c r="W34" s="5" t="s">
        <v>60</v>
      </c>
      <c r="X34" s="5" t="s">
        <v>60</v>
      </c>
      <c r="Y34" s="4">
        <v>785000</v>
      </c>
      <c r="Z34" s="4">
        <v>1530000</v>
      </c>
      <c r="AA34" s="4">
        <v>899000</v>
      </c>
      <c r="AB34" s="4">
        <v>483000</v>
      </c>
      <c r="AC34" s="5" t="s">
        <v>60</v>
      </c>
      <c r="AD34" s="5" t="s">
        <v>60</v>
      </c>
      <c r="AE34" s="5" t="s">
        <v>60</v>
      </c>
      <c r="AF34" s="5" t="s">
        <v>60</v>
      </c>
      <c r="AG34" s="5" t="s">
        <v>60</v>
      </c>
      <c r="AH34" s="5" t="s">
        <v>60</v>
      </c>
      <c r="AI34" s="5" t="s">
        <v>60</v>
      </c>
      <c r="AJ34" s="5" t="s">
        <v>60</v>
      </c>
      <c r="AK34" s="6">
        <v>0</v>
      </c>
    </row>
    <row r="35" spans="1:37" x14ac:dyDescent="0.2">
      <c r="A35" s="3" t="s">
        <v>32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 t="s">
        <v>60</v>
      </c>
      <c r="M35" s="5" t="s">
        <v>60</v>
      </c>
      <c r="N35" s="5" t="s">
        <v>60</v>
      </c>
      <c r="O35" s="5" t="s">
        <v>60</v>
      </c>
      <c r="P35" s="5" t="s">
        <v>60</v>
      </c>
      <c r="Q35" s="5" t="s">
        <v>60</v>
      </c>
      <c r="R35" s="5" t="s">
        <v>60</v>
      </c>
      <c r="S35" s="5" t="s">
        <v>60</v>
      </c>
      <c r="T35" s="5" t="s">
        <v>60</v>
      </c>
      <c r="U35" s="5" t="s">
        <v>60</v>
      </c>
      <c r="V35" s="5" t="s">
        <v>60</v>
      </c>
      <c r="W35" s="5" t="s">
        <v>60</v>
      </c>
      <c r="X35" s="5" t="s">
        <v>60</v>
      </c>
      <c r="Y35" s="5" t="s">
        <v>60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6">
        <v>0.10299999999999999</v>
      </c>
    </row>
    <row r="36" spans="1:37" x14ac:dyDescent="0.2">
      <c r="A36" s="3" t="s">
        <v>33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 t="s">
        <v>60</v>
      </c>
      <c r="M36" s="5" t="s">
        <v>60</v>
      </c>
      <c r="N36" s="5" t="s">
        <v>60</v>
      </c>
      <c r="O36" s="5" t="s">
        <v>60</v>
      </c>
      <c r="P36" s="5" t="s">
        <v>60</v>
      </c>
      <c r="Q36" s="5" t="s">
        <v>60</v>
      </c>
      <c r="R36" s="5" t="s">
        <v>60</v>
      </c>
      <c r="S36" s="4">
        <v>0</v>
      </c>
      <c r="T36" s="5" t="s">
        <v>60</v>
      </c>
      <c r="U36" s="5" t="s">
        <v>60</v>
      </c>
      <c r="V36" s="5" t="s">
        <v>60</v>
      </c>
      <c r="W36" s="5" t="s">
        <v>60</v>
      </c>
      <c r="X36" s="5" t="s">
        <v>60</v>
      </c>
      <c r="Y36" s="5" t="s">
        <v>60</v>
      </c>
      <c r="Z36" s="5" t="s">
        <v>60</v>
      </c>
      <c r="AA36" s="5" t="s">
        <v>60</v>
      </c>
      <c r="AB36" s="5" t="s">
        <v>60</v>
      </c>
      <c r="AC36" s="5" t="s">
        <v>60</v>
      </c>
      <c r="AD36" s="5" t="s">
        <v>60</v>
      </c>
      <c r="AE36" s="5" t="s">
        <v>60</v>
      </c>
      <c r="AF36" s="4">
        <v>263000</v>
      </c>
      <c r="AG36" s="5" t="s">
        <v>60</v>
      </c>
      <c r="AH36" s="5" t="s">
        <v>60</v>
      </c>
      <c r="AI36" s="4">
        <v>103000</v>
      </c>
      <c r="AJ36" s="5" t="s">
        <v>60</v>
      </c>
      <c r="AK36" s="6">
        <v>1.0061E-2</v>
      </c>
    </row>
    <row r="37" spans="1:37" x14ac:dyDescent="0.2">
      <c r="A37" s="3" t="s">
        <v>34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 t="s">
        <v>60</v>
      </c>
      <c r="M37" s="5" t="s">
        <v>60</v>
      </c>
      <c r="N37" s="5" t="s">
        <v>60</v>
      </c>
      <c r="O37" s="5" t="s">
        <v>60</v>
      </c>
      <c r="P37" s="5" t="s">
        <v>60</v>
      </c>
      <c r="Q37" s="4">
        <v>327163000</v>
      </c>
      <c r="R37" s="4">
        <v>226496000</v>
      </c>
      <c r="S37" s="5" t="s">
        <v>60</v>
      </c>
      <c r="T37" s="5" t="s">
        <v>60</v>
      </c>
      <c r="U37" s="5" t="s">
        <v>60</v>
      </c>
      <c r="V37" s="5" t="s">
        <v>60</v>
      </c>
      <c r="W37" s="5" t="s">
        <v>60</v>
      </c>
      <c r="X37" s="5" t="s">
        <v>60</v>
      </c>
      <c r="Y37" s="4">
        <v>178816644</v>
      </c>
      <c r="Z37" s="5" t="s">
        <v>60</v>
      </c>
      <c r="AA37" s="5" t="s">
        <v>60</v>
      </c>
      <c r="AB37" s="5" t="s">
        <v>60</v>
      </c>
      <c r="AC37" s="5" t="s">
        <v>60</v>
      </c>
      <c r="AD37" s="5" t="s">
        <v>60</v>
      </c>
      <c r="AE37" s="5" t="s">
        <v>60</v>
      </c>
      <c r="AF37" s="4">
        <v>0</v>
      </c>
      <c r="AG37" s="4">
        <v>0</v>
      </c>
      <c r="AH37" s="4">
        <v>0</v>
      </c>
      <c r="AI37" s="4">
        <v>0</v>
      </c>
      <c r="AJ37" s="4">
        <v>10061</v>
      </c>
      <c r="AK37" s="6">
        <v>0</v>
      </c>
    </row>
    <row r="38" spans="1:37" x14ac:dyDescent="0.2">
      <c r="A38" s="3" t="s">
        <v>35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 t="s">
        <v>60</v>
      </c>
      <c r="M38" s="5" t="s">
        <v>60</v>
      </c>
      <c r="N38" s="5" t="s">
        <v>60</v>
      </c>
      <c r="O38" s="5" t="s">
        <v>60</v>
      </c>
      <c r="P38" s="5" t="s">
        <v>60</v>
      </c>
      <c r="Q38" s="5" t="s">
        <v>60</v>
      </c>
      <c r="R38" s="4">
        <v>0</v>
      </c>
      <c r="S38" s="5" t="s">
        <v>60</v>
      </c>
      <c r="T38" s="5" t="s">
        <v>60</v>
      </c>
      <c r="U38" s="5" t="s">
        <v>60</v>
      </c>
      <c r="V38" s="5" t="s">
        <v>60</v>
      </c>
      <c r="W38" s="5" t="s">
        <v>60</v>
      </c>
      <c r="X38" s="5" t="s">
        <v>60</v>
      </c>
      <c r="Y38" s="5" t="s">
        <v>60</v>
      </c>
      <c r="Z38" s="4">
        <v>0</v>
      </c>
      <c r="AA38" s="4">
        <v>0</v>
      </c>
      <c r="AB38" s="5" t="s">
        <v>60</v>
      </c>
      <c r="AC38" s="5" t="s">
        <v>60</v>
      </c>
      <c r="AD38" s="5" t="s">
        <v>60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6">
        <v>0</v>
      </c>
    </row>
    <row r="39" spans="1:37" x14ac:dyDescent="0.2">
      <c r="A39" s="3" t="s">
        <v>36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 t="s">
        <v>60</v>
      </c>
      <c r="M39" s="5" t="s">
        <v>60</v>
      </c>
      <c r="N39" s="5" t="s">
        <v>60</v>
      </c>
      <c r="O39" s="5" t="s">
        <v>60</v>
      </c>
      <c r="P39" s="5" t="s">
        <v>60</v>
      </c>
      <c r="Q39" s="5" t="s">
        <v>60</v>
      </c>
      <c r="R39" s="5" t="s">
        <v>60</v>
      </c>
      <c r="S39" s="5" t="s">
        <v>60</v>
      </c>
      <c r="T39" s="5" t="s">
        <v>60</v>
      </c>
      <c r="U39" s="5" t="s">
        <v>60</v>
      </c>
      <c r="V39" s="5" t="s">
        <v>60</v>
      </c>
      <c r="W39" s="5" t="s">
        <v>60</v>
      </c>
      <c r="X39" s="5" t="s">
        <v>60</v>
      </c>
      <c r="Y39" s="5" t="s">
        <v>60</v>
      </c>
      <c r="Z39" s="5" t="s">
        <v>60</v>
      </c>
      <c r="AA39" s="5" t="s">
        <v>60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6">
        <v>1.312E-3</v>
      </c>
    </row>
    <row r="40" spans="1:37" x14ac:dyDescent="0.2">
      <c r="A40" s="3" t="s">
        <v>37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 t="s">
        <v>60</v>
      </c>
      <c r="M40" s="5" t="s">
        <v>60</v>
      </c>
      <c r="N40" s="5" t="s">
        <v>60</v>
      </c>
      <c r="O40" s="5" t="s">
        <v>60</v>
      </c>
      <c r="P40" s="5" t="s">
        <v>60</v>
      </c>
      <c r="Q40" s="5" t="s">
        <v>60</v>
      </c>
      <c r="R40" s="5" t="s">
        <v>60</v>
      </c>
      <c r="S40" s="5" t="s">
        <v>60</v>
      </c>
      <c r="T40" s="5" t="s">
        <v>60</v>
      </c>
      <c r="U40" s="5" t="s">
        <v>60</v>
      </c>
      <c r="V40" s="5" t="s">
        <v>60</v>
      </c>
      <c r="W40" s="5" t="s">
        <v>60</v>
      </c>
      <c r="X40" s="5" t="s">
        <v>60</v>
      </c>
      <c r="Y40" s="4">
        <v>1595</v>
      </c>
      <c r="Z40" s="4">
        <v>911</v>
      </c>
      <c r="AA40" s="4">
        <v>871</v>
      </c>
      <c r="AB40" s="4">
        <v>1915</v>
      </c>
      <c r="AC40" s="4">
        <v>3165</v>
      </c>
      <c r="AD40" s="4">
        <v>1005</v>
      </c>
      <c r="AE40" s="4">
        <v>943</v>
      </c>
      <c r="AF40" s="4">
        <v>947</v>
      </c>
      <c r="AG40" s="4">
        <v>883</v>
      </c>
      <c r="AH40" s="4">
        <v>722</v>
      </c>
      <c r="AI40" s="4">
        <v>1520</v>
      </c>
      <c r="AJ40" s="4">
        <v>1104</v>
      </c>
      <c r="AK40" s="6">
        <v>0</v>
      </c>
    </row>
    <row r="41" spans="1:37" x14ac:dyDescent="0.2">
      <c r="A41" s="3" t="s">
        <v>38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 t="s">
        <v>60</v>
      </c>
      <c r="M41" s="5" t="s">
        <v>60</v>
      </c>
      <c r="N41" s="5" t="s">
        <v>60</v>
      </c>
      <c r="O41" s="5" t="s">
        <v>60</v>
      </c>
      <c r="P41" s="5" t="s">
        <v>60</v>
      </c>
      <c r="Q41" s="5" t="s">
        <v>60</v>
      </c>
      <c r="R41" s="5" t="s">
        <v>60</v>
      </c>
      <c r="S41" s="5" t="s">
        <v>60</v>
      </c>
      <c r="T41" s="5" t="s">
        <v>60</v>
      </c>
      <c r="U41" s="5" t="s">
        <v>60</v>
      </c>
      <c r="V41" s="5" t="s">
        <v>60</v>
      </c>
      <c r="W41" s="5" t="s">
        <v>60</v>
      </c>
      <c r="X41" s="5" t="s">
        <v>60</v>
      </c>
      <c r="Y41" s="5" t="s">
        <v>60</v>
      </c>
      <c r="Z41" s="5" t="s">
        <v>60</v>
      </c>
      <c r="AA41" s="5" t="s">
        <v>60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5" t="s">
        <v>60</v>
      </c>
      <c r="AH41" s="4">
        <v>0</v>
      </c>
      <c r="AI41" s="4">
        <v>0</v>
      </c>
      <c r="AJ41" s="4">
        <v>0</v>
      </c>
      <c r="AK41" s="6">
        <v>0</v>
      </c>
    </row>
    <row r="42" spans="1:37" x14ac:dyDescent="0.2">
      <c r="A42" s="3" t="s">
        <v>39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 t="s">
        <v>60</v>
      </c>
      <c r="M42" s="5" t="s">
        <v>60</v>
      </c>
      <c r="N42" s="5" t="s">
        <v>60</v>
      </c>
      <c r="O42" s="5" t="s">
        <v>60</v>
      </c>
      <c r="P42" s="5" t="s">
        <v>60</v>
      </c>
      <c r="Q42" s="5" t="s">
        <v>60</v>
      </c>
      <c r="R42" s="5" t="s">
        <v>60</v>
      </c>
      <c r="S42" s="5" t="s">
        <v>60</v>
      </c>
      <c r="T42" s="5" t="s">
        <v>60</v>
      </c>
      <c r="U42" s="5" t="s">
        <v>60</v>
      </c>
      <c r="V42" s="5" t="s">
        <v>60</v>
      </c>
      <c r="W42" s="5" t="s">
        <v>60</v>
      </c>
      <c r="X42" s="5" t="s">
        <v>60</v>
      </c>
      <c r="Y42" s="5" t="s">
        <v>60</v>
      </c>
      <c r="Z42" s="5" t="s">
        <v>60</v>
      </c>
      <c r="AA42" s="5" t="s">
        <v>60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6">
        <v>0</v>
      </c>
    </row>
    <row r="43" spans="1:37" x14ac:dyDescent="0.2">
      <c r="A43" s="3" t="s">
        <v>40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 t="s">
        <v>60</v>
      </c>
      <c r="M43" s="5" t="s">
        <v>60</v>
      </c>
      <c r="N43" s="5" t="s">
        <v>60</v>
      </c>
      <c r="O43" s="5" t="s">
        <v>60</v>
      </c>
      <c r="P43" s="5" t="s">
        <v>60</v>
      </c>
      <c r="Q43" s="5" t="s">
        <v>60</v>
      </c>
      <c r="R43" s="5" t="s">
        <v>60</v>
      </c>
      <c r="S43" s="5" t="s">
        <v>60</v>
      </c>
      <c r="T43" s="5" t="s">
        <v>60</v>
      </c>
      <c r="U43" s="5" t="s">
        <v>60</v>
      </c>
      <c r="V43" s="5" t="s">
        <v>60</v>
      </c>
      <c r="W43" s="5" t="s">
        <v>60</v>
      </c>
      <c r="X43" s="5" t="s">
        <v>60</v>
      </c>
      <c r="Y43" s="5" t="s">
        <v>60</v>
      </c>
      <c r="Z43" s="5" t="s">
        <v>60</v>
      </c>
      <c r="AA43" s="5" t="s">
        <v>60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6">
        <v>0</v>
      </c>
    </row>
    <row r="44" spans="1:37" x14ac:dyDescent="0.2">
      <c r="A44" s="3" t="s">
        <v>41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 t="s">
        <v>60</v>
      </c>
      <c r="M44" s="5" t="s">
        <v>60</v>
      </c>
      <c r="N44" s="5" t="s">
        <v>60</v>
      </c>
      <c r="O44" s="5" t="s">
        <v>60</v>
      </c>
      <c r="P44" s="5" t="s">
        <v>60</v>
      </c>
      <c r="Q44" s="5" t="s">
        <v>60</v>
      </c>
      <c r="R44" s="5" t="s">
        <v>60</v>
      </c>
      <c r="S44" s="5" t="s">
        <v>60</v>
      </c>
      <c r="T44" s="5" t="s">
        <v>60</v>
      </c>
      <c r="U44" s="5" t="s">
        <v>60</v>
      </c>
      <c r="V44" s="5" t="s">
        <v>60</v>
      </c>
      <c r="W44" s="5" t="s">
        <v>60</v>
      </c>
      <c r="X44" s="5" t="s">
        <v>60</v>
      </c>
      <c r="Y44" s="5" t="s">
        <v>60</v>
      </c>
      <c r="Z44" s="5" t="s">
        <v>60</v>
      </c>
      <c r="AA44" s="5" t="s">
        <v>60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5" t="s">
        <v>60</v>
      </c>
      <c r="AH44" s="5" t="s">
        <v>60</v>
      </c>
      <c r="AI44" s="5" t="s">
        <v>60</v>
      </c>
      <c r="AJ44" s="5" t="s">
        <v>60</v>
      </c>
      <c r="AK44" s="6">
        <v>0</v>
      </c>
    </row>
    <row r="45" spans="1:37" x14ac:dyDescent="0.2">
      <c r="A45" s="3" t="s">
        <v>62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 t="s">
        <v>60</v>
      </c>
      <c r="M45" s="5" t="s">
        <v>60</v>
      </c>
      <c r="N45" s="5" t="s">
        <v>60</v>
      </c>
      <c r="O45" s="5" t="s">
        <v>60</v>
      </c>
      <c r="P45" s="5" t="s">
        <v>60</v>
      </c>
      <c r="Q45" s="5" t="s">
        <v>60</v>
      </c>
      <c r="R45" s="5" t="s">
        <v>60</v>
      </c>
      <c r="S45" s="5" t="s">
        <v>60</v>
      </c>
      <c r="T45" s="5" t="s">
        <v>60</v>
      </c>
      <c r="U45" s="5" t="s">
        <v>60</v>
      </c>
      <c r="V45" s="5" t="s">
        <v>60</v>
      </c>
      <c r="W45" s="5" t="s">
        <v>60</v>
      </c>
      <c r="X45" s="5" t="s">
        <v>60</v>
      </c>
      <c r="Y45" s="4">
        <v>2206736609</v>
      </c>
      <c r="Z45" s="4">
        <v>2541488499</v>
      </c>
      <c r="AA45" s="4">
        <v>1800460582</v>
      </c>
      <c r="AB45" s="4">
        <v>1200000000</v>
      </c>
      <c r="AC45" s="4">
        <v>1488055520</v>
      </c>
      <c r="AD45" s="4">
        <v>1399835615</v>
      </c>
      <c r="AE45" s="4">
        <v>1200000000</v>
      </c>
      <c r="AF45" s="4">
        <v>1200000000</v>
      </c>
      <c r="AG45" s="4">
        <v>1542544510</v>
      </c>
      <c r="AH45" s="4">
        <v>1500000000</v>
      </c>
      <c r="AI45" s="4">
        <v>1600000000</v>
      </c>
      <c r="AJ45" s="4">
        <v>2400000000</v>
      </c>
    </row>
    <row r="46" spans="1:37" x14ac:dyDescent="0.2">
      <c r="A46" s="3" t="s">
        <v>63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 t="s">
        <v>60</v>
      </c>
      <c r="M46" s="5" t="s">
        <v>60</v>
      </c>
      <c r="N46" s="5" t="s">
        <v>60</v>
      </c>
      <c r="O46" s="5" t="s">
        <v>60</v>
      </c>
      <c r="P46" s="5" t="s">
        <v>60</v>
      </c>
      <c r="Q46" s="5" t="s">
        <v>60</v>
      </c>
      <c r="R46" s="5" t="s">
        <v>60</v>
      </c>
      <c r="S46" s="5" t="s">
        <v>60</v>
      </c>
      <c r="T46" s="5" t="s">
        <v>60</v>
      </c>
      <c r="U46" s="5" t="s">
        <v>60</v>
      </c>
      <c r="V46" s="5" t="s">
        <v>60</v>
      </c>
      <c r="W46" s="5" t="s">
        <v>60</v>
      </c>
      <c r="X46" s="5" t="s">
        <v>60</v>
      </c>
      <c r="Y46" s="4">
        <v>2206865784</v>
      </c>
      <c r="Z46" s="4">
        <v>2542488499</v>
      </c>
      <c r="AA46" s="4">
        <v>1801466601</v>
      </c>
      <c r="AB46" s="4">
        <v>1200837610</v>
      </c>
      <c r="AC46" s="4">
        <v>1488183069</v>
      </c>
      <c r="AD46" s="4">
        <v>1400000000</v>
      </c>
      <c r="AE46" s="4">
        <v>1200000000</v>
      </c>
      <c r="AF46" s="4">
        <v>1200000000</v>
      </c>
      <c r="AG46" s="4">
        <v>1544044510</v>
      </c>
      <c r="AH46" s="4">
        <v>1500000000</v>
      </c>
      <c r="AI46" s="4">
        <v>1600000000</v>
      </c>
      <c r="AJ46" s="4">
        <v>2400000000</v>
      </c>
    </row>
    <row r="47" spans="1:37" x14ac:dyDescent="0.2">
      <c r="A47" s="3" t="s">
        <v>42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 t="s">
        <v>60</v>
      </c>
      <c r="M47" s="5" t="s">
        <v>60</v>
      </c>
      <c r="N47" s="5" t="s">
        <v>60</v>
      </c>
      <c r="O47" s="5" t="s">
        <v>60</v>
      </c>
      <c r="P47" s="5" t="s">
        <v>60</v>
      </c>
      <c r="Q47" s="5" t="s">
        <v>60</v>
      </c>
      <c r="R47" s="5" t="s">
        <v>60</v>
      </c>
      <c r="S47" s="5" t="s">
        <v>60</v>
      </c>
      <c r="T47" s="5" t="s">
        <v>60</v>
      </c>
      <c r="U47" s="5" t="s">
        <v>60</v>
      </c>
      <c r="V47" s="5" t="s">
        <v>60</v>
      </c>
      <c r="W47" s="5" t="s">
        <v>60</v>
      </c>
      <c r="X47" s="5" t="s">
        <v>60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</row>
    <row r="48" spans="1:37" x14ac:dyDescent="0.2">
      <c r="A48" s="7" t="s">
        <v>66</v>
      </c>
      <c r="B48" s="1"/>
      <c r="C48" s="1"/>
      <c r="D48" s="1">
        <v>184000000</v>
      </c>
      <c r="E48" s="1"/>
      <c r="F48" s="1">
        <v>330000000</v>
      </c>
      <c r="G48" s="1"/>
      <c r="H48" s="1"/>
      <c r="I48" s="1"/>
      <c r="J48" s="1"/>
      <c r="K48" s="1"/>
      <c r="Z48" s="8">
        <v>684623000</v>
      </c>
      <c r="AA48">
        <v>496222000</v>
      </c>
      <c r="AB48">
        <v>509709000</v>
      </c>
      <c r="AC48">
        <v>456856000</v>
      </c>
    </row>
    <row r="49" spans="1:32" x14ac:dyDescent="0.2">
      <c r="A49" s="7" t="s">
        <v>69</v>
      </c>
      <c r="AD49">
        <f>618.9-497.9</f>
        <v>121</v>
      </c>
      <c r="AE49">
        <f>633.9-534.4</f>
        <v>99.5</v>
      </c>
      <c r="AF49">
        <f>592-516.3</f>
        <v>75.700000000000045</v>
      </c>
    </row>
    <row r="50" spans="1:32" x14ac:dyDescent="0.2">
      <c r="A50" s="9" t="s">
        <v>73</v>
      </c>
      <c r="AE50" s="9">
        <f>477.1-491.9</f>
        <v>-14.799999999999955</v>
      </c>
      <c r="AF50">
        <f>393.5-304.2</f>
        <v>89.300000000000011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Data_orig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dcterms:created xsi:type="dcterms:W3CDTF">2023-05-15T14:29:47Z</dcterms:created>
  <dcterms:modified xsi:type="dcterms:W3CDTF">2023-05-15T14:29:47Z</dcterms:modified>
</cp:coreProperties>
</file>