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yCharm\00-master\Input\Intertemporal_example\"/>
    </mc:Choice>
  </mc:AlternateContent>
  <bookViews>
    <workbookView xWindow="-120" yWindow="-120" windowWidth="20730" windowHeight="11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24" i="6" l="1"/>
  <c r="J24" i="6"/>
  <c r="I24" i="6"/>
  <c r="G24" i="6"/>
  <c r="K22" i="6"/>
  <c r="I22" i="6"/>
  <c r="G22" i="6"/>
  <c r="K21" i="6"/>
  <c r="J21" i="6"/>
  <c r="I21" i="6"/>
  <c r="G21" i="6"/>
  <c r="K15" i="6"/>
  <c r="J15" i="6"/>
  <c r="I15" i="6"/>
  <c r="G15" i="6"/>
  <c r="K13" i="6"/>
  <c r="J13" i="6"/>
  <c r="I13" i="6"/>
  <c r="G13" i="6"/>
  <c r="K12" i="6"/>
  <c r="J12" i="6"/>
  <c r="I12" i="6"/>
  <c r="G12" i="6"/>
  <c r="K8" i="6"/>
  <c r="J8" i="6"/>
  <c r="I8" i="6"/>
  <c r="G8" i="6"/>
  <c r="K7" i="6"/>
  <c r="J7" i="6"/>
  <c r="I7" i="6"/>
  <c r="G7" i="6"/>
  <c r="K5" i="6"/>
  <c r="J5" i="6"/>
  <c r="I5" i="6"/>
  <c r="G5" i="6"/>
  <c r="E19" i="10"/>
  <c r="E18" i="10"/>
  <c r="E17" i="10"/>
  <c r="E15" i="10"/>
  <c r="E13" i="10"/>
  <c r="E12" i="10"/>
  <c r="E10" i="10"/>
  <c r="E9" i="10"/>
  <c r="Q7" i="9" l="1"/>
  <c r="P7" i="9"/>
  <c r="O7" i="9"/>
  <c r="Q6" i="9"/>
  <c r="P6" i="9"/>
  <c r="O6" i="9"/>
  <c r="Q5" i="9"/>
  <c r="P5" i="9"/>
  <c r="O5" i="9"/>
  <c r="B4" i="14" l="1"/>
  <c r="E3" i="10" l="1"/>
  <c r="E4" i="10"/>
  <c r="E5" i="10"/>
  <c r="E6" i="10"/>
  <c r="E7" i="10"/>
  <c r="E20" i="10"/>
  <c r="E21" i="10"/>
  <c r="E22" i="10"/>
  <c r="E23" i="10"/>
  <c r="E24" i="10"/>
  <c r="E25" i="10"/>
  <c r="E26" i="10"/>
  <c r="E27" i="10"/>
  <c r="E2" i="10"/>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<sst xmlns="http://schemas.openxmlformats.org/spreadsheetml/2006/main" count="454" uniqueCount="119">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</sst>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72">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tabSelected="1" workbookViewId="0">
      <selection activeCell="A2" sqref="A2"/>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71" priority="4">
      <formula>NOT(EXACT(INDIRECT("Z"&amp;ROW()-1&amp;"S1",FALSE()), INDIRECT("Z"&amp;ROW()&amp;"S1",FALSE())))</formula>
    </cfRule>
  </conditionalFormatting>
  <conditionalFormatting sqref="D34">
    <cfRule type="expression" dxfId="70" priority="3">
      <formula>NOT(EXACT(INDIRECT("Z"&amp;ROW()-1&amp;"S1",FALSE()), INDIRECT("Z"&amp;ROW()&amp;"S1",FALSE())))</formula>
    </cfRule>
  </conditionalFormatting>
  <conditionalFormatting sqref="B23:F23 B22:C22 E22:F22">
    <cfRule type="expression" dxfId="69" priority="2">
      <formula>NOT(EXACT(INDIRECT("Z"&amp;ROW()-1&amp;"S1",FALSE()), INDIRECT("Z"&amp;ROW()&amp;"S1",FALSE())))</formula>
    </cfRule>
  </conditionalFormatting>
  <conditionalFormatting sqref="D22">
    <cfRule type="expression" dxfId="68"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28800</v>
      </c>
      <c r="G5" s="46">
        <f>8/100*60</f>
        <v>4.8</v>
      </c>
      <c r="H5" s="50">
        <v>0.25</v>
      </c>
      <c r="I5" s="28">
        <f>((0.6*750000)/1)/0.6</f>
        <v>750000</v>
      </c>
      <c r="J5" s="28">
        <f>((0.6*10000)/1)/0.6</f>
        <v>10000</v>
      </c>
      <c r="K5" s="30">
        <f>((0.6*2.7)/1)/0.6</f>
        <v>2.7</v>
      </c>
      <c r="L5" s="69">
        <v>0</v>
      </c>
      <c r="M5" s="59">
        <v>7.0000000000000007E-2</v>
      </c>
      <c r="N5" s="31">
        <v>30</v>
      </c>
      <c r="O5" s="60" t="e">
        <v>#N/A</v>
      </c>
    </row>
    <row r="6" spans="1:15">
      <c r="A6" s="4" t="s">
        <v>46</v>
      </c>
      <c r="B6" s="4" t="s">
        <v>67</v>
      </c>
      <c r="C6" s="28">
        <v>0</v>
      </c>
      <c r="D6" s="28">
        <v>0</v>
      </c>
      <c r="E6" s="28">
        <v>0</v>
      </c>
      <c r="F6" s="46" t="s">
        <v>30</v>
      </c>
      <c r="G6" s="50">
        <v>0</v>
      </c>
      <c r="H6" s="28">
        <v>0</v>
      </c>
      <c r="I6" s="28">
        <v>99999</v>
      </c>
      <c r="J6" s="30">
        <v>0</v>
      </c>
      <c r="K6" s="28">
        <v>99999</v>
      </c>
      <c r="L6" s="28">
        <v>99999</v>
      </c>
      <c r="M6" s="59">
        <v>7.0000000000000007E-2</v>
      </c>
      <c r="N6" s="31">
        <v>1</v>
      </c>
      <c r="O6" s="60" t="e">
        <v>#N/A</v>
      </c>
    </row>
    <row r="7" spans="1:15">
      <c r="A7" s="4" t="s">
        <v>46</v>
      </c>
      <c r="B7" s="4" t="s">
        <v>73</v>
      </c>
      <c r="C7" s="28">
        <v>0</v>
      </c>
      <c r="D7" s="28">
        <v>10</v>
      </c>
      <c r="E7" s="28">
        <v>0</v>
      </c>
      <c r="F7" s="28">
        <v>24000</v>
      </c>
      <c r="G7" s="46">
        <f>1.5/100*60</f>
        <v>0.89999999999999991</v>
      </c>
      <c r="H7" s="50">
        <v>0.65</v>
      </c>
      <c r="I7" s="28">
        <f>(0.4*1500000)/0.4</f>
        <v>1500000</v>
      </c>
      <c r="J7" s="28">
        <f>(0.4*45000)/0.4</f>
        <v>45000</v>
      </c>
      <c r="K7" s="30">
        <f>(0.4*1.5)/0.4</f>
        <v>1.5000000000000002</v>
      </c>
      <c r="L7" s="28">
        <v>0</v>
      </c>
      <c r="M7" s="59">
        <v>7.0000000000000007E-2</v>
      </c>
      <c r="N7" s="31">
        <v>40</v>
      </c>
      <c r="O7" s="60" t="e">
        <v>#N/A</v>
      </c>
    </row>
    <row r="8" spans="1:15">
      <c r="A8" s="4" t="s">
        <v>46</v>
      </c>
      <c r="B8" s="4" t="s">
        <v>68</v>
      </c>
      <c r="C8" s="28">
        <v>0</v>
      </c>
      <c r="D8" s="28">
        <v>0</v>
      </c>
      <c r="E8" s="28">
        <v>0</v>
      </c>
      <c r="F8" s="28">
        <v>1750</v>
      </c>
      <c r="G8" s="46">
        <f>2/100*60</f>
        <v>1.2</v>
      </c>
      <c r="H8" s="50">
        <v>0</v>
      </c>
      <c r="I8" s="28">
        <f>(0.35*2500000)/0.35</f>
        <v>2500000</v>
      </c>
      <c r="J8" s="28">
        <f>(0.35*80000)/0.35</f>
        <v>80000</v>
      </c>
      <c r="K8" s="30">
        <f>(0.35*4)/0.35</f>
        <v>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40000</v>
      </c>
      <c r="G12" s="46">
        <f>1/100*60</f>
        <v>0.6</v>
      </c>
      <c r="H12" s="50">
        <v>0.5</v>
      </c>
      <c r="I12" s="28">
        <f>(0.4*1500000)/0.4</f>
        <v>1500000</v>
      </c>
      <c r="J12" s="28">
        <f>(0.4*45000)/0.4</f>
        <v>45000</v>
      </c>
      <c r="K12" s="30">
        <f>(0.4*1.5)/0.4</f>
        <v>1.5000000000000002</v>
      </c>
      <c r="L12" s="28">
        <v>0</v>
      </c>
      <c r="M12" s="59">
        <v>7.0000000000000007E-2</v>
      </c>
      <c r="N12" s="31">
        <v>40</v>
      </c>
      <c r="O12" s="60" t="e">
        <v>#N/A</v>
      </c>
    </row>
    <row r="13" spans="1:15">
      <c r="A13" s="4" t="s">
        <v>44</v>
      </c>
      <c r="B13" s="4" t="s">
        <v>72</v>
      </c>
      <c r="C13" s="28">
        <v>0</v>
      </c>
      <c r="D13" s="28">
        <v>0</v>
      </c>
      <c r="E13" s="28">
        <v>0</v>
      </c>
      <c r="F13" s="28">
        <v>36000</v>
      </c>
      <c r="G13" s="46">
        <f>8/100*60</f>
        <v>4.8</v>
      </c>
      <c r="H13" s="50">
        <v>0.25</v>
      </c>
      <c r="I13" s="28">
        <f>((0.6*750000)/1)/0.6</f>
        <v>750000</v>
      </c>
      <c r="J13" s="28">
        <f>((0.6*10000)/1)/0.6</f>
        <v>10000</v>
      </c>
      <c r="K13" s="30">
        <f>((0.6*2.7)/1)/0.6</f>
        <v>2.7</v>
      </c>
      <c r="L13" s="28">
        <v>0</v>
      </c>
      <c r="M13" s="59">
        <v>7.0000000000000007E-2</v>
      </c>
      <c r="N13" s="31">
        <v>30</v>
      </c>
      <c r="O13" s="60" t="e">
        <v>#N/A</v>
      </c>
    </row>
    <row r="14" spans="1:15">
      <c r="A14" s="4" t="s">
        <v>44</v>
      </c>
      <c r="B14" s="4" t="s">
        <v>67</v>
      </c>
      <c r="C14" s="28">
        <v>0</v>
      </c>
      <c r="D14" s="28">
        <v>0</v>
      </c>
      <c r="E14" s="28">
        <v>0</v>
      </c>
      <c r="F14" s="46" t="s">
        <v>30</v>
      </c>
      <c r="G14" s="50">
        <v>0</v>
      </c>
      <c r="H14" s="28">
        <v>0</v>
      </c>
      <c r="I14" s="28">
        <v>99999</v>
      </c>
      <c r="J14" s="30">
        <v>0</v>
      </c>
      <c r="K14" s="28">
        <v>99999</v>
      </c>
      <c r="L14" s="28">
        <v>99999</v>
      </c>
      <c r="M14" s="59">
        <v>7.0000000000000007E-2</v>
      </c>
      <c r="N14" s="31">
        <v>1</v>
      </c>
      <c r="O14" s="60" t="e">
        <v>#N/A</v>
      </c>
    </row>
    <row r="15" spans="1:15">
      <c r="A15" s="4" t="s">
        <v>44</v>
      </c>
      <c r="B15" s="4" t="s">
        <v>68</v>
      </c>
      <c r="C15" s="28">
        <v>0</v>
      </c>
      <c r="D15" s="28">
        <v>10</v>
      </c>
      <c r="E15" s="28">
        <v>0</v>
      </c>
      <c r="F15" s="28">
        <v>700</v>
      </c>
      <c r="G15" s="46">
        <f>2/100*60</f>
        <v>1.2</v>
      </c>
      <c r="H15" s="50">
        <v>0</v>
      </c>
      <c r="I15" s="28">
        <f>(0.35*2500000)/0.35</f>
        <v>2500000</v>
      </c>
      <c r="J15" s="28">
        <f>(0.35*80000)/0.35</f>
        <v>80000</v>
      </c>
      <c r="K15" s="30">
        <f>(0.35*4)/0.35</f>
        <v>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40000</v>
      </c>
      <c r="G21" s="46">
        <f>1/100*60</f>
        <v>0.6</v>
      </c>
      <c r="H21" s="50">
        <v>0.5</v>
      </c>
      <c r="I21" s="28">
        <f>(0.4*1500000)/0.4</f>
        <v>1500000</v>
      </c>
      <c r="J21" s="28">
        <f>(0.4*45000)/0.4</f>
        <v>45000</v>
      </c>
      <c r="K21" s="30">
        <f>(0.4*1.5)/0.4</f>
        <v>1.5000000000000002</v>
      </c>
      <c r="L21" s="28">
        <v>0</v>
      </c>
      <c r="M21" s="59">
        <v>7.0000000000000007E-2</v>
      </c>
      <c r="N21" s="31">
        <v>40</v>
      </c>
      <c r="O21" s="60" t="e">
        <v>#N/A</v>
      </c>
    </row>
    <row r="22" spans="1:15">
      <c r="A22" s="4" t="s">
        <v>45</v>
      </c>
      <c r="B22" s="4" t="s">
        <v>72</v>
      </c>
      <c r="C22" s="28">
        <v>0</v>
      </c>
      <c r="D22" s="28">
        <v>0</v>
      </c>
      <c r="E22" s="28">
        <v>0</v>
      </c>
      <c r="F22" s="28">
        <v>36000</v>
      </c>
      <c r="G22" s="46">
        <f>8/100*60</f>
        <v>4.8</v>
      </c>
      <c r="H22" s="50">
        <v>0.25</v>
      </c>
      <c r="I22" s="28">
        <f>((0.6*750000)/1)/0.6</f>
        <v>750000</v>
      </c>
      <c r="J22" s="28">
        <v>10000</v>
      </c>
      <c r="K22" s="30">
        <f>((0.6*2.7)/1)/0.6</f>
        <v>2.7</v>
      </c>
      <c r="L22" s="28">
        <v>0</v>
      </c>
      <c r="M22" s="59">
        <v>7.0000000000000007E-2</v>
      </c>
      <c r="N22" s="31">
        <v>30</v>
      </c>
      <c r="O22" s="60" t="e">
        <v>#N/A</v>
      </c>
    </row>
    <row r="23" spans="1:15">
      <c r="A23" s="4" t="s">
        <v>45</v>
      </c>
      <c r="B23" s="4" t="s">
        <v>67</v>
      </c>
      <c r="C23" s="28">
        <v>0</v>
      </c>
      <c r="D23" s="28">
        <v>0</v>
      </c>
      <c r="E23" s="28">
        <v>0</v>
      </c>
      <c r="F23" s="46" t="s">
        <v>30</v>
      </c>
      <c r="G23" s="50">
        <v>0</v>
      </c>
      <c r="H23" s="28">
        <v>0</v>
      </c>
      <c r="I23" s="28">
        <v>99999</v>
      </c>
      <c r="J23" s="30">
        <v>0</v>
      </c>
      <c r="K23" s="28">
        <v>99999</v>
      </c>
      <c r="L23" s="28">
        <v>99999</v>
      </c>
      <c r="M23" s="59">
        <v>7.0000000000000007E-2</v>
      </c>
      <c r="N23" s="31">
        <v>1</v>
      </c>
      <c r="O23" s="60" t="e">
        <v>#N/A</v>
      </c>
    </row>
    <row r="24" spans="1:15">
      <c r="A24" s="4" t="s">
        <v>45</v>
      </c>
      <c r="B24" s="4" t="s">
        <v>68</v>
      </c>
      <c r="C24" s="28">
        <v>0</v>
      </c>
      <c r="D24" s="28">
        <v>0</v>
      </c>
      <c r="E24" s="28">
        <v>0</v>
      </c>
      <c r="F24" s="28">
        <v>2100</v>
      </c>
      <c r="G24" s="46">
        <f>2/100*60</f>
        <v>1.2</v>
      </c>
      <c r="H24" s="50">
        <v>0</v>
      </c>
      <c r="I24" s="28">
        <f>(0.35*2500000)/0.35</f>
        <v>2500000</v>
      </c>
      <c r="J24" s="28">
        <f>(0.35*80000)/0.35</f>
        <v>80000</v>
      </c>
      <c r="K24" s="30">
        <f>(0.35*4)/0.35</f>
        <v>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phoneticPr fontId="0" type="noConversion"/>
  <conditionalFormatting sqref="A23 C23 A14 A6 A24:C24 A18:C22 C6 A7:C13 C14 A15:C15 A1:C5 A27:K1048576 P1:XFD1048576 O2:O26 N27:O1048576 N1:O2 N18:N25 N3:N16 M1:M1048576 E1:K1">
    <cfRule type="expression" dxfId="67" priority="52">
      <formula>NOT(EXACT(INDIRECT("Z"&amp;ROW()-1&amp;"S1",FALSE()), INDIRECT("Z"&amp;ROW()&amp;"S1",FALSE())))</formula>
    </cfRule>
  </conditionalFormatting>
  <conditionalFormatting sqref="B23">
    <cfRule type="expression" dxfId="66" priority="51">
      <formula>NOT(EXACT(INDIRECT("Z"&amp;ROW()-1&amp;"S1",FALSE()), INDIRECT("Z"&amp;ROW()&amp;"S1",FALSE())))</formula>
    </cfRule>
  </conditionalFormatting>
  <conditionalFormatting sqref="B14">
    <cfRule type="expression" dxfId="65" priority="50">
      <formula>NOT(EXACT(INDIRECT("Z"&amp;ROW()-1&amp;"S1",FALSE()), INDIRECT("Z"&amp;ROW()&amp;"S1",FALSE())))</formula>
    </cfRule>
  </conditionalFormatting>
  <conditionalFormatting sqref="B6">
    <cfRule type="expression" dxfId="64" priority="49">
      <formula>NOT(EXACT(INDIRECT("Z"&amp;ROW()-1&amp;"S1",FALSE()), INDIRECT("Z"&amp;ROW()&amp;"S1",FALSE())))</formula>
    </cfRule>
  </conditionalFormatting>
  <conditionalFormatting sqref="A25:A26">
    <cfRule type="expression" dxfId="63" priority="48">
      <formula>NOT(EXACT(INDIRECT("Z"&amp;ROW()-1&amp;"S1",FALSE()), INDIRECT("Z"&amp;ROW()&amp;"S1",FALSE())))</formula>
    </cfRule>
  </conditionalFormatting>
  <conditionalFormatting sqref="C25">
    <cfRule type="expression" dxfId="62" priority="47">
      <formula>NOT(EXACT(INDIRECT("Z"&amp;ROW()-1&amp;"S1",FALSE()), INDIRECT("Z"&amp;ROW()&amp;"S1",FALSE())))</formula>
    </cfRule>
  </conditionalFormatting>
  <conditionalFormatting sqref="B25">
    <cfRule type="expression" dxfId="61" priority="46">
      <formula>NOT(EXACT(INDIRECT("Z"&amp;ROW()-1&amp;"S1",FALSE()), INDIRECT("Z"&amp;ROW()&amp;"S1",FALSE())))</formula>
    </cfRule>
  </conditionalFormatting>
  <conditionalFormatting sqref="C26 N26">
    <cfRule type="expression" dxfId="60" priority="45">
      <formula>NOT(EXACT(INDIRECT("Z"&amp;ROW()-1&amp;"S1",FALSE()), INDIRECT("Z"&amp;ROW()&amp;"S1",FALSE())))</formula>
    </cfRule>
  </conditionalFormatting>
  <conditionalFormatting sqref="B26">
    <cfRule type="expression" dxfId="59" priority="44">
      <formula>NOT(EXACT(INDIRECT("Z"&amp;ROW()-1&amp;"S1",FALSE()), INDIRECT("Z"&amp;ROW()&amp;"S1",FALSE())))</formula>
    </cfRule>
  </conditionalFormatting>
  <conditionalFormatting sqref="A16:A17">
    <cfRule type="expression" dxfId="58" priority="42">
      <formula>NOT(EXACT(INDIRECT("Z"&amp;ROW()-1&amp;"S1",FALSE()), INDIRECT("Z"&amp;ROW()&amp;"S1",FALSE())))</formula>
    </cfRule>
  </conditionalFormatting>
  <conditionalFormatting sqref="C16">
    <cfRule type="expression" dxfId="57" priority="41">
      <formula>NOT(EXACT(INDIRECT("Z"&amp;ROW()-1&amp;"S1",FALSE()), INDIRECT("Z"&amp;ROW()&amp;"S1",FALSE())))</formula>
    </cfRule>
  </conditionalFormatting>
  <conditionalFormatting sqref="B16">
    <cfRule type="expression" dxfId="56" priority="40">
      <formula>NOT(EXACT(INDIRECT("Z"&amp;ROW()-1&amp;"S1",FALSE()), INDIRECT("Z"&amp;ROW()&amp;"S1",FALSE())))</formula>
    </cfRule>
  </conditionalFormatting>
  <conditionalFormatting sqref="C17 N17">
    <cfRule type="expression" dxfId="55" priority="39">
      <formula>NOT(EXACT(INDIRECT("Z"&amp;ROW()-1&amp;"S1",FALSE()), INDIRECT("Z"&amp;ROW()&amp;"S1",FALSE())))</formula>
    </cfRule>
  </conditionalFormatting>
  <conditionalFormatting sqref="B17">
    <cfRule type="expression" dxfId="54" priority="38">
      <formula>NOT(EXACT(INDIRECT("Z"&amp;ROW()-1&amp;"S1",FALSE()), INDIRECT("Z"&amp;ROW()&amp;"S1",FALSE())))</formula>
    </cfRule>
  </conditionalFormatting>
  <conditionalFormatting sqref="O3:O26">
    <cfRule type="expression" dxfId="53" priority="36">
      <formula>NOT(EXACT(INDIRECT("Z"&amp;ROW()-1&amp;"S1",FALSE()), INDIRECT("Z"&amp;ROW()&amp;"S1",FALSE())))</formula>
    </cfRule>
  </conditionalFormatting>
  <conditionalFormatting sqref="D19 D13:D16 D10:D11 D2:D8">
    <cfRule type="expression" dxfId="52" priority="35">
      <formula>NOT(EXACT(INDIRECT("Z"&amp;ROW()-1&amp;"S1",FALSE()), INDIRECT("Z"&amp;ROW()&amp;"S1",FALSE())))</formula>
    </cfRule>
  </conditionalFormatting>
  <conditionalFormatting sqref="D17:D18">
    <cfRule type="expression" dxfId="51" priority="34">
      <formula>NOT(EXACT(INDIRECT("Z"&amp;ROW()-1&amp;"S1",FALSE()), INDIRECT("Z"&amp;ROW()&amp;"S1",FALSE())))</formula>
    </cfRule>
  </conditionalFormatting>
  <conditionalFormatting sqref="D9">
    <cfRule type="expression" dxfId="50" priority="33">
      <formula>NOT(EXACT(INDIRECT("Z"&amp;ROW()-1&amp;"S1",FALSE()), INDIRECT("Z"&amp;ROW()&amp;"S1",FALSE())))</formula>
    </cfRule>
  </conditionalFormatting>
  <conditionalFormatting sqref="D12">
    <cfRule type="expression" dxfId="49" priority="32">
      <formula>NOT(EXACT(INDIRECT("Z"&amp;ROW()-1&amp;"S1",FALSE()), INDIRECT("Z"&amp;ROW()&amp;"S1",FALSE())))</formula>
    </cfRule>
  </conditionalFormatting>
  <conditionalFormatting sqref="D20">
    <cfRule type="expression" dxfId="48" priority="31">
      <formula>NOT(EXACT(INDIRECT("Z"&amp;ROW()-1&amp;"S1",FALSE()), INDIRECT("Z"&amp;ROW()&amp;"S1",FALSE())))</formula>
    </cfRule>
  </conditionalFormatting>
  <conditionalFormatting sqref="D22">
    <cfRule type="expression" dxfId="47" priority="30">
      <formula>NOT(EXACT(INDIRECT("Z"&amp;ROW()-1&amp;"S1",FALSE()), INDIRECT("Z"&amp;ROW()&amp;"S1",FALSE())))</formula>
    </cfRule>
  </conditionalFormatting>
  <conditionalFormatting sqref="D23">
    <cfRule type="expression" dxfId="46" priority="29">
      <formula>NOT(EXACT(INDIRECT("Z"&amp;ROW()-1&amp;"S1",FALSE()), INDIRECT("Z"&amp;ROW()&amp;"S1",FALSE())))</formula>
    </cfRule>
  </conditionalFormatting>
  <conditionalFormatting sqref="D24">
    <cfRule type="expression" dxfId="45" priority="28">
      <formula>NOT(EXACT(INDIRECT("Z"&amp;ROW()-1&amp;"S1",FALSE()), INDIRECT("Z"&amp;ROW()&amp;"S1",FALSE())))</formula>
    </cfRule>
  </conditionalFormatting>
  <conditionalFormatting sqref="D26">
    <cfRule type="expression" dxfId="44" priority="27">
      <formula>NOT(EXACT(INDIRECT("Z"&amp;ROW()-1&amp;"S1",FALSE()), INDIRECT("Z"&amp;ROW()&amp;"S1",FALSE())))</formula>
    </cfRule>
  </conditionalFormatting>
  <conditionalFormatting sqref="D21">
    <cfRule type="expression" dxfId="43" priority="26">
      <formula>NOT(EXACT(INDIRECT("Z"&amp;ROW()-1&amp;"S1",FALSE()), INDIRECT("Z"&amp;ROW()&amp;"S1",FALSE())))</formula>
    </cfRule>
  </conditionalFormatting>
  <conditionalFormatting sqref="D25">
    <cfRule type="expression" dxfId="42" priority="25">
      <formula>NOT(EXACT(INDIRECT("Z"&amp;ROW()-1&amp;"S1",FALSE()), INDIRECT("Z"&amp;ROW()&amp;"S1",FALSE())))</formula>
    </cfRule>
  </conditionalFormatting>
  <conditionalFormatting sqref="D1">
    <cfRule type="expression" dxfId="41" priority="24">
      <formula>NOT(EXACT(INDIRECT("Z"&amp;ROW()-1&amp;"S1",FALSE()), INDIRECT("Z"&amp;ROW()&amp;"S1",FALSE())))</formula>
    </cfRule>
  </conditionalFormatting>
  <conditionalFormatting sqref="L27:L1048576 L19 L10:L11 L13:L16 L1:L8">
    <cfRule type="expression" dxfId="40" priority="23">
      <formula>NOT(EXACT(INDIRECT("Z"&amp;ROW()-1&amp;"S1",FALSE()), INDIRECT("Z"&amp;ROW()&amp;"S1",FALSE())))</formula>
    </cfRule>
  </conditionalFormatting>
  <conditionalFormatting sqref="L17">
    <cfRule type="expression" dxfId="39" priority="22">
      <formula>NOT(EXACT(INDIRECT("Z"&amp;ROW()-1&amp;"S1",FALSE()), INDIRECT("Z"&amp;ROW()&amp;"S1",FALSE())))</formula>
    </cfRule>
  </conditionalFormatting>
  <conditionalFormatting sqref="L18">
    <cfRule type="expression" dxfId="38" priority="21">
      <formula>NOT(EXACT(INDIRECT("Z"&amp;ROW()-1&amp;"S1",FALSE()), INDIRECT("Z"&amp;ROW()&amp;"S1",FALSE())))</formula>
    </cfRule>
  </conditionalFormatting>
  <conditionalFormatting sqref="L9">
    <cfRule type="expression" dxfId="37" priority="20">
      <formula>NOT(EXACT(INDIRECT("Z"&amp;ROW()-1&amp;"S1",FALSE()), INDIRECT("Z"&amp;ROW()&amp;"S1",FALSE())))</formula>
    </cfRule>
  </conditionalFormatting>
  <conditionalFormatting sqref="L12">
    <cfRule type="expression" dxfId="36" priority="19">
      <formula>NOT(EXACT(INDIRECT("Z"&amp;ROW()-1&amp;"S1",FALSE()), INDIRECT("Z"&amp;ROW()&amp;"S1",FALSE())))</formula>
    </cfRule>
  </conditionalFormatting>
  <conditionalFormatting sqref="L20">
    <cfRule type="expression" dxfId="35" priority="18">
      <formula>NOT(EXACT(INDIRECT("Z"&amp;ROW()-1&amp;"S1",FALSE()), INDIRECT("Z"&amp;ROW()&amp;"S1",FALSE())))</formula>
    </cfRule>
  </conditionalFormatting>
  <conditionalFormatting sqref="L22">
    <cfRule type="expression" dxfId="34" priority="17">
      <formula>NOT(EXACT(INDIRECT("Z"&amp;ROW()-1&amp;"S1",FALSE()), INDIRECT("Z"&amp;ROW()&amp;"S1",FALSE())))</formula>
    </cfRule>
  </conditionalFormatting>
  <conditionalFormatting sqref="L23">
    <cfRule type="expression" dxfId="33" priority="16">
      <formula>NOT(EXACT(INDIRECT("Z"&amp;ROW()-1&amp;"S1",FALSE()), INDIRECT("Z"&amp;ROW()&amp;"S1",FALSE())))</formula>
    </cfRule>
  </conditionalFormatting>
  <conditionalFormatting sqref="L24">
    <cfRule type="expression" dxfId="32" priority="15">
      <formula>NOT(EXACT(INDIRECT("Z"&amp;ROW()-1&amp;"S1",FALSE()), INDIRECT("Z"&amp;ROW()&amp;"S1",FALSE())))</formula>
    </cfRule>
  </conditionalFormatting>
  <conditionalFormatting sqref="L26">
    <cfRule type="expression" dxfId="31" priority="14">
      <formula>NOT(EXACT(INDIRECT("Z"&amp;ROW()-1&amp;"S1",FALSE()), INDIRECT("Z"&amp;ROW()&amp;"S1",FALSE())))</formula>
    </cfRule>
  </conditionalFormatting>
  <conditionalFormatting sqref="L21">
    <cfRule type="expression" dxfId="30" priority="13">
      <formula>NOT(EXACT(INDIRECT("Z"&amp;ROW()-1&amp;"S1",FALSE()), INDIRECT("Z"&amp;ROW()&amp;"S1",FALSE())))</formula>
    </cfRule>
  </conditionalFormatting>
  <conditionalFormatting sqref="L25">
    <cfRule type="expression" dxfId="29" priority="12">
      <formula>NOT(EXACT(INDIRECT("Z"&amp;ROW()-1&amp;"S1",FALSE()), INDIRECT("Z"&amp;ROW()&amp;"S1",FALSE())))</formula>
    </cfRule>
  </conditionalFormatting>
  <conditionalFormatting sqref="E18:G22 E2:K5 I18:K22 E7:K13 E15:G15 H15:H22 I15:K15 H24:H26 I24:K24 E24:G24">
    <cfRule type="expression" dxfId="10" priority="11">
      <formula>NOT(EXACT(INDIRECT("Z"&amp;ROW()-1&amp;"S1",FALSE()), INDIRECT("Z"&amp;ROW()&amp;"S1",FALSE())))</formula>
    </cfRule>
  </conditionalFormatting>
  <conditionalFormatting sqref="E25:G25 I25:K25">
    <cfRule type="expression" dxfId="9" priority="10">
      <formula>NOT(EXACT(INDIRECT("Z"&amp;ROW()-1&amp;"S1",FALSE()), INDIRECT("Z"&amp;ROW()&amp;"S1",FALSE())))</formula>
    </cfRule>
  </conditionalFormatting>
  <conditionalFormatting sqref="E26:G26 I26:K26">
    <cfRule type="expression" dxfId="8" priority="9">
      <formula>NOT(EXACT(INDIRECT("Z"&amp;ROW()-1&amp;"S1",FALSE()), INDIRECT("Z"&amp;ROW()&amp;"S1",FALSE())))</formula>
    </cfRule>
  </conditionalFormatting>
  <conditionalFormatting sqref="E16:G16 I16:K16">
    <cfRule type="expression" dxfId="7" priority="8">
      <formula>NOT(EXACT(INDIRECT("Z"&amp;ROW()-1&amp;"S1",FALSE()), INDIRECT("Z"&amp;ROW()&amp;"S1",FALSE())))</formula>
    </cfRule>
  </conditionalFormatting>
  <conditionalFormatting sqref="E17:G17 I17:K17">
    <cfRule type="expression" dxfId="6" priority="7">
      <formula>NOT(EXACT(INDIRECT("Z"&amp;ROW()-1&amp;"S1",FALSE()), INDIRECT("Z"&amp;ROW()&amp;"S1",FALSE())))</formula>
    </cfRule>
  </conditionalFormatting>
  <conditionalFormatting sqref="E6:J6">
    <cfRule type="expression" dxfId="5" priority="6">
      <formula>NOT(EXACT(INDIRECT("Z"&amp;ROW()-1&amp;"S1",FALSE()), INDIRECT("Z"&amp;ROW()&amp;"S1",FALSE())))</formula>
    </cfRule>
  </conditionalFormatting>
  <conditionalFormatting sqref="K6">
    <cfRule type="expression" dxfId="4" priority="5">
      <formula>NOT(EXACT(INDIRECT("Z"&amp;ROW()-1&amp;"S1",FALSE()), INDIRECT("Z"&amp;ROW()&amp;"S1",FALSE())))</formula>
    </cfRule>
  </conditionalFormatting>
  <conditionalFormatting sqref="E14:J14">
    <cfRule type="expression" dxfId="3" priority="4">
      <formula>NOT(EXACT(INDIRECT("Z"&amp;ROW()-1&amp;"S1",FALSE()), INDIRECT("Z"&amp;ROW()&amp;"S1",FALSE())))</formula>
    </cfRule>
  </conditionalFormatting>
  <conditionalFormatting sqref="K14">
    <cfRule type="expression" dxfId="2" priority="3">
      <formula>NOT(EXACT(INDIRECT("Z"&amp;ROW()-1&amp;"S1",FALSE()), INDIRECT("Z"&amp;ROW()&amp;"S1",FALSE())))</formula>
    </cfRule>
  </conditionalFormatting>
  <conditionalFormatting sqref="E23:J23">
    <cfRule type="expression" dxfId="1" priority="2">
      <formula>NOT(EXACT(INDIRECT("Z"&amp;ROW()-1&amp;"S1",FALSE()), INDIRECT("Z"&amp;ROW()&amp;"S1",FALSE())))</formula>
    </cfRule>
  </conditionalFormatting>
  <conditionalFormatting sqref="K23">
    <cfRule type="expression" dxfId="0"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A8" sqref="A8:E19"/>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54" t="s">
        <v>72</v>
      </c>
      <c r="B8" s="54" t="s">
        <v>8</v>
      </c>
      <c r="C8" s="54" t="s">
        <v>63</v>
      </c>
      <c r="D8" s="29">
        <v>1.6666666666666667</v>
      </c>
      <c r="E8" s="29">
        <v>2</v>
      </c>
    </row>
    <row r="9" spans="1:5">
      <c r="A9" s="54" t="s">
        <v>72</v>
      </c>
      <c r="B9" s="54" t="s">
        <v>40</v>
      </c>
      <c r="C9" s="54" t="s">
        <v>64</v>
      </c>
      <c r="D9" s="29">
        <v>1</v>
      </c>
      <c r="E9" s="29" t="e">
        <f>NA()</f>
        <v>#N/A</v>
      </c>
    </row>
    <row r="10" spans="1:5">
      <c r="A10" s="54" t="s">
        <v>72</v>
      </c>
      <c r="B10" s="54" t="s">
        <v>28</v>
      </c>
      <c r="C10" s="54" t="s">
        <v>64</v>
      </c>
      <c r="D10" s="29">
        <v>0.33333333333333337</v>
      </c>
      <c r="E10" s="29">
        <f>D10*E8</f>
        <v>0.66666666666666674</v>
      </c>
    </row>
    <row r="11" spans="1:5">
      <c r="A11" s="54" t="s">
        <v>71</v>
      </c>
      <c r="B11" s="54" t="s">
        <v>41</v>
      </c>
      <c r="C11" s="54" t="s">
        <v>63</v>
      </c>
      <c r="D11" s="29">
        <v>6.25</v>
      </c>
      <c r="E11" s="29">
        <v>3.4999999999999996</v>
      </c>
    </row>
    <row r="12" spans="1:5">
      <c r="A12" s="54" t="s">
        <v>71</v>
      </c>
      <c r="B12" s="54" t="s">
        <v>40</v>
      </c>
      <c r="C12" s="54" t="s">
        <v>64</v>
      </c>
      <c r="D12" s="29">
        <v>1</v>
      </c>
      <c r="E12" s="29" t="e">
        <f>NA()</f>
        <v>#N/A</v>
      </c>
    </row>
    <row r="13" spans="1:5">
      <c r="A13" s="54" t="s">
        <v>71</v>
      </c>
      <c r="B13" s="54" t="s">
        <v>28</v>
      </c>
      <c r="C13" s="54" t="s">
        <v>64</v>
      </c>
      <c r="D13" s="29">
        <v>0.74999999999999989</v>
      </c>
      <c r="E13" s="29">
        <f>D13*E11</f>
        <v>2.6249999999999991</v>
      </c>
    </row>
    <row r="14" spans="1:5">
      <c r="A14" s="54" t="s">
        <v>73</v>
      </c>
      <c r="B14" s="54" t="s">
        <v>42</v>
      </c>
      <c r="C14" s="54" t="s">
        <v>63</v>
      </c>
      <c r="D14" s="29">
        <v>2.5</v>
      </c>
      <c r="E14" s="29">
        <v>5</v>
      </c>
    </row>
    <row r="15" spans="1:5">
      <c r="A15" s="54" t="s">
        <v>73</v>
      </c>
      <c r="B15" s="54" t="s">
        <v>40</v>
      </c>
      <c r="C15" s="54" t="s">
        <v>64</v>
      </c>
      <c r="D15" s="29">
        <v>1</v>
      </c>
      <c r="E15" s="29" t="e">
        <f>NA()</f>
        <v>#N/A</v>
      </c>
    </row>
    <row r="16" spans="1:5">
      <c r="A16" s="54" t="s">
        <v>73</v>
      </c>
      <c r="B16" s="54" t="s">
        <v>28</v>
      </c>
      <c r="C16" s="54" t="s">
        <v>64</v>
      </c>
      <c r="D16" s="29">
        <v>1</v>
      </c>
      <c r="E16" s="29">
        <v>0.8</v>
      </c>
    </row>
    <row r="17" spans="1:5">
      <c r="A17" s="54" t="s">
        <v>68</v>
      </c>
      <c r="B17" s="54" t="s">
        <v>39</v>
      </c>
      <c r="C17" s="54" t="s">
        <v>63</v>
      </c>
      <c r="D17" s="29">
        <v>2.8571428571428572</v>
      </c>
      <c r="E17" s="29" t="e">
        <f>NA()</f>
        <v>#N/A</v>
      </c>
    </row>
    <row r="18" spans="1:5">
      <c r="A18" s="54" t="s">
        <v>68</v>
      </c>
      <c r="B18" s="54" t="s">
        <v>40</v>
      </c>
      <c r="C18" s="54" t="s">
        <v>64</v>
      </c>
      <c r="D18" s="29">
        <v>1</v>
      </c>
      <c r="E18" s="29" t="e">
        <f>NA()</f>
        <v>#N/A</v>
      </c>
    </row>
    <row r="19" spans="1:5">
      <c r="A19" s="54" t="s">
        <v>68</v>
      </c>
      <c r="B19" s="54" t="s">
        <v>28</v>
      </c>
      <c r="C19" s="5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7 F1:XFD1048576 A20:D22">
    <cfRule type="expression" dxfId="28" priority="12">
      <formula>NOT(EXACT(INDIRECT("Z"&amp;ROW()-1&amp;"S1",FALSE()), INDIRECT("Z"&amp;ROW()&amp;"S1",FALSE())))</formula>
    </cfRule>
  </conditionalFormatting>
  <conditionalFormatting sqref="D1:D7 D28:D1048576 D20:D22">
    <cfRule type="dataBar" priority="1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7" priority="10">
      <formula>NOT(EXACT(INDIRECT("Z"&amp;ROW()-1&amp;"S1",FALSE()), INDIRECT("Z"&amp;ROW()&amp;"S1",FALSE())))</formula>
    </cfRule>
  </conditionalFormatting>
  <conditionalFormatting sqref="D23:D27">
    <cfRule type="dataBar" priority="9">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7 E20:E22">
    <cfRule type="expression" dxfId="26" priority="8">
      <formula>NOT(EXACT(INDIRECT("Z"&amp;ROW()-1&amp;"S1",FALSE()), INDIRECT("Z"&amp;ROW()&amp;"S1",FALSE())))</formula>
    </cfRule>
  </conditionalFormatting>
  <conditionalFormatting sqref="E1:E7 E28:E1048576 E20:E22">
    <cfRule type="dataBar" priority="7">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5" priority="6">
      <formula>NOT(EXACT(INDIRECT("Z"&amp;ROW()-1&amp;"S1",FALSE()), INDIRECT("Z"&amp;ROW()&amp;"S1",FALSE())))</formula>
    </cfRule>
  </conditionalFormatting>
  <conditionalFormatting sqref="E23:E27">
    <cfRule type="dataBar" priority="5">
      <dataBar>
        <cfvo type="num" val="0"/>
        <cfvo type="num" val="2"/>
        <color rgb="FF638EC6"/>
      </dataBar>
      <extLst>
        <ext xmlns:x14="http://schemas.microsoft.com/office/spreadsheetml/2009/9/main" uri="{B025F937-C7B1-47D3-B67F-A62EFF666E3E}">
          <x14:id>{498EC4D2-57D6-46F0-B6D6-7E6CB0EB5992}</x14:id>
        </ext>
      </extLst>
    </cfRule>
  </conditionalFormatting>
  <conditionalFormatting sqref="A8:D19">
    <cfRule type="expression" dxfId="12" priority="4">
      <formula>NOT(EXACT(INDIRECT("Z"&amp;ROW()-1&amp;"S1",FALSE()), INDIRECT("Z"&amp;ROW()&amp;"S1",FALSE())))</formula>
    </cfRule>
  </conditionalFormatting>
  <conditionalFormatting sqref="D8:D19">
    <cfRule type="dataBar" priority="3">
      <dataBar>
        <cfvo type="num" val="0"/>
        <cfvo type="num" val="2"/>
        <color rgb="FF638EC6"/>
      </dataBar>
      <extLst>
        <ext xmlns:x14="http://schemas.microsoft.com/office/spreadsheetml/2009/9/main" uri="{B025F937-C7B1-47D3-B67F-A62EFF666E3E}">
          <x14:id>{8E549021-A1BC-4800-9AA8-B01007F4C76F}</x14:id>
        </ext>
      </extLst>
    </cfRule>
  </conditionalFormatting>
  <conditionalFormatting sqref="E8:E19">
    <cfRule type="expression" dxfId="11" priority="2">
      <formula>NOT(EXACT(INDIRECT("Z"&amp;ROW()-1&amp;"S1",FALSE()), INDIRECT("Z"&amp;ROW()&amp;"S1",FALSE())))</formula>
    </cfRule>
  </conditionalFormatting>
  <conditionalFormatting sqref="E8:E19">
    <cfRule type="dataBar" priority="1">
      <dataBar>
        <cfvo type="num" val="0"/>
        <cfvo type="num" val="2"/>
        <color rgb="FF638EC6"/>
      </dataBar>
      <extLst>
        <ext xmlns:x14="http://schemas.microsoft.com/office/spreadsheetml/2009/9/main" uri="{B025F937-C7B1-47D3-B67F-A62EFF666E3E}">
          <x14:id>{7159A084-30EB-4002-87CF-3609087C7378}</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D1:D7 D28:D1048576 D20:D22</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E1:E7 E28:E1048576 E20:E22</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 xmlns:xm="http://schemas.microsoft.com/office/excel/2006/main">
          <x14:cfRule type="dataBar" id="{8E549021-A1BC-4800-9AA8-B01007F4C76F}">
            <x14:dataBar minLength="0" maxLength="100" gradient="0">
              <x14:cfvo type="num">
                <xm:f>0</xm:f>
              </x14:cfvo>
              <x14:cfvo type="num">
                <xm:f>2</xm:f>
              </x14:cfvo>
              <x14:negativeFillColor rgb="FFFF0000"/>
              <x14:axisColor rgb="FF000000"/>
            </x14:dataBar>
          </x14:cfRule>
          <xm:sqref>D8:D19</xm:sqref>
        </x14:conditionalFormatting>
        <x14:conditionalFormatting xmlns:xm="http://schemas.microsoft.com/office/excel/2006/main">
          <x14:cfRule type="dataBar" id="{7159A084-30EB-4002-87CF-3609087C7378}">
            <x14:dataBar minLength="0" maxLength="100" gradient="0">
              <x14:cfvo type="num">
                <xm:f>0</xm:f>
              </x14:cfvo>
              <x14:cfvo type="num">
                <xm:f>2</xm:f>
              </x14:cfvo>
              <x14:negativeFillColor rgb="FFFF0000"/>
              <x14:axisColor rgb="FF000000"/>
            </x14:dataBar>
          </x14:cfRule>
          <xm:sqref>E8:E19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N2" sqref="N2"/>
    </sheetView>
  </sheetViews>
  <sheetFormatPr baseColWidth="10"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 min="15" max="15" width="12.140625" bestFit="1" customWidth="1"/>
    <col min="16" max="16" width="10.85546875" bestFit="1" customWidth="1"/>
    <col min="17" max="17" width="15.42578125" bestFit="1" customWidth="1"/>
  </cols>
  <sheetData>
    <row r="1" spans="1:17">
      <c r="A1" t="s">
        <v>79</v>
      </c>
      <c r="B1" t="s">
        <v>78</v>
      </c>
      <c r="C1" t="s">
        <v>77</v>
      </c>
      <c r="D1" t="s">
        <v>62</v>
      </c>
      <c r="E1" s="22" t="s">
        <v>14</v>
      </c>
      <c r="F1" s="22" t="s">
        <v>113</v>
      </c>
      <c r="G1" s="21" t="s">
        <v>15</v>
      </c>
      <c r="H1" s="21" t="s">
        <v>16</v>
      </c>
      <c r="I1" s="20" t="s">
        <v>17</v>
      </c>
      <c r="J1" s="21" t="s">
        <v>11</v>
      </c>
      <c r="K1" s="21" t="s">
        <v>12</v>
      </c>
      <c r="L1" s="21" t="s">
        <v>13</v>
      </c>
      <c r="M1" s="57" t="s">
        <v>18</v>
      </c>
      <c r="N1" s="20" t="s">
        <v>19</v>
      </c>
      <c r="O1" s="57" t="s">
        <v>116</v>
      </c>
      <c r="P1" s="57" t="s">
        <v>117</v>
      </c>
      <c r="Q1" s="57" t="s">
        <v>118</v>
      </c>
    </row>
    <row r="2" spans="1:17">
      <c r="A2" s="8" t="s">
        <v>46</v>
      </c>
      <c r="B2" s="8" t="s">
        <v>45</v>
      </c>
      <c r="C2" s="8" t="s">
        <v>43</v>
      </c>
      <c r="D2" s="8" t="s">
        <v>40</v>
      </c>
      <c r="E2" s="29">
        <v>0.9</v>
      </c>
      <c r="F2" s="29">
        <v>10</v>
      </c>
      <c r="G2" s="28">
        <v>1650000</v>
      </c>
      <c r="H2" s="28">
        <v>16500</v>
      </c>
      <c r="I2" s="31">
        <v>0</v>
      </c>
      <c r="J2" s="28">
        <v>0</v>
      </c>
      <c r="K2" s="28">
        <v>0</v>
      </c>
      <c r="L2" s="28" t="s">
        <v>30</v>
      </c>
      <c r="M2" s="46">
        <v>7.0000000000000007E-2</v>
      </c>
      <c r="N2" s="31">
        <v>40</v>
      </c>
      <c r="O2" s="59"/>
      <c r="P2" s="59"/>
      <c r="Q2" s="59"/>
    </row>
    <row r="3" spans="1:17">
      <c r="A3" s="8" t="s">
        <v>44</v>
      </c>
      <c r="B3" s="8" t="s">
        <v>46</v>
      </c>
      <c r="C3" s="8" t="s">
        <v>43</v>
      </c>
      <c r="D3" s="8" t="s">
        <v>40</v>
      </c>
      <c r="E3" s="29">
        <v>0.9</v>
      </c>
      <c r="F3" s="29">
        <v>10</v>
      </c>
      <c r="G3" s="28">
        <v>1650000</v>
      </c>
      <c r="H3" s="28">
        <v>16500</v>
      </c>
      <c r="I3" s="31">
        <v>0</v>
      </c>
      <c r="J3" s="28">
        <v>0</v>
      </c>
      <c r="K3" s="28">
        <v>0</v>
      </c>
      <c r="L3" s="28" t="s">
        <v>30</v>
      </c>
      <c r="M3" s="46">
        <v>7.0000000000000007E-2</v>
      </c>
      <c r="N3" s="31">
        <v>40</v>
      </c>
      <c r="O3" s="59"/>
      <c r="P3" s="59"/>
      <c r="Q3" s="59"/>
    </row>
    <row r="4" spans="1:17">
      <c r="A4" s="8" t="s">
        <v>44</v>
      </c>
      <c r="B4" s="8" t="s">
        <v>45</v>
      </c>
      <c r="C4" s="8" t="s">
        <v>43</v>
      </c>
      <c r="D4" s="8" t="s">
        <v>40</v>
      </c>
      <c r="E4" s="29">
        <v>0.85</v>
      </c>
      <c r="F4" s="29">
        <v>10</v>
      </c>
      <c r="G4" s="28">
        <v>3000000</v>
      </c>
      <c r="H4" s="28">
        <v>30000</v>
      </c>
      <c r="I4" s="31">
        <v>0</v>
      </c>
      <c r="J4" s="28">
        <v>0</v>
      </c>
      <c r="K4" s="28">
        <v>0</v>
      </c>
      <c r="L4" s="28" t="s">
        <v>30</v>
      </c>
      <c r="M4" s="46">
        <v>7.0000000000000007E-2</v>
      </c>
      <c r="N4" s="31">
        <v>40</v>
      </c>
      <c r="O4" s="59"/>
      <c r="P4" s="59"/>
      <c r="Q4" s="59"/>
    </row>
    <row r="5" spans="1:17">
      <c r="A5" s="34" t="str">
        <f>B2</f>
        <v>North</v>
      </c>
      <c r="B5" s="34" t="str">
        <f>A2</f>
        <v>Mid</v>
      </c>
      <c r="C5" s="34" t="str">
        <f t="shared" ref="C5:Q7"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c r="O5" s="37">
        <f t="shared" si="0"/>
        <v>0</v>
      </c>
      <c r="P5" s="37">
        <f t="shared" si="0"/>
        <v>0</v>
      </c>
      <c r="Q5" s="37">
        <f t="shared" si="0"/>
        <v>0</v>
      </c>
    </row>
    <row r="6" spans="1:17">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c r="O6" s="37">
        <f t="shared" si="0"/>
        <v>0</v>
      </c>
      <c r="P6" s="37">
        <f t="shared" si="0"/>
        <v>0</v>
      </c>
      <c r="Q6" s="37">
        <f t="shared" si="0"/>
        <v>0</v>
      </c>
    </row>
    <row r="7" spans="1:17">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c r="O7" s="37">
        <f t="shared" si="0"/>
        <v>0</v>
      </c>
      <c r="P7" s="37">
        <f t="shared" si="0"/>
        <v>0</v>
      </c>
      <c r="Q7" s="37">
        <f t="shared" si="0"/>
        <v>0</v>
      </c>
    </row>
  </sheetData>
  <autoFilter ref="A1:N4"/>
  <conditionalFormatting sqref="M1">
    <cfRule type="expression" dxfId="24"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1"/>
  <sheetViews>
    <sheetView topLeftCell="N1"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phoneticPr fontId="0" type="noConversion"/>
  <conditionalFormatting sqref="S1">
    <cfRule type="expression" dxfId="23"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Leonhard Odersky</cp:lastModifiedBy>
  <dcterms:created xsi:type="dcterms:W3CDTF">2012-03-26T10:59:45Z</dcterms:created>
  <dcterms:modified xsi:type="dcterms:W3CDTF">2019-12-16T14:33:12Z</dcterms:modified>
</cp:coreProperties>
</file>