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tests\input_fi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3" i="1" l="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D33" i="1"/>
  <c r="V34" i="1"/>
  <c r="W34" i="1"/>
  <c r="X34" i="1"/>
  <c r="Y34" i="1"/>
  <c r="Z34" i="1"/>
  <c r="AA34" i="1"/>
  <c r="AB34" i="1"/>
  <c r="AC34" i="1"/>
  <c r="AD34" i="1"/>
  <c r="AE34" i="1"/>
  <c r="AF34" i="1"/>
  <c r="AG34" i="1"/>
  <c r="AH34" i="1"/>
  <c r="AI34" i="1"/>
  <c r="AJ34" i="1"/>
  <c r="AK34" i="1"/>
  <c r="K34" i="1"/>
  <c r="L34" i="1"/>
  <c r="M34" i="1"/>
  <c r="N34" i="1"/>
  <c r="O34" i="1"/>
  <c r="P34" i="1"/>
  <c r="Q34" i="1"/>
  <c r="R34" i="1"/>
  <c r="S34" i="1"/>
  <c r="T34" i="1"/>
  <c r="U34" i="1"/>
  <c r="E34" i="1"/>
  <c r="F34" i="1"/>
  <c r="G34" i="1"/>
  <c r="H34" i="1"/>
  <c r="I34" i="1"/>
  <c r="J34" i="1"/>
  <c r="D34" i="1"/>
</calcChain>
</file>

<file path=xl/comments1.xml><?xml version="1.0" encoding="utf-8"?>
<comments xmlns="http://schemas.openxmlformats.org/spreadsheetml/2006/main">
  <authors>
    <author>Laile, Mathias</author>
  </authors>
  <commentList>
    <comment ref="B5"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6" authorId="0" shapeId="0">
      <text>
        <r>
          <rPr>
            <sz val="9"/>
            <color indexed="81"/>
            <rFont val="Segoe UI"/>
            <family val="2"/>
          </rPr>
          <t xml:space="preserve">Driven Wheel AND unclean environment
else --&gt; 1
</t>
        </r>
      </text>
    </comment>
    <comment ref="B7" authorId="0" shapeId="0">
      <text>
        <r>
          <rPr>
            <sz val="9"/>
            <color indexed="81"/>
            <rFont val="Segoe UI"/>
            <family val="2"/>
          </rPr>
          <t>See sketch
Computed automatically if set to 0 as follows:
abs(b_r - b_w) / 2</t>
        </r>
      </text>
    </comment>
    <comment ref="B9"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0"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2"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3" authorId="0" shapeId="0">
      <text>
        <r>
          <rPr>
            <sz val="9"/>
            <color indexed="81"/>
            <rFont val="Segoe UI"/>
            <family val="2"/>
          </rPr>
          <t>(8, 45)</t>
        </r>
        <r>
          <rPr>
            <sz val="9"/>
            <color indexed="81"/>
            <rFont val="Segoe UI"/>
            <charset val="1"/>
          </rPr>
          <t xml:space="preserve">
</t>
        </r>
      </text>
    </comment>
    <comment ref="B14" authorId="0" shapeId="0">
      <text>
        <r>
          <rPr>
            <sz val="9"/>
            <color indexed="81"/>
            <rFont val="Segoe UI"/>
            <family val="2"/>
          </rPr>
          <t xml:space="preserve">(0.25, 0.5)
</t>
        </r>
      </text>
    </comment>
    <comment ref="B15" authorId="0" shapeId="0">
      <text>
        <r>
          <rPr>
            <sz val="9"/>
            <color indexed="81"/>
            <rFont val="Segoe UI"/>
            <family val="2"/>
          </rPr>
          <t>1-Mast:
(150, 350)
2-Mast:
(75, 500) --&gt; Value for BOTH masts together</t>
        </r>
      </text>
    </comment>
    <comment ref="B16" authorId="0" shapeId="0">
      <text>
        <r>
          <rPr>
            <sz val="9"/>
            <color indexed="81"/>
            <rFont val="Segoe UI"/>
            <family val="2"/>
          </rPr>
          <t>1 Mast:
(0.2, 0.5)
2 Mast:
(0.25, 0,75)</t>
        </r>
      </text>
    </comment>
    <comment ref="B17" authorId="0" shapeId="0">
      <text>
        <r>
          <rPr>
            <sz val="9"/>
            <color indexed="81"/>
            <rFont val="Segoe UI"/>
            <family val="2"/>
          </rPr>
          <t>1 Mast:
(2080, 19470)
2 Mast:
(2040, 30100)</t>
        </r>
      </text>
    </comment>
    <comment ref="B18" authorId="0" shapeId="0">
      <text>
        <r>
          <rPr>
            <sz val="9"/>
            <color indexed="81"/>
            <rFont val="Segoe UI"/>
            <family val="2"/>
          </rPr>
          <t>1-Mast:
(2.5, 8)
2-Mast
(3, 11)</t>
        </r>
      </text>
    </comment>
    <comment ref="B19" authorId="0" shapeId="0">
      <text>
        <r>
          <rPr>
            <sz val="9"/>
            <color indexed="81"/>
            <rFont val="Segoe UI"/>
            <family val="2"/>
          </rPr>
          <t>1-Mast:
(0.3, 0.5)
2-Mast:
(0.3, 0,7)</t>
        </r>
      </text>
    </comment>
    <comment ref="B20" authorId="0" shapeId="0">
      <text>
        <r>
          <rPr>
            <sz val="9"/>
            <color indexed="81"/>
            <rFont val="Segoe UI"/>
            <family val="2"/>
          </rPr>
          <t>1-Mast:
(150, 450)
2-Mast:
(150, 550)</t>
        </r>
      </text>
    </comment>
    <comment ref="B21" authorId="0" shapeId="0">
      <text>
        <r>
          <rPr>
            <sz val="9"/>
            <color indexed="81"/>
            <rFont val="Segoe UI"/>
            <family val="2"/>
          </rPr>
          <t>1-Mast:
(575, 5600)
2-Mast:
(650, 9050)</t>
        </r>
      </text>
    </comment>
    <comment ref="B22" authorId="0" shapeId="0">
      <text>
        <r>
          <rPr>
            <sz val="9"/>
            <color indexed="81"/>
            <rFont val="Segoe UI"/>
            <family val="2"/>
          </rPr>
          <t>(0.2, 2.5)</t>
        </r>
      </text>
    </comment>
    <comment ref="B23" authorId="0" shapeId="0">
      <text>
        <r>
          <rPr>
            <sz val="9"/>
            <color indexed="81"/>
            <rFont val="Segoe UI"/>
            <family val="2"/>
          </rPr>
          <t>(0.25, 2)</t>
        </r>
      </text>
    </comment>
    <comment ref="B24" authorId="0" shapeId="0">
      <text>
        <r>
          <rPr>
            <sz val="9"/>
            <color indexed="81"/>
            <rFont val="Segoe UI"/>
            <family val="2"/>
          </rPr>
          <t xml:space="preserve">(1, 5)
</t>
        </r>
      </text>
    </comment>
    <comment ref="B25" authorId="0" shapeId="0">
      <text>
        <r>
          <rPr>
            <sz val="9"/>
            <color indexed="81"/>
            <rFont val="Segoe UI"/>
            <family val="2"/>
          </rPr>
          <t>1-Mast: Distance to Mast CG
(1.1, 3.2)
2-Mast: Fraction of Wheel-Distance
(0.4, 0.6)</t>
        </r>
      </text>
    </comment>
    <comment ref="B26" authorId="0" shapeId="0">
      <text>
        <r>
          <rPr>
            <sz val="9"/>
            <color indexed="81"/>
            <rFont val="Segoe UI"/>
            <family val="2"/>
          </rPr>
          <t>(850, 3000)</t>
        </r>
      </text>
    </comment>
    <comment ref="B27" authorId="0" shapeId="0">
      <text>
        <r>
          <rPr>
            <sz val="9"/>
            <color indexed="81"/>
            <rFont val="Segoe UI"/>
            <family val="2"/>
          </rPr>
          <t>1-Mast:
(150, 1500)
2-Mast
(300, 3000)</t>
        </r>
      </text>
    </comment>
    <comment ref="B28" authorId="0" shapeId="0">
      <text>
        <r>
          <rPr>
            <sz val="9"/>
            <color indexed="81"/>
            <rFont val="Segoe UI"/>
            <family val="2"/>
          </rPr>
          <t>(0.5, 2)</t>
        </r>
      </text>
    </comment>
    <comment ref="B29" authorId="0" shapeId="0">
      <text>
        <r>
          <rPr>
            <sz val="9"/>
            <color indexed="81"/>
            <rFont val="Segoe UI"/>
            <family val="2"/>
          </rPr>
          <t>(30, 150)</t>
        </r>
      </text>
    </comment>
    <comment ref="B32" authorId="0" shapeId="0">
      <text>
        <r>
          <rPr>
            <sz val="9"/>
            <color indexed="81"/>
            <rFont val="Segoe UI"/>
            <family val="2"/>
          </rPr>
          <t xml:space="preserve">(1, 2, 4)
</t>
        </r>
      </text>
    </comment>
    <comment ref="B33" authorId="0" shapeId="0">
      <text>
        <r>
          <rPr>
            <sz val="9"/>
            <color indexed="81"/>
            <rFont val="Segoe UI"/>
            <family val="2"/>
          </rPr>
          <t>Checks, if mass per height times height is smaller or equal to total mass</t>
        </r>
      </text>
    </comment>
    <comment ref="B34"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<sst xmlns="http://schemas.openxmlformats.org/spreadsheetml/2006/main" count="224" uniqueCount="149">
  <si>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</si>
  <si>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</si>
  <si>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</si>
  <si>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</si>
  <si>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</si>
  <si>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</si>
  <si>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</si>
  <si>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</si>
  <si>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</si>
  <si>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</si>
  <si>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</si>
  <si>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</si>
  <si>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</si>
  <si>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</si>
  <si>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</si>
  <si>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</si>
  <si>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</si>
  <si>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</si>
  <si>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</si>
  <si>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</si>
  <si>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</si>
  <si>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</si>
  <si>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</si>
  <si>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</si>
  <si>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</si>
  <si>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</si>
  <si>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</si>
  <si>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</si>
  <si>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</si>
  <si>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</si>
  <si>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</si>
  <si>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</si>
  <si>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</si>
  <si>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</si>
  <si>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</si>
  <si>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</si>
  <si>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</si>
  <si>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</si>
  <si>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</si>
  <si>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</si>
  <si>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</si>
  <si>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</si>
  <si>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</si>
  <si>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</si>
  <si>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</si>
  <si>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</si>
  <si>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</si>
  <si>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</si>
  <si>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</si>
  <si>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</si>
  <si>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</si>
  <si>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</si>
  <si>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</si>
  <si>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</si>
  <si>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</si>
  <si>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</si>
  <si>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</si>
  <si>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</si>
  <si>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</si>
  <si>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</si>
  <si>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</si>
  <si>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</si>
  <si>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</si>
  <si>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</si>
  <si>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</si>
  <si>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S31</t>
  </si>
  <si>
    <t>S43</t>
  </si>
  <si>
    <t>D</t>
  </si>
  <si>
    <t>wheel_geometry</t>
  </si>
  <si>
    <t>rail_geometry</t>
  </si>
  <si>
    <t>cycle_mode</t>
  </si>
  <si>
    <t>num_cycles_wheel</t>
  </si>
  <si>
    <t>num_cycles_rail</t>
  </si>
  <si>
    <t>W31</t>
  </si>
  <si>
    <t>W43</t>
  </si>
  <si>
    <t>f_f4</t>
  </si>
  <si>
    <t>EN-13001-3-3</t>
  </si>
  <si>
    <t>SC-Height [m]</t>
  </si>
  <si>
    <t>Mast-Mass-Per-Height [kg/m]</t>
  </si>
  <si>
    <t>Mast-Mass-Total [kg]</t>
  </si>
  <si>
    <t>Wheel-Distance [m]</t>
  </si>
  <si>
    <t>Rail-Material</t>
  </si>
  <si>
    <t>Wheel-Material</t>
  </si>
  <si>
    <t>Wheel-Profile</t>
  </si>
  <si>
    <t>Rail-Profile</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</si>
  <si>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</si>
  <si>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</si>
  <si>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</si>
  <si>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</si>
  <si>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</si>
  <si>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</si>
  <si>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</si>
  <si>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</si>
  <si>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</si>
  <si>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</si>
  <si>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</si>
  <si>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</si>
  <si>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</si>
  <si>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</si>
  <si>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</si>
  <si>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</si>
  <si>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</si>
  <si>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</si>
  <si>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</si>
  <si>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</si>
  <si>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</si>
  <si>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</si>
  <si>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</si>
  <si>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</si>
  <si>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</si>
  <si>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</si>
  <si>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</si>
  <si>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</si>
  <si>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</si>
  <si>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</si>
  <si>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</si>
  <si>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</si>
  <si>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</si>
  <si>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</si>
  <si>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</si>
  <si>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</si>
  <si>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</si>
  <si>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</si>
  <si>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</si>
  <si>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</si>
  <si>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</si>
  <si>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</si>
  <si>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</si>
  <si>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</si>
  <si>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</si>
  <si>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</si>
  <si>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</si>
  <si>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</si>
  <si>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</si>
  <si>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</si>
  <si>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</si>
  <si>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</si>
  <si>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</si>
  <si>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</si>
  <si>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</si>
  <si>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</si>
  <si>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</si>
  <si>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</si>
  <si>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</si>
  <si>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</si>
  <si>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</si>
  <si>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</si>
  <si>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http://127.0.0.1:8000/about/</t>
  </si>
  <si>
    <t>This is the input file needed for designing the rail-wheel system of Stacker cranes using the MARS software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</si>
</sst>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3"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s>
  <fills count="8">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s>
  <borders count="18">
    <border>
      <left/>
      <right/>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3">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2" fontId="0" fillId="0" borderId="0" xfId="0" applyNumberFormat="1" applyProtection="1">
      <protection locked="0"/>
    </xf>
    <xf numFmtId="0" fontId="6" fillId="4" borderId="4" xfId="1" applyNumberFormat="1" applyFont="1" applyFill="1" applyBorder="1" applyAlignment="1">
      <alignment horizontal="center" vertical="center"/>
    </xf>
    <xf numFmtId="0" fontId="6" fillId="4" borderId="5" xfId="1" applyNumberFormat="1" applyFont="1" applyFill="1" applyBorder="1" applyAlignment="1">
      <alignment horizontal="center" vertical="center"/>
    </xf>
    <xf numFmtId="0" fontId="6" fillId="4" borderId="6" xfId="1" applyNumberFormat="1" applyFont="1" applyFill="1" applyBorder="1" applyAlignment="1">
      <alignment horizontal="center" vertical="center"/>
    </xf>
    <xf numFmtId="0" fontId="6" fillId="4" borderId="5" xfId="1" applyNumberFormat="1" applyFont="1" applyFill="1" applyBorder="1" applyAlignment="1">
      <alignment horizontal="center" vertical="center" wrapText="1"/>
    </xf>
    <xf numFmtId="0" fontId="6" fillId="4" borderId="6" xfId="1" applyNumberFormat="1" applyFont="1" applyFill="1" applyBorder="1" applyAlignment="1">
      <alignment horizontal="center" vertical="center" wrapText="1"/>
    </xf>
    <xf numFmtId="0" fontId="6" fillId="4" borderId="4" xfId="1" applyNumberFormat="1" applyFont="1" applyFill="1" applyBorder="1" applyAlignment="1">
      <alignment horizontal="center"/>
    </xf>
    <xf numFmtId="0" fontId="6" fillId="4" borderId="5" xfId="1" applyNumberFormat="1" applyFont="1" applyFill="1" applyBorder="1" applyAlignment="1">
      <alignment horizontal="center"/>
    </xf>
    <xf numFmtId="0" fontId="6" fillId="4" borderId="6" xfId="1" applyNumberFormat="1" applyFont="1" applyFill="1" applyBorder="1" applyAlignment="1">
      <alignment horizontal="center"/>
    </xf>
    <xf numFmtId="0" fontId="4" fillId="0" borderId="9" xfId="0" applyFont="1" applyBorder="1"/>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4" fillId="0" borderId="17" xfId="0" applyFont="1" applyBorder="1" applyAlignment="1" applyProtection="1">
      <alignment horizontal="left"/>
      <protection locked="0"/>
    </xf>
    <xf numFmtId="0" fontId="0" fillId="0" borderId="17" xfId="0" applyBorder="1" applyProtection="1">
      <protection locked="0"/>
    </xf>
    <xf numFmtId="0" fontId="5" fillId="5" borderId="1"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wrapText="1"/>
      <protection locked="0"/>
    </xf>
    <xf numFmtId="0" fontId="11" fillId="7" borderId="0" xfId="0" applyFont="1" applyFill="1"/>
    <xf numFmtId="0" fontId="4" fillId="7" borderId="0" xfId="0" applyFont="1" applyFill="1"/>
    <xf numFmtId="0" fontId="12" fillId="7" borderId="0" xfId="2" applyFill="1"/>
    <xf numFmtId="0" fontId="6" fillId="3" borderId="7" xfId="0" applyFont="1" applyFill="1" applyBorder="1" applyAlignment="1">
      <alignment horizontal="center" vertical="center" textRotation="90"/>
    </xf>
    <xf numFmtId="0" fontId="6" fillId="3" borderId="2" xfId="0" applyFont="1" applyFill="1" applyBorder="1" applyAlignment="1">
      <alignment horizontal="center" vertical="center" textRotation="90"/>
    </xf>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6" fillId="4" borderId="3" xfId="0" applyFont="1" applyFill="1" applyBorder="1" applyAlignment="1">
      <alignment horizontal="center" vertical="center" textRotation="90"/>
    </xf>
    <xf numFmtId="0" fontId="6" fillId="4" borderId="2" xfId="0" applyFont="1" applyFill="1" applyBorder="1" applyAlignment="1">
      <alignment horizontal="center" vertical="center" textRotation="90"/>
    </xf>
    <xf numFmtId="0" fontId="6" fillId="4" borderId="8" xfId="0" applyFont="1" applyFill="1" applyBorder="1" applyAlignment="1">
      <alignment horizontal="center" vertical="center" textRotation="90"/>
    </xf>
  </cellXfs>
  <cellStyles count="3">
    <cellStyle name="Gut" xfId="1" builtinId="26"/>
    <cellStyle name="Link" xfId="2" builtinId="8"/>
    <cellStyle name="Standard" xfId="0" builtinId="0"/>
  </cellStyles>
  <dxfs count="39">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025424" y="3486150"/>
          <a:ext cx="2501637" cy="295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36</xdr:row>
      <xdr:rowOff>88900</xdr:rowOff>
    </xdr:from>
    <xdr:to>
      <xdr:col>6</xdr:col>
      <xdr:colOff>863600</xdr:colOff>
      <xdr:row>52</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476249</xdr:colOff>
      <xdr:row>37</xdr:row>
      <xdr:rowOff>36199</xdr:rowOff>
    </xdr:from>
    <xdr:to>
      <xdr:col>1</xdr:col>
      <xdr:colOff>2986088</xdr:colOff>
      <xdr:row>52</xdr:row>
      <xdr:rowOff>8419</xdr:rowOff>
    </xdr:to>
    <xdr:pic>
      <xdr:nvPicPr>
        <xdr:cNvPr id="18" name="Grafik 17"/>
        <xdr:cNvPicPr>
          <a:picLocks noChangeAspect="1"/>
        </xdr:cNvPicPr>
      </xdr:nvPicPr>
      <xdr:blipFill>
        <a:blip xmlns:r="http://schemas.openxmlformats.org/officeDocument/2006/relationships" r:embed="rId2"/>
        <a:stretch>
          <a:fillRect/>
        </a:stretch>
      </xdr:blipFill>
      <xdr:spPr>
        <a:xfrm>
          <a:off x="1238249" y="7103749"/>
          <a:ext cx="2509839" cy="2829720"/>
        </a:xfrm>
        <a:prstGeom prst="rect">
          <a:avLst/>
        </a:prstGeom>
      </xdr:spPr>
    </xdr:pic>
    <xdr:clientData/>
  </xdr:twoCellAnchor>
  <xdr:twoCellAnchor editAs="oneCell">
    <xdr:from>
      <xdr:col>1</xdr:col>
      <xdr:colOff>3739673</xdr:colOff>
      <xdr:row>36</xdr:row>
      <xdr:rowOff>180974</xdr:rowOff>
    </xdr:from>
    <xdr:to>
      <xdr:col>2</xdr:col>
      <xdr:colOff>583460</xdr:colOff>
      <xdr:row>52</xdr:row>
      <xdr:rowOff>85725</xdr:rowOff>
    </xdr:to>
    <xdr:pic>
      <xdr:nvPicPr>
        <xdr:cNvPr id="19" name="Grafik 18"/>
        <xdr:cNvPicPr>
          <a:picLocks noChangeAspect="1"/>
        </xdr:cNvPicPr>
      </xdr:nvPicPr>
      <xdr:blipFill>
        <a:blip xmlns:r="http://schemas.openxmlformats.org/officeDocument/2006/relationships" r:embed="rId3"/>
        <a:stretch>
          <a:fillRect/>
        </a:stretch>
      </xdr:blipFill>
      <xdr:spPr>
        <a:xfrm>
          <a:off x="4501673" y="7058024"/>
          <a:ext cx="2501637" cy="29527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4" dataDxfId="33" headerRowCellStyle="Gut">
  <autoFilter ref="A2:I9"/>
  <tableColumns count="9">
    <tableColumn id="1" name="Name" dataDxfId="32"/>
    <tableColumn id="2" name="Norm" dataDxfId="31"/>
    <tableColumn id="3" name="Material Number" dataDxfId="30"/>
    <tableColumn id="4" name="Hardened Surface (yes = 1, no = 0) " dataDxfId="29"/>
    <tableColumn id="5" name="Yield Point at the Depth of Maximum Shear _x000a_ f_y [N/mm²]" dataDxfId="28"/>
    <tableColumn id="6" name="Unit-Conform Hardness_x000a_HB" dataDxfId="27"/>
    <tableColumn id="7" name="E-Moduleus [N/mm²]" dataDxfId="26"/>
    <tableColumn id="8" name="Radial-Strain-Coefficient-v" dataDxfId="25"/>
    <tableColumn id="9" name="Depth-Of-Achieved-Hardeness-Surface z [mm]" dataDxfId="24"/>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3" dataDxfId="22" headerRowCellStyle="Gut">
  <autoFilter ref="A2:I10"/>
  <tableColumns count="9">
    <tableColumn id="1" name="Name" dataDxfId="21"/>
    <tableColumn id="2" name="Norm" dataDxfId="20"/>
    <tableColumn id="3" name="Material Number" dataDxfId="19"/>
    <tableColumn id="4" name="Hardened Surface (yes = 1, no = 0) " dataDxfId="18"/>
    <tableColumn id="9" name="Yield Point at the Depth of Maximum Shear _x000a_ f_y [N/mm²]" dataDxfId="17"/>
    <tableColumn id="5" name="Unit-Conform Hardness_x000a_HB" dataDxfId="16"/>
    <tableColumn id="6" name="E-Moduleus [N/mm²]" dataDxfId="15"/>
    <tableColumn id="7" name="Radial-Strain-Coefficient-v" dataDxfId="14"/>
    <tableColumn id="8" name="Depth-Of-Achieved-Hardeness-Surface _x000a_z [mm]" dataDxfId="13"/>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4" totalsRowShown="0" headerRowDxfId="12" dataDxfId="11">
  <autoFilter ref="A2:E4"/>
  <tableColumns count="5">
    <tableColumn id="1" name="Name" dataDxfId="10"/>
    <tableColumn id="2" name="Load-bearing-Width b_w [mm]" dataDxfId="9"/>
    <tableColumn id="3" name="Second-Wheel-Radius r_k [mm]" dataDxfId="8"/>
    <tableColumn id="4" name="Edge-Radius r_3 [mm]" dataDxfId="7"/>
    <tableColumn id="5" name="Diameter D_w" dataDxfId="6"/>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4" totalsRowShown="0" headerRowDxfId="5" dataDxfId="4">
  <autoFilter ref="A2:D4"/>
  <tableColumns count="4">
    <tableColumn id="1" name="Name" dataDxfId="3"/>
    <tableColumn id="2" name="Load-bearing-Width b_r [mm]" dataDxfId="2"/>
    <tableColumn id="3" name="Rail-Surface-Radius r_k [mm]" dataDxfId="1"/>
    <tableColumn id="4" name="Edge-Radius r_3 [mm]"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127.0.0.1:8000/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Q23" sqref="Q23"/>
    </sheetView>
  </sheetViews>
  <sheetFormatPr baseColWidth="10" defaultRowHeight="14.25" x14ac:dyDescent="0.2"/>
  <cols>
    <col min="1" max="16384" width="11.42578125" style="1"/>
  </cols>
  <sheetData>
    <row r="1" spans="1:30" x14ac:dyDescent="0.2">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row>
    <row r="2" spans="1:30" ht="15" x14ac:dyDescent="0.25">
      <c r="A2" s="44"/>
      <c r="B2" s="43" t="s">
        <v>140</v>
      </c>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row>
    <row r="3" spans="1:30" x14ac:dyDescent="0.2">
      <c r="A3" s="44"/>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row>
    <row r="4" spans="1:30" x14ac:dyDescent="0.2">
      <c r="A4" s="44"/>
      <c r="B4" s="44" t="s">
        <v>148</v>
      </c>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row>
    <row r="5" spans="1:30" x14ac:dyDescent="0.2">
      <c r="A5" s="44"/>
      <c r="B5" s="44" t="s">
        <v>141</v>
      </c>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row>
    <row r="6" spans="1:30" x14ac:dyDescent="0.2">
      <c r="A6" s="44"/>
      <c r="B6" s="44" t="s">
        <v>142</v>
      </c>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row>
    <row r="7" spans="1:30" x14ac:dyDescent="0.2">
      <c r="A7" s="44"/>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row>
    <row r="8" spans="1:30" x14ac:dyDescent="0.2">
      <c r="A8" s="44"/>
      <c r="B8" s="44" t="s">
        <v>143</v>
      </c>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row>
    <row r="9" spans="1:30" x14ac:dyDescent="0.2">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row>
    <row r="10" spans="1:30" x14ac:dyDescent="0.2">
      <c r="A10" s="44"/>
      <c r="B10" s="44" t="s">
        <v>144</v>
      </c>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1" spans="1:30" x14ac:dyDescent="0.2">
      <c r="A11" s="44"/>
      <c r="B11" s="44" t="s">
        <v>145</v>
      </c>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row>
    <row r="12" spans="1:30" x14ac:dyDescent="0.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row>
    <row r="13" spans="1:30" x14ac:dyDescent="0.2">
      <c r="A13" s="44"/>
      <c r="B13" s="44" t="s">
        <v>146</v>
      </c>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row>
    <row r="14" spans="1:30" ht="15" x14ac:dyDescent="0.25">
      <c r="A14" s="44"/>
      <c r="B14" s="45" t="s">
        <v>147</v>
      </c>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row>
    <row r="15" spans="1:30"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row>
    <row r="16" spans="1:30"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row>
    <row r="17" spans="1:30"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row>
    <row r="18" spans="1:30" x14ac:dyDescent="0.2">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row>
    <row r="19" spans="1:30" x14ac:dyDescent="0.2">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row>
    <row r="20" spans="1:30" x14ac:dyDescent="0.2">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spans="1:30" x14ac:dyDescent="0.2">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row>
    <row r="22" spans="1:30" x14ac:dyDescent="0.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row>
    <row r="23" spans="1:30" x14ac:dyDescent="0.2">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row>
    <row r="24" spans="1:30" x14ac:dyDescent="0.2">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row>
    <row r="25" spans="1:30" x14ac:dyDescent="0.2">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row>
    <row r="26" spans="1:30" x14ac:dyDescent="0.2">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row>
    <row r="27" spans="1:30" x14ac:dyDescent="0.2">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row>
    <row r="28" spans="1:30" x14ac:dyDescent="0.2">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row>
    <row r="29" spans="1:30" x14ac:dyDescent="0.2">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row>
    <row r="30" spans="1:30" x14ac:dyDescent="0.2">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row>
    <row r="31" spans="1:30" x14ac:dyDescent="0.2">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row>
    <row r="32" spans="1:30" x14ac:dyDescent="0.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row>
    <row r="33" spans="1:30" x14ac:dyDescent="0.2">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row>
    <row r="34" spans="1:30" x14ac:dyDescent="0.2">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row>
    <row r="35" spans="1:30" x14ac:dyDescent="0.2">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spans="1:30" x14ac:dyDescent="0.2">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row>
    <row r="37" spans="1:30" x14ac:dyDescent="0.2">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row>
    <row r="38" spans="1:30" x14ac:dyDescent="0.2">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row>
    <row r="39" spans="1:30" x14ac:dyDescent="0.2">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row>
    <row r="40" spans="1:30" x14ac:dyDescent="0.2">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row>
    <row r="41" spans="1:30" x14ac:dyDescent="0.2">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row>
    <row r="42" spans="1:30" x14ac:dyDescent="0.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row>
    <row r="43" spans="1:30" x14ac:dyDescent="0.2">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row>
    <row r="44" spans="1:30" x14ac:dyDescent="0.2">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spans="1:30" x14ac:dyDescent="0.2">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spans="1:30" x14ac:dyDescent="0.2">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spans="1:30" x14ac:dyDescent="0.2">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spans="1:30" x14ac:dyDescent="0.2">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spans="1:1" x14ac:dyDescent="0.2">
      <c r="A49" s="44"/>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895"/>
  <sheetViews>
    <sheetView tabSelected="1" workbookViewId="0">
      <selection activeCell="D12" sqref="D12"/>
    </sheetView>
  </sheetViews>
  <sheetFormatPr baseColWidth="10" defaultRowHeight="15" x14ac:dyDescent="0.25"/>
  <cols>
    <col min="2" max="2" width="84.85546875" bestFit="1" customWidth="1"/>
    <col min="3" max="3" width="21.42578125" customWidth="1"/>
    <col min="4" max="6" width="19.42578125" bestFit="1" customWidth="1"/>
    <col min="7" max="7" width="19" bestFit="1" customWidth="1"/>
    <col min="8" max="8" width="17.140625" customWidth="1"/>
    <col min="9" max="10" width="17.85546875" bestFit="1" customWidth="1"/>
  </cols>
  <sheetData>
    <row r="1" spans="1:37" s="6" customFormat="1" x14ac:dyDescent="0.25">
      <c r="A1" s="46" t="s">
        <v>76</v>
      </c>
      <c r="B1" s="41" t="s">
        <v>83</v>
      </c>
      <c r="C1" s="41" t="s">
        <v>68</v>
      </c>
      <c r="D1" s="41" t="s">
        <v>73</v>
      </c>
      <c r="E1" s="41" t="s">
        <v>73</v>
      </c>
      <c r="F1" s="41" t="s">
        <v>73</v>
      </c>
      <c r="G1" s="41" t="s">
        <v>74</v>
      </c>
      <c r="H1" s="41" t="s">
        <v>73</v>
      </c>
      <c r="I1" s="41" t="s">
        <v>73</v>
      </c>
      <c r="J1" s="41" t="s">
        <v>73</v>
      </c>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row>
    <row r="2" spans="1:37" s="6" customFormat="1" x14ac:dyDescent="0.25">
      <c r="A2" s="47"/>
      <c r="B2" s="8" t="s">
        <v>84</v>
      </c>
      <c r="C2" s="8" t="s">
        <v>69</v>
      </c>
      <c r="D2" s="8" t="s">
        <v>66</v>
      </c>
      <c r="E2" s="8" t="s">
        <v>66</v>
      </c>
      <c r="F2" s="8" t="s">
        <v>66</v>
      </c>
      <c r="G2" s="8" t="s">
        <v>66</v>
      </c>
      <c r="H2" s="8" t="s">
        <v>66</v>
      </c>
      <c r="I2" s="8" t="s">
        <v>66</v>
      </c>
      <c r="J2" s="8" t="s">
        <v>66</v>
      </c>
      <c r="K2" s="8"/>
      <c r="L2" s="8"/>
      <c r="M2" s="8"/>
      <c r="N2" s="8"/>
      <c r="O2" s="8"/>
      <c r="P2" s="8"/>
      <c r="Q2" s="8"/>
      <c r="R2" s="8"/>
      <c r="S2" s="8"/>
      <c r="T2" s="8"/>
      <c r="U2" s="8"/>
      <c r="V2" s="8"/>
      <c r="W2" s="8"/>
      <c r="X2" s="8"/>
      <c r="Y2" s="8"/>
      <c r="Z2" s="8"/>
      <c r="AA2" s="8"/>
      <c r="AB2" s="8"/>
      <c r="AC2" s="8"/>
      <c r="AD2" s="8"/>
      <c r="AE2" s="8"/>
      <c r="AF2" s="8"/>
      <c r="AG2" s="8"/>
      <c r="AH2" s="8"/>
      <c r="AI2" s="8"/>
      <c r="AJ2" s="8"/>
      <c r="AK2" s="8"/>
    </row>
    <row r="3" spans="1:37" s="6" customFormat="1" x14ac:dyDescent="0.25">
      <c r="A3" s="47"/>
      <c r="B3" s="7" t="s">
        <v>82</v>
      </c>
      <c r="C3" s="7" t="s">
        <v>36</v>
      </c>
      <c r="D3" s="7" t="s">
        <v>55</v>
      </c>
      <c r="E3" s="7" t="s">
        <v>55</v>
      </c>
      <c r="F3" s="7" t="s">
        <v>55</v>
      </c>
      <c r="G3" s="7" t="s">
        <v>55</v>
      </c>
      <c r="H3" s="7" t="s">
        <v>34</v>
      </c>
      <c r="I3" s="7" t="s">
        <v>55</v>
      </c>
      <c r="J3" s="7" t="s">
        <v>55</v>
      </c>
      <c r="K3" s="7"/>
      <c r="L3" s="7"/>
      <c r="M3" s="7"/>
      <c r="N3" s="7"/>
      <c r="O3" s="7"/>
      <c r="P3" s="7"/>
      <c r="Q3" s="7"/>
      <c r="R3" s="7"/>
      <c r="S3" s="7"/>
      <c r="T3" s="7"/>
      <c r="U3" s="7"/>
      <c r="V3" s="7"/>
      <c r="W3" s="7"/>
      <c r="X3" s="7"/>
      <c r="Y3" s="7"/>
      <c r="Z3" s="7"/>
      <c r="AA3" s="7"/>
      <c r="AB3" s="7"/>
      <c r="AC3" s="7"/>
      <c r="AD3" s="7"/>
      <c r="AE3" s="7"/>
      <c r="AF3" s="7"/>
      <c r="AG3" s="7"/>
      <c r="AH3" s="7"/>
      <c r="AI3" s="7"/>
      <c r="AJ3" s="7"/>
      <c r="AK3" s="7"/>
    </row>
    <row r="4" spans="1:37" s="6" customFormat="1" x14ac:dyDescent="0.25">
      <c r="A4" s="47"/>
      <c r="B4" s="8" t="s">
        <v>81</v>
      </c>
      <c r="C4" s="8" t="s">
        <v>37</v>
      </c>
      <c r="D4" s="8" t="s">
        <v>17</v>
      </c>
      <c r="E4" s="8" t="s">
        <v>17</v>
      </c>
      <c r="F4" s="8" t="s">
        <v>17</v>
      </c>
      <c r="G4" s="8" t="s">
        <v>17</v>
      </c>
      <c r="H4" s="8" t="s">
        <v>17</v>
      </c>
      <c r="I4" s="8" t="s">
        <v>17</v>
      </c>
      <c r="J4" s="8" t="s">
        <v>17</v>
      </c>
      <c r="K4" s="8"/>
      <c r="L4" s="8"/>
      <c r="M4" s="8"/>
      <c r="N4" s="8"/>
      <c r="O4" s="8"/>
      <c r="P4" s="8"/>
      <c r="Q4" s="8"/>
      <c r="R4" s="8"/>
      <c r="S4" s="8"/>
      <c r="T4" s="8"/>
      <c r="U4" s="8"/>
      <c r="V4" s="8"/>
      <c r="W4" s="8"/>
      <c r="X4" s="8"/>
      <c r="Y4" s="8"/>
      <c r="Z4" s="8"/>
      <c r="AA4" s="8"/>
      <c r="AB4" s="8"/>
      <c r="AC4" s="8"/>
      <c r="AD4" s="8"/>
      <c r="AE4" s="8"/>
      <c r="AF4" s="8"/>
      <c r="AG4" s="8"/>
      <c r="AH4" s="8"/>
      <c r="AI4" s="8"/>
      <c r="AJ4" s="8"/>
      <c r="AK4" s="8"/>
    </row>
    <row r="5" spans="1:37" s="6" customFormat="1" x14ac:dyDescent="0.25">
      <c r="A5" s="47"/>
      <c r="B5" s="7" t="s">
        <v>95</v>
      </c>
      <c r="C5" s="7" t="s">
        <v>58</v>
      </c>
      <c r="D5" s="7">
        <v>1</v>
      </c>
      <c r="E5" s="7">
        <v>1</v>
      </c>
      <c r="F5" s="7">
        <v>1</v>
      </c>
      <c r="G5" s="7">
        <v>1</v>
      </c>
      <c r="H5" s="7">
        <v>1</v>
      </c>
      <c r="I5" s="7">
        <v>1</v>
      </c>
      <c r="J5" s="7">
        <v>1</v>
      </c>
      <c r="K5" s="7"/>
      <c r="L5" s="7"/>
      <c r="M5" s="7"/>
      <c r="N5" s="7"/>
      <c r="O5" s="7"/>
      <c r="P5" s="7"/>
      <c r="Q5" s="7"/>
      <c r="R5" s="7"/>
      <c r="S5" s="7"/>
      <c r="T5" s="7"/>
      <c r="U5" s="7"/>
      <c r="V5" s="7"/>
      <c r="W5" s="7"/>
      <c r="X5" s="7"/>
      <c r="Y5" s="7"/>
      <c r="Z5" s="7"/>
      <c r="AA5" s="7"/>
      <c r="AB5" s="7"/>
      <c r="AC5" s="7"/>
      <c r="AD5" s="7"/>
      <c r="AE5" s="7"/>
      <c r="AF5" s="7"/>
      <c r="AG5" s="7"/>
      <c r="AH5" s="7"/>
      <c r="AI5" s="7"/>
      <c r="AJ5" s="7"/>
      <c r="AK5" s="7"/>
    </row>
    <row r="6" spans="1:37" s="6" customFormat="1" x14ac:dyDescent="0.25">
      <c r="A6" s="47"/>
      <c r="B6" s="8" t="s">
        <v>129</v>
      </c>
      <c r="C6" s="8" t="s">
        <v>75</v>
      </c>
      <c r="D6" s="8">
        <v>1</v>
      </c>
      <c r="E6" s="8">
        <v>1</v>
      </c>
      <c r="F6" s="8">
        <v>1</v>
      </c>
      <c r="G6" s="8">
        <v>1</v>
      </c>
      <c r="H6" s="8">
        <v>1</v>
      </c>
      <c r="I6" s="8">
        <v>1</v>
      </c>
      <c r="J6" s="8">
        <v>1</v>
      </c>
      <c r="K6" s="8"/>
      <c r="L6" s="8"/>
      <c r="M6" s="8"/>
      <c r="N6" s="8"/>
      <c r="O6" s="8"/>
      <c r="P6" s="8"/>
      <c r="Q6" s="8"/>
      <c r="R6" s="8"/>
      <c r="S6" s="8"/>
      <c r="T6" s="8"/>
      <c r="U6" s="8"/>
      <c r="V6" s="8"/>
      <c r="W6" s="8"/>
      <c r="X6" s="8"/>
      <c r="Y6" s="8"/>
      <c r="Z6" s="8"/>
      <c r="AA6" s="8"/>
      <c r="AB6" s="8"/>
      <c r="AC6" s="8"/>
      <c r="AD6" s="8"/>
      <c r="AE6" s="8"/>
      <c r="AF6" s="8"/>
      <c r="AG6" s="8"/>
      <c r="AH6" s="8"/>
      <c r="AI6" s="8"/>
      <c r="AJ6" s="8"/>
      <c r="AK6" s="8"/>
    </row>
    <row r="7" spans="1:37" s="6" customFormat="1" x14ac:dyDescent="0.25">
      <c r="A7" s="47"/>
      <c r="B7" s="7" t="s">
        <v>113</v>
      </c>
      <c r="C7" s="7" t="s">
        <v>114</v>
      </c>
      <c r="D7" s="7">
        <v>0</v>
      </c>
      <c r="E7" s="7">
        <v>10</v>
      </c>
      <c r="F7" s="7">
        <v>10</v>
      </c>
      <c r="G7" s="7">
        <v>10</v>
      </c>
      <c r="H7" s="7">
        <v>10</v>
      </c>
      <c r="I7" s="7">
        <v>10</v>
      </c>
      <c r="J7" s="7">
        <v>10</v>
      </c>
      <c r="K7" s="7"/>
      <c r="L7" s="7"/>
      <c r="M7" s="7"/>
      <c r="N7" s="7"/>
      <c r="O7" s="7"/>
      <c r="P7" s="7"/>
      <c r="Q7" s="7"/>
      <c r="R7" s="7"/>
      <c r="S7" s="7"/>
      <c r="T7" s="7"/>
      <c r="U7" s="7"/>
      <c r="V7" s="7"/>
      <c r="W7" s="7"/>
      <c r="X7" s="7"/>
      <c r="Y7" s="7"/>
      <c r="Z7" s="7"/>
      <c r="AA7" s="7"/>
      <c r="AB7" s="7"/>
      <c r="AC7" s="7"/>
      <c r="AD7" s="7"/>
      <c r="AE7" s="7"/>
      <c r="AF7" s="7"/>
      <c r="AG7" s="7"/>
      <c r="AH7" s="7"/>
      <c r="AI7" s="7"/>
      <c r="AJ7" s="7"/>
      <c r="AK7" s="7"/>
    </row>
    <row r="8" spans="1:37" s="6" customFormat="1" x14ac:dyDescent="0.25">
      <c r="A8" s="47"/>
      <c r="B8" s="8" t="s">
        <v>96</v>
      </c>
      <c r="C8" s="8" t="s">
        <v>56</v>
      </c>
      <c r="D8" s="8">
        <v>5.0000000000000001E-3</v>
      </c>
      <c r="E8" s="8">
        <v>5.0000000000000001E-3</v>
      </c>
      <c r="F8" s="8">
        <v>6.0000000000000001E-3</v>
      </c>
      <c r="G8" s="8">
        <v>4.0000000000000001E-3</v>
      </c>
      <c r="H8" s="8">
        <v>5.0000000000000001E-3</v>
      </c>
      <c r="I8" s="8">
        <v>4.0000000000000001E-3</v>
      </c>
      <c r="J8" s="8">
        <v>4.0000000000000001E-3</v>
      </c>
      <c r="K8" s="8"/>
      <c r="L8" s="8"/>
      <c r="M8" s="8"/>
      <c r="N8" s="8"/>
      <c r="O8" s="8"/>
      <c r="P8" s="8"/>
      <c r="Q8" s="8"/>
      <c r="R8" s="8"/>
      <c r="S8" s="8"/>
      <c r="T8" s="8"/>
      <c r="U8" s="8"/>
      <c r="V8" s="8"/>
      <c r="W8" s="8"/>
      <c r="X8" s="8"/>
      <c r="Y8" s="8"/>
      <c r="Z8" s="8"/>
      <c r="AA8" s="8"/>
      <c r="AB8" s="8"/>
      <c r="AC8" s="8"/>
      <c r="AD8" s="8"/>
      <c r="AE8" s="8"/>
      <c r="AF8" s="8"/>
      <c r="AG8" s="8"/>
      <c r="AH8" s="8"/>
      <c r="AI8" s="8"/>
      <c r="AJ8" s="8"/>
      <c r="AK8" s="8"/>
    </row>
    <row r="9" spans="1:37" s="6" customFormat="1" x14ac:dyDescent="0.25">
      <c r="A9" s="47"/>
      <c r="B9" s="7" t="s">
        <v>138</v>
      </c>
      <c r="C9" s="7" t="s">
        <v>59</v>
      </c>
      <c r="D9" s="7">
        <v>0</v>
      </c>
      <c r="E9" s="7">
        <v>0</v>
      </c>
      <c r="F9" s="7">
        <v>0</v>
      </c>
      <c r="G9" s="7">
        <v>0</v>
      </c>
      <c r="H9" s="7">
        <v>0</v>
      </c>
      <c r="I9" s="7">
        <v>0</v>
      </c>
      <c r="J9" s="7">
        <v>0</v>
      </c>
      <c r="K9" s="7"/>
      <c r="L9" s="7"/>
      <c r="M9" s="7"/>
      <c r="N9" s="7"/>
      <c r="O9" s="7"/>
      <c r="P9" s="7"/>
      <c r="Q9" s="7"/>
      <c r="R9" s="7"/>
      <c r="S9" s="7"/>
      <c r="T9" s="7"/>
      <c r="U9" s="7"/>
      <c r="V9" s="7"/>
      <c r="W9" s="7"/>
      <c r="X9" s="7"/>
      <c r="Y9" s="7"/>
      <c r="Z9" s="7"/>
      <c r="AA9" s="7"/>
      <c r="AB9" s="7"/>
      <c r="AC9" s="7"/>
      <c r="AD9" s="7"/>
      <c r="AE9" s="7"/>
      <c r="AF9" s="7"/>
      <c r="AG9" s="7"/>
      <c r="AH9" s="7"/>
      <c r="AI9" s="7"/>
      <c r="AJ9" s="7"/>
      <c r="AK9" s="7"/>
    </row>
    <row r="10" spans="1:37" s="6" customFormat="1" x14ac:dyDescent="0.25">
      <c r="A10" s="47"/>
      <c r="B10" s="8" t="s">
        <v>139</v>
      </c>
      <c r="C10" s="8" t="s">
        <v>60</v>
      </c>
      <c r="D10" s="8">
        <v>0</v>
      </c>
      <c r="E10" s="8">
        <v>0</v>
      </c>
      <c r="F10" s="8">
        <v>0</v>
      </c>
      <c r="G10" s="8">
        <v>0</v>
      </c>
      <c r="H10" s="8">
        <v>0</v>
      </c>
      <c r="I10" s="8">
        <v>0</v>
      </c>
      <c r="J10" s="8">
        <v>0</v>
      </c>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s="6" customFormat="1" x14ac:dyDescent="0.25">
      <c r="A11" s="47"/>
      <c r="B11" s="7" t="s">
        <v>134</v>
      </c>
      <c r="C11" s="7" t="s">
        <v>136</v>
      </c>
      <c r="D11" s="7">
        <v>200000000000000</v>
      </c>
      <c r="E11" s="7">
        <v>15000</v>
      </c>
      <c r="F11" s="7">
        <v>40000</v>
      </c>
      <c r="G11" s="7">
        <v>23000</v>
      </c>
      <c r="H11" s="7">
        <v>15000</v>
      </c>
      <c r="I11" s="7">
        <v>23000</v>
      </c>
      <c r="J11" s="7">
        <v>23000</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s="6" customFormat="1" x14ac:dyDescent="0.25">
      <c r="A12" s="47"/>
      <c r="B12" s="8" t="s">
        <v>135</v>
      </c>
      <c r="C12" s="8" t="s">
        <v>137</v>
      </c>
      <c r="D12" s="8">
        <v>20000</v>
      </c>
      <c r="E12" s="8">
        <v>15000</v>
      </c>
      <c r="F12" s="8">
        <v>18000</v>
      </c>
      <c r="G12" s="8">
        <v>12000</v>
      </c>
      <c r="H12" s="8">
        <v>14000</v>
      </c>
      <c r="I12" s="8">
        <v>12000</v>
      </c>
      <c r="J12" s="8">
        <v>12000</v>
      </c>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s="6" customFormat="1" ht="15" customHeight="1" x14ac:dyDescent="0.25">
      <c r="A13" s="50" t="s">
        <v>131</v>
      </c>
      <c r="B13" s="7" t="s">
        <v>77</v>
      </c>
      <c r="C13" s="7" t="s">
        <v>38</v>
      </c>
      <c r="D13" s="7">
        <v>24.9397924881983</v>
      </c>
      <c r="E13" s="7">
        <v>29.846033506748501</v>
      </c>
      <c r="F13" s="7">
        <v>21.549071913738601</v>
      </c>
      <c r="G13" s="7">
        <v>30.724628045371599</v>
      </c>
      <c r="H13" s="7">
        <v>24.603567265875999</v>
      </c>
      <c r="I13" s="7">
        <v>30.724628045371599</v>
      </c>
      <c r="J13" s="7">
        <v>30.724628045371599</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1:37" s="6" customFormat="1" x14ac:dyDescent="0.25">
      <c r="A14" s="51"/>
      <c r="B14" s="8" t="s">
        <v>116</v>
      </c>
      <c r="C14" s="8" t="s">
        <v>39</v>
      </c>
      <c r="D14" s="8">
        <v>0.397534327540081</v>
      </c>
      <c r="E14" s="8">
        <v>0.38745672969163403</v>
      </c>
      <c r="F14" s="8">
        <v>0.27778552720397198</v>
      </c>
      <c r="G14" s="8">
        <v>0.38853068564494597</v>
      </c>
      <c r="H14" s="8">
        <v>0.39281645770158102</v>
      </c>
      <c r="I14" s="8">
        <v>0.38853068564494597</v>
      </c>
      <c r="J14" s="8">
        <v>0.38853068564494597</v>
      </c>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s="6" customFormat="1" x14ac:dyDescent="0.25">
      <c r="A15" s="51"/>
      <c r="B15" s="7" t="s">
        <v>78</v>
      </c>
      <c r="C15" s="7" t="s">
        <v>40</v>
      </c>
      <c r="D15" s="7">
        <v>310.53423258511901</v>
      </c>
      <c r="E15" s="7">
        <v>311.82631932244198</v>
      </c>
      <c r="F15" s="7">
        <v>262.54231664112598</v>
      </c>
      <c r="G15" s="7">
        <v>334.01554867815503</v>
      </c>
      <c r="H15" s="7">
        <v>217.83710715883799</v>
      </c>
      <c r="I15" s="7">
        <v>334.01554867815503</v>
      </c>
      <c r="J15" s="7">
        <v>334.01554867815503</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row>
    <row r="16" spans="1:37" s="6" customFormat="1" x14ac:dyDescent="0.25">
      <c r="A16" s="51"/>
      <c r="B16" s="8" t="s">
        <v>115</v>
      </c>
      <c r="C16" s="8" t="s">
        <v>41</v>
      </c>
      <c r="D16" s="8">
        <v>0.43852951083798603</v>
      </c>
      <c r="E16" s="8">
        <v>0.27896020164795099</v>
      </c>
      <c r="F16" s="8">
        <v>0.41639127372561502</v>
      </c>
      <c r="G16" s="8">
        <v>0.36908011038102101</v>
      </c>
      <c r="H16" s="8">
        <v>0.33759378483001701</v>
      </c>
      <c r="I16" s="8">
        <v>0.36908011038102101</v>
      </c>
      <c r="J16" s="8">
        <v>0.36908011038102101</v>
      </c>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s="6" customFormat="1" x14ac:dyDescent="0.25">
      <c r="A17" s="51"/>
      <c r="B17" s="7" t="s">
        <v>79</v>
      </c>
      <c r="C17" s="7" t="s">
        <v>42</v>
      </c>
      <c r="D17" s="7">
        <v>9592.8821295104699</v>
      </c>
      <c r="E17" s="7">
        <v>13728.6250951821</v>
      </c>
      <c r="F17" s="7">
        <v>9530.9428397424908</v>
      </c>
      <c r="G17" s="7">
        <v>11844.471056845599</v>
      </c>
      <c r="H17" s="7">
        <v>7039.1850549506698</v>
      </c>
      <c r="I17" s="7">
        <v>11844.471056845599</v>
      </c>
      <c r="J17" s="7">
        <v>11844.471056845599</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row>
    <row r="18" spans="1:37" s="6" customFormat="1" x14ac:dyDescent="0.25">
      <c r="A18" s="51"/>
      <c r="B18" s="8" t="s">
        <v>80</v>
      </c>
      <c r="C18" s="8" t="s">
        <v>43</v>
      </c>
      <c r="D18" s="8">
        <v>6.9859353305379797</v>
      </c>
      <c r="E18" s="8">
        <v>4.8667038063889603</v>
      </c>
      <c r="F18" s="8">
        <v>3</v>
      </c>
      <c r="G18" s="8">
        <v>7.6920989582716999</v>
      </c>
      <c r="H18" s="8">
        <v>7.9973902757422897</v>
      </c>
      <c r="I18" s="8">
        <v>7.6920989582716999</v>
      </c>
      <c r="J18" s="8">
        <v>7.6920989582716999</v>
      </c>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s="6" customFormat="1" x14ac:dyDescent="0.25">
      <c r="A19" s="51"/>
      <c r="B19" s="7" t="s">
        <v>117</v>
      </c>
      <c r="C19" s="7" t="s">
        <v>44</v>
      </c>
      <c r="D19" s="7">
        <v>0.36032232455732299</v>
      </c>
      <c r="E19" s="7">
        <v>0.43263553136410199</v>
      </c>
      <c r="F19" s="7">
        <v>0.311870213321776</v>
      </c>
      <c r="G19" s="7">
        <v>0.34484796209278801</v>
      </c>
      <c r="H19" s="7">
        <v>0.43685550941856799</v>
      </c>
      <c r="I19" s="7">
        <v>0.34484796209278801</v>
      </c>
      <c r="J19" s="7">
        <v>0.34484796209278801</v>
      </c>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1:37" s="6" customFormat="1" x14ac:dyDescent="0.25">
      <c r="A20" s="51"/>
      <c r="B20" s="8" t="s">
        <v>86</v>
      </c>
      <c r="C20" s="8" t="s">
        <v>45</v>
      </c>
      <c r="D20" s="8">
        <v>235.360704664796</v>
      </c>
      <c r="E20" s="8">
        <v>208.806759033595</v>
      </c>
      <c r="F20" s="8">
        <v>226.06765407211699</v>
      </c>
      <c r="G20" s="8">
        <v>392.86734368371702</v>
      </c>
      <c r="H20" s="8">
        <v>391.55736926069602</v>
      </c>
      <c r="I20" s="8">
        <v>392.86734368371702</v>
      </c>
      <c r="J20" s="8">
        <v>392.86734368371702</v>
      </c>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s="6" customFormat="1" x14ac:dyDescent="0.25">
      <c r="A21" s="51"/>
      <c r="B21" s="7" t="s">
        <v>87</v>
      </c>
      <c r="C21" s="7" t="s">
        <v>46</v>
      </c>
      <c r="D21" s="7">
        <v>3620.8448324163101</v>
      </c>
      <c r="E21" s="7">
        <v>2311.15858694705</v>
      </c>
      <c r="F21" s="7">
        <v>2343.2994179618399</v>
      </c>
      <c r="G21" s="7">
        <v>4284.9699230713404</v>
      </c>
      <c r="H21" s="7">
        <v>3659.2272904198899</v>
      </c>
      <c r="I21" s="7">
        <v>4284.9699230713404</v>
      </c>
      <c r="J21" s="7">
        <v>4284.9699230713404</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row>
    <row r="22" spans="1:37" s="6" customFormat="1" x14ac:dyDescent="0.25">
      <c r="A22" s="51"/>
      <c r="B22" s="8" t="s">
        <v>89</v>
      </c>
      <c r="C22" s="8" t="s">
        <v>47</v>
      </c>
      <c r="D22" s="8">
        <v>1.13373577673032</v>
      </c>
      <c r="E22" s="8">
        <v>2.4258179969420199</v>
      </c>
      <c r="F22" s="8">
        <v>2.3873285971102698</v>
      </c>
      <c r="G22" s="8">
        <v>1.4564750409017799</v>
      </c>
      <c r="H22" s="8">
        <v>0.99721191005946297</v>
      </c>
      <c r="I22" s="8">
        <v>1.4564750409017799</v>
      </c>
      <c r="J22" s="8">
        <v>1.4564750409017799</v>
      </c>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s="6" customFormat="1" x14ac:dyDescent="0.25">
      <c r="A23" s="51"/>
      <c r="B23" s="7" t="s">
        <v>88</v>
      </c>
      <c r="C23" s="7" t="s">
        <v>48</v>
      </c>
      <c r="D23" s="7">
        <v>0.67575877439752896</v>
      </c>
      <c r="E23" s="7">
        <v>0.51712000434017502</v>
      </c>
      <c r="F23" s="7">
        <v>0.801477721483979</v>
      </c>
      <c r="G23" s="7">
        <v>0.25</v>
      </c>
      <c r="H23" s="7">
        <v>0.74159415955053198</v>
      </c>
      <c r="I23" s="7">
        <v>1</v>
      </c>
      <c r="J23" s="7">
        <v>1</v>
      </c>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row>
    <row r="24" spans="1:37" s="6" customFormat="1" x14ac:dyDescent="0.25">
      <c r="A24" s="51"/>
      <c r="B24" s="8" t="s">
        <v>90</v>
      </c>
      <c r="C24" s="8" t="s">
        <v>49</v>
      </c>
      <c r="D24" s="8">
        <v>3.8387980542432998</v>
      </c>
      <c r="E24" s="8">
        <v>1.8776339003870799</v>
      </c>
      <c r="F24" s="8">
        <v>3.3657208787845398</v>
      </c>
      <c r="G24" s="8">
        <v>2.4178541756165899</v>
      </c>
      <c r="H24" s="8">
        <v>1.56466211459187</v>
      </c>
      <c r="I24" s="8">
        <v>2.4178541756165899</v>
      </c>
      <c r="J24" s="8">
        <v>2.4178541756165899</v>
      </c>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s="6" customFormat="1" x14ac:dyDescent="0.25">
      <c r="A25" s="51"/>
      <c r="B25" s="42" t="s">
        <v>133</v>
      </c>
      <c r="C25" s="7" t="s">
        <v>50</v>
      </c>
      <c r="D25" s="7">
        <v>1.2</v>
      </c>
      <c r="E25" s="7">
        <v>3.2</v>
      </c>
      <c r="F25" s="7">
        <v>2.5</v>
      </c>
      <c r="G25" s="7">
        <v>1.1000000000000001</v>
      </c>
      <c r="H25" s="7">
        <v>1.9</v>
      </c>
      <c r="I25" s="7">
        <v>3</v>
      </c>
      <c r="J25" s="7">
        <v>2.5</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row>
    <row r="26" spans="1:37" s="6" customFormat="1" x14ac:dyDescent="0.25">
      <c r="A26" s="51"/>
      <c r="B26" s="8" t="s">
        <v>91</v>
      </c>
      <c r="C26" s="8" t="s">
        <v>51</v>
      </c>
      <c r="D26" s="8">
        <v>2351.0358557609202</v>
      </c>
      <c r="E26" s="8">
        <v>2600</v>
      </c>
      <c r="F26" s="8">
        <v>1000</v>
      </c>
      <c r="G26" s="8">
        <v>1500</v>
      </c>
      <c r="H26" s="8">
        <v>3000</v>
      </c>
      <c r="I26" s="8">
        <v>850</v>
      </c>
      <c r="J26" s="8">
        <v>1093.0004954073299</v>
      </c>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s="6" customFormat="1" x14ac:dyDescent="0.25">
      <c r="A27" s="51"/>
      <c r="B27" s="7" t="s">
        <v>92</v>
      </c>
      <c r="C27" s="7" t="s">
        <v>52</v>
      </c>
      <c r="D27" s="7">
        <v>479.56427978543297</v>
      </c>
      <c r="E27" s="7">
        <v>342.07526272382</v>
      </c>
      <c r="F27" s="7">
        <v>629.09549703360005</v>
      </c>
      <c r="G27" s="7">
        <v>1336.8970567521501</v>
      </c>
      <c r="H27" s="7">
        <v>1431.3338377950799</v>
      </c>
      <c r="I27" s="7">
        <v>1336.8970567521501</v>
      </c>
      <c r="J27" s="7">
        <v>1336.8970567521501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row>
    <row r="28" spans="1:37" s="6" customFormat="1" x14ac:dyDescent="0.25">
      <c r="A28" s="51"/>
      <c r="B28" s="8" t="s">
        <v>93</v>
      </c>
      <c r="C28" s="8" t="s">
        <v>53</v>
      </c>
      <c r="D28" s="8">
        <v>1.5209241133552001</v>
      </c>
      <c r="E28" s="8">
        <v>1.4611356146706</v>
      </c>
      <c r="F28" s="8">
        <v>1.17459338972312</v>
      </c>
      <c r="G28" s="8">
        <v>1.17980028181748</v>
      </c>
      <c r="H28" s="8">
        <v>0.97421919684422997</v>
      </c>
      <c r="I28" s="8">
        <v>1.17980028181748</v>
      </c>
      <c r="J28" s="8">
        <v>1.17980028181748</v>
      </c>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s="6" customFormat="1" x14ac:dyDescent="0.25">
      <c r="A29" s="51"/>
      <c r="B29" s="7" t="s">
        <v>94</v>
      </c>
      <c r="C29" s="7" t="s">
        <v>54</v>
      </c>
      <c r="D29" s="7">
        <v>148.023377589456</v>
      </c>
      <c r="E29" s="7">
        <v>90</v>
      </c>
      <c r="F29" s="7">
        <v>100</v>
      </c>
      <c r="G29" s="7">
        <v>70</v>
      </c>
      <c r="H29" s="7">
        <v>130</v>
      </c>
      <c r="I29" s="7">
        <v>145</v>
      </c>
      <c r="J29" s="7">
        <v>120</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row>
    <row r="30" spans="1:37" s="6" customFormat="1" x14ac:dyDescent="0.25">
      <c r="A30" s="51"/>
      <c r="B30" s="8" t="s">
        <v>85</v>
      </c>
      <c r="C30" s="8" t="s">
        <v>71</v>
      </c>
      <c r="D30" s="8">
        <v>4000000</v>
      </c>
      <c r="E30" s="8">
        <v>4000000</v>
      </c>
      <c r="F30" s="8">
        <v>4000000</v>
      </c>
      <c r="G30" s="8">
        <v>4000000</v>
      </c>
      <c r="H30" s="8">
        <v>4000000</v>
      </c>
      <c r="I30" s="8">
        <v>4000000</v>
      </c>
      <c r="J30" s="8">
        <v>4000000</v>
      </c>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s="6" customFormat="1" x14ac:dyDescent="0.25">
      <c r="A31" s="51"/>
      <c r="B31" s="7" t="s">
        <v>132</v>
      </c>
      <c r="C31" s="7" t="s">
        <v>72</v>
      </c>
      <c r="D31" s="7">
        <v>12000000</v>
      </c>
      <c r="E31" s="7">
        <v>13000000</v>
      </c>
      <c r="F31" s="7">
        <v>13000000</v>
      </c>
      <c r="G31" s="7">
        <v>13000000</v>
      </c>
      <c r="H31" s="7">
        <v>13000000</v>
      </c>
      <c r="I31" s="7">
        <v>13000000</v>
      </c>
      <c r="J31" s="7">
        <v>13000000</v>
      </c>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row>
    <row r="32" spans="1:37" s="6" customFormat="1" ht="15.75" thickBot="1" x14ac:dyDescent="0.3">
      <c r="A32" s="52"/>
      <c r="B32" s="8" t="s">
        <v>130</v>
      </c>
      <c r="C32" s="8" t="s">
        <v>70</v>
      </c>
      <c r="D32" s="8">
        <v>1</v>
      </c>
      <c r="E32" s="8">
        <v>2</v>
      </c>
      <c r="F32" s="8">
        <v>4</v>
      </c>
      <c r="G32" s="8">
        <v>1</v>
      </c>
      <c r="H32" s="8">
        <v>2</v>
      </c>
      <c r="I32" s="8">
        <v>1</v>
      </c>
      <c r="J32" s="8">
        <v>1</v>
      </c>
      <c r="K32" s="8"/>
      <c r="L32" s="8"/>
      <c r="M32" s="8"/>
      <c r="N32" s="8"/>
      <c r="O32" s="8"/>
    </row>
    <row r="33" spans="1:37" s="6" customFormat="1" x14ac:dyDescent="0.25">
      <c r="A33" s="48" t="s">
        <v>120</v>
      </c>
      <c r="B33" s="7" t="s">
        <v>118</v>
      </c>
      <c r="C33" s="37"/>
      <c r="D33" s="38" t="str">
        <f>IF((D13-0.8)*D15 &gt;D17, "ERROR", "OK")</f>
        <v>OK</v>
      </c>
      <c r="E33" s="38" t="str">
        <f t="shared" ref="E33:AJ33" si="0">IF((E13-0.8)*E15 &gt;E17, "ERROR", "OK")</f>
        <v>OK</v>
      </c>
      <c r="F33" s="38" t="str">
        <f t="shared" si="0"/>
        <v>OK</v>
      </c>
      <c r="G33" s="38" t="str">
        <f t="shared" si="0"/>
        <v>OK</v>
      </c>
      <c r="H33" s="38" t="str">
        <f t="shared" si="0"/>
        <v>OK</v>
      </c>
      <c r="I33" s="38" t="str">
        <f t="shared" si="0"/>
        <v>OK</v>
      </c>
      <c r="J33" s="38" t="str">
        <f t="shared" si="0"/>
        <v>OK</v>
      </c>
      <c r="K33" s="38" t="str">
        <f t="shared" si="0"/>
        <v>OK</v>
      </c>
      <c r="L33" s="38" t="str">
        <f t="shared" si="0"/>
        <v>OK</v>
      </c>
      <c r="M33" s="38" t="str">
        <f t="shared" si="0"/>
        <v>OK</v>
      </c>
      <c r="N33" s="38" t="str">
        <f t="shared" si="0"/>
        <v>OK</v>
      </c>
      <c r="O33" s="38" t="str">
        <f t="shared" si="0"/>
        <v>OK</v>
      </c>
      <c r="P33" s="21" t="str">
        <f t="shared" si="0"/>
        <v>OK</v>
      </c>
      <c r="Q33" s="21" t="str">
        <f t="shared" si="0"/>
        <v>OK</v>
      </c>
      <c r="R33" s="21" t="str">
        <f t="shared" si="0"/>
        <v>OK</v>
      </c>
      <c r="S33" s="21" t="str">
        <f t="shared" si="0"/>
        <v>OK</v>
      </c>
      <c r="T33" s="21" t="str">
        <f t="shared" si="0"/>
        <v>OK</v>
      </c>
      <c r="U33" s="21" t="str">
        <f t="shared" si="0"/>
        <v>OK</v>
      </c>
      <c r="V33" s="21" t="str">
        <f t="shared" si="0"/>
        <v>OK</v>
      </c>
      <c r="W33" s="21" t="str">
        <f t="shared" si="0"/>
        <v>OK</v>
      </c>
      <c r="X33" s="21" t="str">
        <f t="shared" si="0"/>
        <v>OK</v>
      </c>
      <c r="Y33" s="21" t="str">
        <f t="shared" si="0"/>
        <v>OK</v>
      </c>
      <c r="Z33" s="21" t="str">
        <f t="shared" si="0"/>
        <v>OK</v>
      </c>
      <c r="AA33" s="21" t="str">
        <f t="shared" si="0"/>
        <v>OK</v>
      </c>
      <c r="AB33" s="21" t="str">
        <f t="shared" si="0"/>
        <v>OK</v>
      </c>
      <c r="AC33" s="21" t="str">
        <f t="shared" si="0"/>
        <v>OK</v>
      </c>
      <c r="AD33" s="21" t="str">
        <f t="shared" si="0"/>
        <v>OK</v>
      </c>
      <c r="AE33" s="21" t="str">
        <f t="shared" si="0"/>
        <v>OK</v>
      </c>
      <c r="AF33" s="21" t="str">
        <f t="shared" si="0"/>
        <v>OK</v>
      </c>
      <c r="AG33" s="21" t="str">
        <f t="shared" si="0"/>
        <v>OK</v>
      </c>
      <c r="AH33" s="21" t="str">
        <f t="shared" si="0"/>
        <v>OK</v>
      </c>
      <c r="AI33" s="21" t="str">
        <f t="shared" si="0"/>
        <v>OK</v>
      </c>
      <c r="AJ33" s="21" t="str">
        <f t="shared" si="0"/>
        <v>OK</v>
      </c>
      <c r="AK33" s="21" t="str">
        <f>IF((AK13-0.8)*AK15 &gt;AK17, "ERROR", "OK")</f>
        <v>OK</v>
      </c>
    </row>
    <row r="34" spans="1:37" s="6" customFormat="1" ht="15.75" thickBot="1" x14ac:dyDescent="0.3">
      <c r="A34" s="49"/>
      <c r="B34" s="39" t="s">
        <v>119</v>
      </c>
      <c r="C34" s="40"/>
      <c r="D34" s="40" t="str">
        <f>IF(D18*D20&gt;D21,"ERROR","OK")</f>
        <v>OK</v>
      </c>
      <c r="E34" s="40" t="str">
        <f t="shared" ref="E34:J34" si="1">IF(E18*E20&gt;E21,"ERROR","OK")</f>
        <v>OK</v>
      </c>
      <c r="F34" s="40" t="str">
        <f t="shared" si="1"/>
        <v>OK</v>
      </c>
      <c r="G34" s="40" t="str">
        <f t="shared" si="1"/>
        <v>OK</v>
      </c>
      <c r="H34" s="40" t="str">
        <f t="shared" si="1"/>
        <v>OK</v>
      </c>
      <c r="I34" s="40" t="str">
        <f t="shared" si="1"/>
        <v>OK</v>
      </c>
      <c r="J34" s="40" t="str">
        <f t="shared" si="1"/>
        <v>OK</v>
      </c>
      <c r="K34" s="40" t="str">
        <f t="shared" ref="K34:V34" si="2">IF(K18*K20&gt;K21,"ERROR","OK")</f>
        <v>OK</v>
      </c>
      <c r="L34" s="40" t="str">
        <f t="shared" si="2"/>
        <v>OK</v>
      </c>
      <c r="M34" s="40" t="str">
        <f t="shared" si="2"/>
        <v>OK</v>
      </c>
      <c r="N34" s="40" t="str">
        <f t="shared" si="2"/>
        <v>OK</v>
      </c>
      <c r="O34" s="40" t="str">
        <f t="shared" si="2"/>
        <v>OK</v>
      </c>
      <c r="P34" s="6" t="str">
        <f t="shared" si="2"/>
        <v>OK</v>
      </c>
      <c r="Q34" s="6" t="str">
        <f t="shared" si="2"/>
        <v>OK</v>
      </c>
      <c r="R34" s="6" t="str">
        <f t="shared" si="2"/>
        <v>OK</v>
      </c>
      <c r="S34" s="6" t="str">
        <f t="shared" si="2"/>
        <v>OK</v>
      </c>
      <c r="T34" s="6" t="str">
        <f t="shared" si="2"/>
        <v>OK</v>
      </c>
      <c r="U34" s="6" t="str">
        <f t="shared" si="2"/>
        <v>OK</v>
      </c>
      <c r="V34" s="6" t="str">
        <f t="shared" si="2"/>
        <v>OK</v>
      </c>
      <c r="W34" s="6" t="str">
        <f t="shared" ref="W34:AK34" si="3">IF(W18*W20&gt;W21,"ERROR","OK")</f>
        <v>OK</v>
      </c>
      <c r="X34" s="6" t="str">
        <f t="shared" si="3"/>
        <v>OK</v>
      </c>
      <c r="Y34" s="6" t="str">
        <f t="shared" si="3"/>
        <v>OK</v>
      </c>
      <c r="Z34" s="6" t="str">
        <f t="shared" si="3"/>
        <v>OK</v>
      </c>
      <c r="AA34" s="6" t="str">
        <f t="shared" si="3"/>
        <v>OK</v>
      </c>
      <c r="AB34" s="6" t="str">
        <f t="shared" si="3"/>
        <v>OK</v>
      </c>
      <c r="AC34" s="6" t="str">
        <f t="shared" si="3"/>
        <v>OK</v>
      </c>
      <c r="AD34" s="6" t="str">
        <f t="shared" si="3"/>
        <v>OK</v>
      </c>
      <c r="AE34" s="6" t="str">
        <f t="shared" si="3"/>
        <v>OK</v>
      </c>
      <c r="AF34" s="6" t="str">
        <f t="shared" si="3"/>
        <v>OK</v>
      </c>
      <c r="AG34" s="6" t="str">
        <f t="shared" si="3"/>
        <v>OK</v>
      </c>
      <c r="AH34" s="6" t="str">
        <f t="shared" si="3"/>
        <v>OK</v>
      </c>
      <c r="AI34" s="6" t="str">
        <f t="shared" si="3"/>
        <v>OK</v>
      </c>
      <c r="AJ34" s="6" t="str">
        <f t="shared" si="3"/>
        <v>OK</v>
      </c>
      <c r="AK34" s="6" t="str">
        <f t="shared" si="3"/>
        <v>OK</v>
      </c>
    </row>
    <row r="35" spans="1:37" s="6" customFormat="1" x14ac:dyDescent="0.25">
      <c r="A35"/>
    </row>
    <row r="36" spans="1:37" s="6" customFormat="1" x14ac:dyDescent="0.25">
      <c r="A36"/>
    </row>
    <row r="37" spans="1:37" s="6" customFormat="1" x14ac:dyDescent="0.25">
      <c r="A37"/>
    </row>
    <row r="38" spans="1:37" s="6" customFormat="1" x14ac:dyDescent="0.25">
      <c r="A38"/>
    </row>
    <row r="39" spans="1:37" s="6" customFormat="1" x14ac:dyDescent="0.25">
      <c r="A39"/>
    </row>
    <row r="40" spans="1:37" s="6" customFormat="1" x14ac:dyDescent="0.25">
      <c r="A40"/>
    </row>
    <row r="41" spans="1:37" s="6" customFormat="1" x14ac:dyDescent="0.25">
      <c r="A41"/>
    </row>
    <row r="42" spans="1:37" s="6" customFormat="1" x14ac:dyDescent="0.25">
      <c r="A42"/>
    </row>
    <row r="43" spans="1:37" s="6" customFormat="1" x14ac:dyDescent="0.25">
      <c r="A43"/>
    </row>
    <row r="44" spans="1:37" s="6" customFormat="1" x14ac:dyDescent="0.25">
      <c r="A44"/>
    </row>
    <row r="45" spans="1:37" s="6" customFormat="1" x14ac:dyDescent="0.25">
      <c r="A45"/>
    </row>
    <row r="46" spans="1:37" s="6" customFormat="1" x14ac:dyDescent="0.25">
      <c r="A46"/>
    </row>
    <row r="47" spans="1:37" s="6" customFormat="1" x14ac:dyDescent="0.25">
      <c r="A47"/>
    </row>
    <row r="48" spans="1:37"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sheetData>
  <sheetProtection formatCells="0" formatColumns="0" formatRows="0" insertRows="0"/>
  <mergeCells count="3">
    <mergeCell ref="A1:A12"/>
    <mergeCell ref="A33:A34"/>
    <mergeCell ref="A13:A32"/>
  </mergeCells>
  <conditionalFormatting sqref="D33:AK34">
    <cfRule type="cellIs" dxfId="38" priority="1" operator="equal">
      <formula>"OK"</formula>
    </cfRule>
    <cfRule type="cellIs" dxfId="37" priority="2" operator="equal">
      <formula>"ERROR"</formula>
    </cfRule>
    <cfRule type="cellIs" dxfId="36" priority="3" operator="equal">
      <formula>"""OK"""</formula>
    </cfRule>
    <cfRule type="cellIs" dxfId="35" priority="4" operator="equal">
      <formula>"""ERROR"""</formula>
    </cfRule>
  </conditionalFormatting>
  <dataValidations count="7">
    <dataValidation type="list" allowBlank="1" showInputMessage="1" showErrorMessage="1" promptTitle="Note " prompt="If the desired material does not figure on the list, please add it as well as its following parameters manuelly to the list in the worksheet &quot;wheel_materials&quot;" sqref="Q7:AK7">
      <formula1>rng_wheel_material_names</formula1>
    </dataValidation>
    <dataValidation type="list" allowBlank="1" showInputMessage="1" showErrorMessage="1" promptTitle="Note" prompt="If the desired material does not figrue on the list, please add it as well as its following parameters to the list in the worksheet &quot;rail-materials&quot;" sqref="Q8:AK10">
      <formula1>rng_rail_material_names</formula1>
    </dataValidation>
    <dataValidation type="decimal" allowBlank="1" showInputMessage="1" showErrorMessage="1" sqref="Q13:XFD32">
      <formula1>0</formula1>
      <formula2>1E+99</formula2>
    </dataValidation>
    <dataValidation type="decimal" allowBlank="1" showInputMessage="1" showErrorMessage="1" sqref="Q11:XFD12">
      <formula1>0</formula1>
      <formula2>1000000000000000000</formula2>
    </dataValidation>
    <dataValidation type="decimal" allowBlank="1" showInputMessage="1" showErrorMessage="1" sqref="Q4:XFD6">
      <formula1>0</formula1>
      <formula2>1000000000000000</formula2>
    </dataValidation>
    <dataValidation type="list" allowBlank="1" showInputMessage="1" showErrorMessage="1" promptTitle="Note" prompt="If the desired geometry does not figrue on the list, please add it as well as its following parameters to the list in the worksheet &quot;wheel_geometries&quot;" sqref="Q1:AK1">
      <formula1>rng_wheel_geometry_names</formula1>
    </dataValidation>
    <dataValidation type="list" allowBlank="1" showInputMessage="1" showErrorMessage="1" promptTitle="Note" prompt="If the desired geometry does not figrue on the list, please add it as well as its following parameters to the list in the worksheet &quot;raill_geometries&quot;" sqref="Q2:AK3">
      <formula1>rng_rail_geometry_names</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2" t="s">
        <v>2</v>
      </c>
      <c r="B1" s="23" t="s">
        <v>3</v>
      </c>
      <c r="C1" s="23" t="s">
        <v>61</v>
      </c>
      <c r="D1" s="23" t="s">
        <v>4</v>
      </c>
      <c r="E1" s="25" t="s">
        <v>1</v>
      </c>
      <c r="F1" s="25" t="s">
        <v>5</v>
      </c>
      <c r="G1" s="23" t="s">
        <v>6</v>
      </c>
      <c r="H1" s="23" t="s">
        <v>7</v>
      </c>
      <c r="I1" s="24" t="s">
        <v>57</v>
      </c>
    </row>
    <row r="2" spans="1:9" ht="45" x14ac:dyDescent="0.2">
      <c r="A2" s="3" t="s">
        <v>97</v>
      </c>
      <c r="B2" s="3" t="s">
        <v>98</v>
      </c>
      <c r="C2" s="3" t="s">
        <v>99</v>
      </c>
      <c r="D2" s="3" t="s">
        <v>100</v>
      </c>
      <c r="E2" s="25" t="s">
        <v>102</v>
      </c>
      <c r="F2" s="25" t="s">
        <v>101</v>
      </c>
      <c r="G2" s="23" t="s">
        <v>105</v>
      </c>
      <c r="H2" s="3" t="s">
        <v>104</v>
      </c>
      <c r="I2" s="26" t="s">
        <v>103</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H3" sqref="H3"/>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7" t="s">
        <v>2</v>
      </c>
      <c r="B1" s="28" t="s">
        <v>3</v>
      </c>
      <c r="C1" s="28" t="s">
        <v>61</v>
      </c>
      <c r="D1" s="28" t="s">
        <v>4</v>
      </c>
      <c r="E1" s="28" t="s">
        <v>1</v>
      </c>
      <c r="F1" s="28" t="s">
        <v>5</v>
      </c>
      <c r="G1" s="28" t="s">
        <v>6</v>
      </c>
      <c r="H1" s="28" t="s">
        <v>7</v>
      </c>
      <c r="I1" s="29" t="s">
        <v>57</v>
      </c>
    </row>
    <row r="2" spans="1:9" ht="60" x14ac:dyDescent="0.25">
      <c r="A2" s="3" t="s">
        <v>97</v>
      </c>
      <c r="B2" s="3" t="s">
        <v>98</v>
      </c>
      <c r="C2" s="3" t="s">
        <v>99</v>
      </c>
      <c r="D2" s="3" t="s">
        <v>100</v>
      </c>
      <c r="E2" s="25" t="s">
        <v>102</v>
      </c>
      <c r="F2" s="25" t="s">
        <v>101</v>
      </c>
      <c r="G2" s="23" t="s">
        <v>105</v>
      </c>
      <c r="H2" s="3" t="s">
        <v>104</v>
      </c>
      <c r="I2" s="26" t="s">
        <v>106</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2" workbookViewId="0">
      <selection sqref="A1:XFD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67</v>
      </c>
    </row>
    <row r="2" spans="1:5" x14ac:dyDescent="0.25">
      <c r="A2" s="5" t="s">
        <v>97</v>
      </c>
      <c r="B2" s="2" t="s">
        <v>110</v>
      </c>
      <c r="C2" s="2" t="s">
        <v>107</v>
      </c>
      <c r="D2" s="2" t="s">
        <v>108</v>
      </c>
      <c r="E2" s="2" t="s">
        <v>109</v>
      </c>
    </row>
    <row r="3" spans="1:5" x14ac:dyDescent="0.25">
      <c r="A3" s="17" t="s">
        <v>73</v>
      </c>
      <c r="B3" s="17">
        <v>70</v>
      </c>
      <c r="C3" s="17">
        <v>100</v>
      </c>
      <c r="D3" s="17">
        <v>20</v>
      </c>
      <c r="E3" s="17">
        <v>450</v>
      </c>
    </row>
    <row r="4" spans="1:5" x14ac:dyDescent="0.25">
      <c r="A4" s="17" t="s">
        <v>74</v>
      </c>
      <c r="B4" s="17">
        <v>60</v>
      </c>
      <c r="C4" s="17">
        <v>400</v>
      </c>
      <c r="D4" s="17">
        <v>10</v>
      </c>
      <c r="E4" s="17">
        <v>600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2" workbookViewId="0">
      <selection activeCell="C20" sqref="C20"/>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97</v>
      </c>
      <c r="B2" s="2" t="s">
        <v>111</v>
      </c>
      <c r="C2" s="2" t="s">
        <v>112</v>
      </c>
      <c r="D2" s="2" t="s">
        <v>108</v>
      </c>
    </row>
    <row r="3" spans="1:4" x14ac:dyDescent="0.25">
      <c r="A3" s="4" t="s">
        <v>65</v>
      </c>
      <c r="B3" s="4">
        <v>63</v>
      </c>
      <c r="C3" s="4">
        <v>100</v>
      </c>
      <c r="D3" s="4">
        <v>20</v>
      </c>
    </row>
    <row r="4" spans="1:4" x14ac:dyDescent="0.25">
      <c r="A4" s="4" t="s">
        <v>66</v>
      </c>
      <c r="B4" s="4">
        <v>88</v>
      </c>
      <c r="C4" s="4">
        <v>400</v>
      </c>
      <c r="D4" s="4">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128</v>
      </c>
    </row>
    <row r="3" spans="2:6" ht="15" thickBot="1" x14ac:dyDescent="0.25"/>
    <row r="4" spans="2:6" x14ac:dyDescent="0.2">
      <c r="B4" s="30"/>
      <c r="C4" s="36" t="s">
        <v>124</v>
      </c>
      <c r="D4" s="36" t="s">
        <v>125</v>
      </c>
      <c r="E4" s="36" t="s">
        <v>126</v>
      </c>
      <c r="F4" s="36" t="s">
        <v>127</v>
      </c>
    </row>
    <row r="5" spans="2:6" x14ac:dyDescent="0.2">
      <c r="B5" s="31" t="s">
        <v>121</v>
      </c>
      <c r="C5" s="34">
        <v>1</v>
      </c>
      <c r="D5" s="34">
        <v>1</v>
      </c>
      <c r="E5" s="34">
        <v>0.95</v>
      </c>
      <c r="F5" s="34">
        <v>0.9</v>
      </c>
    </row>
    <row r="6" spans="2:6" ht="28.5" x14ac:dyDescent="0.2">
      <c r="B6" s="32" t="s">
        <v>122</v>
      </c>
      <c r="C6" s="34">
        <v>0.9</v>
      </c>
      <c r="D6" s="34">
        <v>0.85</v>
      </c>
      <c r="E6" s="34">
        <v>0.8</v>
      </c>
      <c r="F6" s="34">
        <v>0.7</v>
      </c>
    </row>
    <row r="7" spans="2:6" ht="15" thickBot="1" x14ac:dyDescent="0.25">
      <c r="B7" s="33" t="s">
        <v>123</v>
      </c>
      <c r="C7" s="35">
        <v>0.8</v>
      </c>
      <c r="D7" s="35">
        <v>0.75</v>
      </c>
      <c r="E7" s="35">
        <v>0.7</v>
      </c>
      <c r="F7" s="35">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2021-04-15T16:04:22Z</dcterms:modified>
</cp:coreProperties>
</file>