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testdata\"/>
    </mc:Choice>
  </mc:AlternateContent>
  <bookViews>
    <workbookView xWindow="0" yWindow="0" windowWidth="28800" windowHeight="12450" activeTab="2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F51" i="1"/>
  <c r="G51" i="1"/>
  <c r="H51" i="1"/>
  <c r="D51" i="1"/>
  <c r="G40" i="1"/>
  <c r="F40" i="1"/>
  <c r="G39" i="1"/>
</calcChain>
</file>

<file path=xl/comments1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<sst xmlns="http://schemas.openxmlformats.org/spreadsheetml/2006/main" count="233" uniqueCount="173">
  <si>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</si>
  <si>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</si>
  <si>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</si>
  <si>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</si>
  <si>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</si>
  <si>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</si>
  <si>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</si>
  <si>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</si>
  <si>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</si>
  <si>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</si>
  <si>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</si>
  <si>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</si>
  <si>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</si>
  <si>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</si>
  <si>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</si>
  <si>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</si>
  <si>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</si>
  <si>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</si>
  <si>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</si>
  <si>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</si>
  <si>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</si>
  <si>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</si>
  <si>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</si>
  <si>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</si>
  <si>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</si>
  <si>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</si>
  <si>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</si>
  <si>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</si>
  <si>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</si>
  <si>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</si>
  <si>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</si>
  <si>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</si>
  <si>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</si>
  <si>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</si>
  <si>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</si>
  <si>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</si>
  <si>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</si>
  <si>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</si>
  <si>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</si>
  <si>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</si>
  <si>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</si>
  <si>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</si>
  <si>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</si>
  <si>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</si>
  <si>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</si>
  <si>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</si>
  <si>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</si>
  <si>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</si>
  <si>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</si>
  <si>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</si>
  <si>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</si>
  <si>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</si>
  <si>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</si>
  <si>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</si>
  <si>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</si>
  <si>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</si>
  <si>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</si>
  <si>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</si>
  <si>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</si>
  <si>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</si>
  <si>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</si>
  <si>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</si>
  <si>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</si>
  <si>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</si>
  <si>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</si>
  <si>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</si>
  <si>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</si>
  <si>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</si>
  <si>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</si>
  <si>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</si>
  <si>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</si>
  <si>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</si>
  <si>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</si>
  <si>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</si>
  <si>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</si>
  <si>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</si>
  <si>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</si>
  <si>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</si>
  <si>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</si>
  <si>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</si>
  <si>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</si>
  <si>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D</t>
  </si>
  <si>
    <t>wheel_geometry</t>
  </si>
  <si>
    <t>rail_geometry</t>
  </si>
  <si>
    <t>cycle_mode</t>
  </si>
  <si>
    <t>Radprofil</t>
  </si>
  <si>
    <t>Schienenprofil</t>
  </si>
  <si>
    <t>Schraeglaufwinkel-alpha[rad]</t>
  </si>
  <si>
    <t>Faktor-f_2</t>
  </si>
  <si>
    <t>Radmaterial</t>
  </si>
  <si>
    <t>Schienenmaterial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</si>
  <si>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</si>
  <si>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</si>
  <si>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</si>
  <si>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</si>
  <si>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</si>
  <si>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</si>
  <si>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</si>
  <si>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Faktor-f_f4</t>
  </si>
  <si>
    <t>f_f4</t>
  </si>
  <si>
    <t>a</t>
  </si>
  <si>
    <t>c</t>
  </si>
  <si>
    <t>s</t>
  </si>
  <si>
    <t>Empty</t>
  </si>
  <si>
    <t>42CrMo4-hardened_2</t>
  </si>
  <si>
    <t>TestW1</t>
  </si>
  <si>
    <t>TestW2</t>
  </si>
  <si>
    <t>TestW3</t>
  </si>
  <si>
    <t>TestR1</t>
  </si>
  <si>
    <t>TestR2</t>
  </si>
  <si>
    <t>TestR3</t>
  </si>
  <si>
    <t>w</t>
  </si>
  <si>
    <t>TestW4</t>
  </si>
  <si>
    <t>TestR4</t>
  </si>
  <si>
    <t>point</t>
  </si>
  <si>
    <t>line</t>
  </si>
  <si>
    <t>Results Geometry</t>
  </si>
  <si>
    <t>Results Material</t>
  </si>
  <si>
    <t>d</t>
  </si>
  <si>
    <t>e</t>
  </si>
  <si>
    <t>f</t>
  </si>
  <si>
    <t>g</t>
  </si>
  <si>
    <t>h</t>
  </si>
  <si>
    <t>Name</t>
  </si>
  <si>
    <t>Norm</t>
  </si>
  <si>
    <t>Material Number</t>
  </si>
  <si>
    <t xml:space="preserve">Hardened Surface (yes = 1, no = 0) </t>
  </si>
  <si>
    <t>Yield Point at the Depth of Maximum Shear 
 f_y [N/mm²]</t>
  </si>
  <si>
    <t>Unit-Conform Hardness
HB</t>
  </si>
  <si>
    <t>E-Moduleus [N/mm²]</t>
  </si>
  <si>
    <t>Radial-Strain-Coefficient-v</t>
  </si>
  <si>
    <t>Depth-Of-Achieved-Hardeness-Surface z [mm]</t>
  </si>
  <si>
    <t>Depth-Of-Achieved-Hardeness-Surface 
z [mm]</t>
  </si>
  <si>
    <t>Load-bearing-Width b_w [mm]</t>
  </si>
  <si>
    <t>Second-Wheel-Radius r_k [mm]</t>
  </si>
  <si>
    <t>Edge-Radius r_3 [mm]</t>
  </si>
  <si>
    <t>Diameter D_w</t>
  </si>
  <si>
    <t>Load-bearing-Width b_r [mm]</t>
  </si>
  <si>
    <t>Rail-Surface-Radius r_k [mm]</t>
  </si>
  <si>
    <t>EN-13001-3-3</t>
  </si>
  <si>
    <t>Stacker Crane (SC) Configuration</t>
  </si>
  <si>
    <t>i</t>
  </si>
  <si>
    <t>j</t>
  </si>
  <si>
    <t>k</t>
  </si>
  <si>
    <t>m</t>
  </si>
  <si>
    <t>n</t>
  </si>
  <si>
    <t>o</t>
  </si>
  <si>
    <t>p</t>
  </si>
  <si>
    <t>q</t>
  </si>
  <si>
    <t>r</t>
  </si>
  <si>
    <t>t</t>
  </si>
  <si>
    <t>u</t>
  </si>
  <si>
    <t xml:space="preserve">a </t>
  </si>
  <si>
    <t>bo</t>
  </si>
  <si>
    <t>res_b_min</t>
  </si>
  <si>
    <t>res_w</t>
  </si>
  <si>
    <t>res_r_k</t>
  </si>
  <si>
    <t>res_r_3_b_min</t>
  </si>
  <si>
    <t>res_contact</t>
  </si>
  <si>
    <t>res_f_1</t>
  </si>
  <si>
    <t>res_f_f3</t>
  </si>
  <si>
    <t>res_v_r</t>
  </si>
  <si>
    <t>res_v_w</t>
  </si>
  <si>
    <t>res_E_r</t>
  </si>
  <si>
    <t>res_E_w</t>
  </si>
  <si>
    <t>res_z_r</t>
  </si>
  <si>
    <t>res_z_w</t>
  </si>
  <si>
    <t>res_f_y_r</t>
  </si>
  <si>
    <t>res_f_y_w</t>
  </si>
  <si>
    <t>res_HB_r</t>
  </si>
  <si>
    <t>res_HB_w</t>
  </si>
  <si>
    <t>res_E_m</t>
  </si>
  <si>
    <t xml:space="preserve">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</si>
</sst>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name val="Consolas"/>
    </font>
    <font>
      <sz val="1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/>
    <xf numFmtId="0" fontId="4" fillId="4" borderId="0"/>
  </cellStyleXfs>
  <cellXfs count="44">
    <xf numFmtId="0" fontId="0" fillId="0" borderId="0" xfId="0"/>
    <xf numFmtId="0" fontId="1" fillId="3" borderId="2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/>
    <xf numFmtId="0" fontId="0" fillId="0" borderId="6" xfId="0" applyBorder="1" applyAlignment="1">
      <alignment horizontal="left" vertical="center"/>
    </xf>
    <xf numFmtId="0" fontId="1" fillId="3" borderId="3" xfId="1" applyFill="1" applyBorder="1" applyAlignment="1">
      <alignment horizontal="left"/>
    </xf>
    <xf numFmtId="0" fontId="1" fillId="3" borderId="2" xfId="1" applyFill="1" applyBorder="1" applyAlignment="1">
      <alignment horizontal="left"/>
    </xf>
    <xf numFmtId="0" fontId="1" fillId="3" borderId="4" xfId="1" applyFill="1" applyBorder="1" applyAlignment="1">
      <alignment horizontal="left"/>
    </xf>
    <xf numFmtId="0" fontId="1" fillId="3" borderId="0" xfId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9" fillId="6" borderId="5" xfId="2" applyNumberFormat="1" applyFont="1" applyFill="1" applyBorder="1" applyAlignment="1">
      <alignment horizontal="center" vertical="center"/>
    </xf>
    <xf numFmtId="0" fontId="9" fillId="6" borderId="7" xfId="2" applyNumberFormat="1" applyFont="1" applyFill="1" applyBorder="1" applyAlignment="1">
      <alignment horizontal="center" vertical="center"/>
    </xf>
    <xf numFmtId="0" fontId="9" fillId="6" borderId="7" xfId="2" applyNumberFormat="1" applyFont="1" applyFill="1" applyBorder="1" applyAlignment="1">
      <alignment horizontal="center" vertical="center" wrapText="1"/>
    </xf>
    <xf numFmtId="0" fontId="9" fillId="6" borderId="8" xfId="2" applyNumberFormat="1" applyFont="1" applyFill="1" applyBorder="1" applyAlignment="1">
      <alignment horizontal="center" vertical="center"/>
    </xf>
    <xf numFmtId="0" fontId="9" fillId="6" borderId="0" xfId="2" applyFont="1" applyFill="1" applyAlignment="1">
      <alignment horizontal="center" vertical="center"/>
    </xf>
    <xf numFmtId="0" fontId="9" fillId="6" borderId="8" xfId="2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9" fillId="6" borderId="5" xfId="2" applyNumberFormat="1" applyFont="1" applyFill="1" applyBorder="1" applyAlignment="1">
      <alignment horizontal="center"/>
    </xf>
    <xf numFmtId="0" fontId="9" fillId="6" borderId="7" xfId="2" applyNumberFormat="1" applyFont="1" applyFill="1" applyBorder="1" applyAlignment="1">
      <alignment horizontal="center"/>
    </xf>
    <xf numFmtId="0" fontId="9" fillId="6" borderId="8" xfId="2" applyNumberFormat="1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3">
    <cellStyle name="Eingabe" xfId="1" builtinId="20"/>
    <cellStyle name="Gut" xfId="2" builtinId="26"/>
    <cellStyle name="Standard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railmaterials" displayName="railmaterials" ref="A2:I9" totalsRowShown="0" headerRowDxfId="23" dataDxfId="22" headerRowCellStyle="Gut">
  <autoFilter ref="A2:I9"/>
  <tableColumns count="9">
    <tableColumn id="1" name="Name" dataDxfId="21"/>
    <tableColumn id="2" name="Norm" dataDxfId="20"/>
    <tableColumn id="3" name="Material Number" dataDxfId="19"/>
    <tableColumn id="4" name="Hardened Surface (yes = 1, no = 0) " dataDxfId="18"/>
    <tableColumn id="5" name="Yield Point at the Depth of Maximum Shear _x000a_ f_y [N/mm²]" dataDxfId="17"/>
    <tableColumn id="6" name="Unit-Conform Hardness_x000a_HB" dataDxfId="16"/>
    <tableColumn id="7" name="E-Moduleus [N/mm²]" dataDxfId="15"/>
    <tableColumn id="8" name="Radial-Strain-Coefficient-v" dataDxfId="14"/>
    <tableColumn id="9" name="Depth-Of-Achieved-Hardeness-Surface z [mm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1" totalsRowShown="0" headerRowDxfId="12" dataDxfId="11" headerRowCellStyle="Gut">
  <autoFilter ref="A2:I11"/>
  <tableColumns count="9">
    <tableColumn id="1" name="Name" dataDxfId="10"/>
    <tableColumn id="2" name="Norm" dataDxfId="9"/>
    <tableColumn id="3" name="Material Number" dataDxfId="8"/>
    <tableColumn id="4" name="Hardened Surface (yes = 1, no = 0) " dataDxfId="7"/>
    <tableColumn id="9" name="Yield Point at the Depth of Maximum Shear _x000a_ f_y [N/mm²]" dataDxfId="6"/>
    <tableColumn id="5" name="Unit-Conform Hardness_x000a_HB" dataDxfId="5"/>
    <tableColumn id="6" name="E-Moduleus [N/mm²]" dataDxfId="4"/>
    <tableColumn id="7" name="Radial-Strain-Coefficient-v" dataDxfId="3"/>
    <tableColumn id="8" name="Depth-Of-Achieved-Hardeness-Surface _x000a_z [mm]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6" totalsRowShown="0" headerRowDxfId="1">
  <autoFilter ref="A2:E6"/>
  <tableColumns count="5">
    <tableColumn id="1" name="Name"/>
    <tableColumn id="2" name="Load-bearing-Width b_w [mm]"/>
    <tableColumn id="3" name="Second-Wheel-Radius r_k [mm]"/>
    <tableColumn id="4" name="Edge-Radius r_3 [mm]"/>
    <tableColumn id="5" name="Diameter D_w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6" totalsRowShown="0" headerRowDxfId="0">
  <autoFilter ref="A2:D6"/>
  <tableColumns count="4">
    <tableColumn id="1" name="Name"/>
    <tableColumn id="2" name="Load-bearing-Width b_r [mm]"/>
    <tableColumn id="3" name="Rail-Surface-Radius r_k [mm]"/>
    <tableColumn id="4" name="Edge-Radius r_3 [m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C1" workbookViewId="0">
      <selection activeCell="B5" sqref="B5:H5"/>
    </sheetView>
  </sheetViews>
  <sheetFormatPr baseColWidth="10" defaultRowHeight="15"/>
  <cols>
    <col min="2" max="2" width="46" bestFit="1" customWidth="1"/>
    <col min="3" max="3" width="29.42578125" customWidth="1"/>
    <col min="4" max="6" width="19.42578125" bestFit="1" customWidth="1"/>
    <col min="7" max="7" width="13" customWidth="1"/>
    <col min="8" max="8" width="17.140625" customWidth="1"/>
  </cols>
  <sheetData>
    <row r="1" spans="1:8">
      <c r="A1" s="40" t="s">
        <v>139</v>
      </c>
      <c r="B1" s="12" t="s">
        <v>85</v>
      </c>
      <c r="C1" s="13" t="s">
        <v>82</v>
      </c>
      <c r="D1" t="s">
        <v>105</v>
      </c>
      <c r="E1" t="s">
        <v>106</v>
      </c>
      <c r="F1" t="s">
        <v>107</v>
      </c>
      <c r="G1" t="s">
        <v>112</v>
      </c>
      <c r="H1" t="s">
        <v>107</v>
      </c>
    </row>
    <row r="2" spans="1:8">
      <c r="A2" s="40"/>
      <c r="B2" s="12" t="s">
        <v>86</v>
      </c>
      <c r="C2" s="13" t="s">
        <v>83</v>
      </c>
      <c r="D2" t="s">
        <v>108</v>
      </c>
      <c r="E2" t="s">
        <v>109</v>
      </c>
      <c r="F2" t="s">
        <v>110</v>
      </c>
      <c r="G2" t="s">
        <v>113</v>
      </c>
      <c r="H2" t="s">
        <v>110</v>
      </c>
    </row>
    <row r="3" spans="1:8">
      <c r="A3" s="40"/>
      <c r="B3" s="12" t="s">
        <v>87</v>
      </c>
      <c r="C3" s="13" t="s">
        <v>72</v>
      </c>
      <c r="D3" s="2">
        <v>5.0000000000000001E-3</v>
      </c>
      <c r="E3" s="2">
        <v>5.0000000000000001E-3</v>
      </c>
      <c r="F3" s="2">
        <v>6.0000000000000001E-3</v>
      </c>
      <c r="G3" s="2">
        <v>6.0000000000000001E-3</v>
      </c>
      <c r="H3" s="2">
        <v>4.0000000000000001E-3</v>
      </c>
    </row>
    <row r="4" spans="1:8">
      <c r="A4" s="40"/>
      <c r="B4" s="12" t="s">
        <v>88</v>
      </c>
      <c r="C4" s="14" t="s">
        <v>74</v>
      </c>
      <c r="D4" s="2">
        <v>0.95</v>
      </c>
      <c r="E4" s="2">
        <v>0.95</v>
      </c>
      <c r="F4" s="2">
        <v>0.9</v>
      </c>
      <c r="G4" s="2">
        <v>0.9</v>
      </c>
      <c r="H4" s="2">
        <v>1</v>
      </c>
    </row>
    <row r="5" spans="1:8">
      <c r="A5" s="40"/>
      <c r="B5" s="12" t="s">
        <v>111</v>
      </c>
      <c r="C5" s="15" t="s">
        <v>111</v>
      </c>
      <c r="D5">
        <v>30</v>
      </c>
      <c r="E5">
        <v>450</v>
      </c>
      <c r="F5">
        <v>100</v>
      </c>
      <c r="G5">
        <v>100</v>
      </c>
      <c r="H5">
        <v>100</v>
      </c>
    </row>
    <row r="6" spans="1:8">
      <c r="A6" s="40"/>
      <c r="B6" s="12" t="s">
        <v>98</v>
      </c>
      <c r="C6" s="15" t="s">
        <v>99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8">
      <c r="A7" s="40"/>
      <c r="B7" s="12" t="s">
        <v>89</v>
      </c>
      <c r="C7" s="15" t="s">
        <v>35</v>
      </c>
      <c r="D7" s="10" t="s">
        <v>29</v>
      </c>
      <c r="E7" s="10" t="s">
        <v>71</v>
      </c>
      <c r="F7" s="10" t="s">
        <v>71</v>
      </c>
      <c r="G7" s="10" t="s">
        <v>71</v>
      </c>
      <c r="H7" s="10" t="s">
        <v>71</v>
      </c>
    </row>
    <row r="8" spans="1:8">
      <c r="A8" s="40"/>
      <c r="B8" s="12" t="s">
        <v>90</v>
      </c>
      <c r="C8" s="14" t="s">
        <v>36</v>
      </c>
      <c r="D8" s="6" t="s">
        <v>16</v>
      </c>
      <c r="E8" s="6" t="s">
        <v>12</v>
      </c>
      <c r="F8" s="6" t="s">
        <v>12</v>
      </c>
      <c r="G8" s="6" t="s">
        <v>12</v>
      </c>
      <c r="H8" s="6" t="s">
        <v>12</v>
      </c>
    </row>
    <row r="9" spans="1:8">
      <c r="A9" s="40"/>
      <c r="B9" s="12" t="s">
        <v>91</v>
      </c>
      <c r="C9" s="14" t="s">
        <v>75</v>
      </c>
      <c r="D9" s="2">
        <v>30000</v>
      </c>
      <c r="E9" s="2">
        <v>1600000</v>
      </c>
      <c r="F9" s="2">
        <v>40000</v>
      </c>
      <c r="G9" s="2">
        <v>4000000</v>
      </c>
      <c r="H9" s="2">
        <v>23000</v>
      </c>
    </row>
    <row r="10" spans="1:8">
      <c r="A10" s="40"/>
      <c r="B10" s="12" t="s">
        <v>92</v>
      </c>
      <c r="C10" s="14" t="s">
        <v>76</v>
      </c>
      <c r="D10" s="2">
        <v>20000</v>
      </c>
      <c r="E10" s="2">
        <v>15000</v>
      </c>
      <c r="F10" s="2">
        <v>18000</v>
      </c>
      <c r="G10" s="2">
        <v>18000</v>
      </c>
      <c r="H10" s="2">
        <v>12000</v>
      </c>
    </row>
    <row r="11" spans="1:8">
      <c r="A11" s="40"/>
      <c r="B11" t="s">
        <v>93</v>
      </c>
      <c r="C11" s="1" t="s">
        <v>96</v>
      </c>
      <c r="D11" s="2">
        <v>100000</v>
      </c>
      <c r="E11" s="2">
        <v>100000</v>
      </c>
      <c r="F11" s="2">
        <v>100000</v>
      </c>
      <c r="G11" s="2">
        <v>100000</v>
      </c>
      <c r="H11" s="2">
        <v>100000</v>
      </c>
    </row>
    <row r="12" spans="1:8">
      <c r="A12" s="40"/>
      <c r="B12" t="s">
        <v>94</v>
      </c>
      <c r="C12" s="16" t="s">
        <v>97</v>
      </c>
      <c r="D12" s="2">
        <v>500000</v>
      </c>
      <c r="E12" s="2">
        <v>500000</v>
      </c>
      <c r="F12" s="2">
        <v>800000</v>
      </c>
      <c r="G12" s="2">
        <v>100000</v>
      </c>
      <c r="H12" s="2">
        <v>200000</v>
      </c>
    </row>
    <row r="13" spans="1:8">
      <c r="A13" s="40"/>
      <c r="B13" t="s">
        <v>95</v>
      </c>
      <c r="C13" t="s">
        <v>84</v>
      </c>
      <c r="D13">
        <v>1</v>
      </c>
      <c r="E13">
        <v>2</v>
      </c>
      <c r="F13">
        <v>4</v>
      </c>
      <c r="G13">
        <v>1</v>
      </c>
      <c r="H13">
        <v>2</v>
      </c>
    </row>
    <row r="14" spans="1:8" ht="15" customHeight="1">
      <c r="A14" s="41" t="s">
        <v>140</v>
      </c>
      <c r="B14" s="11" t="s">
        <v>37</v>
      </c>
      <c r="C14" t="s">
        <v>38</v>
      </c>
      <c r="D14">
        <v>24.9397924881983</v>
      </c>
      <c r="E14">
        <v>29.846033506748501</v>
      </c>
      <c r="F14">
        <v>21.549071913738601</v>
      </c>
      <c r="G14">
        <v>30.724628045371599</v>
      </c>
      <c r="H14">
        <v>24.603567265875999</v>
      </c>
    </row>
    <row r="15" spans="1:8">
      <c r="A15" s="41"/>
      <c r="B15" s="11" t="s">
        <v>39</v>
      </c>
      <c r="C15" t="s">
        <v>40</v>
      </c>
      <c r="D15">
        <v>0.397534327540081</v>
      </c>
      <c r="E15">
        <v>0.38745672969163403</v>
      </c>
      <c r="F15">
        <v>0.27778552720397198</v>
      </c>
      <c r="G15">
        <v>0.38853068564494597</v>
      </c>
      <c r="H15">
        <v>0.39281645770158102</v>
      </c>
    </row>
    <row r="16" spans="1:8">
      <c r="A16" s="41"/>
      <c r="B16" t="s">
        <v>41</v>
      </c>
      <c r="C16" t="s">
        <v>42</v>
      </c>
      <c r="D16">
        <v>310.53423258511901</v>
      </c>
      <c r="E16">
        <v>311.82631932244198</v>
      </c>
      <c r="F16">
        <v>262.54231664112598</v>
      </c>
      <c r="G16">
        <v>334.01554867815503</v>
      </c>
      <c r="H16">
        <v>217.83710715883799</v>
      </c>
    </row>
    <row r="17" spans="1:8">
      <c r="A17" s="41"/>
      <c r="B17" t="s">
        <v>43</v>
      </c>
      <c r="C17" t="s">
        <v>44</v>
      </c>
      <c r="D17">
        <v>0.43852951083798603</v>
      </c>
      <c r="E17">
        <v>0.27896020164795099</v>
      </c>
      <c r="F17">
        <v>0.41639127372561502</v>
      </c>
      <c r="G17">
        <v>0.36908011038102101</v>
      </c>
      <c r="H17">
        <v>0.33759378483001701</v>
      </c>
    </row>
    <row r="18" spans="1:8">
      <c r="A18" s="41"/>
      <c r="B18" t="s">
        <v>45</v>
      </c>
      <c r="C18" t="s">
        <v>46</v>
      </c>
      <c r="D18">
        <v>9592.8821295104699</v>
      </c>
      <c r="E18">
        <v>13728.6250951821</v>
      </c>
      <c r="F18">
        <v>9530.9428397424908</v>
      </c>
      <c r="G18">
        <v>11844.471056845599</v>
      </c>
      <c r="H18">
        <v>7039.1850549506698</v>
      </c>
    </row>
    <row r="19" spans="1:8">
      <c r="A19" s="41"/>
      <c r="B19" t="s">
        <v>47</v>
      </c>
      <c r="C19" t="s">
        <v>48</v>
      </c>
      <c r="D19">
        <v>6.9859353305379797</v>
      </c>
      <c r="E19">
        <v>4.8667038063889603</v>
      </c>
      <c r="F19">
        <v>5.9682746322479998</v>
      </c>
      <c r="G19">
        <v>7.6920989582716999</v>
      </c>
      <c r="H19">
        <v>7.9973902757422897</v>
      </c>
    </row>
    <row r="20" spans="1:8">
      <c r="A20" s="41"/>
      <c r="B20" t="s">
        <v>49</v>
      </c>
      <c r="C20" t="s">
        <v>50</v>
      </c>
      <c r="D20">
        <v>0.36032232455732299</v>
      </c>
      <c r="E20">
        <v>0.43263553136410199</v>
      </c>
      <c r="F20">
        <v>0.311870213321776</v>
      </c>
      <c r="G20">
        <v>0.34484796209278801</v>
      </c>
      <c r="H20">
        <v>0.43685550941856799</v>
      </c>
    </row>
    <row r="21" spans="1:8">
      <c r="A21" s="41"/>
      <c r="B21" t="s">
        <v>51</v>
      </c>
      <c r="C21" t="s">
        <v>52</v>
      </c>
      <c r="D21">
        <v>235.360704664796</v>
      </c>
      <c r="E21">
        <v>208.806759033595</v>
      </c>
      <c r="F21">
        <v>226.06765407211699</v>
      </c>
      <c r="G21">
        <v>392.86734368371702</v>
      </c>
      <c r="H21">
        <v>391.55736926069602</v>
      </c>
    </row>
    <row r="22" spans="1:8">
      <c r="A22" s="41"/>
      <c r="B22" t="s">
        <v>53</v>
      </c>
      <c r="C22" t="s">
        <v>54</v>
      </c>
      <c r="D22">
        <v>3620.8448324163101</v>
      </c>
      <c r="E22">
        <v>2311.15858694705</v>
      </c>
      <c r="F22">
        <v>2343.2994179618399</v>
      </c>
      <c r="G22">
        <v>4284.9699230713404</v>
      </c>
      <c r="H22">
        <v>3659.2272904198899</v>
      </c>
    </row>
    <row r="23" spans="1:8">
      <c r="A23" s="41"/>
      <c r="B23" t="s">
        <v>55</v>
      </c>
      <c r="C23" t="s">
        <v>56</v>
      </c>
      <c r="D23">
        <v>1.13373577673032</v>
      </c>
      <c r="E23">
        <v>2.4258179969420199</v>
      </c>
      <c r="F23">
        <v>2.3873285971102698</v>
      </c>
      <c r="G23">
        <v>1.4564750409017799</v>
      </c>
      <c r="H23">
        <v>0.99721191005946297</v>
      </c>
    </row>
    <row r="24" spans="1:8">
      <c r="A24" s="41"/>
      <c r="B24" t="s">
        <v>57</v>
      </c>
      <c r="C24" t="s">
        <v>58</v>
      </c>
      <c r="D24">
        <v>0.67575877439752896</v>
      </c>
      <c r="E24">
        <v>0.51712000434017502</v>
      </c>
      <c r="F24">
        <v>0.801477721483979</v>
      </c>
      <c r="G24">
        <v>9.8010774605840997E-2</v>
      </c>
      <c r="H24">
        <v>0.74159415955053198</v>
      </c>
    </row>
    <row r="25" spans="1:8">
      <c r="A25" s="41"/>
      <c r="B25" t="s">
        <v>59</v>
      </c>
      <c r="C25" t="s">
        <v>60</v>
      </c>
      <c r="D25">
        <v>3.8387980542432998</v>
      </c>
      <c r="E25">
        <v>1.8776339003870799</v>
      </c>
      <c r="F25">
        <v>3.3657208787845398</v>
      </c>
      <c r="G25">
        <v>2.4178541756165899</v>
      </c>
      <c r="H25">
        <v>1.56466211459187</v>
      </c>
    </row>
    <row r="26" spans="1:8">
      <c r="A26" s="41"/>
      <c r="B26" t="s">
        <v>61</v>
      </c>
      <c r="C26" t="s">
        <v>62</v>
      </c>
      <c r="D26">
        <v>0.82317441160238602</v>
      </c>
      <c r="E26">
        <v>0.63680145228157503</v>
      </c>
      <c r="F26">
        <v>0.85382760203728802</v>
      </c>
      <c r="G26">
        <v>0.594424181188418</v>
      </c>
      <c r="H26">
        <v>0.58201942471427504</v>
      </c>
    </row>
    <row r="27" spans="1:8">
      <c r="A27" s="41"/>
      <c r="B27" t="s">
        <v>63</v>
      </c>
      <c r="C27" t="s">
        <v>64</v>
      </c>
      <c r="D27">
        <v>2351.0358557609202</v>
      </c>
      <c r="E27">
        <v>4305.6905785423696</v>
      </c>
      <c r="F27">
        <v>5592.7916508867802</v>
      </c>
      <c r="G27">
        <v>1093.0004954073299</v>
      </c>
      <c r="H27">
        <v>5316.4232733114604</v>
      </c>
    </row>
    <row r="28" spans="1:8">
      <c r="A28" s="41"/>
      <c r="B28" t="s">
        <v>65</v>
      </c>
      <c r="C28" t="s">
        <v>66</v>
      </c>
      <c r="D28">
        <v>479.56427978543297</v>
      </c>
      <c r="E28">
        <v>342.07526272382</v>
      </c>
      <c r="F28">
        <v>629.09549703360005</v>
      </c>
      <c r="G28">
        <v>1336.8970567521501</v>
      </c>
      <c r="H28">
        <v>1431.3338377950799</v>
      </c>
    </row>
    <row r="29" spans="1:8">
      <c r="A29" s="41"/>
      <c r="B29" t="s">
        <v>67</v>
      </c>
      <c r="C29" t="s">
        <v>68</v>
      </c>
      <c r="D29">
        <v>1.5209241133552001</v>
      </c>
      <c r="E29">
        <v>1.4611356146706</v>
      </c>
      <c r="F29">
        <v>1.17459338972312</v>
      </c>
      <c r="G29">
        <v>1.17980028181748</v>
      </c>
      <c r="H29">
        <v>0.97421919684422997</v>
      </c>
    </row>
    <row r="30" spans="1:8">
      <c r="A30" s="41"/>
      <c r="B30" t="s">
        <v>69</v>
      </c>
      <c r="C30" t="s">
        <v>70</v>
      </c>
      <c r="D30">
        <v>148.023377589456</v>
      </c>
      <c r="E30">
        <v>196.39317107510001</v>
      </c>
      <c r="F30">
        <v>170.37252984731199</v>
      </c>
      <c r="G30">
        <v>285.26395874702098</v>
      </c>
      <c r="H30">
        <v>203.71546054260199</v>
      </c>
    </row>
    <row r="31" spans="1:8">
      <c r="A31" s="42" t="s">
        <v>103</v>
      </c>
      <c r="B31" t="s">
        <v>100</v>
      </c>
      <c r="C31" t="s">
        <v>152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2"/>
      <c r="B32" t="s">
        <v>78</v>
      </c>
      <c r="C32" t="s">
        <v>153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2"/>
      <c r="B33" t="s">
        <v>101</v>
      </c>
      <c r="C33" t="s">
        <v>101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3" t="s">
        <v>116</v>
      </c>
      <c r="B34" t="s">
        <v>118</v>
      </c>
      <c r="C34" t="s">
        <v>154</v>
      </c>
      <c r="D34">
        <v>10</v>
      </c>
      <c r="E34">
        <v>100</v>
      </c>
      <c r="F34">
        <v>100</v>
      </c>
      <c r="G34">
        <v>100</v>
      </c>
      <c r="H34">
        <v>100</v>
      </c>
    </row>
    <row r="35" spans="1:8">
      <c r="A35" s="43"/>
      <c r="B35" t="s">
        <v>119</v>
      </c>
      <c r="C35" t="s">
        <v>155</v>
      </c>
      <c r="D35">
        <v>30</v>
      </c>
      <c r="E35">
        <v>450</v>
      </c>
      <c r="F35">
        <v>100</v>
      </c>
      <c r="G35">
        <v>100</v>
      </c>
      <c r="H35">
        <v>100</v>
      </c>
    </row>
    <row r="36" spans="1:8">
      <c r="A36" s="43"/>
      <c r="B36" t="s">
        <v>120</v>
      </c>
      <c r="C36" t="s">
        <v>156</v>
      </c>
      <c r="D36">
        <v>200</v>
      </c>
      <c r="E36">
        <v>30000</v>
      </c>
      <c r="F36">
        <v>0</v>
      </c>
      <c r="G36">
        <v>0</v>
      </c>
      <c r="H36">
        <v>0</v>
      </c>
    </row>
    <row r="37" spans="1:8">
      <c r="A37" s="43"/>
      <c r="B37" t="s">
        <v>121</v>
      </c>
      <c r="C37" t="s">
        <v>157</v>
      </c>
      <c r="D37">
        <v>1000</v>
      </c>
      <c r="E37">
        <v>360</v>
      </c>
      <c r="F37">
        <v>10</v>
      </c>
      <c r="G37">
        <v>11</v>
      </c>
      <c r="H37">
        <v>10</v>
      </c>
    </row>
    <row r="38" spans="1:8">
      <c r="A38" s="43"/>
      <c r="B38" t="s">
        <v>122</v>
      </c>
      <c r="C38" t="s">
        <v>158</v>
      </c>
      <c r="D38" t="s">
        <v>114</v>
      </c>
      <c r="E38" t="s">
        <v>115</v>
      </c>
      <c r="F38" t="s">
        <v>115</v>
      </c>
      <c r="G38" t="s">
        <v>115</v>
      </c>
      <c r="H38" t="s">
        <v>115</v>
      </c>
    </row>
    <row r="39" spans="1:8">
      <c r="A39" s="43"/>
      <c r="B39" t="s">
        <v>141</v>
      </c>
      <c r="C39" t="s">
        <v>159</v>
      </c>
      <c r="D39">
        <v>1</v>
      </c>
      <c r="E39">
        <v>1</v>
      </c>
      <c r="F39">
        <v>0.85</v>
      </c>
      <c r="G39">
        <f>(0.58+0.15*(G37/G35))/0.7</f>
        <v>0.85214285714285709</v>
      </c>
      <c r="H39">
        <v>0.85</v>
      </c>
    </row>
    <row r="40" spans="1:8">
      <c r="A40" s="43"/>
      <c r="B40" t="s">
        <v>142</v>
      </c>
      <c r="C40" t="s">
        <v>160</v>
      </c>
      <c r="D40">
        <v>1</v>
      </c>
      <c r="E40">
        <v>1</v>
      </c>
      <c r="F40">
        <f>(0.005/F3)^(1/3)</f>
        <v>0.94103602888102855</v>
      </c>
      <c r="G40">
        <f t="shared" ref="G40" si="0">(0.005/G3)^(1/3)</f>
        <v>0.94103602888102855</v>
      </c>
      <c r="H40">
        <v>1</v>
      </c>
    </row>
    <row r="41" spans="1:8">
      <c r="A41" s="43" t="s">
        <v>117</v>
      </c>
      <c r="B41" t="s">
        <v>143</v>
      </c>
      <c r="C41" t="s">
        <v>161</v>
      </c>
      <c r="D41">
        <v>0.3</v>
      </c>
      <c r="E41">
        <v>0.3</v>
      </c>
      <c r="F41">
        <v>0.3</v>
      </c>
      <c r="G41">
        <v>0.3</v>
      </c>
      <c r="H41">
        <v>0.3</v>
      </c>
    </row>
    <row r="42" spans="1:8">
      <c r="A42" s="43"/>
      <c r="B42" t="s">
        <v>172</v>
      </c>
      <c r="C42" t="s">
        <v>162</v>
      </c>
      <c r="D42">
        <v>0.2</v>
      </c>
      <c r="E42">
        <v>0.2</v>
      </c>
      <c r="F42">
        <v>0.2</v>
      </c>
      <c r="G42">
        <v>0.2</v>
      </c>
      <c r="H42">
        <v>0.2</v>
      </c>
    </row>
    <row r="43" spans="1:8">
      <c r="A43" s="43"/>
      <c r="B43" t="s">
        <v>144</v>
      </c>
      <c r="C43" t="s">
        <v>163</v>
      </c>
      <c r="D43">
        <v>210000</v>
      </c>
      <c r="E43">
        <v>210000</v>
      </c>
      <c r="F43">
        <v>210000</v>
      </c>
      <c r="G43">
        <v>210000</v>
      </c>
      <c r="H43">
        <v>210000</v>
      </c>
    </row>
    <row r="44" spans="1:8">
      <c r="A44" s="43"/>
      <c r="B44" t="s">
        <v>145</v>
      </c>
      <c r="C44" t="s">
        <v>164</v>
      </c>
      <c r="D44">
        <v>177000</v>
      </c>
      <c r="E44">
        <v>210000</v>
      </c>
      <c r="F44">
        <v>210000</v>
      </c>
      <c r="G44">
        <v>210000</v>
      </c>
      <c r="H44">
        <v>210000</v>
      </c>
    </row>
    <row r="45" spans="1:8">
      <c r="A45" s="43"/>
      <c r="B45" t="s">
        <v>146</v>
      </c>
      <c r="C45" t="s">
        <v>165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3"/>
      <c r="B46" t="s">
        <v>147</v>
      </c>
      <c r="C46" t="s">
        <v>166</v>
      </c>
      <c r="D46">
        <v>0</v>
      </c>
      <c r="E46">
        <v>10</v>
      </c>
      <c r="F46">
        <v>10</v>
      </c>
      <c r="G46">
        <v>10</v>
      </c>
      <c r="H46">
        <v>10</v>
      </c>
    </row>
    <row r="47" spans="1:8">
      <c r="A47" s="43"/>
      <c r="B47" t="s">
        <v>148</v>
      </c>
      <c r="C47" t="s">
        <v>167</v>
      </c>
      <c r="D47">
        <v>760</v>
      </c>
      <c r="E47">
        <v>360</v>
      </c>
      <c r="F47">
        <v>360</v>
      </c>
      <c r="G47">
        <v>360</v>
      </c>
      <c r="H47">
        <v>360</v>
      </c>
    </row>
    <row r="48" spans="1:8">
      <c r="A48" s="43"/>
      <c r="B48" t="s">
        <v>149</v>
      </c>
      <c r="C48" t="s">
        <v>168</v>
      </c>
      <c r="D48">
        <v>600</v>
      </c>
      <c r="E48">
        <v>420</v>
      </c>
      <c r="F48">
        <v>420</v>
      </c>
      <c r="G48">
        <v>420</v>
      </c>
      <c r="H48">
        <v>420</v>
      </c>
    </row>
    <row r="49" spans="1:8">
      <c r="A49" s="43"/>
      <c r="B49" t="s">
        <v>102</v>
      </c>
      <c r="C49" t="s">
        <v>169</v>
      </c>
      <c r="D49">
        <v>225</v>
      </c>
      <c r="E49">
        <v>125</v>
      </c>
      <c r="F49">
        <v>125</v>
      </c>
      <c r="G49">
        <v>125</v>
      </c>
      <c r="H49">
        <v>125</v>
      </c>
    </row>
    <row r="50" spans="1:8">
      <c r="A50" s="43"/>
      <c r="B50" t="s">
        <v>150</v>
      </c>
      <c r="C50" t="s">
        <v>170</v>
      </c>
      <c r="D50">
        <v>210</v>
      </c>
      <c r="E50">
        <v>255</v>
      </c>
      <c r="F50">
        <v>255</v>
      </c>
      <c r="G50">
        <v>255</v>
      </c>
      <c r="H50">
        <v>255</v>
      </c>
    </row>
    <row r="51" spans="1:8">
      <c r="A51" s="43"/>
      <c r="B51" t="s">
        <v>151</v>
      </c>
      <c r="C51" t="s">
        <v>171</v>
      </c>
      <c r="D51">
        <f>(2*D43*D44)/(D43+D44)</f>
        <v>192093.02325581395</v>
      </c>
      <c r="E51">
        <f t="shared" ref="E51:H51" si="1">(2*E43*E44)/(E43+E44)</f>
        <v>210000</v>
      </c>
      <c r="F51">
        <f t="shared" si="1"/>
        <v>210000</v>
      </c>
      <c r="G51">
        <f t="shared" si="1"/>
        <v>210000</v>
      </c>
      <c r="H51">
        <f t="shared" si="1"/>
        <v>210000</v>
      </c>
    </row>
  </sheetData>
  <mergeCells count="5">
    <mergeCell ref="A1:A13"/>
    <mergeCell ref="A14:A30"/>
    <mergeCell ref="A31:A33"/>
    <mergeCell ref="A34:A40"/>
    <mergeCell ref="A41:A51"/>
  </mergeCells>
  <dataValidations count="1">
    <dataValidation allowBlank="1" showInputMessage="1" showErrorMessage="1" promptTitle="Note" prompt="If the desired material does not figrue on the list, please add it as well as its following parameters to the list in the worksheet &quot;rail and wheel materials&quot;" sqref="D8:H8"/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I9" sqref="A1:I9"/>
    </sheetView>
  </sheetViews>
  <sheetFormatPr baseColWidth="10" defaultRowHeight="15"/>
  <cols>
    <col min="1" max="1" width="18.42578125" customWidth="1"/>
    <col min="3" max="3" width="18" customWidth="1"/>
    <col min="4" max="4" width="11.7109375" customWidth="1"/>
    <col min="5" max="6" width="11.42578125" customWidth="1"/>
    <col min="7" max="7" width="26.28515625" bestFit="1" customWidth="1"/>
    <col min="8" max="8" width="32.85546875" bestFit="1" customWidth="1"/>
    <col min="9" max="9" width="11.42578125" customWidth="1"/>
  </cols>
  <sheetData>
    <row r="1" spans="1:9" ht="14.25" customHeight="1">
      <c r="A1" s="21" t="s">
        <v>1</v>
      </c>
      <c r="B1" s="22" t="s">
        <v>2</v>
      </c>
      <c r="C1" s="22" t="s">
        <v>77</v>
      </c>
      <c r="D1" s="22" t="s">
        <v>3</v>
      </c>
      <c r="E1" s="23" t="s">
        <v>0</v>
      </c>
      <c r="F1" s="23" t="s">
        <v>4</v>
      </c>
      <c r="G1" s="22" t="s">
        <v>5</v>
      </c>
      <c r="H1" s="22" t="s">
        <v>6</v>
      </c>
      <c r="I1" s="24" t="s">
        <v>73</v>
      </c>
    </row>
    <row r="2" spans="1:9" ht="120">
      <c r="A2" s="25" t="s">
        <v>123</v>
      </c>
      <c r="B2" s="25" t="s">
        <v>124</v>
      </c>
      <c r="C2" s="25" t="s">
        <v>125</v>
      </c>
      <c r="D2" s="25" t="s">
        <v>126</v>
      </c>
      <c r="E2" s="23" t="s">
        <v>127</v>
      </c>
      <c r="F2" s="23" t="s">
        <v>128</v>
      </c>
      <c r="G2" s="22" t="s">
        <v>129</v>
      </c>
      <c r="H2" s="25" t="s">
        <v>130</v>
      </c>
      <c r="I2" s="26" t="s">
        <v>131</v>
      </c>
    </row>
    <row r="3" spans="1:9">
      <c r="A3" s="3" t="s">
        <v>12</v>
      </c>
      <c r="B3" s="4" t="s">
        <v>14</v>
      </c>
      <c r="C3" s="4" t="s">
        <v>27</v>
      </c>
      <c r="D3" s="4">
        <v>0</v>
      </c>
      <c r="E3" s="4">
        <v>360</v>
      </c>
      <c r="F3" s="4">
        <v>125</v>
      </c>
      <c r="G3" s="4">
        <v>210000</v>
      </c>
      <c r="H3" s="20">
        <v>0.3</v>
      </c>
      <c r="I3" s="4">
        <v>0</v>
      </c>
    </row>
    <row r="4" spans="1:9">
      <c r="A4" s="3" t="s">
        <v>13</v>
      </c>
      <c r="B4" s="4" t="s">
        <v>14</v>
      </c>
      <c r="C4" s="4" t="s">
        <v>27</v>
      </c>
      <c r="D4" s="4">
        <v>0</v>
      </c>
      <c r="E4" s="4">
        <v>410</v>
      </c>
      <c r="F4" s="4">
        <v>145</v>
      </c>
      <c r="G4" s="4">
        <v>210000</v>
      </c>
      <c r="H4" s="20">
        <v>0.3</v>
      </c>
      <c r="I4" s="4">
        <v>0</v>
      </c>
    </row>
    <row r="5" spans="1:9">
      <c r="A5" s="3" t="s">
        <v>15</v>
      </c>
      <c r="B5" s="4" t="s">
        <v>14</v>
      </c>
      <c r="C5" s="4" t="s">
        <v>27</v>
      </c>
      <c r="D5" s="4">
        <v>0</v>
      </c>
      <c r="E5" s="4">
        <v>520</v>
      </c>
      <c r="F5" s="4">
        <v>175</v>
      </c>
      <c r="G5" s="4">
        <v>210000</v>
      </c>
      <c r="H5" s="20">
        <v>0.3</v>
      </c>
      <c r="I5" s="4">
        <v>0</v>
      </c>
    </row>
    <row r="6" spans="1:9">
      <c r="A6" s="3" t="s">
        <v>16</v>
      </c>
      <c r="B6" s="4" t="s">
        <v>17</v>
      </c>
      <c r="C6" s="5" t="s">
        <v>21</v>
      </c>
      <c r="D6" s="4">
        <v>0</v>
      </c>
      <c r="E6" s="4">
        <v>760</v>
      </c>
      <c r="F6" s="4">
        <v>225</v>
      </c>
      <c r="G6" s="4">
        <v>210000</v>
      </c>
      <c r="H6" s="20">
        <v>0.3</v>
      </c>
      <c r="I6" s="4">
        <v>0</v>
      </c>
    </row>
    <row r="7" spans="1:9">
      <c r="A7" s="3" t="s">
        <v>18</v>
      </c>
      <c r="B7" s="4" t="s">
        <v>19</v>
      </c>
      <c r="C7" s="5" t="s">
        <v>22</v>
      </c>
      <c r="D7" s="4">
        <v>0</v>
      </c>
      <c r="E7" s="4">
        <v>520</v>
      </c>
      <c r="F7" s="4">
        <v>155</v>
      </c>
      <c r="G7" s="4">
        <v>210000</v>
      </c>
      <c r="H7" s="20">
        <v>0.3</v>
      </c>
      <c r="I7" s="4">
        <v>0</v>
      </c>
    </row>
    <row r="8" spans="1:9">
      <c r="A8" s="3" t="s">
        <v>20</v>
      </c>
      <c r="B8" s="4" t="s">
        <v>19</v>
      </c>
      <c r="C8" s="4" t="s">
        <v>23</v>
      </c>
      <c r="D8" s="4">
        <v>0</v>
      </c>
      <c r="E8" s="4">
        <v>640</v>
      </c>
      <c r="F8" s="4">
        <v>190</v>
      </c>
      <c r="G8" s="4">
        <v>210000</v>
      </c>
      <c r="H8" s="20">
        <v>0.3</v>
      </c>
      <c r="I8" s="4">
        <v>0</v>
      </c>
    </row>
    <row r="9" spans="1:9">
      <c r="A9" s="3" t="s">
        <v>24</v>
      </c>
      <c r="B9" s="4" t="s">
        <v>25</v>
      </c>
      <c r="C9" s="4" t="s">
        <v>26</v>
      </c>
      <c r="D9" s="4">
        <v>0</v>
      </c>
      <c r="E9" s="4">
        <v>870</v>
      </c>
      <c r="F9" s="4">
        <v>260</v>
      </c>
      <c r="G9" s="4">
        <v>210000</v>
      </c>
      <c r="H9" s="20">
        <v>0.3</v>
      </c>
      <c r="I9" s="4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sqref="A1:I11"/>
    </sheetView>
  </sheetViews>
  <sheetFormatPr baseColWidth="10" defaultRowHeight="15"/>
  <cols>
    <col min="1" max="1" width="19.42578125" bestFit="1" customWidth="1"/>
    <col min="2" max="2" width="10.5703125" bestFit="1" customWidth="1"/>
    <col min="3" max="3" width="20.42578125" bestFit="1" customWidth="1"/>
    <col min="4" max="4" width="24.7109375" bestFit="1" customWidth="1"/>
    <col min="5" max="5" width="13.85546875" bestFit="1" customWidth="1"/>
    <col min="7" max="7" width="26.28515625" bestFit="1" customWidth="1"/>
    <col min="8" max="8" width="32.85546875" bestFit="1" customWidth="1"/>
  </cols>
  <sheetData>
    <row r="1" spans="1:9">
      <c r="A1" s="32" t="s">
        <v>1</v>
      </c>
      <c r="B1" s="33" t="s">
        <v>2</v>
      </c>
      <c r="C1" s="33" t="s">
        <v>77</v>
      </c>
      <c r="D1" s="33" t="s">
        <v>3</v>
      </c>
      <c r="E1" s="33" t="s">
        <v>0</v>
      </c>
      <c r="F1" s="33" t="s">
        <v>4</v>
      </c>
      <c r="G1" s="33" t="s">
        <v>5</v>
      </c>
      <c r="H1" s="33" t="s">
        <v>6</v>
      </c>
      <c r="I1" s="34" t="s">
        <v>73</v>
      </c>
    </row>
    <row r="2" spans="1:9" ht="75">
      <c r="A2" s="25" t="s">
        <v>123</v>
      </c>
      <c r="B2" s="25" t="s">
        <v>124</v>
      </c>
      <c r="C2" s="25" t="s">
        <v>125</v>
      </c>
      <c r="D2" s="25" t="s">
        <v>126</v>
      </c>
      <c r="E2" s="23" t="s">
        <v>127</v>
      </c>
      <c r="F2" s="23" t="s">
        <v>128</v>
      </c>
      <c r="G2" s="22" t="s">
        <v>129</v>
      </c>
      <c r="H2" s="25" t="s">
        <v>130</v>
      </c>
      <c r="I2" s="26" t="s">
        <v>132</v>
      </c>
    </row>
    <row r="3" spans="1:9">
      <c r="A3" s="3" t="s">
        <v>28</v>
      </c>
      <c r="B3" s="3" t="s">
        <v>7</v>
      </c>
      <c r="C3" s="9">
        <v>1.6552</v>
      </c>
      <c r="D3" s="3">
        <v>0</v>
      </c>
      <c r="E3" s="3">
        <v>520</v>
      </c>
      <c r="F3" s="27">
        <v>1000</v>
      </c>
      <c r="G3" s="27">
        <v>210000</v>
      </c>
      <c r="H3" s="3">
        <v>0.2</v>
      </c>
      <c r="I3" s="3">
        <v>0</v>
      </c>
    </row>
    <row r="4" spans="1:9">
      <c r="A4" s="3" t="s">
        <v>29</v>
      </c>
      <c r="B4" s="7" t="s">
        <v>8</v>
      </c>
      <c r="C4" s="8">
        <v>0.70599999999999996</v>
      </c>
      <c r="D4" s="3">
        <v>0</v>
      </c>
      <c r="E4" s="7">
        <v>600</v>
      </c>
      <c r="F4" s="28">
        <v>210</v>
      </c>
      <c r="G4" s="29">
        <v>177000</v>
      </c>
      <c r="H4" s="3">
        <v>0.2</v>
      </c>
      <c r="I4" s="3">
        <v>0</v>
      </c>
    </row>
    <row r="5" spans="1:9">
      <c r="A5" s="3" t="s">
        <v>30</v>
      </c>
      <c r="B5" s="7" t="s">
        <v>8</v>
      </c>
      <c r="C5" s="8">
        <v>0.70699999999999996</v>
      </c>
      <c r="D5" s="3">
        <v>0</v>
      </c>
      <c r="E5" s="7">
        <v>700</v>
      </c>
      <c r="F5" s="30">
        <v>245</v>
      </c>
      <c r="G5" s="27">
        <v>180000</v>
      </c>
      <c r="H5" s="3">
        <v>0.2</v>
      </c>
      <c r="I5" s="3">
        <v>0</v>
      </c>
    </row>
    <row r="6" spans="1:9">
      <c r="A6" s="3" t="s">
        <v>31</v>
      </c>
      <c r="B6" s="7" t="s">
        <v>9</v>
      </c>
      <c r="C6" s="8">
        <v>1.7218</v>
      </c>
      <c r="D6" s="3">
        <v>0</v>
      </c>
      <c r="E6" s="7">
        <v>650</v>
      </c>
      <c r="F6" s="28">
        <v>190</v>
      </c>
      <c r="G6" s="29">
        <v>210000</v>
      </c>
      <c r="H6" s="3">
        <v>0.2</v>
      </c>
      <c r="I6" s="3">
        <v>0</v>
      </c>
    </row>
    <row r="7" spans="1:9">
      <c r="A7" s="3" t="s">
        <v>32</v>
      </c>
      <c r="B7" s="7" t="s">
        <v>9</v>
      </c>
      <c r="C7" s="8">
        <v>1.7224999999999999</v>
      </c>
      <c r="D7" s="3">
        <v>0</v>
      </c>
      <c r="E7" s="7">
        <v>700</v>
      </c>
      <c r="F7" s="30">
        <v>210</v>
      </c>
      <c r="G7" s="27">
        <v>180000</v>
      </c>
      <c r="H7" s="3">
        <v>0.2</v>
      </c>
      <c r="I7" s="3">
        <v>0</v>
      </c>
    </row>
    <row r="8" spans="1:9">
      <c r="A8" s="3" t="s">
        <v>33</v>
      </c>
      <c r="B8" s="7" t="s">
        <v>9</v>
      </c>
      <c r="C8" s="8">
        <v>1.7224999999999999</v>
      </c>
      <c r="D8" s="3">
        <v>0</v>
      </c>
      <c r="E8" s="7">
        <v>750</v>
      </c>
      <c r="F8" s="28">
        <v>225</v>
      </c>
      <c r="G8" s="29">
        <v>210000</v>
      </c>
      <c r="H8" s="3">
        <v>0.2</v>
      </c>
      <c r="I8" s="3">
        <v>0</v>
      </c>
    </row>
    <row r="9" spans="1:9">
      <c r="A9" s="3" t="s">
        <v>34</v>
      </c>
      <c r="B9" s="7" t="s">
        <v>10</v>
      </c>
      <c r="C9" s="8">
        <v>1.6956</v>
      </c>
      <c r="D9" s="3">
        <v>0</v>
      </c>
      <c r="E9" s="7">
        <v>1000</v>
      </c>
      <c r="F9" s="30">
        <v>295</v>
      </c>
      <c r="G9" s="27">
        <v>210000</v>
      </c>
      <c r="H9" s="3">
        <v>0.2</v>
      </c>
      <c r="I9" s="3">
        <v>0</v>
      </c>
    </row>
    <row r="10" spans="1:9">
      <c r="A10" s="3" t="s">
        <v>71</v>
      </c>
      <c r="B10" s="7" t="s">
        <v>11</v>
      </c>
      <c r="C10" s="8">
        <v>1.7224999999999999</v>
      </c>
      <c r="D10" s="3">
        <v>1</v>
      </c>
      <c r="E10" s="7">
        <v>420</v>
      </c>
      <c r="F10" s="28">
        <v>255</v>
      </c>
      <c r="G10" s="29">
        <v>210000</v>
      </c>
      <c r="H10" s="3">
        <v>0.2</v>
      </c>
      <c r="I10" s="3">
        <v>10</v>
      </c>
    </row>
    <row r="11" spans="1:9">
      <c r="A11" s="17" t="s">
        <v>104</v>
      </c>
      <c r="B11" s="18" t="s">
        <v>11</v>
      </c>
      <c r="C11" s="19">
        <v>1.7224999999999999</v>
      </c>
      <c r="D11" s="18">
        <v>1</v>
      </c>
      <c r="E11" s="18">
        <v>420</v>
      </c>
      <c r="F11" s="30">
        <v>250</v>
      </c>
      <c r="G11" s="31">
        <v>210000</v>
      </c>
      <c r="H11" s="3">
        <v>0.2</v>
      </c>
      <c r="I11" s="17">
        <v>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2"/>
    </sheetView>
  </sheetViews>
  <sheetFormatPr baseColWidth="10" defaultRowHeight="15"/>
  <sheetData>
    <row r="1" spans="1:5">
      <c r="A1" s="35" t="s">
        <v>1</v>
      </c>
      <c r="B1" s="36" t="s">
        <v>78</v>
      </c>
      <c r="C1" s="36" t="s">
        <v>79</v>
      </c>
      <c r="D1" s="36" t="s">
        <v>80</v>
      </c>
      <c r="E1" s="37" t="s">
        <v>81</v>
      </c>
    </row>
    <row r="2" spans="1:5">
      <c r="A2" s="38" t="s">
        <v>123</v>
      </c>
      <c r="B2" s="39" t="s">
        <v>133</v>
      </c>
      <c r="C2" s="39" t="s">
        <v>134</v>
      </c>
      <c r="D2" s="39" t="s">
        <v>135</v>
      </c>
      <c r="E2" s="39" t="s">
        <v>136</v>
      </c>
    </row>
    <row r="3" spans="1:5">
      <c r="A3" t="s">
        <v>105</v>
      </c>
      <c r="B3">
        <v>70</v>
      </c>
      <c r="C3">
        <v>0</v>
      </c>
      <c r="D3">
        <v>20</v>
      </c>
      <c r="E3">
        <v>450</v>
      </c>
    </row>
    <row r="4" spans="1:5">
      <c r="A4" t="s">
        <v>106</v>
      </c>
      <c r="B4">
        <v>100</v>
      </c>
      <c r="C4">
        <v>30000</v>
      </c>
      <c r="D4">
        <v>360</v>
      </c>
      <c r="E4">
        <v>450</v>
      </c>
    </row>
    <row r="5" spans="1:5">
      <c r="A5" t="s">
        <v>107</v>
      </c>
      <c r="B5">
        <v>100</v>
      </c>
      <c r="C5">
        <v>0</v>
      </c>
      <c r="D5">
        <v>10</v>
      </c>
      <c r="E5">
        <v>450</v>
      </c>
    </row>
    <row r="6" spans="1:5">
      <c r="A6" t="s">
        <v>112</v>
      </c>
      <c r="B6">
        <v>100</v>
      </c>
      <c r="C6">
        <v>0</v>
      </c>
      <c r="D6">
        <v>11</v>
      </c>
      <c r="E6">
        <v>450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2"/>
    </sheetView>
  </sheetViews>
  <sheetFormatPr baseColWidth="10" defaultRowHeight="15"/>
  <sheetData>
    <row r="1" spans="1:4">
      <c r="A1" s="35" t="s">
        <v>1</v>
      </c>
      <c r="B1" s="36" t="s">
        <v>78</v>
      </c>
      <c r="C1" s="36" t="s">
        <v>79</v>
      </c>
      <c r="D1" s="36" t="s">
        <v>80</v>
      </c>
    </row>
    <row r="2" spans="1:4">
      <c r="A2" s="38" t="s">
        <v>123</v>
      </c>
      <c r="B2" s="39" t="s">
        <v>137</v>
      </c>
      <c r="C2" s="39" t="s">
        <v>138</v>
      </c>
      <c r="D2" s="39" t="s">
        <v>135</v>
      </c>
    </row>
    <row r="3" spans="1:4">
      <c r="A3" t="s">
        <v>108</v>
      </c>
      <c r="B3">
        <v>10</v>
      </c>
      <c r="C3">
        <v>200</v>
      </c>
      <c r="D3">
        <v>1000</v>
      </c>
    </row>
    <row r="4" spans="1:4">
      <c r="A4" t="s">
        <v>109</v>
      </c>
      <c r="B4">
        <v>1000</v>
      </c>
      <c r="C4">
        <v>0</v>
      </c>
      <c r="D4">
        <v>10</v>
      </c>
    </row>
    <row r="5" spans="1:4">
      <c r="A5" t="s">
        <v>110</v>
      </c>
      <c r="B5">
        <v>300</v>
      </c>
      <c r="C5">
        <v>0</v>
      </c>
      <c r="D5">
        <v>10</v>
      </c>
    </row>
    <row r="6" spans="1:4">
      <c r="A6" t="s">
        <v>113</v>
      </c>
      <c r="B6">
        <v>300</v>
      </c>
      <c r="C6">
        <v>0</v>
      </c>
      <c r="D6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2021-02-27T11:17:15Z</dcterms:modified>
</cp:coreProperties>
</file>