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00" yWindow="90" windowWidth="23640" windowHeight="14370"/>
  </bookViews>
  <sheets>
    <sheet name="Value Stream" sheetId="2" r:id="rId1"/>
  </sheets>
  <calcPr calcId="145621" iterateCount="1"/>
</workbook>
</file>

<file path=xl/calcChain.xml><?xml version="1.0" encoding="utf-8"?>
<calcChain xmlns="http://schemas.openxmlformats.org/spreadsheetml/2006/main">
  <c r="C48" i="2" l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G63" i="2"/>
  <c r="H63" i="2" s="1"/>
  <c r="G62" i="2"/>
  <c r="H62" i="2" s="1"/>
  <c r="H61" i="2"/>
  <c r="H65" i="2" s="1"/>
  <c r="G6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B2" i="2"/>
  <c r="C3" i="2"/>
  <c r="B3" i="2" s="1"/>
  <c r="C4" i="2" l="1"/>
  <c r="C5" i="2" s="1"/>
  <c r="C6" i="2" s="1"/>
  <c r="C7" i="2" s="1"/>
  <c r="B7" i="2" s="1"/>
  <c r="B4" i="2" l="1"/>
  <c r="C8" i="2"/>
  <c r="C9" i="2" s="1"/>
  <c r="B5" i="2"/>
  <c r="B6" i="2"/>
  <c r="B8" i="2" l="1"/>
  <c r="C10" i="2"/>
  <c r="B9" i="2"/>
  <c r="C11" i="2" l="1"/>
  <c r="B10" i="2"/>
  <c r="C12" i="2" l="1"/>
  <c r="B11" i="2"/>
  <c r="C13" i="2" l="1"/>
  <c r="B12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C33" i="2" l="1"/>
  <c r="B32" i="2"/>
  <c r="C34" i="2" l="1"/>
  <c r="B33" i="2"/>
  <c r="C35" i="2" l="1"/>
  <c r="B34" i="2"/>
  <c r="C36" i="2" l="1"/>
  <c r="B35" i="2"/>
  <c r="C37" i="2" l="1"/>
  <c r="B36" i="2"/>
  <c r="C38" i="2" l="1"/>
  <c r="B37" i="2"/>
  <c r="C39" i="2" l="1"/>
  <c r="B38" i="2"/>
  <c r="C40" i="2" l="1"/>
  <c r="B39" i="2"/>
  <c r="C41" i="2" l="1"/>
  <c r="B40" i="2"/>
  <c r="C42" i="2" l="1"/>
  <c r="B41" i="2"/>
  <c r="C43" i="2" l="1"/>
  <c r="B42" i="2"/>
  <c r="C44" i="2" l="1"/>
  <c r="B43" i="2"/>
  <c r="C45" i="2" l="1"/>
  <c r="B44" i="2"/>
  <c r="C46" i="2" l="1"/>
  <c r="B45" i="2"/>
  <c r="C47" i="2" l="1"/>
  <c r="B46" i="2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9" i="2" l="1"/>
  <c r="B58" i="2"/>
</calcChain>
</file>

<file path=xl/sharedStrings.xml><?xml version="1.0" encoding="utf-8"?>
<sst xmlns="http://schemas.openxmlformats.org/spreadsheetml/2006/main" count="124" uniqueCount="68">
  <si>
    <t>Required waste</t>
  </si>
  <si>
    <t>Design work</t>
  </si>
  <si>
    <t>Value add</t>
  </si>
  <si>
    <t>Design meeting</t>
  </si>
  <si>
    <t>Analysis work</t>
  </si>
  <si>
    <t>PBR</t>
  </si>
  <si>
    <t>Prepare sprint planning materials</t>
  </si>
  <si>
    <t>Sprint planning</t>
  </si>
  <si>
    <t>Development backlog</t>
  </si>
  <si>
    <t>Queue</t>
  </si>
  <si>
    <t>Scrum of scrums</t>
  </si>
  <si>
    <t>Tech debt review meeting</t>
  </si>
  <si>
    <t>Retrospective</t>
  </si>
  <si>
    <t>Stand up</t>
  </si>
  <si>
    <t>Daily automation call</t>
  </si>
  <si>
    <t>Refine requirements</t>
  </si>
  <si>
    <t>Coding (implementation)</t>
  </si>
  <si>
    <t>Wait for BA</t>
  </si>
  <si>
    <t>Wait for code review</t>
  </si>
  <si>
    <t>Cruicible code review</t>
  </si>
  <si>
    <t>Coding (review feedback)</t>
  </si>
  <si>
    <t>Create release package for QA Eng</t>
  </si>
  <si>
    <t>Deploy to QA Eng</t>
  </si>
  <si>
    <t>Wait for QA team</t>
  </si>
  <si>
    <t>QA test and sign off</t>
  </si>
  <si>
    <t>Dev support for QA</t>
  </si>
  <si>
    <t>Coding (fix QA defect)</t>
  </si>
  <si>
    <t>Sprint review demo</t>
  </si>
  <si>
    <t>Wait for release</t>
  </si>
  <si>
    <t>Branch for release</t>
  </si>
  <si>
    <t>Review check-ins</t>
  </si>
  <si>
    <t>Wait for integration</t>
  </si>
  <si>
    <t>Integration</t>
  </si>
  <si>
    <t>Create release package for regression</t>
  </si>
  <si>
    <t>QA regression test</t>
  </si>
  <si>
    <t>Coding (fix regression defect)</t>
  </si>
  <si>
    <t>Chasing sign offs</t>
  </si>
  <si>
    <t>Create release run book</t>
  </si>
  <si>
    <t>Release run book review</t>
  </si>
  <si>
    <t>CAB</t>
  </si>
  <si>
    <t>Wait for release window</t>
  </si>
  <si>
    <t>Application release</t>
  </si>
  <si>
    <t>Wait for design meeting</t>
  </si>
  <si>
    <t>Wait for analysis work</t>
  </si>
  <si>
    <t>Wait for PBR</t>
  </si>
  <si>
    <t>Wait for refinement</t>
  </si>
  <si>
    <t>Wait for release package to build</t>
  </si>
  <si>
    <t>Wait for sprint review demo</t>
  </si>
  <si>
    <t>Wait for users</t>
  </si>
  <si>
    <t>Task</t>
  </si>
  <si>
    <t>Type</t>
  </si>
  <si>
    <t>People</t>
  </si>
  <si>
    <t>Time</t>
  </si>
  <si>
    <t>Start time</t>
  </si>
  <si>
    <t>Used</t>
  </si>
  <si>
    <t>Days</t>
  </si>
  <si>
    <t>Width</t>
  </si>
  <si>
    <t>Create design ticket</t>
  </si>
  <si>
    <t>Close design ticket</t>
  </si>
  <si>
    <t>Create analysis ticket</t>
  </si>
  <si>
    <t>Close analysis ticket</t>
  </si>
  <si>
    <t>Create development ticket</t>
  </si>
  <si>
    <t>Prioritize development ticket</t>
  </si>
  <si>
    <t>Add QA defect to dev ticket</t>
  </si>
  <si>
    <t>Create Regression ticket</t>
  </si>
  <si>
    <t>Close Regression ticket</t>
  </si>
  <si>
    <t>Change paperwork (SNOW, QA ticket)</t>
  </si>
  <si>
    <t>Wait for regression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</si>
</sst>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b/>
      <sz val="10.5"/>
      <color theme="1"/>
      <name val="Frutiger 45 Ligh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1" fontId="0" fillId="0" borderId="3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0" borderId="4" xfId="0" applyBorder="1"/>
    <xf numFmtId="1" fontId="0" fillId="0" borderId="6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7" xfId="0" applyBorder="1"/>
    <xf numFmtId="1" fontId="0" fillId="0" borderId="9" xfId="0" applyNumberFormat="1" applyBorder="1"/>
    <xf numFmtId="164" fontId="0" fillId="0" borderId="9" xfId="0" applyNumberFormat="1" applyBorder="1"/>
    <xf numFmtId="0" fontId="0" fillId="0" borderId="8" xfId="0" applyFill="1" applyBorder="1"/>
    <xf numFmtId="0" fontId="0" fillId="0" borderId="1" xfId="0" applyFill="1" applyBorder="1"/>
    <xf numFmtId="1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4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Frutiger 45 Light"/>
        <scheme val="none"/>
      </font>
    </dxf>
    <dxf>
      <numFmt numFmtId="164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H59" totalsRowShown="0" headerRowDxfId="7">
  <autoFilter ref="B1:H59"/>
  <tableColumns count="7">
    <tableColumn id="1" name="Days" dataDxfId="13">
      <calculatedColumnFormula>C2/8</calculatedColumnFormula>
    </tableColumn>
    <tableColumn id="2" name="Start time" dataDxfId="12">
      <calculatedColumnFormula>C1+G1</calculatedColumnFormula>
    </tableColumn>
    <tableColumn id="3" name="Task" dataDxfId="11"/>
    <tableColumn id="4" name="Type" dataDxfId="10"/>
    <tableColumn id="5" name="People" dataDxfId="9"/>
    <tableColumn id="6" name="Time" dataDxfId="8"/>
    <tableColumn id="10" name="Width" dataDxfId="6">
      <calculatedColumnFormula>Table1[[#This Row],[Time]]*10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"/>
  <sheetViews>
    <sheetView tabSelected="1" workbookViewId="0">
      <selection activeCell="D1" sqref="D1"/>
    </sheetView>
  </sheetViews>
  <sheetFormatPr defaultRowHeight="15.75" x14ac:dyDescent="0.3"/>
  <cols>
    <col min="3" max="3" width="10.75" customWidth="1"/>
    <col min="4" max="4" width="29.75" bestFit="1" customWidth="1"/>
    <col min="5" max="5" width="12.5" bestFit="1" customWidth="1"/>
    <col min="6" max="6" width="8.5" customWidth="1"/>
    <col min="7" max="7" width="6.75" customWidth="1"/>
  </cols>
  <sheetData>
    <row r="1" spans="2:8" x14ac:dyDescent="0.3">
      <c r="B1" s="1" t="s">
        <v>55</v>
      </c>
      <c r="C1" s="1" t="s">
        <v>53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56</v>
      </c>
    </row>
    <row r="2" spans="2:8" x14ac:dyDescent="0.3">
      <c r="B2" s="17">
        <f>C2/8</f>
        <v>0</v>
      </c>
      <c r="C2" s="17">
        <v>0</v>
      </c>
      <c r="D2" s="2" t="s">
        <v>57</v>
      </c>
      <c r="E2" s="3" t="s">
        <v>0</v>
      </c>
      <c r="F2" s="4">
        <v>1</v>
      </c>
      <c r="G2" s="5">
        <v>0.1</v>
      </c>
      <c r="H2">
        <f>Table1[[#This Row],[Time]]*10</f>
        <v>1</v>
      </c>
    </row>
    <row r="3" spans="2:8" x14ac:dyDescent="0.3">
      <c r="B3" s="17">
        <f t="shared" ref="B3:B59" si="0">C3/8</f>
        <v>1.2500000000000001E-2</v>
      </c>
      <c r="C3" s="17">
        <f>C2+G2</f>
        <v>0.1</v>
      </c>
      <c r="D3" s="2" t="s">
        <v>1</v>
      </c>
      <c r="E3" s="3" t="s">
        <v>2</v>
      </c>
      <c r="F3" s="4">
        <v>2</v>
      </c>
      <c r="G3" s="5">
        <v>16</v>
      </c>
      <c r="H3">
        <f>Table1[[#This Row],[Time]]*10</f>
        <v>160</v>
      </c>
    </row>
    <row r="4" spans="2:8" x14ac:dyDescent="0.3">
      <c r="B4" s="17">
        <f t="shared" si="0"/>
        <v>2.0125000000000002</v>
      </c>
      <c r="C4" s="17">
        <f>C3+G3</f>
        <v>16.100000000000001</v>
      </c>
      <c r="D4" s="2" t="s">
        <v>42</v>
      </c>
      <c r="E4" s="3" t="s">
        <v>9</v>
      </c>
      <c r="F4" s="4">
        <v>0</v>
      </c>
      <c r="G4" s="5">
        <v>16</v>
      </c>
      <c r="H4">
        <f>Table1[[#This Row],[Time]]*10</f>
        <v>160</v>
      </c>
    </row>
    <row r="5" spans="2:8" x14ac:dyDescent="0.3">
      <c r="B5" s="17">
        <f t="shared" si="0"/>
        <v>4.0125000000000002</v>
      </c>
      <c r="C5" s="17">
        <f>C4+G4</f>
        <v>32.1</v>
      </c>
      <c r="D5" s="2" t="s">
        <v>3</v>
      </c>
      <c r="E5" s="3" t="s">
        <v>2</v>
      </c>
      <c r="F5" s="4">
        <v>15</v>
      </c>
      <c r="G5" s="5">
        <v>1</v>
      </c>
      <c r="H5">
        <f>Table1[[#This Row],[Time]]*10</f>
        <v>10</v>
      </c>
    </row>
    <row r="6" spans="2:8" x14ac:dyDescent="0.3">
      <c r="B6" s="17">
        <f t="shared" si="0"/>
        <v>4.1375000000000002</v>
      </c>
      <c r="C6" s="17">
        <f>C5+G5</f>
        <v>33.1</v>
      </c>
      <c r="D6" s="2" t="s">
        <v>58</v>
      </c>
      <c r="E6" s="3" t="s">
        <v>0</v>
      </c>
      <c r="F6" s="4">
        <v>1</v>
      </c>
      <c r="G6" s="5">
        <v>0.1</v>
      </c>
      <c r="H6">
        <f>Table1[[#This Row],[Time]]*10</f>
        <v>1</v>
      </c>
    </row>
    <row r="7" spans="2:8" x14ac:dyDescent="0.3">
      <c r="B7" s="17">
        <f t="shared" si="0"/>
        <v>4.1500000000000004</v>
      </c>
      <c r="C7" s="17">
        <f>C6+G6</f>
        <v>33.200000000000003</v>
      </c>
      <c r="D7" s="2" t="s">
        <v>59</v>
      </c>
      <c r="E7" s="3" t="s">
        <v>0</v>
      </c>
      <c r="F7" s="4">
        <v>1</v>
      </c>
      <c r="G7" s="5">
        <v>0.1</v>
      </c>
      <c r="H7">
        <f>Table1[[#This Row],[Time]]*10</f>
        <v>1</v>
      </c>
    </row>
    <row r="8" spans="2:8" x14ac:dyDescent="0.3">
      <c r="B8" s="17">
        <f t="shared" si="0"/>
        <v>4.1625000000000005</v>
      </c>
      <c r="C8" s="17">
        <f>C7+G7</f>
        <v>33.300000000000004</v>
      </c>
      <c r="D8" s="2" t="s">
        <v>43</v>
      </c>
      <c r="E8" s="3" t="s">
        <v>9</v>
      </c>
      <c r="F8" s="4">
        <v>0</v>
      </c>
      <c r="G8" s="5">
        <v>20</v>
      </c>
      <c r="H8">
        <f>Table1[[#This Row],[Time]]*10</f>
        <v>200</v>
      </c>
    </row>
    <row r="9" spans="2:8" x14ac:dyDescent="0.3">
      <c r="B9" s="17">
        <f t="shared" si="0"/>
        <v>6.6625000000000005</v>
      </c>
      <c r="C9" s="17">
        <f>C8+G8</f>
        <v>53.300000000000004</v>
      </c>
      <c r="D9" s="2" t="s">
        <v>4</v>
      </c>
      <c r="E9" s="3" t="s">
        <v>2</v>
      </c>
      <c r="F9" s="4">
        <v>2</v>
      </c>
      <c r="G9" s="5">
        <v>4</v>
      </c>
      <c r="H9">
        <f>Table1[[#This Row],[Time]]*10</f>
        <v>40</v>
      </c>
    </row>
    <row r="10" spans="2:8" x14ac:dyDescent="0.3">
      <c r="B10" s="17">
        <f t="shared" si="0"/>
        <v>7.1625000000000005</v>
      </c>
      <c r="C10" s="17">
        <f>C9+G9</f>
        <v>57.300000000000004</v>
      </c>
      <c r="D10" s="2" t="s">
        <v>60</v>
      </c>
      <c r="E10" s="3" t="s">
        <v>0</v>
      </c>
      <c r="F10" s="4">
        <v>1</v>
      </c>
      <c r="G10" s="5">
        <v>0.1</v>
      </c>
      <c r="H10">
        <f>Table1[[#This Row],[Time]]*10</f>
        <v>1</v>
      </c>
    </row>
    <row r="11" spans="2:8" x14ac:dyDescent="0.3">
      <c r="B11" s="17">
        <f t="shared" si="0"/>
        <v>7.1750000000000007</v>
      </c>
      <c r="C11" s="17">
        <f>C10+G10</f>
        <v>57.400000000000006</v>
      </c>
      <c r="D11" s="2" t="s">
        <v>61</v>
      </c>
      <c r="E11" s="3" t="s">
        <v>0</v>
      </c>
      <c r="F11" s="4">
        <v>1</v>
      </c>
      <c r="G11" s="5">
        <v>0.3</v>
      </c>
      <c r="H11">
        <f>Table1[[#This Row],[Time]]*10</f>
        <v>3</v>
      </c>
    </row>
    <row r="12" spans="2:8" x14ac:dyDescent="0.3">
      <c r="B12" s="17">
        <f t="shared" si="0"/>
        <v>7.2125000000000004</v>
      </c>
      <c r="C12" s="17">
        <f>C11+G11</f>
        <v>57.7</v>
      </c>
      <c r="D12" s="2" t="s">
        <v>62</v>
      </c>
      <c r="E12" s="3" t="s">
        <v>2</v>
      </c>
      <c r="F12" s="4">
        <v>1</v>
      </c>
      <c r="G12" s="5">
        <v>1</v>
      </c>
      <c r="H12">
        <f>Table1[[#This Row],[Time]]*10</f>
        <v>10</v>
      </c>
    </row>
    <row r="13" spans="2:8" x14ac:dyDescent="0.3">
      <c r="B13" s="17">
        <f t="shared" si="0"/>
        <v>7.3375000000000004</v>
      </c>
      <c r="C13" s="17">
        <f>C12+G12</f>
        <v>58.7</v>
      </c>
      <c r="D13" s="2" t="s">
        <v>44</v>
      </c>
      <c r="E13" s="3" t="s">
        <v>9</v>
      </c>
      <c r="F13" s="4">
        <v>0</v>
      </c>
      <c r="G13" s="5">
        <v>16</v>
      </c>
      <c r="H13">
        <f>Table1[[#This Row],[Time]]*10</f>
        <v>160</v>
      </c>
    </row>
    <row r="14" spans="2:8" x14ac:dyDescent="0.3">
      <c r="B14" s="17">
        <f t="shared" si="0"/>
        <v>9.3375000000000004</v>
      </c>
      <c r="C14" s="17">
        <f>C13+G13</f>
        <v>74.7</v>
      </c>
      <c r="D14" s="2" t="s">
        <v>5</v>
      </c>
      <c r="E14" s="3" t="s">
        <v>2</v>
      </c>
      <c r="F14" s="4">
        <v>21</v>
      </c>
      <c r="G14" s="5">
        <v>1</v>
      </c>
      <c r="H14">
        <f>Table1[[#This Row],[Time]]*10</f>
        <v>10</v>
      </c>
    </row>
    <row r="15" spans="2:8" x14ac:dyDescent="0.3">
      <c r="B15" s="17">
        <f t="shared" si="0"/>
        <v>9.4625000000000004</v>
      </c>
      <c r="C15" s="17">
        <f>C14+G14</f>
        <v>75.7</v>
      </c>
      <c r="D15" s="2" t="s">
        <v>6</v>
      </c>
      <c r="E15" s="3" t="s">
        <v>0</v>
      </c>
      <c r="F15" s="4">
        <v>1</v>
      </c>
      <c r="G15" s="5">
        <v>3</v>
      </c>
      <c r="H15">
        <f>Table1[[#This Row],[Time]]*10</f>
        <v>30</v>
      </c>
    </row>
    <row r="16" spans="2:8" x14ac:dyDescent="0.3">
      <c r="B16" s="17">
        <f t="shared" si="0"/>
        <v>9.8375000000000004</v>
      </c>
      <c r="C16" s="17">
        <f>C15+G15</f>
        <v>78.7</v>
      </c>
      <c r="D16" s="6" t="s">
        <v>7</v>
      </c>
      <c r="E16" s="7" t="s">
        <v>2</v>
      </c>
      <c r="F16" s="8">
        <v>20</v>
      </c>
      <c r="G16" s="9">
        <v>1.7</v>
      </c>
      <c r="H16">
        <f>Table1[[#This Row],[Time]]*10</f>
        <v>17</v>
      </c>
    </row>
    <row r="17" spans="2:8" x14ac:dyDescent="0.3">
      <c r="B17" s="17">
        <f t="shared" si="0"/>
        <v>10.050000000000001</v>
      </c>
      <c r="C17" s="17">
        <f>C16+G16</f>
        <v>80.400000000000006</v>
      </c>
      <c r="D17" s="2" t="s">
        <v>8</v>
      </c>
      <c r="E17" s="3" t="s">
        <v>9</v>
      </c>
      <c r="F17" s="4">
        <v>0</v>
      </c>
      <c r="G17" s="5">
        <v>40</v>
      </c>
      <c r="H17">
        <f>Table1[[#This Row],[Time]]*10</f>
        <v>400</v>
      </c>
    </row>
    <row r="18" spans="2:8" x14ac:dyDescent="0.3">
      <c r="B18" s="17">
        <f t="shared" si="0"/>
        <v>15.05</v>
      </c>
      <c r="C18" s="17">
        <f>C17+G17</f>
        <v>120.4</v>
      </c>
      <c r="D18" s="10" t="s">
        <v>10</v>
      </c>
      <c r="E18" s="11" t="s">
        <v>0</v>
      </c>
      <c r="F18" s="12">
        <v>5</v>
      </c>
      <c r="G18" s="13">
        <v>1</v>
      </c>
      <c r="H18">
        <f>Table1[[#This Row],[Time]]*10</f>
        <v>10</v>
      </c>
    </row>
    <row r="19" spans="2:8" x14ac:dyDescent="0.3">
      <c r="B19" s="17">
        <f t="shared" si="0"/>
        <v>15.175000000000001</v>
      </c>
      <c r="C19" s="17">
        <f>C18+G18</f>
        <v>121.4</v>
      </c>
      <c r="D19" s="2" t="s">
        <v>11</v>
      </c>
      <c r="E19" s="3" t="s">
        <v>0</v>
      </c>
      <c r="F19" s="4">
        <v>20</v>
      </c>
      <c r="G19" s="5">
        <v>1</v>
      </c>
      <c r="H19">
        <f>Table1[[#This Row],[Time]]*10</f>
        <v>10</v>
      </c>
    </row>
    <row r="20" spans="2:8" x14ac:dyDescent="0.3">
      <c r="B20" s="17">
        <f t="shared" si="0"/>
        <v>15.3</v>
      </c>
      <c r="C20" s="17">
        <f>C19+G19</f>
        <v>122.4</v>
      </c>
      <c r="D20" s="2" t="s">
        <v>12</v>
      </c>
      <c r="E20" s="3" t="s">
        <v>0</v>
      </c>
      <c r="F20" s="4">
        <v>20</v>
      </c>
      <c r="G20" s="5">
        <v>1</v>
      </c>
      <c r="H20">
        <f>Table1[[#This Row],[Time]]*10</f>
        <v>10</v>
      </c>
    </row>
    <row r="21" spans="2:8" x14ac:dyDescent="0.3">
      <c r="B21" s="17">
        <f t="shared" si="0"/>
        <v>15.425000000000001</v>
      </c>
      <c r="C21" s="17">
        <f>C20+G20</f>
        <v>123.4</v>
      </c>
      <c r="D21" s="2" t="s">
        <v>13</v>
      </c>
      <c r="E21" s="3" t="s">
        <v>0</v>
      </c>
      <c r="F21" s="4">
        <v>20</v>
      </c>
      <c r="G21" s="5">
        <v>0.5</v>
      </c>
      <c r="H21">
        <f>Table1[[#This Row],[Time]]*10</f>
        <v>5</v>
      </c>
    </row>
    <row r="22" spans="2:8" x14ac:dyDescent="0.3">
      <c r="B22" s="17">
        <f t="shared" si="0"/>
        <v>15.487500000000001</v>
      </c>
      <c r="C22" s="17">
        <f>C21+G21</f>
        <v>123.9</v>
      </c>
      <c r="D22" s="2" t="s">
        <v>14</v>
      </c>
      <c r="E22" s="3" t="s">
        <v>0</v>
      </c>
      <c r="F22" s="4">
        <v>2</v>
      </c>
      <c r="G22" s="5">
        <v>0.3</v>
      </c>
      <c r="H22">
        <f>Table1[[#This Row],[Time]]*10</f>
        <v>3</v>
      </c>
    </row>
    <row r="23" spans="2:8" x14ac:dyDescent="0.3">
      <c r="B23" s="17">
        <f t="shared" si="0"/>
        <v>15.525</v>
      </c>
      <c r="C23" s="17">
        <f>C22+G22</f>
        <v>124.2</v>
      </c>
      <c r="D23" s="2" t="s">
        <v>45</v>
      </c>
      <c r="E23" s="3" t="s">
        <v>9</v>
      </c>
      <c r="F23" s="4">
        <v>0</v>
      </c>
      <c r="G23" s="5">
        <v>20</v>
      </c>
      <c r="H23">
        <f>Table1[[#This Row],[Time]]*10</f>
        <v>200</v>
      </c>
    </row>
    <row r="24" spans="2:8" x14ac:dyDescent="0.3">
      <c r="B24" s="17">
        <f t="shared" si="0"/>
        <v>18.024999999999999</v>
      </c>
      <c r="C24" s="17">
        <f>C23+G23</f>
        <v>144.19999999999999</v>
      </c>
      <c r="D24" s="2" t="s">
        <v>15</v>
      </c>
      <c r="E24" s="3" t="s">
        <v>2</v>
      </c>
      <c r="F24" s="4">
        <v>2</v>
      </c>
      <c r="G24" s="5">
        <v>1</v>
      </c>
      <c r="H24">
        <f>Table1[[#This Row],[Time]]*10</f>
        <v>10</v>
      </c>
    </row>
    <row r="25" spans="2:8" x14ac:dyDescent="0.3">
      <c r="B25" s="17">
        <f t="shared" si="0"/>
        <v>18.149999999999999</v>
      </c>
      <c r="C25" s="17">
        <f>C24+G24</f>
        <v>145.19999999999999</v>
      </c>
      <c r="D25" s="2" t="s">
        <v>16</v>
      </c>
      <c r="E25" s="3" t="s">
        <v>2</v>
      </c>
      <c r="F25" s="4">
        <v>1</v>
      </c>
      <c r="G25" s="5">
        <v>8</v>
      </c>
      <c r="H25">
        <f>Table1[[#This Row],[Time]]*10</f>
        <v>80</v>
      </c>
    </row>
    <row r="26" spans="2:8" x14ac:dyDescent="0.3">
      <c r="B26" s="17">
        <f t="shared" si="0"/>
        <v>19.149999999999999</v>
      </c>
      <c r="C26" s="17">
        <f>C25+G25</f>
        <v>153.19999999999999</v>
      </c>
      <c r="D26" s="2" t="s">
        <v>17</v>
      </c>
      <c r="E26" s="3" t="s">
        <v>9</v>
      </c>
      <c r="F26" s="4">
        <v>0</v>
      </c>
      <c r="G26" s="5">
        <v>8</v>
      </c>
      <c r="H26">
        <f>Table1[[#This Row],[Time]]*10</f>
        <v>80</v>
      </c>
    </row>
    <row r="27" spans="2:8" x14ac:dyDescent="0.3">
      <c r="B27" s="17">
        <f t="shared" si="0"/>
        <v>20.149999999999999</v>
      </c>
      <c r="C27" s="17">
        <f>C26+G26</f>
        <v>161.19999999999999</v>
      </c>
      <c r="D27" s="2" t="s">
        <v>18</v>
      </c>
      <c r="E27" s="3" t="s">
        <v>9</v>
      </c>
      <c r="F27" s="4">
        <v>0</v>
      </c>
      <c r="G27" s="5">
        <v>8</v>
      </c>
      <c r="H27">
        <f>Table1[[#This Row],[Time]]*10</f>
        <v>80</v>
      </c>
    </row>
    <row r="28" spans="2:8" x14ac:dyDescent="0.3">
      <c r="B28" s="17">
        <f t="shared" si="0"/>
        <v>21.15</v>
      </c>
      <c r="C28" s="17">
        <f>C27+G27</f>
        <v>169.2</v>
      </c>
      <c r="D28" s="2" t="s">
        <v>19</v>
      </c>
      <c r="E28" s="3" t="s">
        <v>2</v>
      </c>
      <c r="F28" s="4">
        <v>4</v>
      </c>
      <c r="G28" s="5">
        <v>0.3</v>
      </c>
      <c r="H28">
        <f>Table1[[#This Row],[Time]]*10</f>
        <v>3</v>
      </c>
    </row>
    <row r="29" spans="2:8" x14ac:dyDescent="0.3">
      <c r="B29" s="17">
        <f t="shared" si="0"/>
        <v>21.1875</v>
      </c>
      <c r="C29" s="17">
        <f>C28+G28</f>
        <v>169.5</v>
      </c>
      <c r="D29" s="2" t="s">
        <v>20</v>
      </c>
      <c r="E29" s="3" t="s">
        <v>2</v>
      </c>
      <c r="F29" s="4">
        <v>1</v>
      </c>
      <c r="G29" s="5">
        <v>2</v>
      </c>
      <c r="H29">
        <f>Table1[[#This Row],[Time]]*10</f>
        <v>20</v>
      </c>
    </row>
    <row r="30" spans="2:8" x14ac:dyDescent="0.3">
      <c r="B30" s="17">
        <f t="shared" si="0"/>
        <v>21.4375</v>
      </c>
      <c r="C30" s="17">
        <f>C29+G29</f>
        <v>171.5</v>
      </c>
      <c r="D30" s="2" t="s">
        <v>21</v>
      </c>
      <c r="E30" s="3" t="s">
        <v>2</v>
      </c>
      <c r="F30" s="4">
        <v>1</v>
      </c>
      <c r="G30" s="5">
        <v>0.2</v>
      </c>
      <c r="H30">
        <f>Table1[[#This Row],[Time]]*10</f>
        <v>2</v>
      </c>
    </row>
    <row r="31" spans="2:8" x14ac:dyDescent="0.3">
      <c r="B31" s="17">
        <f t="shared" si="0"/>
        <v>21.462499999999999</v>
      </c>
      <c r="C31" s="17">
        <f>C30+G30</f>
        <v>171.7</v>
      </c>
      <c r="D31" s="2" t="s">
        <v>46</v>
      </c>
      <c r="E31" s="3" t="s">
        <v>9</v>
      </c>
      <c r="F31" s="4">
        <v>0</v>
      </c>
      <c r="G31" s="5">
        <v>2</v>
      </c>
      <c r="H31">
        <f>Table1[[#This Row],[Time]]*10</f>
        <v>20</v>
      </c>
    </row>
    <row r="32" spans="2:8" x14ac:dyDescent="0.3">
      <c r="B32" s="17">
        <f t="shared" si="0"/>
        <v>21.712499999999999</v>
      </c>
      <c r="C32" s="17">
        <f>C31+G31</f>
        <v>173.7</v>
      </c>
      <c r="D32" s="2" t="s">
        <v>22</v>
      </c>
      <c r="E32" s="3" t="s">
        <v>2</v>
      </c>
      <c r="F32" s="4">
        <v>1</v>
      </c>
      <c r="G32" s="5">
        <v>0.5</v>
      </c>
      <c r="H32">
        <f>Table1[[#This Row],[Time]]*10</f>
        <v>5</v>
      </c>
    </row>
    <row r="33" spans="2:8" x14ac:dyDescent="0.3">
      <c r="B33" s="17">
        <f t="shared" si="0"/>
        <v>21.774999999999999</v>
      </c>
      <c r="C33" s="17">
        <f>C32+G32</f>
        <v>174.2</v>
      </c>
      <c r="D33" s="2" t="s">
        <v>23</v>
      </c>
      <c r="E33" s="3" t="s">
        <v>9</v>
      </c>
      <c r="F33" s="4"/>
      <c r="G33" s="5">
        <v>4</v>
      </c>
      <c r="H33">
        <f>Table1[[#This Row],[Time]]*10</f>
        <v>40</v>
      </c>
    </row>
    <row r="34" spans="2:8" x14ac:dyDescent="0.3">
      <c r="B34" s="17">
        <f t="shared" si="0"/>
        <v>22.274999999999999</v>
      </c>
      <c r="C34" s="17">
        <f>C33+G33</f>
        <v>178.2</v>
      </c>
      <c r="D34" s="2" t="s">
        <v>24</v>
      </c>
      <c r="E34" s="3" t="s">
        <v>2</v>
      </c>
      <c r="F34" s="4">
        <v>1</v>
      </c>
      <c r="G34" s="5">
        <v>4</v>
      </c>
      <c r="H34">
        <f>Table1[[#This Row],[Time]]*10</f>
        <v>40</v>
      </c>
    </row>
    <row r="35" spans="2:8" x14ac:dyDescent="0.3">
      <c r="B35" s="17">
        <f t="shared" si="0"/>
        <v>22.774999999999999</v>
      </c>
      <c r="C35" s="17">
        <f>C34+G34</f>
        <v>182.2</v>
      </c>
      <c r="D35" s="2" t="s">
        <v>25</v>
      </c>
      <c r="E35" s="3" t="s">
        <v>2</v>
      </c>
      <c r="F35" s="4">
        <v>1</v>
      </c>
      <c r="G35" s="5">
        <v>1</v>
      </c>
      <c r="H35">
        <f>Table1[[#This Row],[Time]]*10</f>
        <v>10</v>
      </c>
    </row>
    <row r="36" spans="2:8" x14ac:dyDescent="0.3">
      <c r="B36" s="17">
        <f t="shared" si="0"/>
        <v>22.9</v>
      </c>
      <c r="C36" s="17">
        <f>C35+G35</f>
        <v>183.2</v>
      </c>
      <c r="D36" s="2" t="s">
        <v>63</v>
      </c>
      <c r="E36" s="3" t="s">
        <v>0</v>
      </c>
      <c r="F36" s="4">
        <v>2</v>
      </c>
      <c r="G36" s="5">
        <v>0.2</v>
      </c>
      <c r="H36">
        <f>Table1[[#This Row],[Time]]*10</f>
        <v>2</v>
      </c>
    </row>
    <row r="37" spans="2:8" x14ac:dyDescent="0.3">
      <c r="B37" s="17">
        <f t="shared" si="0"/>
        <v>22.924999999999997</v>
      </c>
      <c r="C37" s="17">
        <f>C36+G36</f>
        <v>183.39999999999998</v>
      </c>
      <c r="D37" s="2" t="s">
        <v>26</v>
      </c>
      <c r="E37" s="3" t="s">
        <v>2</v>
      </c>
      <c r="F37" s="4">
        <v>1</v>
      </c>
      <c r="G37" s="5">
        <v>4</v>
      </c>
      <c r="H37">
        <f>Table1[[#This Row],[Time]]*10</f>
        <v>40</v>
      </c>
    </row>
    <row r="38" spans="2:8" x14ac:dyDescent="0.3">
      <c r="B38" s="17">
        <f t="shared" si="0"/>
        <v>23.424999999999997</v>
      </c>
      <c r="C38" s="17">
        <f>C37+G37</f>
        <v>187.39999999999998</v>
      </c>
      <c r="D38" s="2" t="s">
        <v>47</v>
      </c>
      <c r="E38" s="3" t="s">
        <v>9</v>
      </c>
      <c r="F38" s="4">
        <v>0</v>
      </c>
      <c r="G38" s="5">
        <v>40</v>
      </c>
      <c r="H38">
        <f>Table1[[#This Row],[Time]]*10</f>
        <v>400</v>
      </c>
    </row>
    <row r="39" spans="2:8" x14ac:dyDescent="0.3">
      <c r="B39" s="17">
        <f t="shared" si="0"/>
        <v>28.424999999999997</v>
      </c>
      <c r="C39" s="17">
        <f>C38+G38</f>
        <v>227.39999999999998</v>
      </c>
      <c r="D39" s="2" t="s">
        <v>27</v>
      </c>
      <c r="E39" s="3" t="s">
        <v>2</v>
      </c>
      <c r="F39" s="4">
        <v>20</v>
      </c>
      <c r="G39" s="5">
        <v>1</v>
      </c>
      <c r="H39">
        <f>Table1[[#This Row],[Time]]*10</f>
        <v>10</v>
      </c>
    </row>
    <row r="40" spans="2:8" x14ac:dyDescent="0.3">
      <c r="B40" s="17">
        <f t="shared" si="0"/>
        <v>28.549999999999997</v>
      </c>
      <c r="C40" s="17">
        <f>C39+G39</f>
        <v>228.39999999999998</v>
      </c>
      <c r="D40" s="14" t="s">
        <v>28</v>
      </c>
      <c r="E40" s="11" t="s">
        <v>9</v>
      </c>
      <c r="F40" s="12">
        <v>0</v>
      </c>
      <c r="G40" s="13">
        <v>80</v>
      </c>
      <c r="H40">
        <f>Table1[[#This Row],[Time]]*10</f>
        <v>800</v>
      </c>
    </row>
    <row r="41" spans="2:8" x14ac:dyDescent="0.3">
      <c r="B41" s="17">
        <f t="shared" si="0"/>
        <v>38.549999999999997</v>
      </c>
      <c r="C41" s="17">
        <f>C40+G40</f>
        <v>308.39999999999998</v>
      </c>
      <c r="D41" s="15" t="s">
        <v>29</v>
      </c>
      <c r="E41" s="3" t="s">
        <v>0</v>
      </c>
      <c r="F41" s="4">
        <v>2</v>
      </c>
      <c r="G41" s="5">
        <v>0.2</v>
      </c>
      <c r="H41">
        <f>Table1[[#This Row],[Time]]*10</f>
        <v>2</v>
      </c>
    </row>
    <row r="42" spans="2:8" x14ac:dyDescent="0.3">
      <c r="B42" s="17">
        <f t="shared" si="0"/>
        <v>38.574999999999996</v>
      </c>
      <c r="C42" s="17">
        <f>C41+G41</f>
        <v>308.59999999999997</v>
      </c>
      <c r="D42" s="2" t="s">
        <v>30</v>
      </c>
      <c r="E42" s="3" t="s">
        <v>0</v>
      </c>
      <c r="F42" s="4">
        <v>2</v>
      </c>
      <c r="G42" s="5">
        <v>2</v>
      </c>
      <c r="H42">
        <f>Table1[[#This Row],[Time]]*10</f>
        <v>20</v>
      </c>
    </row>
    <row r="43" spans="2:8" x14ac:dyDescent="0.3">
      <c r="B43" s="17">
        <f t="shared" si="0"/>
        <v>38.824999999999996</v>
      </c>
      <c r="C43" s="17">
        <f>C42+G42</f>
        <v>310.59999999999997</v>
      </c>
      <c r="D43" s="2" t="s">
        <v>31</v>
      </c>
      <c r="E43" s="3" t="s">
        <v>9</v>
      </c>
      <c r="F43" s="4">
        <v>0</v>
      </c>
      <c r="G43" s="5">
        <v>8</v>
      </c>
      <c r="H43">
        <f>Table1[[#This Row],[Time]]*10</f>
        <v>80</v>
      </c>
    </row>
    <row r="44" spans="2:8" x14ac:dyDescent="0.3">
      <c r="B44" s="17">
        <f t="shared" si="0"/>
        <v>39.824999999999996</v>
      </c>
      <c r="C44" s="17">
        <f>C43+G43</f>
        <v>318.59999999999997</v>
      </c>
      <c r="D44" s="2" t="s">
        <v>32</v>
      </c>
      <c r="E44" s="3" t="s">
        <v>0</v>
      </c>
      <c r="F44" s="4">
        <v>1</v>
      </c>
      <c r="G44" s="5">
        <v>3</v>
      </c>
      <c r="H44">
        <f>Table1[[#This Row],[Time]]*10</f>
        <v>30</v>
      </c>
    </row>
    <row r="45" spans="2:8" x14ac:dyDescent="0.3">
      <c r="B45" s="17">
        <f t="shared" si="0"/>
        <v>40.199999999999996</v>
      </c>
      <c r="C45" s="17">
        <f>C44+G44</f>
        <v>321.59999999999997</v>
      </c>
      <c r="D45" s="2" t="s">
        <v>33</v>
      </c>
      <c r="E45" s="3" t="s">
        <v>2</v>
      </c>
      <c r="F45" s="4">
        <v>1</v>
      </c>
      <c r="G45" s="5">
        <v>0.2</v>
      </c>
      <c r="H45">
        <f>Table1[[#This Row],[Time]]*10</f>
        <v>2</v>
      </c>
    </row>
    <row r="46" spans="2:8" x14ac:dyDescent="0.3">
      <c r="B46" s="17">
        <f t="shared" si="0"/>
        <v>40.224999999999994</v>
      </c>
      <c r="C46" s="17">
        <f>C45+G45</f>
        <v>321.79999999999995</v>
      </c>
      <c r="D46" s="17" t="s">
        <v>67</v>
      </c>
      <c r="E46" s="3" t="s">
        <v>9</v>
      </c>
      <c r="F46" s="4">
        <v>0</v>
      </c>
      <c r="G46" s="5">
        <v>1</v>
      </c>
      <c r="H46">
        <f>Table1[[#This Row],[Time]]*10</f>
        <v>10</v>
      </c>
    </row>
    <row r="47" spans="2:8" x14ac:dyDescent="0.3">
      <c r="B47" s="17">
        <f t="shared" si="0"/>
        <v>40.349999999999994</v>
      </c>
      <c r="C47" s="17">
        <f>C46+G46</f>
        <v>322.79999999999995</v>
      </c>
      <c r="D47" s="2" t="s">
        <v>34</v>
      </c>
      <c r="E47" s="3" t="s">
        <v>2</v>
      </c>
      <c r="F47" s="4">
        <v>6</v>
      </c>
      <c r="G47" s="5">
        <v>4</v>
      </c>
      <c r="H47">
        <f>Table1[[#This Row],[Time]]*10</f>
        <v>40</v>
      </c>
    </row>
    <row r="48" spans="2:8" x14ac:dyDescent="0.3">
      <c r="B48" s="17">
        <f t="shared" si="0"/>
        <v>40.849999999999994</v>
      </c>
      <c r="C48" s="17">
        <f t="shared" ref="C48:C59" si="1">C47+G47</f>
        <v>326.79999999999995</v>
      </c>
      <c r="D48" s="2" t="s">
        <v>64</v>
      </c>
      <c r="E48" s="3" t="s">
        <v>0</v>
      </c>
      <c r="F48" s="4">
        <v>1</v>
      </c>
      <c r="G48" s="5">
        <v>0.2</v>
      </c>
      <c r="H48">
        <f>Table1[[#This Row],[Time]]*10</f>
        <v>2</v>
      </c>
    </row>
    <row r="49" spans="2:8" x14ac:dyDescent="0.3">
      <c r="B49" s="17">
        <f t="shared" si="0"/>
        <v>40.874999999999993</v>
      </c>
      <c r="C49" s="17">
        <f t="shared" si="1"/>
        <v>326.99999999999994</v>
      </c>
      <c r="D49" s="2" t="s">
        <v>35</v>
      </c>
      <c r="E49" s="3" t="s">
        <v>2</v>
      </c>
      <c r="F49" s="4">
        <v>1</v>
      </c>
      <c r="G49" s="5">
        <v>8</v>
      </c>
      <c r="H49">
        <f>Table1[[#This Row],[Time]]*10</f>
        <v>80</v>
      </c>
    </row>
    <row r="50" spans="2:8" x14ac:dyDescent="0.3">
      <c r="B50" s="17">
        <f t="shared" si="0"/>
        <v>41.874999999999993</v>
      </c>
      <c r="C50" s="17">
        <f t="shared" si="1"/>
        <v>334.99999999999994</v>
      </c>
      <c r="D50" s="2" t="s">
        <v>65</v>
      </c>
      <c r="E50" s="3" t="s">
        <v>0</v>
      </c>
      <c r="F50" s="4">
        <v>1</v>
      </c>
      <c r="G50" s="5">
        <v>0.2</v>
      </c>
      <c r="H50">
        <f>Table1[[#This Row],[Time]]*10</f>
        <v>2</v>
      </c>
    </row>
    <row r="51" spans="2:8" x14ac:dyDescent="0.3">
      <c r="B51" s="17">
        <f t="shared" si="0"/>
        <v>41.899999999999991</v>
      </c>
      <c r="C51" s="17">
        <f t="shared" si="1"/>
        <v>335.19999999999993</v>
      </c>
      <c r="D51" s="2" t="s">
        <v>66</v>
      </c>
      <c r="E51" s="3" t="s">
        <v>0</v>
      </c>
      <c r="F51" s="4">
        <v>3</v>
      </c>
      <c r="G51" s="5">
        <v>0.5</v>
      </c>
      <c r="H51">
        <f>Table1[[#This Row],[Time]]*10</f>
        <v>5</v>
      </c>
    </row>
    <row r="52" spans="2:8" x14ac:dyDescent="0.3">
      <c r="B52" s="17">
        <f t="shared" si="0"/>
        <v>41.962499999999991</v>
      </c>
      <c r="C52" s="17">
        <f t="shared" si="1"/>
        <v>335.69999999999993</v>
      </c>
      <c r="D52" s="2" t="s">
        <v>36</v>
      </c>
      <c r="E52" s="3" t="s">
        <v>0</v>
      </c>
      <c r="F52" s="4">
        <v>1</v>
      </c>
      <c r="G52" s="5">
        <v>0.5</v>
      </c>
      <c r="H52">
        <f>Table1[[#This Row],[Time]]*10</f>
        <v>5</v>
      </c>
    </row>
    <row r="53" spans="2:8" x14ac:dyDescent="0.3">
      <c r="B53" s="17">
        <f t="shared" si="0"/>
        <v>42.024999999999991</v>
      </c>
      <c r="C53" s="17">
        <f t="shared" si="1"/>
        <v>336.19999999999993</v>
      </c>
      <c r="D53" s="2" t="s">
        <v>37</v>
      </c>
      <c r="E53" s="3" t="s">
        <v>2</v>
      </c>
      <c r="F53" s="4">
        <v>1</v>
      </c>
      <c r="G53" s="5">
        <v>0.5</v>
      </c>
      <c r="H53">
        <f>Table1[[#This Row],[Time]]*10</f>
        <v>5</v>
      </c>
    </row>
    <row r="54" spans="2:8" x14ac:dyDescent="0.3">
      <c r="B54" s="17">
        <f t="shared" si="0"/>
        <v>42.087499999999991</v>
      </c>
      <c r="C54" s="17">
        <f t="shared" si="1"/>
        <v>336.69999999999993</v>
      </c>
      <c r="D54" s="2" t="s">
        <v>38</v>
      </c>
      <c r="E54" s="3" t="s">
        <v>2</v>
      </c>
      <c r="F54" s="4">
        <v>5</v>
      </c>
      <c r="G54" s="5">
        <v>1</v>
      </c>
      <c r="H54">
        <f>Table1[[#This Row],[Time]]*10</f>
        <v>10</v>
      </c>
    </row>
    <row r="55" spans="2:8" x14ac:dyDescent="0.3">
      <c r="B55" s="17">
        <f t="shared" si="0"/>
        <v>42.212499999999991</v>
      </c>
      <c r="C55" s="17">
        <f t="shared" si="1"/>
        <v>337.69999999999993</v>
      </c>
      <c r="D55" s="2" t="s">
        <v>39</v>
      </c>
      <c r="E55" s="3" t="s">
        <v>0</v>
      </c>
      <c r="F55" s="4">
        <v>3</v>
      </c>
      <c r="G55" s="5">
        <v>0.3</v>
      </c>
      <c r="H55">
        <f>Table1[[#This Row],[Time]]*10</f>
        <v>3</v>
      </c>
    </row>
    <row r="56" spans="2:8" x14ac:dyDescent="0.3">
      <c r="B56" s="17">
        <f t="shared" si="0"/>
        <v>42.249999999999993</v>
      </c>
      <c r="C56" s="17">
        <f t="shared" si="1"/>
        <v>337.99999999999994</v>
      </c>
      <c r="D56" s="2" t="s">
        <v>40</v>
      </c>
      <c r="E56" s="3" t="s">
        <v>9</v>
      </c>
      <c r="F56" s="4">
        <v>0</v>
      </c>
      <c r="G56" s="5">
        <v>16</v>
      </c>
      <c r="H56">
        <f>Table1[[#This Row],[Time]]*10</f>
        <v>160</v>
      </c>
    </row>
    <row r="57" spans="2:8" x14ac:dyDescent="0.3">
      <c r="B57" s="17">
        <f t="shared" si="0"/>
        <v>44.249999999999993</v>
      </c>
      <c r="C57" s="17">
        <f t="shared" si="1"/>
        <v>353.99999999999994</v>
      </c>
      <c r="D57" s="2" t="s">
        <v>41</v>
      </c>
      <c r="E57" s="3" t="s">
        <v>2</v>
      </c>
      <c r="F57" s="4">
        <v>2</v>
      </c>
      <c r="G57" s="5">
        <v>2</v>
      </c>
      <c r="H57">
        <f>Table1[[#This Row],[Time]]*10</f>
        <v>20</v>
      </c>
    </row>
    <row r="58" spans="2:8" x14ac:dyDescent="0.3">
      <c r="B58" s="17">
        <f t="shared" si="0"/>
        <v>44.499999999999993</v>
      </c>
      <c r="C58" s="17">
        <f t="shared" si="1"/>
        <v>355.99999999999994</v>
      </c>
      <c r="D58" s="2" t="s">
        <v>48</v>
      </c>
      <c r="E58" s="3" t="s">
        <v>9</v>
      </c>
      <c r="F58" s="4">
        <v>0</v>
      </c>
      <c r="G58" s="5">
        <v>8</v>
      </c>
      <c r="H58">
        <f>Table1[[#This Row],[Time]]*10</f>
        <v>80</v>
      </c>
    </row>
    <row r="59" spans="2:8" x14ac:dyDescent="0.3">
      <c r="B59" s="17">
        <f t="shared" si="0"/>
        <v>45.499999999999993</v>
      </c>
      <c r="C59" s="17">
        <f t="shared" si="1"/>
        <v>363.99999999999994</v>
      </c>
      <c r="D59" s="15" t="s">
        <v>54</v>
      </c>
      <c r="H59">
        <f>Table1[[#This Row],[Time]]*10</f>
        <v>0</v>
      </c>
    </row>
    <row r="61" spans="2:8" x14ac:dyDescent="0.3">
      <c r="G61" s="17">
        <f>SUM(G2:G58)</f>
        <v>363.99999999999994</v>
      </c>
      <c r="H61" s="16">
        <f>G61/8</f>
        <v>45.499999999999993</v>
      </c>
    </row>
    <row r="62" spans="2:8" x14ac:dyDescent="0.3">
      <c r="E62" t="s">
        <v>2</v>
      </c>
      <c r="G62">
        <f>SUMIF($E$2:$E$58,E62,$G$2:$G$58)</f>
        <v>62.400000000000006</v>
      </c>
      <c r="H62" s="16">
        <f>G62/8</f>
        <v>7.8000000000000007</v>
      </c>
    </row>
    <row r="63" spans="2:8" x14ac:dyDescent="0.3">
      <c r="E63" t="s">
        <v>0</v>
      </c>
      <c r="G63">
        <f>SUMIF($E$2:$E$58,E63,$G$2:$G$58)</f>
        <v>14.6</v>
      </c>
      <c r="H63" s="16">
        <f>G63/8</f>
        <v>1.825</v>
      </c>
    </row>
    <row r="65" spans="8:8" x14ac:dyDescent="0.3">
      <c r="H65" s="18">
        <f>H62/H61</f>
        <v>0.17142857142857146</v>
      </c>
    </row>
  </sheetData>
  <conditionalFormatting sqref="F40:G58 D2:E45 D47:E58 E46">
    <cfRule type="cellIs" dxfId="5" priority="1" operator="equal">
      <formula>"Required waste"</formula>
    </cfRule>
    <cfRule type="cellIs" dxfId="4" priority="2" operator="equal">
      <formula>"Queue"</formula>
    </cfRule>
    <cfRule type="cellIs" dxfId="3" priority="3" operator="equal">
      <formula>"Value add"</formula>
    </cfRule>
  </conditionalFormatting>
  <conditionalFormatting sqref="F2:G39 D59">
    <cfRule type="cellIs" dxfId="2" priority="4" operator="equal">
      <formula>"Required waste"</formula>
    </cfRule>
    <cfRule type="cellIs" dxfId="1" priority="5" operator="equal">
      <formula>"Queue"</formula>
    </cfRule>
    <cfRule type="cellIs" dxfId="0" priority="6" operator="equal">
      <formula>"Value add"</formula>
    </cfRule>
  </conditionalFormatting>
  <pageMargins left="0.7" right="0.7" top="0.75" bottom="0.75" header="0.3" footer="0.3"/>
  <pageSetup paperSize="9" orientation="portrait" verticalDpi="597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 Stream</vt:lpstr>
    </vt:vector>
  </TitlesOfParts>
  <Company>UBS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Schmetzer</dc:creator>
  <cp:lastModifiedBy>Joe Schmetzer</cp:lastModifiedBy>
  <dcterms:created xsi:type="dcterms:W3CDTF">2016-09-21T08:37:41Z</dcterms:created>
  <dcterms:modified xsi:type="dcterms:W3CDTF">2016-09-21T20:35:31Z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  <property fmtid="{D5CDD505-2E9C-101B-9397-08002B2CF9AE}" pid="21" name="_IQPDocumentId">
    <vt:lpwstr>70336589-7f34-43e8-a187-1f14d41549ff</vt:lpwstr>
  </property>
</Properties>
</file>