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Value Stream" sheetId="1" state="visible" r:id="rId2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<sst xmlns="http://schemas.openxmlformats.org/spreadsheetml/2006/main" count="119" uniqueCount="65">
  <si>
    <t xml:space="preserve">Days</t>
  </si>
  <si>
    <t xml:space="preserve">Start time</t>
  </si>
  <si>
    <t xml:space="preserve">Task</t>
  </si>
  <si>
    <t xml:space="preserve">Type</t>
  </si>
  <si>
    <t xml:space="preserve">People</t>
  </si>
  <si>
    <t xml:space="preserve">Time</t>
  </si>
  <si>
    <t xml:space="preserve">Width</t>
  </si>
  <si>
    <t xml:space="preserve">Create design ticket</t>
  </si>
  <si>
    <t xml:space="preserve">Required waste</t>
  </si>
  <si>
    <t xml:space="preserve">Design work</t>
  </si>
  <si>
    <t xml:space="preserve">Value add</t>
  </si>
  <si>
    <t xml:space="preserve">Wait for design meeting</t>
  </si>
  <si>
    <t xml:space="preserve">Queue</t>
  </si>
  <si>
    <t xml:space="preserve">Design meeting</t>
  </si>
  <si>
    <t xml:space="preserve">Close design ticket</t>
  </si>
  <si>
    <t xml:space="preserve">Create analysis ticket</t>
  </si>
  <si>
    <t xml:space="preserve">Wait for analysis work</t>
  </si>
  <si>
    <t xml:space="preserve">Analysis work</t>
  </si>
  <si>
    <t xml:space="preserve">Close analysis ticket</t>
  </si>
  <si>
    <t xml:space="preserve">Create development ticket</t>
  </si>
  <si>
    <t xml:space="preserve">Prioritize development ticket</t>
  </si>
  <si>
    <t xml:space="preserve">Wait for PBR</t>
  </si>
  <si>
    <t xml:space="preserve">PBR</t>
  </si>
  <si>
    <t xml:space="preserve">Prepare sprint planning materials</t>
  </si>
  <si>
    <t xml:space="preserve">Sprint planning</t>
  </si>
  <si>
    <t xml:space="preserve">Development backlog</t>
  </si>
  <si>
    <t xml:space="preserve">Scrum of scrums</t>
  </si>
  <si>
    <t xml:space="preserve">Tech debt review meeting</t>
  </si>
  <si>
    <t xml:space="preserve">Retrospective</t>
  </si>
  <si>
    <t xml:space="preserve">Stand up</t>
  </si>
  <si>
    <t xml:space="preserve">Daily automation call</t>
  </si>
  <si>
    <t xml:space="preserve">Wait for refinement</t>
  </si>
  <si>
    <t xml:space="preserve">Refine requirements</t>
  </si>
  <si>
    <t xml:space="preserve">Coding (implementation)</t>
  </si>
  <si>
    <t xml:space="preserve">Wait for BA</t>
  </si>
  <si>
    <t xml:space="preserve">Wait for code review</t>
  </si>
  <si>
    <t xml:space="preserve">Cruicible code review</t>
  </si>
  <si>
    <t xml:space="preserve">Coding (review feedback)</t>
  </si>
  <si>
    <t xml:space="preserve">Create release package for QA Eng</t>
  </si>
  <si>
    <t xml:space="preserve">Wait for release package to build</t>
  </si>
  <si>
    <t xml:space="preserve">Deploy to QA Eng</t>
  </si>
  <si>
    <t xml:space="preserve">Wait for QA team</t>
  </si>
  <si>
    <t xml:space="preserve">QA test and sign off</t>
  </si>
  <si>
    <t xml:space="preserve">Add QA defect to dev ticket</t>
  </si>
  <si>
    <t xml:space="preserve">Coding (fix QA defect)</t>
  </si>
  <si>
    <t xml:space="preserve">Wait for sprint review demo</t>
  </si>
  <si>
    <t xml:space="preserve">Sprint review demo</t>
  </si>
  <si>
    <t xml:space="preserve">Wait for release</t>
  </si>
  <si>
    <t xml:space="preserve">Branch for release</t>
  </si>
  <si>
    <t xml:space="preserve">Review check-ins</t>
  </si>
  <si>
    <t xml:space="preserve">Wait for integration</t>
  </si>
  <si>
    <t xml:space="preserve">Integration</t>
  </si>
  <si>
    <t xml:space="preserve">Create release package for regression</t>
  </si>
  <si>
    <t xml:space="preserve">Wait for regression test</t>
  </si>
  <si>
    <t xml:space="preserve">QA regression test</t>
  </si>
  <si>
    <t xml:space="preserve">Create Regression ticket</t>
  </si>
  <si>
    <t xml:space="preserve">Coding (fix regression defect)</t>
  </si>
  <si>
    <t xml:space="preserve">Close Regression ticket</t>
  </si>
  <si>
    <t xml:space="preserve">Change paperwork (SNOW, QA ticket)</t>
  </si>
  <si>
    <t xml:space="preserve">Chasing sign offs</t>
  </si>
  <si>
    <t xml:space="preserve">Create release run book</t>
  </si>
  <si>
    <t xml:space="preserve">Release run book review</t>
  </si>
  <si>
    <t xml:space="preserve">CAB</t>
  </si>
  <si>
    <t xml:space="preserve">Wait for release window</t>
  </si>
  <si>
    <t xml:space="preserve">Application release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</si>
</sst>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%"/>
  </numFmts>
  <fonts count="5">
    <font>
      <sz val="10.5"/>
      <color rgb="FF000000"/>
      <name val="Frutiger 45 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000000"/>
      <name val="Frutiger 45 Light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1:H56" headerRowCount="1" totalsRowCount="0" totalsRowShown="0">
  <autoFilter ref="B1:H56"/>
  <tableColumns count="7">
    <tableColumn id="1" name="Days"/>
    <tableColumn id="2" name="Start time"/>
    <tableColumn id="3" name="Task"/>
    <tableColumn id="4" name="Type"/>
    <tableColumn id="5" name="People"/>
    <tableColumn id="6" name="Time"/>
    <tableColumn id="7" name="Width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2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35" activeCellId="0" sqref="D35"/>
    </sheetView>
  </sheetViews>
  <sheetFormatPr defaultRowHeight="12.8"/>
  <cols>
    <col collapsed="false" hidden="false" max="3" min="3" style="0" width="11.936170212766"/>
    <col collapsed="false" hidden="false" max="4" min="4" style="0" width="33.4382978723404"/>
    <col collapsed="false" hidden="false" max="5" min="5" style="0" width="13.9617021276596"/>
    <col collapsed="false" hidden="false" max="6" min="6" style="0" width="9.34468085106383"/>
    <col collapsed="false" hidden="false" max="7" min="7" style="0" width="7.54468085106383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4" hidden="false" customHeight="false" outlineLevel="0" collapsed="false">
      <c r="B2" s="2" t="n">
        <f aca="false">C2/8</f>
        <v>0</v>
      </c>
      <c r="C2" s="2" t="n">
        <v>0</v>
      </c>
      <c r="D2" s="3" t="s">
        <v>7</v>
      </c>
      <c r="E2" s="4" t="s">
        <v>8</v>
      </c>
      <c r="F2" s="5" t="n">
        <v>1</v>
      </c>
      <c r="G2" s="6" t="n">
        <v>0.1</v>
      </c>
      <c r="H2" s="7" t="n">
        <f aca="false">Table1[[#This Row],[Time]]*18.75</f>
        <v>1.875</v>
      </c>
    </row>
    <row r="3" customFormat="false" ht="13.4" hidden="false" customHeight="false" outlineLevel="0" collapsed="false">
      <c r="B3" s="2" t="n">
        <f aca="false">C3/8</f>
        <v>0.0125</v>
      </c>
      <c r="C3" s="2" t="n">
        <f aca="false">C2+G2</f>
        <v>0.1</v>
      </c>
      <c r="D3" s="3" t="s">
        <v>9</v>
      </c>
      <c r="E3" s="4" t="s">
        <v>10</v>
      </c>
      <c r="F3" s="5" t="n">
        <v>2</v>
      </c>
      <c r="G3" s="6" t="n">
        <v>16</v>
      </c>
      <c r="H3" s="7" t="n">
        <f aca="false">Table1[[#This Row],[Time]]*18.75</f>
        <v>300</v>
      </c>
    </row>
    <row r="4" customFormat="false" ht="13.4" hidden="false" customHeight="false" outlineLevel="0" collapsed="false">
      <c r="B4" s="2" t="n">
        <f aca="false">C4/8</f>
        <v>2.0125</v>
      </c>
      <c r="C4" s="2" t="n">
        <f aca="false">C3+G3</f>
        <v>16.1</v>
      </c>
      <c r="D4" s="3" t="s">
        <v>11</v>
      </c>
      <c r="E4" s="4" t="s">
        <v>12</v>
      </c>
      <c r="F4" s="5" t="n">
        <v>0</v>
      </c>
      <c r="G4" s="6" t="n">
        <v>16</v>
      </c>
      <c r="H4" s="7" t="n">
        <f aca="false">Table1[[#This Row],[Time]]*18.75</f>
        <v>300</v>
      </c>
    </row>
    <row r="5" customFormat="false" ht="13.4" hidden="false" customHeight="false" outlineLevel="0" collapsed="false">
      <c r="B5" s="2" t="n">
        <f aca="false">C5/8</f>
        <v>4.0125</v>
      </c>
      <c r="C5" s="2" t="n">
        <f aca="false">C4+G4</f>
        <v>32.1</v>
      </c>
      <c r="D5" s="3" t="s">
        <v>13</v>
      </c>
      <c r="E5" s="4" t="s">
        <v>10</v>
      </c>
      <c r="F5" s="5" t="n">
        <v>15</v>
      </c>
      <c r="G5" s="6" t="n">
        <v>1</v>
      </c>
      <c r="H5" s="7" t="n">
        <f aca="false">Table1[[#This Row],[Time]]*18.75</f>
        <v>18.75</v>
      </c>
    </row>
    <row r="6" customFormat="false" ht="13.4" hidden="false" customHeight="false" outlineLevel="0" collapsed="false">
      <c r="B6" s="2" t="n">
        <f aca="false">C6/8</f>
        <v>4.1375</v>
      </c>
      <c r="C6" s="2" t="n">
        <f aca="false">C5+G5</f>
        <v>33.1</v>
      </c>
      <c r="D6" s="3" t="s">
        <v>14</v>
      </c>
      <c r="E6" s="4" t="s">
        <v>8</v>
      </c>
      <c r="F6" s="5" t="n">
        <v>1</v>
      </c>
      <c r="G6" s="6" t="n">
        <v>0.1</v>
      </c>
      <c r="H6" s="7" t="n">
        <f aca="false">Table1[[#This Row],[Time]]*18.75</f>
        <v>1.875</v>
      </c>
    </row>
    <row r="7" customFormat="false" ht="13.4" hidden="false" customHeight="false" outlineLevel="0" collapsed="false">
      <c r="B7" s="2" t="n">
        <f aca="false">C7/8</f>
        <v>4.15</v>
      </c>
      <c r="C7" s="2" t="n">
        <f aca="false">C6+G6</f>
        <v>33.2</v>
      </c>
      <c r="D7" s="3" t="s">
        <v>15</v>
      </c>
      <c r="E7" s="4" t="s">
        <v>8</v>
      </c>
      <c r="F7" s="5" t="n">
        <v>1</v>
      </c>
      <c r="G7" s="6" t="n">
        <v>0.1</v>
      </c>
      <c r="H7" s="7" t="n">
        <f aca="false">Table1[[#This Row],[Time]]*18.75</f>
        <v>1.875</v>
      </c>
    </row>
    <row r="8" customFormat="false" ht="13.4" hidden="false" customHeight="false" outlineLevel="0" collapsed="false">
      <c r="B8" s="2" t="n">
        <f aca="false">C8/8</f>
        <v>4.1625</v>
      </c>
      <c r="C8" s="2" t="n">
        <f aca="false">C7+G7</f>
        <v>33.3</v>
      </c>
      <c r="D8" s="3" t="s">
        <v>16</v>
      </c>
      <c r="E8" s="4" t="s">
        <v>12</v>
      </c>
      <c r="F8" s="5" t="n">
        <v>0</v>
      </c>
      <c r="G8" s="6" t="n">
        <v>20</v>
      </c>
      <c r="H8" s="7" t="n">
        <f aca="false">Table1[[#This Row],[Time]]*18.75</f>
        <v>375</v>
      </c>
    </row>
    <row r="9" customFormat="false" ht="13.4" hidden="false" customHeight="false" outlineLevel="0" collapsed="false">
      <c r="B9" s="2" t="n">
        <f aca="false">C9/8</f>
        <v>6.6625</v>
      </c>
      <c r="C9" s="2" t="n">
        <f aca="false">C8+G8</f>
        <v>53.3</v>
      </c>
      <c r="D9" s="3" t="s">
        <v>17</v>
      </c>
      <c r="E9" s="4" t="s">
        <v>10</v>
      </c>
      <c r="F9" s="5" t="n">
        <v>2</v>
      </c>
      <c r="G9" s="6" t="n">
        <v>4</v>
      </c>
      <c r="H9" s="7" t="n">
        <f aca="false">Table1[[#This Row],[Time]]*18.75</f>
        <v>75</v>
      </c>
    </row>
    <row r="10" customFormat="false" ht="13.4" hidden="false" customHeight="false" outlineLevel="0" collapsed="false">
      <c r="B10" s="2" t="n">
        <f aca="false">C10/8</f>
        <v>7.1625</v>
      </c>
      <c r="C10" s="2" t="n">
        <f aca="false">C9+G9</f>
        <v>57.3</v>
      </c>
      <c r="D10" s="3" t="s">
        <v>18</v>
      </c>
      <c r="E10" s="4" t="s">
        <v>8</v>
      </c>
      <c r="F10" s="5" t="n">
        <v>1</v>
      </c>
      <c r="G10" s="6" t="n">
        <v>0.1</v>
      </c>
      <c r="H10" s="7" t="n">
        <f aca="false">Table1[[#This Row],[Time]]*18.75</f>
        <v>1.875</v>
      </c>
    </row>
    <row r="11" customFormat="false" ht="13.4" hidden="false" customHeight="false" outlineLevel="0" collapsed="false">
      <c r="B11" s="2" t="n">
        <f aca="false">C11/8</f>
        <v>7.175</v>
      </c>
      <c r="C11" s="2" t="n">
        <f aca="false">C10+G10</f>
        <v>57.4</v>
      </c>
      <c r="D11" s="3" t="s">
        <v>19</v>
      </c>
      <c r="E11" s="4" t="s">
        <v>8</v>
      </c>
      <c r="F11" s="5" t="n">
        <v>1</v>
      </c>
      <c r="G11" s="6" t="n">
        <v>0.3</v>
      </c>
      <c r="H11" s="7" t="n">
        <f aca="false">Table1[[#This Row],[Time]]*18.75</f>
        <v>5.625</v>
      </c>
    </row>
    <row r="12" customFormat="false" ht="13.4" hidden="false" customHeight="false" outlineLevel="0" collapsed="false">
      <c r="B12" s="2" t="n">
        <f aca="false">C12/8</f>
        <v>7.2125</v>
      </c>
      <c r="C12" s="2" t="n">
        <f aca="false">C11+G11</f>
        <v>57.7</v>
      </c>
      <c r="D12" s="3" t="s">
        <v>20</v>
      </c>
      <c r="E12" s="4" t="s">
        <v>10</v>
      </c>
      <c r="F12" s="5" t="n">
        <v>1</v>
      </c>
      <c r="G12" s="6" t="n">
        <v>1</v>
      </c>
      <c r="H12" s="7" t="n">
        <f aca="false">Table1[[#This Row],[Time]]*18.75</f>
        <v>18.75</v>
      </c>
    </row>
    <row r="13" customFormat="false" ht="13.4" hidden="false" customHeight="false" outlineLevel="0" collapsed="false">
      <c r="B13" s="2" t="n">
        <f aca="false">C13/8</f>
        <v>7.3375</v>
      </c>
      <c r="C13" s="2" t="n">
        <f aca="false">C12+G12</f>
        <v>58.7</v>
      </c>
      <c r="D13" s="3" t="s">
        <v>21</v>
      </c>
      <c r="E13" s="4" t="s">
        <v>12</v>
      </c>
      <c r="F13" s="5" t="n">
        <v>0</v>
      </c>
      <c r="G13" s="6" t="n">
        <v>16</v>
      </c>
      <c r="H13" s="7" t="n">
        <f aca="false">Table1[[#This Row],[Time]]*18.75</f>
        <v>300</v>
      </c>
    </row>
    <row r="14" customFormat="false" ht="13.4" hidden="false" customHeight="false" outlineLevel="0" collapsed="false">
      <c r="B14" s="2" t="n">
        <f aca="false">C14/8</f>
        <v>9.3375</v>
      </c>
      <c r="C14" s="2" t="n">
        <f aca="false">C13+G13</f>
        <v>74.7</v>
      </c>
      <c r="D14" s="3" t="s">
        <v>22</v>
      </c>
      <c r="E14" s="4" t="s">
        <v>10</v>
      </c>
      <c r="F14" s="5" t="n">
        <v>21</v>
      </c>
      <c r="G14" s="6" t="n">
        <v>1</v>
      </c>
      <c r="H14" s="7" t="n">
        <f aca="false">Table1[[#This Row],[Time]]*18.75</f>
        <v>18.75</v>
      </c>
    </row>
    <row r="15" customFormat="false" ht="13.4" hidden="false" customHeight="false" outlineLevel="0" collapsed="false">
      <c r="B15" s="2" t="n">
        <f aca="false">C15/8</f>
        <v>9.4625</v>
      </c>
      <c r="C15" s="2" t="n">
        <f aca="false">C14+G14</f>
        <v>75.7</v>
      </c>
      <c r="D15" s="3" t="s">
        <v>23</v>
      </c>
      <c r="E15" s="4" t="s">
        <v>8</v>
      </c>
      <c r="F15" s="5" t="n">
        <v>1</v>
      </c>
      <c r="G15" s="6" t="n">
        <v>3</v>
      </c>
      <c r="H15" s="7" t="n">
        <f aca="false">Table1[[#This Row],[Time]]*18.75</f>
        <v>56.25</v>
      </c>
    </row>
    <row r="16" customFormat="false" ht="13.4" hidden="false" customHeight="false" outlineLevel="0" collapsed="false">
      <c r="B16" s="2" t="n">
        <f aca="false">C16/8</f>
        <v>9.8375</v>
      </c>
      <c r="C16" s="2" t="n">
        <f aca="false">C15+G15</f>
        <v>78.7</v>
      </c>
      <c r="D16" s="8" t="s">
        <v>24</v>
      </c>
      <c r="E16" s="9" t="s">
        <v>10</v>
      </c>
      <c r="F16" s="10" t="n">
        <v>20</v>
      </c>
      <c r="G16" s="11" t="n">
        <v>1.7</v>
      </c>
      <c r="H16" s="7" t="n">
        <f aca="false">Table1[[#This Row],[Time]]*18.75</f>
        <v>31.875</v>
      </c>
    </row>
    <row r="17" customFormat="false" ht="13.4" hidden="false" customHeight="false" outlineLevel="0" collapsed="false">
      <c r="B17" s="2" t="n">
        <f aca="false">C17/8</f>
        <v>10.05</v>
      </c>
      <c r="C17" s="2" t="n">
        <f aca="false">C16+G16</f>
        <v>80.4</v>
      </c>
      <c r="D17" s="3" t="s">
        <v>25</v>
      </c>
      <c r="E17" s="4" t="s">
        <v>12</v>
      </c>
      <c r="F17" s="5" t="n">
        <v>0</v>
      </c>
      <c r="G17" s="6" t="n">
        <v>40</v>
      </c>
      <c r="H17" s="7" t="n">
        <f aca="false">Table1[[#This Row],[Time]]*18.75</f>
        <v>750</v>
      </c>
    </row>
    <row r="18" customFormat="false" ht="13.4" hidden="false" customHeight="false" outlineLevel="0" collapsed="false">
      <c r="B18" s="2" t="n">
        <f aca="false">C18/8</f>
        <v>15.05</v>
      </c>
      <c r="C18" s="2" t="n">
        <f aca="false">C17+G17</f>
        <v>120.4</v>
      </c>
      <c r="D18" s="12" t="s">
        <v>26</v>
      </c>
      <c r="E18" s="13" t="s">
        <v>8</v>
      </c>
      <c r="F18" s="14" t="n">
        <v>5</v>
      </c>
      <c r="G18" s="15" t="n">
        <v>1</v>
      </c>
      <c r="H18" s="7" t="n">
        <f aca="false">Table1[[#This Row],[Time]]*18.75</f>
        <v>18.75</v>
      </c>
    </row>
    <row r="19" customFormat="false" ht="13.4" hidden="false" customHeight="false" outlineLevel="0" collapsed="false">
      <c r="B19" s="2" t="n">
        <f aca="false">C19/8</f>
        <v>15.175</v>
      </c>
      <c r="C19" s="2" t="n">
        <f aca="false">C18+G18</f>
        <v>121.4</v>
      </c>
      <c r="D19" s="3" t="s">
        <v>27</v>
      </c>
      <c r="E19" s="4" t="s">
        <v>8</v>
      </c>
      <c r="F19" s="5" t="n">
        <v>20</v>
      </c>
      <c r="G19" s="6" t="n">
        <v>1</v>
      </c>
      <c r="H19" s="7" t="n">
        <f aca="false">Table1[[#This Row],[Time]]*18.75</f>
        <v>18.75</v>
      </c>
    </row>
    <row r="20" customFormat="false" ht="13.4" hidden="false" customHeight="false" outlineLevel="0" collapsed="false">
      <c r="B20" s="2" t="n">
        <f aca="false">C20/8</f>
        <v>15.3</v>
      </c>
      <c r="C20" s="2" t="n">
        <f aca="false">C19+G19</f>
        <v>122.4</v>
      </c>
      <c r="D20" s="3" t="s">
        <v>28</v>
      </c>
      <c r="E20" s="4" t="s">
        <v>8</v>
      </c>
      <c r="F20" s="5" t="n">
        <v>20</v>
      </c>
      <c r="G20" s="6" t="n">
        <v>1</v>
      </c>
      <c r="H20" s="7" t="n">
        <f aca="false">Table1[[#This Row],[Time]]*18.75</f>
        <v>18.75</v>
      </c>
    </row>
    <row r="21" customFormat="false" ht="13.4" hidden="false" customHeight="false" outlineLevel="0" collapsed="false">
      <c r="B21" s="2" t="n">
        <f aca="false">C21/8</f>
        <v>15.425</v>
      </c>
      <c r="C21" s="2" t="n">
        <f aca="false">C20+G20</f>
        <v>123.4</v>
      </c>
      <c r="D21" s="3" t="s">
        <v>29</v>
      </c>
      <c r="E21" s="4" t="s">
        <v>8</v>
      </c>
      <c r="F21" s="5" t="n">
        <v>20</v>
      </c>
      <c r="G21" s="6" t="n">
        <v>0.5</v>
      </c>
      <c r="H21" s="7" t="n">
        <f aca="false">Table1[[#This Row],[Time]]*18.75</f>
        <v>9.375</v>
      </c>
    </row>
    <row r="22" customFormat="false" ht="13.4" hidden="false" customHeight="false" outlineLevel="0" collapsed="false">
      <c r="B22" s="2" t="n">
        <f aca="false">C22/8</f>
        <v>15.4875</v>
      </c>
      <c r="C22" s="2" t="n">
        <f aca="false">C21+G21</f>
        <v>123.9</v>
      </c>
      <c r="D22" s="3" t="s">
        <v>30</v>
      </c>
      <c r="E22" s="4" t="s">
        <v>8</v>
      </c>
      <c r="F22" s="5" t="n">
        <v>2</v>
      </c>
      <c r="G22" s="6" t="n">
        <v>0.3</v>
      </c>
      <c r="H22" s="7" t="n">
        <f aca="false">Table1[[#This Row],[Time]]*18.75</f>
        <v>5.625</v>
      </c>
    </row>
    <row r="23" customFormat="false" ht="13.4" hidden="false" customHeight="false" outlineLevel="0" collapsed="false">
      <c r="B23" s="2" t="n">
        <f aca="false">C23/8</f>
        <v>15.525</v>
      </c>
      <c r="C23" s="2" t="n">
        <f aca="false">C22+G22</f>
        <v>124.2</v>
      </c>
      <c r="D23" s="3" t="s">
        <v>31</v>
      </c>
      <c r="E23" s="4" t="s">
        <v>12</v>
      </c>
      <c r="F23" s="5" t="n">
        <v>0</v>
      </c>
      <c r="G23" s="6" t="n">
        <v>20</v>
      </c>
      <c r="H23" s="7" t="n">
        <f aca="false">Table1[[#This Row],[Time]]*18.75</f>
        <v>375</v>
      </c>
    </row>
    <row r="24" customFormat="false" ht="13.4" hidden="false" customHeight="false" outlineLevel="0" collapsed="false">
      <c r="B24" s="2" t="n">
        <f aca="false">C24/8</f>
        <v>18.025</v>
      </c>
      <c r="C24" s="2" t="n">
        <f aca="false">C23+G23</f>
        <v>144.2</v>
      </c>
      <c r="D24" s="3" t="s">
        <v>32</v>
      </c>
      <c r="E24" s="4" t="s">
        <v>10</v>
      </c>
      <c r="F24" s="5" t="n">
        <v>2</v>
      </c>
      <c r="G24" s="6" t="n">
        <v>1</v>
      </c>
      <c r="H24" s="7" t="n">
        <f aca="false">Table1[[#This Row],[Time]]*18.75</f>
        <v>18.75</v>
      </c>
    </row>
    <row r="25" customFormat="false" ht="13.4" hidden="false" customHeight="false" outlineLevel="0" collapsed="false">
      <c r="B25" s="2" t="n">
        <f aca="false">C25/8</f>
        <v>18.15</v>
      </c>
      <c r="C25" s="2" t="n">
        <f aca="false">C24+G24</f>
        <v>145.2</v>
      </c>
      <c r="D25" s="3" t="s">
        <v>33</v>
      </c>
      <c r="E25" s="4" t="s">
        <v>10</v>
      </c>
      <c r="F25" s="5" t="n">
        <v>1</v>
      </c>
      <c r="G25" s="6" t="n">
        <v>8</v>
      </c>
      <c r="H25" s="7" t="n">
        <f aca="false">Table1[[#This Row],[Time]]*18.75</f>
        <v>150</v>
      </c>
    </row>
    <row r="26" customFormat="false" ht="13.4" hidden="false" customHeight="false" outlineLevel="0" collapsed="false">
      <c r="B26" s="2" t="n">
        <f aca="false">C26/8</f>
        <v>19.15</v>
      </c>
      <c r="C26" s="2" t="n">
        <f aca="false">C25+G25</f>
        <v>153.2</v>
      </c>
      <c r="D26" s="3" t="s">
        <v>34</v>
      </c>
      <c r="E26" s="4" t="s">
        <v>12</v>
      </c>
      <c r="F26" s="5" t="n">
        <v>0</v>
      </c>
      <c r="G26" s="6" t="n">
        <v>8</v>
      </c>
      <c r="H26" s="7" t="n">
        <f aca="false">Table1[[#This Row],[Time]]*18.75</f>
        <v>150</v>
      </c>
    </row>
    <row r="27" customFormat="false" ht="13.4" hidden="false" customHeight="false" outlineLevel="0" collapsed="false">
      <c r="B27" s="2" t="n">
        <f aca="false">C27/8</f>
        <v>20.15</v>
      </c>
      <c r="C27" s="2" t="n">
        <f aca="false">C26+G26</f>
        <v>161.2</v>
      </c>
      <c r="D27" s="3" t="s">
        <v>35</v>
      </c>
      <c r="E27" s="4" t="s">
        <v>12</v>
      </c>
      <c r="F27" s="5" t="n">
        <v>0</v>
      </c>
      <c r="G27" s="6" t="n">
        <v>8</v>
      </c>
      <c r="H27" s="7" t="n">
        <f aca="false">Table1[[#This Row],[Time]]*18.75</f>
        <v>150</v>
      </c>
    </row>
    <row r="28" customFormat="false" ht="13.4" hidden="false" customHeight="false" outlineLevel="0" collapsed="false">
      <c r="B28" s="2" t="n">
        <f aca="false">C28/8</f>
        <v>21.15</v>
      </c>
      <c r="C28" s="2" t="n">
        <f aca="false">C27+G27</f>
        <v>169.2</v>
      </c>
      <c r="D28" s="3" t="s">
        <v>36</v>
      </c>
      <c r="E28" s="4" t="s">
        <v>10</v>
      </c>
      <c r="F28" s="5" t="n">
        <v>4</v>
      </c>
      <c r="G28" s="6" t="n">
        <v>0.3</v>
      </c>
      <c r="H28" s="7" t="n">
        <f aca="false">Table1[[#This Row],[Time]]*18.75</f>
        <v>5.625</v>
      </c>
    </row>
    <row r="29" customFormat="false" ht="13.4" hidden="false" customHeight="false" outlineLevel="0" collapsed="false">
      <c r="B29" s="2" t="n">
        <f aca="false">C29/8</f>
        <v>21.1875</v>
      </c>
      <c r="C29" s="2" t="n">
        <f aca="false">C28+G28</f>
        <v>169.5</v>
      </c>
      <c r="D29" s="3" t="s">
        <v>37</v>
      </c>
      <c r="E29" s="4" t="s">
        <v>10</v>
      </c>
      <c r="F29" s="5" t="n">
        <v>1</v>
      </c>
      <c r="G29" s="6" t="n">
        <v>2</v>
      </c>
      <c r="H29" s="7" t="n">
        <f aca="false">Table1[[#This Row],[Time]]*18.75</f>
        <v>37.5</v>
      </c>
    </row>
    <row r="30" customFormat="false" ht="13.4" hidden="false" customHeight="false" outlineLevel="0" collapsed="false">
      <c r="B30" s="2" t="n">
        <f aca="false">C30/8</f>
        <v>21.4375</v>
      </c>
      <c r="C30" s="2" t="n">
        <f aca="false">C29+G29</f>
        <v>171.5</v>
      </c>
      <c r="D30" s="3" t="s">
        <v>38</v>
      </c>
      <c r="E30" s="4" t="s">
        <v>10</v>
      </c>
      <c r="F30" s="5" t="n">
        <v>1</v>
      </c>
      <c r="G30" s="6" t="n">
        <v>0.2</v>
      </c>
      <c r="H30" s="7" t="n">
        <f aca="false">Table1[[#This Row],[Time]]*18.75</f>
        <v>3.75</v>
      </c>
    </row>
    <row r="31" customFormat="false" ht="13.4" hidden="false" customHeight="false" outlineLevel="0" collapsed="false">
      <c r="B31" s="2" t="n">
        <f aca="false">C31/8</f>
        <v>21.4625</v>
      </c>
      <c r="C31" s="2" t="n">
        <f aca="false">C30+G30</f>
        <v>171.7</v>
      </c>
      <c r="D31" s="3" t="s">
        <v>39</v>
      </c>
      <c r="E31" s="4" t="s">
        <v>12</v>
      </c>
      <c r="F31" s="5" t="n">
        <v>0</v>
      </c>
      <c r="G31" s="6" t="n">
        <v>2</v>
      </c>
      <c r="H31" s="7" t="n">
        <f aca="false">Table1[[#This Row],[Time]]*18.75</f>
        <v>37.5</v>
      </c>
    </row>
    <row r="32" customFormat="false" ht="13.4" hidden="false" customHeight="false" outlineLevel="0" collapsed="false">
      <c r="B32" s="2" t="n">
        <f aca="false">C32/8</f>
        <v>21.7125</v>
      </c>
      <c r="C32" s="2" t="n">
        <f aca="false">C31+G31</f>
        <v>173.7</v>
      </c>
      <c r="D32" s="3" t="s">
        <v>40</v>
      </c>
      <c r="E32" s="4" t="s">
        <v>10</v>
      </c>
      <c r="F32" s="5" t="n">
        <v>1</v>
      </c>
      <c r="G32" s="6" t="n">
        <v>0.5</v>
      </c>
      <c r="H32" s="7" t="n">
        <f aca="false">Table1[[#This Row],[Time]]*18.75</f>
        <v>9.375</v>
      </c>
    </row>
    <row r="33" customFormat="false" ht="13.4" hidden="false" customHeight="false" outlineLevel="0" collapsed="false">
      <c r="B33" s="2" t="n">
        <f aca="false">C33/8</f>
        <v>21.775</v>
      </c>
      <c r="C33" s="2" t="n">
        <f aca="false">C32+G32</f>
        <v>174.2</v>
      </c>
      <c r="D33" s="3" t="s">
        <v>41</v>
      </c>
      <c r="E33" s="4" t="s">
        <v>12</v>
      </c>
      <c r="F33" s="5"/>
      <c r="G33" s="6" t="n">
        <v>4</v>
      </c>
      <c r="H33" s="7" t="n">
        <f aca="false">Table1[[#This Row],[Time]]*18.75</f>
        <v>75</v>
      </c>
    </row>
    <row r="34" customFormat="false" ht="13.4" hidden="false" customHeight="false" outlineLevel="0" collapsed="false">
      <c r="B34" s="2" t="n">
        <f aca="false">C34/8</f>
        <v>22.275</v>
      </c>
      <c r="C34" s="2" t="n">
        <f aca="false">C33+G33</f>
        <v>178.2</v>
      </c>
      <c r="D34" s="3" t="s">
        <v>42</v>
      </c>
      <c r="E34" s="4" t="s">
        <v>10</v>
      </c>
      <c r="F34" s="5" t="n">
        <v>1</v>
      </c>
      <c r="G34" s="6" t="n">
        <v>5</v>
      </c>
      <c r="H34" s="7" t="n">
        <f aca="false">Table1[[#This Row],[Time]]*18.75</f>
        <v>93.75</v>
      </c>
    </row>
    <row r="35" customFormat="false" ht="13.4" hidden="false" customHeight="false" outlineLevel="0" collapsed="false">
      <c r="B35" s="2" t="n">
        <f aca="false">C35/8</f>
        <v>22.9</v>
      </c>
      <c r="C35" s="2" t="n">
        <f aca="false">C34+G34</f>
        <v>183.2</v>
      </c>
      <c r="D35" s="3" t="s">
        <v>43</v>
      </c>
      <c r="E35" s="4" t="s">
        <v>8</v>
      </c>
      <c r="F35" s="5" t="n">
        <v>2</v>
      </c>
      <c r="G35" s="6" t="n">
        <v>0.2</v>
      </c>
      <c r="H35" s="7" t="n">
        <f aca="false">Table1[[#This Row],[Time]]*18.75</f>
        <v>3.75</v>
      </c>
    </row>
    <row r="36" customFormat="false" ht="13.4" hidden="false" customHeight="false" outlineLevel="0" collapsed="false">
      <c r="B36" s="2" t="n">
        <f aca="false">C36/8</f>
        <v>22.925</v>
      </c>
      <c r="C36" s="2" t="n">
        <f aca="false">C35+G35</f>
        <v>183.4</v>
      </c>
      <c r="D36" s="3" t="s">
        <v>44</v>
      </c>
      <c r="E36" s="4" t="s">
        <v>10</v>
      </c>
      <c r="F36" s="5" t="n">
        <v>1</v>
      </c>
      <c r="G36" s="6" t="n">
        <v>4</v>
      </c>
      <c r="H36" s="7" t="n">
        <f aca="false">Table1[[#This Row],[Time]]*18.75</f>
        <v>75</v>
      </c>
    </row>
    <row r="37" customFormat="false" ht="13.4" hidden="false" customHeight="false" outlineLevel="0" collapsed="false">
      <c r="B37" s="2" t="n">
        <f aca="false">C37/8</f>
        <v>23.425</v>
      </c>
      <c r="C37" s="2" t="n">
        <f aca="false">C36+G36</f>
        <v>187.4</v>
      </c>
      <c r="D37" s="3" t="s">
        <v>45</v>
      </c>
      <c r="E37" s="4" t="s">
        <v>12</v>
      </c>
      <c r="F37" s="5" t="n">
        <v>0</v>
      </c>
      <c r="G37" s="6" t="n">
        <v>40</v>
      </c>
      <c r="H37" s="7" t="n">
        <f aca="false">Table1[[#This Row],[Time]]*18.75</f>
        <v>750</v>
      </c>
    </row>
    <row r="38" customFormat="false" ht="13.4" hidden="false" customHeight="false" outlineLevel="0" collapsed="false">
      <c r="B38" s="2" t="n">
        <f aca="false">C38/8</f>
        <v>28.425</v>
      </c>
      <c r="C38" s="2" t="n">
        <f aca="false">C37+G37</f>
        <v>227.4</v>
      </c>
      <c r="D38" s="3" t="s">
        <v>46</v>
      </c>
      <c r="E38" s="4" t="s">
        <v>10</v>
      </c>
      <c r="F38" s="5" t="n">
        <v>20</v>
      </c>
      <c r="G38" s="6" t="n">
        <v>1</v>
      </c>
      <c r="H38" s="7" t="n">
        <f aca="false">Table1[[#This Row],[Time]]*18.75</f>
        <v>18.75</v>
      </c>
    </row>
    <row r="39" customFormat="false" ht="13.4" hidden="false" customHeight="false" outlineLevel="0" collapsed="false">
      <c r="B39" s="2" t="n">
        <f aca="false">C39/8</f>
        <v>28.55</v>
      </c>
      <c r="C39" s="2" t="n">
        <f aca="false">C38+G38</f>
        <v>228.4</v>
      </c>
      <c r="D39" s="12" t="s">
        <v>47</v>
      </c>
      <c r="E39" s="13" t="s">
        <v>12</v>
      </c>
      <c r="F39" s="14" t="n">
        <v>0</v>
      </c>
      <c r="G39" s="15" t="n">
        <v>80</v>
      </c>
      <c r="H39" s="7" t="n">
        <f aca="false">Table1[[#This Row],[Time]]*18.75</f>
        <v>1500</v>
      </c>
    </row>
    <row r="40" customFormat="false" ht="13.4" hidden="false" customHeight="false" outlineLevel="0" collapsed="false">
      <c r="B40" s="2" t="n">
        <f aca="false">C40/8</f>
        <v>38.55</v>
      </c>
      <c r="C40" s="2" t="n">
        <f aca="false">C39+G39</f>
        <v>308.4</v>
      </c>
      <c r="D40" s="3" t="s">
        <v>48</v>
      </c>
      <c r="E40" s="4" t="s">
        <v>8</v>
      </c>
      <c r="F40" s="5" t="n">
        <v>2</v>
      </c>
      <c r="G40" s="6" t="n">
        <v>0.2</v>
      </c>
      <c r="H40" s="7" t="n">
        <f aca="false">Table1[[#This Row],[Time]]*18.75</f>
        <v>3.75</v>
      </c>
    </row>
    <row r="41" customFormat="false" ht="13.4" hidden="false" customHeight="false" outlineLevel="0" collapsed="false">
      <c r="B41" s="2" t="n">
        <f aca="false">C41/8</f>
        <v>38.575</v>
      </c>
      <c r="C41" s="2" t="n">
        <f aca="false">C40+G40</f>
        <v>308.6</v>
      </c>
      <c r="D41" s="3" t="s">
        <v>49</v>
      </c>
      <c r="E41" s="4" t="s">
        <v>8</v>
      </c>
      <c r="F41" s="5" t="n">
        <v>2</v>
      </c>
      <c r="G41" s="6" t="n">
        <v>2</v>
      </c>
      <c r="H41" s="7" t="n">
        <f aca="false">Table1[[#This Row],[Time]]*18.75</f>
        <v>37.5</v>
      </c>
    </row>
    <row r="42" customFormat="false" ht="13.4" hidden="false" customHeight="false" outlineLevel="0" collapsed="false">
      <c r="B42" s="2" t="n">
        <f aca="false">C42/8</f>
        <v>38.825</v>
      </c>
      <c r="C42" s="2" t="n">
        <f aca="false">C41+G41</f>
        <v>310.6</v>
      </c>
      <c r="D42" s="3" t="s">
        <v>50</v>
      </c>
      <c r="E42" s="4" t="s">
        <v>12</v>
      </c>
      <c r="F42" s="5" t="n">
        <v>0</v>
      </c>
      <c r="G42" s="6" t="n">
        <v>8</v>
      </c>
      <c r="H42" s="7" t="n">
        <f aca="false">Table1[[#This Row],[Time]]*18.75</f>
        <v>150</v>
      </c>
    </row>
    <row r="43" customFormat="false" ht="13.4" hidden="false" customHeight="false" outlineLevel="0" collapsed="false">
      <c r="B43" s="2" t="n">
        <f aca="false">C43/8</f>
        <v>39.825</v>
      </c>
      <c r="C43" s="2" t="n">
        <f aca="false">C42+G42</f>
        <v>318.6</v>
      </c>
      <c r="D43" s="3" t="s">
        <v>51</v>
      </c>
      <c r="E43" s="4" t="s">
        <v>8</v>
      </c>
      <c r="F43" s="5" t="n">
        <v>1</v>
      </c>
      <c r="G43" s="6" t="n">
        <v>3</v>
      </c>
      <c r="H43" s="7" t="n">
        <f aca="false">Table1[[#This Row],[Time]]*18.75</f>
        <v>56.25</v>
      </c>
    </row>
    <row r="44" customFormat="false" ht="13.4" hidden="false" customHeight="false" outlineLevel="0" collapsed="false">
      <c r="B44" s="2" t="n">
        <f aca="false">C44/8</f>
        <v>40.2</v>
      </c>
      <c r="C44" s="2" t="n">
        <f aca="false">C43+G43</f>
        <v>321.6</v>
      </c>
      <c r="D44" s="3" t="s">
        <v>52</v>
      </c>
      <c r="E44" s="4" t="s">
        <v>10</v>
      </c>
      <c r="F44" s="5" t="n">
        <v>1</v>
      </c>
      <c r="G44" s="6" t="n">
        <v>0.2</v>
      </c>
      <c r="H44" s="7" t="n">
        <f aca="false">Table1[[#This Row],[Time]]*18.75</f>
        <v>3.75</v>
      </c>
    </row>
    <row r="45" customFormat="false" ht="13.4" hidden="false" customHeight="false" outlineLevel="0" collapsed="false">
      <c r="B45" s="2" t="n">
        <f aca="false">C45/8</f>
        <v>40.225</v>
      </c>
      <c r="C45" s="2" t="n">
        <f aca="false">C44+G44</f>
        <v>321.8</v>
      </c>
      <c r="D45" s="2" t="s">
        <v>53</v>
      </c>
      <c r="E45" s="4" t="s">
        <v>12</v>
      </c>
      <c r="F45" s="5" t="n">
        <v>0</v>
      </c>
      <c r="G45" s="6" t="n">
        <v>1</v>
      </c>
      <c r="H45" s="7" t="n">
        <f aca="false">Table1[[#This Row],[Time]]*18.75</f>
        <v>18.75</v>
      </c>
    </row>
    <row r="46" customFormat="false" ht="13.4" hidden="false" customHeight="false" outlineLevel="0" collapsed="false">
      <c r="B46" s="2" t="n">
        <f aca="false">C46/8</f>
        <v>40.35</v>
      </c>
      <c r="C46" s="2" t="n">
        <f aca="false">C45+G45</f>
        <v>322.8</v>
      </c>
      <c r="D46" s="3" t="s">
        <v>54</v>
      </c>
      <c r="E46" s="4" t="s">
        <v>10</v>
      </c>
      <c r="F46" s="5" t="n">
        <v>6</v>
      </c>
      <c r="G46" s="6" t="n">
        <v>4</v>
      </c>
      <c r="H46" s="7" t="n">
        <f aca="false">Table1[[#This Row],[Time]]*18.75</f>
        <v>75</v>
      </c>
    </row>
    <row r="47" customFormat="false" ht="13.4" hidden="false" customHeight="false" outlineLevel="0" collapsed="false">
      <c r="B47" s="2" t="n">
        <f aca="false">C47/8</f>
        <v>40.85</v>
      </c>
      <c r="C47" s="2" t="n">
        <f aca="false">C46+G46</f>
        <v>326.8</v>
      </c>
      <c r="D47" s="3" t="s">
        <v>55</v>
      </c>
      <c r="E47" s="4" t="s">
        <v>8</v>
      </c>
      <c r="F47" s="5" t="n">
        <v>1</v>
      </c>
      <c r="G47" s="6" t="n">
        <v>0.2</v>
      </c>
      <c r="H47" s="7" t="n">
        <f aca="false">Table1[[#This Row],[Time]]*18.75</f>
        <v>3.75</v>
      </c>
    </row>
    <row r="48" customFormat="false" ht="13.4" hidden="false" customHeight="false" outlineLevel="0" collapsed="false">
      <c r="B48" s="2" t="n">
        <f aca="false">C48/8</f>
        <v>40.875</v>
      </c>
      <c r="C48" s="2" t="n">
        <f aca="false">C47+G47</f>
        <v>327</v>
      </c>
      <c r="D48" s="3" t="s">
        <v>56</v>
      </c>
      <c r="E48" s="4" t="s">
        <v>8</v>
      </c>
      <c r="F48" s="5" t="n">
        <v>1</v>
      </c>
      <c r="G48" s="6" t="n">
        <v>8</v>
      </c>
      <c r="H48" s="7" t="n">
        <f aca="false">Table1[[#This Row],[Time]]*18.75</f>
        <v>150</v>
      </c>
    </row>
    <row r="49" customFormat="false" ht="13.4" hidden="false" customHeight="false" outlineLevel="0" collapsed="false">
      <c r="B49" s="2" t="n">
        <f aca="false">C49/8</f>
        <v>41.875</v>
      </c>
      <c r="C49" s="2" t="n">
        <f aca="false">C48+G48</f>
        <v>335</v>
      </c>
      <c r="D49" s="3" t="s">
        <v>57</v>
      </c>
      <c r="E49" s="4" t="s">
        <v>8</v>
      </c>
      <c r="F49" s="5" t="n">
        <v>1</v>
      </c>
      <c r="G49" s="6" t="n">
        <v>0.2</v>
      </c>
      <c r="H49" s="7" t="n">
        <f aca="false">Table1[[#This Row],[Time]]*18.75</f>
        <v>3.75</v>
      </c>
    </row>
    <row r="50" customFormat="false" ht="13.4" hidden="false" customHeight="false" outlineLevel="0" collapsed="false">
      <c r="B50" s="2" t="n">
        <f aca="false">C50/8</f>
        <v>41.9</v>
      </c>
      <c r="C50" s="2" t="n">
        <f aca="false">C49+G49</f>
        <v>335.2</v>
      </c>
      <c r="D50" s="3" t="s">
        <v>58</v>
      </c>
      <c r="E50" s="4" t="s">
        <v>8</v>
      </c>
      <c r="F50" s="5" t="n">
        <v>3</v>
      </c>
      <c r="G50" s="6" t="n">
        <v>0.5</v>
      </c>
      <c r="H50" s="7" t="n">
        <f aca="false">Table1[[#This Row],[Time]]*18.75</f>
        <v>9.375</v>
      </c>
    </row>
    <row r="51" customFormat="false" ht="13.4" hidden="false" customHeight="false" outlineLevel="0" collapsed="false">
      <c r="B51" s="2" t="n">
        <f aca="false">C51/8</f>
        <v>41.9625</v>
      </c>
      <c r="C51" s="2" t="n">
        <f aca="false">C50+G50</f>
        <v>335.7</v>
      </c>
      <c r="D51" s="3" t="s">
        <v>59</v>
      </c>
      <c r="E51" s="4" t="s">
        <v>8</v>
      </c>
      <c r="F51" s="5" t="n">
        <v>1</v>
      </c>
      <c r="G51" s="6" t="n">
        <v>0.5</v>
      </c>
      <c r="H51" s="7" t="n">
        <f aca="false">Table1[[#This Row],[Time]]*18.75</f>
        <v>9.375</v>
      </c>
    </row>
    <row r="52" customFormat="false" ht="13.4" hidden="false" customHeight="false" outlineLevel="0" collapsed="false">
      <c r="B52" s="2" t="n">
        <f aca="false">C52/8</f>
        <v>42.025</v>
      </c>
      <c r="C52" s="2" t="n">
        <f aca="false">C51+G51</f>
        <v>336.2</v>
      </c>
      <c r="D52" s="3" t="s">
        <v>60</v>
      </c>
      <c r="E52" s="4" t="s">
        <v>10</v>
      </c>
      <c r="F52" s="5" t="n">
        <v>1</v>
      </c>
      <c r="G52" s="6" t="n">
        <v>0.5</v>
      </c>
      <c r="H52" s="7" t="n">
        <f aca="false">Table1[[#This Row],[Time]]*18.75</f>
        <v>9.375</v>
      </c>
    </row>
    <row r="53" customFormat="false" ht="13.4" hidden="false" customHeight="false" outlineLevel="0" collapsed="false">
      <c r="B53" s="2" t="n">
        <f aca="false">C53/8</f>
        <v>42.0875</v>
      </c>
      <c r="C53" s="2" t="n">
        <f aca="false">C52+G52</f>
        <v>336.7</v>
      </c>
      <c r="D53" s="3" t="s">
        <v>61</v>
      </c>
      <c r="E53" s="4" t="s">
        <v>10</v>
      </c>
      <c r="F53" s="5" t="n">
        <v>5</v>
      </c>
      <c r="G53" s="6" t="n">
        <v>1</v>
      </c>
      <c r="H53" s="7" t="n">
        <f aca="false">Table1[[#This Row],[Time]]*18.75</f>
        <v>18.75</v>
      </c>
    </row>
    <row r="54" customFormat="false" ht="13.4" hidden="false" customHeight="false" outlineLevel="0" collapsed="false">
      <c r="B54" s="2" t="n">
        <f aca="false">C54/8</f>
        <v>42.2125</v>
      </c>
      <c r="C54" s="2" t="n">
        <f aca="false">C53+G53</f>
        <v>337.7</v>
      </c>
      <c r="D54" s="3" t="s">
        <v>62</v>
      </c>
      <c r="E54" s="4" t="s">
        <v>8</v>
      </c>
      <c r="F54" s="5" t="n">
        <v>3</v>
      </c>
      <c r="G54" s="6" t="n">
        <v>0.3</v>
      </c>
      <c r="H54" s="7" t="n">
        <f aca="false">Table1[[#This Row],[Time]]*18.75</f>
        <v>5.625</v>
      </c>
    </row>
    <row r="55" customFormat="false" ht="13.4" hidden="false" customHeight="false" outlineLevel="0" collapsed="false">
      <c r="B55" s="2" t="n">
        <f aca="false">C55/8</f>
        <v>42.25</v>
      </c>
      <c r="C55" s="2" t="n">
        <f aca="false">C54+G54</f>
        <v>338</v>
      </c>
      <c r="D55" s="3" t="s">
        <v>63</v>
      </c>
      <c r="E55" s="4" t="s">
        <v>12</v>
      </c>
      <c r="F55" s="5" t="n">
        <v>0</v>
      </c>
      <c r="G55" s="6" t="n">
        <v>16</v>
      </c>
      <c r="H55" s="7" t="n">
        <f aca="false">Table1[[#This Row],[Time]]*18.75</f>
        <v>300</v>
      </c>
    </row>
    <row r="56" customFormat="false" ht="13.4" hidden="false" customHeight="false" outlineLevel="0" collapsed="false">
      <c r="B56" s="2" t="n">
        <f aca="false">C56/8</f>
        <v>44.25</v>
      </c>
      <c r="C56" s="2" t="n">
        <f aca="false">C55+G55</f>
        <v>354</v>
      </c>
      <c r="D56" s="3" t="s">
        <v>64</v>
      </c>
      <c r="E56" s="4" t="s">
        <v>10</v>
      </c>
      <c r="F56" s="5" t="n">
        <v>2</v>
      </c>
      <c r="G56" s="6" t="n">
        <v>2</v>
      </c>
      <c r="H56" s="7" t="n">
        <f aca="false">Table1[[#This Row],[Time]]*18.75</f>
        <v>37.5</v>
      </c>
    </row>
    <row r="57" customFormat="false" ht="15.75" hidden="false" customHeight="false" outlineLevel="0" collapsed="false"/>
    <row r="58" customFormat="false" ht="15.75" hidden="false" customHeight="false" outlineLevel="0" collapsed="false">
      <c r="G58" s="2" t="n">
        <f aca="false">SUM(G2:G56)</f>
        <v>356</v>
      </c>
      <c r="H58" s="7" t="n">
        <f aca="false">G58/8</f>
        <v>44.5</v>
      </c>
    </row>
    <row r="59" customFormat="false" ht="15.75" hidden="false" customHeight="false" outlineLevel="0" collapsed="false">
      <c r="E59" s="0" t="s">
        <v>10</v>
      </c>
      <c r="G59" s="0" t="n">
        <f aca="false">SUMIF($E$2:$E$56,E59,$G$2:$G$56)</f>
        <v>54.4</v>
      </c>
      <c r="H59" s="7" t="n">
        <f aca="false">G59/8</f>
        <v>6.8</v>
      </c>
    </row>
    <row r="60" customFormat="false" ht="15.75" hidden="false" customHeight="false" outlineLevel="0" collapsed="false">
      <c r="E60" s="0" t="s">
        <v>8</v>
      </c>
      <c r="G60" s="0" t="n">
        <f aca="false">SUMIF($E$2:$E$56,E60,$G$2:$G$56)</f>
        <v>22.6</v>
      </c>
      <c r="H60" s="7" t="n">
        <f aca="false">G60/8</f>
        <v>2.825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H62" s="16" t="n">
        <f aca="false">H59/H58</f>
        <v>0.152808988764045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LibreOffice/5.1.4.2$Linux_X86_64 LibreOffice_project/10m0$Build-2</Application>
  <Company>UBS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2016-09-21T08:37:41Z</dcterms:created>
  <dc:creator>Joe Schmetzer</dc:creator>
  <dc:description/>
  <dc:language>en-GB</dc:language>
  <cp:lastModifiedBy/>
  <dcterms:modified xsi:type="dcterms:W3CDTF">2016-09-24T21:23:12Z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nnotation_Add_Date">
    <vt:lpwstr>-1</vt:lpwstr>
  </property>
  <property fmtid="{D5CDD505-2E9C-101B-9397-08002B2CF9AE}" pid="3" name="Annotation_Date_Bold">
    <vt:lpwstr>-1</vt:lpwstr>
  </property>
  <property fmtid="{D5CDD505-2E9C-101B-9397-08002B2CF9AE}" pid="4" name="Annotation_Date_Format">
    <vt:lpwstr>F1</vt:lpwstr>
  </property>
  <property fmtid="{D5CDD505-2E9C-101B-9397-08002B2CF9AE}" pid="5" name="AppVersion">
    <vt:lpwstr>14.0300</vt:lpwstr>
  </property>
  <property fmtid="{D5CDD505-2E9C-101B-9397-08002B2CF9AE}" pid="6" name="Average_Translated">
    <vt:lpwstr>Average</vt:lpwstr>
  </property>
  <property fmtid="{D5CDD505-2E9C-101B-9397-08002B2CF9AE}" pid="7" name="Company">
    <vt:lpwstr>UBS AG</vt:lpwstr>
  </property>
  <property fmtid="{D5CDD505-2E9C-101B-9397-08002B2CF9AE}" pid="8" name="Create_Backup">
    <vt:lpwstr>3</vt:lpwstr>
  </property>
  <property fmtid="{D5CDD505-2E9C-101B-9397-08002B2CF9AE}" pid="9" name="DocSecurity">
    <vt:i4>0</vt:i4>
  </property>
  <property fmtid="{D5CDD505-2E9C-101B-9397-08002B2CF9AE}" pid="10" name="HyperlinksChanged">
    <vt:bool>0</vt:bool>
  </property>
  <property fmtid="{D5CDD505-2E9C-101B-9397-08002B2CF9AE}" pid="11" name="Language">
    <vt:lpwstr>1033</vt:lpwstr>
  </property>
  <property fmtid="{D5CDD505-2E9C-101B-9397-08002B2CF9AE}" pid="12" name="LinksUpToDate">
    <vt:bool>0</vt:bool>
  </property>
  <property fmtid="{D5CDD505-2E9C-101B-9397-08002B2CF9AE}" pid="13" name="Num_Categories_On_XAxis">
    <vt:lpwstr>6</vt:lpwstr>
  </property>
  <property fmtid="{D5CDD505-2E9C-101B-9397-08002B2CF9AE}" pid="14" name="Pie_Chart_Labels">
    <vt:lpwstr>-1</vt:lpwstr>
  </property>
  <property fmtid="{D5CDD505-2E9C-101B-9397-08002B2CF9AE}" pid="15" name="Pie_Chart_Legend">
    <vt:lpwstr>0</vt:lpwstr>
  </property>
  <property fmtid="{D5CDD505-2E9C-101B-9397-08002B2CF9AE}" pid="16" name="ScaleCrop">
    <vt:bool>0</vt:bool>
  </property>
  <property fmtid="{D5CDD505-2E9C-101B-9397-08002B2CF9AE}" pid="17" name="ShareDoc">
    <vt:bool>0</vt:bool>
  </property>
  <property fmtid="{D5CDD505-2E9C-101B-9397-08002B2CF9AE}" pid="18" name="Share_PX_Label">
    <vt:lpwstr>Stock price</vt:lpwstr>
  </property>
  <property fmtid="{D5CDD505-2E9C-101B-9397-08002B2CF9AE}" pid="19" name="ShowGridlines">
    <vt:lpwstr>-1</vt:lpwstr>
  </property>
  <property fmtid="{D5CDD505-2E9C-101B-9397-08002B2CF9AE}" pid="20" name="ShowYAxis">
    <vt:lpwstr>0</vt:lpwstr>
  </property>
  <property fmtid="{D5CDD505-2E9C-101B-9397-08002B2CF9AE}" pid="21" name="Stock_Volume_XAxis_Label">
    <vt:lpwstr>Closing date</vt:lpwstr>
  </property>
  <property fmtid="{D5CDD505-2E9C-101B-9397-08002B2CF9AE}" pid="22" name="Thick_Lines">
    <vt:lpwstr>0</vt:lpwstr>
  </property>
  <property fmtid="{D5CDD505-2E9C-101B-9397-08002B2CF9AE}" pid="23" name="UseDashStyle">
    <vt:lpwstr>0</vt:lpwstr>
  </property>
  <property fmtid="{D5CDD505-2E9C-101B-9397-08002B2CF9AE}" pid="24" name="UseStackWhiteBorder">
    <vt:lpwstr>-1</vt:lpwstr>
  </property>
  <property fmtid="{D5CDD505-2E9C-101B-9397-08002B2CF9AE}" pid="25" name="Volume_Label">
    <vt:lpwstr>Volume (000s)</vt:lpwstr>
  </property>
  <property fmtid="{D5CDD505-2E9C-101B-9397-08002B2CF9AE}" pid="26" name="Workbook_Font">
    <vt:lpwstr>Frutiger 45 Light</vt:lpwstr>
  </property>
  <property fmtid="{D5CDD505-2E9C-101B-9397-08002B2CF9AE}" pid="27" name="Workbook_FontSize">
    <vt:lpwstr>10</vt:lpwstr>
  </property>
  <property fmtid="{D5CDD505-2E9C-101B-9397-08002B2CF9AE}" pid="28" name="_IQPDocumentId">
    <vt:lpwstr>70336589-7f34-43e8-a187-1f14d41549ff</vt:lpwstr>
  </property>
</Properties>
</file>