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rizontal alignment elements" sheetId="1" r:id="rId1"/>
    <sheet name="Vertical alignment elements" sheetId="2" r:id="rId2"/>
  </sheets>
  <calcPr calcId="124519"/>
</workbook>
</file>

<file path=xl/sharedStrings.xml><?xml version="1.0" encoding="utf-8"?>
<sst xmlns="http://schemas.openxmlformats.org/spreadsheetml/2006/main" count="76" uniqueCount="53">
  <si>
    <t>LandXML</t>
  </si>
  <si>
    <t>Name</t>
  </si>
  <si>
    <t>CoordGeom type</t>
  </si>
  <si>
    <t>Start x</t>
  </si>
  <si>
    <t>Start y</t>
  </si>
  <si>
    <t>End x</t>
  </si>
  <si>
    <t>End y</t>
  </si>
  <si>
    <t>Center x</t>
  </si>
  <si>
    <t>Center y</t>
  </si>
  <si>
    <t>PI x</t>
  </si>
  <si>
    <t>PI y</t>
  </si>
  <si>
    <t>length</t>
  </si>
  <si>
    <t>radius</t>
  </si>
  <si>
    <t>radiusStart</t>
  </si>
  <si>
    <t>radiusEnd</t>
  </si>
  <si>
    <t>dirStart</t>
  </si>
  <si>
    <t>dirEnd</t>
  </si>
  <si>
    <t>rot</t>
  </si>
  <si>
    <t>spiType</t>
  </si>
  <si>
    <t>P6 IFC Alignment</t>
  </si>
  <si>
    <t>Georeferencing</t>
  </si>
  <si>
    <t>Check</t>
  </si>
  <si>
    <t>Description</t>
  </si>
  <si>
    <t>IfcCurveSegment2D type</t>
  </si>
  <si>
    <t>StartPoint x</t>
  </si>
  <si>
    <t>StartPoint y</t>
  </si>
  <si>
    <t>StartDirection</t>
  </si>
  <si>
    <t>SegmentLength</t>
  </si>
  <si>
    <t>Radius</t>
  </si>
  <si>
    <t>StartRadius</t>
  </si>
  <si>
    <t>IsCcw</t>
  </si>
  <si>
    <t>IsEntry</t>
  </si>
  <si>
    <t>ClothoidConstant</t>
  </si>
  <si>
    <t>StartPoint x (global)</t>
  </si>
  <si>
    <t>StartPoint y (global)</t>
  </si>
  <si>
    <t>IfcAlignment2DVerticalSegment</t>
  </si>
  <si>
    <t>StartDistAlong</t>
  </si>
  <si>
    <t>HorizontalLength</t>
  </si>
  <si>
    <t>StartHeight</t>
  </si>
  <si>
    <t>StartGradient</t>
  </si>
  <si>
    <t>ParabolaConstant</t>
  </si>
  <si>
    <t>IsConvex</t>
  </si>
  <si>
    <t>endHeight</t>
  </si>
  <si>
    <t>Diff to next startHeight</t>
  </si>
  <si>
    <t>L endHeith</t>
  </si>
  <si>
    <t>g1</t>
  </si>
  <si>
    <t>z1</t>
  </si>
  <si>
    <t>Achse - (2)</t>
  </si>
  <si>
    <t>Line</t>
  </si>
  <si>
    <t>IfcLineSegment2D</t>
  </si>
  <si>
    <t>IfcAlignment2DVerSegLine</t>
  </si>
  <si>
    <t>IfcAlignment2DVerSegParabolicArc</t>
  </si>
  <si>
    <t>IfcAlignment2DVerSegCircularArc</t>
  </si>
</sst>
</file>

<file path=xl/styles.xml><?xml version="1.0" encoding="utf-8"?>
<styleSheet xmlns="http://schemas.openxmlformats.org/spreadsheetml/2006/main">
  <fonts count="2">
    <font>
      <name val="Calibri"/>
    </font>
    <font>
      <b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C0DA"/>
      </patternFill>
    </fill>
    <fill>
      <patternFill patternType="solid">
        <fgColor rgb="FFFFE699"/>
      </patternFill>
    </fill>
    <fill>
      <patternFill patternType="solid">
        <fgColor rgb="FFC4D79B"/>
      </patternFill>
    </fill>
    <fill>
      <patternFill patternType="solid">
        <fgColor rgb="FFE4DFEC"/>
      </patternFill>
    </fill>
    <fill>
      <patternFill patternType="solid">
        <fgColor rgb="FFFFF2CC"/>
      </patternFill>
    </fill>
    <fill>
      <patternFill patternType="solid">
        <f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"/>
  <sheetViews>
    <sheetView showRuler="0" workbookViewId="0"/>
  </sheetViews>
  <sheetFormatPr defaultRowHeight="15"/>
  <cols>
    <col min="1" max="1" width="15" customWidth="1"/>
    <col min="2" max="2" width="17" customWidth="1"/>
    <col min="3" max="3" width="15" customWidth="1"/>
    <col min="4" max="4" width="15" customWidth="1"/>
    <col min="5" max="5" width="15" customWidth="1"/>
    <col min="6" max="6" width="15" customWidth="1"/>
    <col min="7" max="7" width="15" customWidth="1"/>
    <col min="8" max="8" width="15" customWidth="1"/>
    <col min="9" max="9" width="15" customWidth="1"/>
    <col min="10" max="10" width="15" customWidth="1"/>
    <col min="11" max="11" width="15" customWidth="1"/>
    <col min="12" max="12" width="15" customWidth="1"/>
    <col min="13" max="13" width="15" customWidth="1"/>
    <col min="14" max="14" width="15" customWidth="1"/>
    <col min="15" max="15" width="15" customWidth="1"/>
    <col min="16" max="16" width="15" customWidth="1"/>
    <col min="17" max="17" width="15" customWidth="1"/>
    <col min="18" max="18" width="15" customWidth="1"/>
    <col min="19" max="19" width="15" customWidth="1"/>
    <col min="20" max="20" width="24" customWidth="1"/>
    <col min="21" max="21" width="15" customWidth="1"/>
    <col min="22" max="22" width="15" customWidth="1"/>
    <col min="23" max="23" width="15" customWidth="1"/>
    <col min="24" max="24" width="15" customWidth="1"/>
    <col min="25" max="25" width="15" customWidth="1"/>
    <col min="26" max="26" width="15" customWidth="1"/>
    <col min="27" max="27" width="15" customWidth="1"/>
    <col min="28" max="28" width="15" customWidth="1"/>
    <col min="29" max="29" width="18" customWidth="1"/>
    <col min="30" max="30" width="18" customWidth="1"/>
    <col min="31" max="31" width="18" customWidth="1"/>
  </cols>
  <sheetData>
    <row r="1" spans="1:31">
      <c r="A1" s="1" t="s">
        <v>0</v>
      </c>
      <c r="S1" s="2" t="s">
        <v>19</v>
      </c>
      <c r="U1" s="2" t="s">
        <v>20</v>
      </c>
      <c r="V1" s="5">
        <v>-353.284496682304</v>
      </c>
      <c r="W1" s="5">
        <v>-434.280457841262</v>
      </c>
      <c r="AD1" s="3" t="s">
        <v>21</v>
      </c>
    </row>
    <row r="2" spans="1:3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3" t="s">
        <v>33</v>
      </c>
      <c r="AE2" s="3" t="s">
        <v>34</v>
      </c>
    </row>
    <row r="3" spans="1:31">
      <c r="A3" s="4" t="s">
        <v>47</v>
      </c>
      <c r="B3" s="4" t="s">
        <v>48</v>
      </c>
      <c r="C3" s="4">
        <v>-353.284496682304</v>
      </c>
      <c r="D3" s="4">
        <v>-434.280457841262</v>
      </c>
      <c r="E3" s="4">
        <v>525.782640717721</v>
      </c>
      <c r="F3" s="4">
        <v>117.871323660595</v>
      </c>
      <c r="K3" s="4">
        <v>1038.08989103658</v>
      </c>
      <c r="S3" s="5" t="s">
        <v>47</v>
      </c>
      <c r="T3" s="5" t="s">
        <v>49</v>
      </c>
      <c r="U3" s="5">
        <v>0</v>
      </c>
      <c r="V3" s="5">
        <v>0</v>
      </c>
      <c r="W3" s="5">
        <v>0.560833275318146</v>
      </c>
      <c r="X3" s="5">
        <v>1038.08989103658</v>
      </c>
      <c r="AD3" s="6">
        <f ca="1">U3+V1</f>
        <v>0</v>
      </c>
      <c r="AE3" s="6">
        <f ca="1">V3+W1</f>
        <v>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showRuler="0" workbookViewId="0"/>
  </sheetViews>
  <sheetFormatPr defaultRowHeight="15"/>
  <cols>
    <col min="1" max="1" width="15" customWidth="1"/>
    <col min="2" max="2" width="34" customWidth="1"/>
    <col min="3" max="3" width="15" customWidth="1"/>
    <col min="4" max="4" width="20" customWidth="1"/>
    <col min="5" max="5" width="15" customWidth="1"/>
    <col min="6" max="6" width="15" customWidth="1"/>
    <col min="7" max="7" width="20" customWidth="1"/>
    <col min="8" max="8" width="15" customWidth="1"/>
    <col min="10" max="10" width="15" customWidth="1"/>
    <col min="11" max="11" width="15" customWidth="1"/>
    <col min="13" max="13" width="15" customWidth="1"/>
    <col min="14" max="14" width="15" customWidth="1"/>
    <col min="15" max="15" width="15" customWidth="1"/>
  </cols>
  <sheetData>
    <row r="1" spans="1:15">
      <c r="A1" s="2" t="s">
        <v>19</v>
      </c>
      <c r="J1" s="3" t="s">
        <v>21</v>
      </c>
    </row>
    <row r="2" spans="1:15">
      <c r="A2" s="2" t="s">
        <v>22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41</v>
      </c>
      <c r="J2" s="3" t="s">
        <v>42</v>
      </c>
      <c r="K2" s="3" t="s">
        <v>43</v>
      </c>
      <c r="M2" s="3" t="s">
        <v>44</v>
      </c>
      <c r="N2" s="3" t="s">
        <v>45</v>
      </c>
      <c r="O2" s="3" t="s">
        <v>46</v>
      </c>
    </row>
    <row r="3" spans="1:15">
      <c r="A3" s="5" t="s">
        <v>47</v>
      </c>
      <c r="B3" s="5" t="s">
        <v>50</v>
      </c>
      <c r="C3" s="5">
        <v>0</v>
      </c>
      <c r="D3" s="5">
        <v>106.438683478683</v>
      </c>
      <c r="E3" s="5">
        <v>-4</v>
      </c>
      <c r="F3" s="5">
        <v>0.0329702009547391</v>
      </c>
      <c r="J3" s="6">
        <f ca="1">IF(EXACT("IfcAlignment2DVerSegLine", B3), M3, O3)</f>
        <v>0</v>
      </c>
      <c r="K3" s="6">
        <f ca="1">IF(OR(ABS(J3-E4)&lt;0.001,NOT(EXACT(A3,A4))),"","NOT VALID")</f>
        <v>0</v>
      </c>
      <c r="M3" s="6">
        <f ca="1"> D3*F3 + E3</f>
        <v>0</v>
      </c>
    </row>
    <row r="4" spans="1:15">
      <c r="A4" s="5" t="s">
        <v>47</v>
      </c>
      <c r="B4" s="5" t="s">
        <v>51</v>
      </c>
      <c r="C4" s="5">
        <v>106.438683478683</v>
      </c>
      <c r="D4" s="5">
        <v>100</v>
      </c>
      <c r="E4" s="5">
        <v>-0.490695216349954</v>
      </c>
      <c r="F4" s="5">
        <v>0.0329702009547391</v>
      </c>
      <c r="G4" s="5">
        <v>1711.82723595521</v>
      </c>
      <c r="H4" s="5" t="b">
        <v>1</v>
      </c>
      <c r="J4" s="6">
        <f ca="1">IF(EXACT("IfcAlignment2DVerSegLine", B4), M4, O4)</f>
        <v>0</v>
      </c>
      <c r="K4" s="6">
        <f ca="1">IF(OR(ABS(J4-E5)&lt;0.001,NOT(EXACT(A4,A5))),"","NOT VALID")</f>
        <v>0</v>
      </c>
      <c r="M4" s="6">
        <f ca="1"> D4*F4 + E4</f>
        <v>0</v>
      </c>
      <c r="N4" s="6">
        <f ca="1">IF(EXACT(H4, TRUE),(D4 / G4) + F4,(D4 / -G4) + F4)</f>
        <v>0</v>
      </c>
      <c r="O4" s="6">
        <f ca="1">D4*(N4+F4)/2+E4</f>
        <v>0</v>
      </c>
    </row>
    <row r="5" spans="1:15">
      <c r="A5" s="5" t="s">
        <v>47</v>
      </c>
      <c r="B5" s="5" t="s">
        <v>50</v>
      </c>
      <c r="C5" s="5">
        <v>206.438683478683</v>
      </c>
      <c r="D5" s="5">
        <v>30.54803836343</v>
      </c>
      <c r="E5" s="5">
        <v>-0.114530622517817</v>
      </c>
      <c r="F5" s="5">
        <v>-0.0254469090780963</v>
      </c>
      <c r="J5" s="6">
        <f ca="1">IF(EXACT("IfcAlignment2DVerSegLine", B5), M5, O5)</f>
        <v>0</v>
      </c>
      <c r="K5" s="6">
        <f ca="1">IF(OR(ABS(J5-E6)&lt;0.001,NOT(EXACT(A5,A6))),"","NOT VALID")</f>
        <v>0</v>
      </c>
      <c r="M5" s="6">
        <f ca="1"> D5*F5 + E5</f>
        <v>0</v>
      </c>
    </row>
    <row r="6" spans="1:15">
      <c r="A6" s="5" t="s">
        <v>47</v>
      </c>
      <c r="B6" s="5" t="s">
        <v>51</v>
      </c>
      <c r="C6" s="5">
        <v>236.986721842113</v>
      </c>
      <c r="D6" s="5">
        <v>120</v>
      </c>
      <c r="E6" s="5">
        <v>-0.891883777266219</v>
      </c>
      <c r="F6" s="5">
        <v>-0.0254469090780963</v>
      </c>
      <c r="G6" s="5">
        <v>2859.26846642433</v>
      </c>
      <c r="H6" s="5" t="b">
        <v>0</v>
      </c>
      <c r="J6" s="6">
        <f ca="1">IF(EXACT("IfcAlignment2DVerSegLine", B6), M6, O6)</f>
        <v>0</v>
      </c>
      <c r="K6" s="6">
        <f ca="1">IF(OR(ABS(J6-E7)&lt;0.001,NOT(EXACT(A6,A7))),"","NOT VALID")</f>
        <v>0</v>
      </c>
      <c r="M6" s="6">
        <f ca="1"> D6*F6 + E6</f>
        <v>0</v>
      </c>
      <c r="N6" s="6">
        <f ca="1">IF(EXACT(H6, TRUE),(D6 / G6) + F6,(D6 / -G6) + F6)</f>
        <v>0</v>
      </c>
      <c r="O6" s="6">
        <f ca="1">D6*(N6+F6)/2+E6</f>
        <v>0</v>
      </c>
    </row>
    <row r="7" spans="1:15">
      <c r="A7" s="5" t="s">
        <v>47</v>
      </c>
      <c r="B7" s="5" t="s">
        <v>50</v>
      </c>
      <c r="C7" s="5">
        <v>356.986721842113</v>
      </c>
      <c r="D7" s="5">
        <v>9.27630205838193</v>
      </c>
      <c r="E7" s="5">
        <v>-1.42738626028801</v>
      </c>
      <c r="F7" s="5">
        <v>0.016521867694367</v>
      </c>
      <c r="J7" s="6">
        <f ca="1">IF(EXACT("IfcAlignment2DVerSegLine", B7), M7, O7)</f>
        <v>0</v>
      </c>
      <c r="K7" s="6">
        <f ca="1">IF(OR(ABS(J7-E8)&lt;0.001,NOT(EXACT(A7,A8))),"","NOT VALID")</f>
        <v>0</v>
      </c>
      <c r="M7" s="6">
        <f ca="1"> D7*F7 + E7</f>
        <v>0</v>
      </c>
    </row>
    <row r="8" spans="1:15">
      <c r="A8" s="5" t="s">
        <v>47</v>
      </c>
      <c r="B8" s="5" t="s">
        <v>52</v>
      </c>
      <c r="C8" s="5">
        <v>366.263023900495</v>
      </c>
      <c r="D8" s="5">
        <v>300.000000000014</v>
      </c>
      <c r="E8" s="5">
        <v>-1.27412442498644</v>
      </c>
      <c r="F8" s="5">
        <v>0.0165218676943998</v>
      </c>
      <c r="H8" s="5" t="b">
        <v>1</v>
      </c>
      <c r="J8" s="6">
        <f ca="1">IF(EXACT("IfcAlignment2DVerSegLine", B8), M8, O8)</f>
        <v>0</v>
      </c>
      <c r="K8" s="6">
        <f ca="1">IF(OR(ABS(J8-E9)&lt;0.001,NOT(EXACT(A8,A9))),"","NOT VALID")</f>
        <v>0</v>
      </c>
      <c r="M8" s="6">
        <f ca="1"> D8*F8 + E8</f>
        <v>0</v>
      </c>
      <c r="N8" s="6">
        <f ca="1"> (D8 / G8) + F8</f>
        <v>0</v>
      </c>
      <c r="O8" s="6">
        <f ca="1">D8*(N8+F8)/2+E8</f>
        <v>0</v>
      </c>
    </row>
    <row r="9" spans="1:15">
      <c r="A9" s="5" t="s">
        <v>47</v>
      </c>
      <c r="B9" s="5" t="s">
        <v>50</v>
      </c>
      <c r="C9" s="5">
        <v>666.263023900509</v>
      </c>
      <c r="D9" s="5">
        <v>58.8409519045933</v>
      </c>
      <c r="E9" s="5">
        <v>-1.27315993700358</v>
      </c>
      <c r="F9" s="5">
        <v>-0.0165154360199866</v>
      </c>
      <c r="J9" s="6">
        <f ca="1">IF(EXACT("IfcAlignment2DVerSegLine", B9), M9, O9)</f>
        <v>0</v>
      </c>
      <c r="K9" s="6">
        <f ca="1">IF(OR(ABS(J9-E10)&lt;0.001,NOT(EXACT(A9,A10))),"","NOT VALID")</f>
        <v>0</v>
      </c>
      <c r="M9" s="6">
        <f ca="1"> D9*F9 + E9</f>
        <v>0</v>
      </c>
    </row>
    <row r="10" spans="1:15">
      <c r="A10" s="5" t="s">
        <v>47</v>
      </c>
      <c r="B10" s="5" t="s">
        <v>51</v>
      </c>
      <c r="C10" s="5">
        <v>725.103975805102</v>
      </c>
      <c r="D10" s="5">
        <v>50</v>
      </c>
      <c r="E10" s="5">
        <v>-2.24494391353901</v>
      </c>
      <c r="F10" s="5">
        <v>-0.0165154360199998</v>
      </c>
      <c r="G10" s="5">
        <v>1043.47919121339</v>
      </c>
      <c r="H10" s="5" t="b">
        <v>0</v>
      </c>
      <c r="J10" s="6">
        <f ca="1">IF(EXACT("IfcAlignment2DVerSegLine", B10), M10, O10)</f>
        <v>0</v>
      </c>
      <c r="K10" s="6">
        <f ca="1">IF(OR(ABS(J10-E11)&lt;0.001,NOT(EXACT(A10,A11))),"","NOT VALID")</f>
        <v>0</v>
      </c>
      <c r="M10" s="6">
        <f ca="1"> D10*F10 + E10</f>
        <v>0</v>
      </c>
      <c r="N10" s="6">
        <f ca="1">IF(EXACT(H10, TRUE),(D10 / G10) + F10,(D10 / -G10) + F10)</f>
        <v>0</v>
      </c>
      <c r="O10" s="6">
        <f ca="1">D10*(N10+F10)/2+E10</f>
        <v>0</v>
      </c>
    </row>
    <row r="11" spans="1:15">
      <c r="A11" s="5" t="s">
        <v>47</v>
      </c>
      <c r="B11" s="5" t="s">
        <v>50</v>
      </c>
      <c r="C11" s="5">
        <v>775.103975805102</v>
      </c>
      <c r="D11" s="5">
        <v>10.3986549166243</v>
      </c>
      <c r="E11" s="5">
        <v>-1.87280011590931</v>
      </c>
      <c r="F11" s="5">
        <v>0.0314011879251761</v>
      </c>
      <c r="J11" s="6">
        <f ca="1">IF(EXACT("IfcAlignment2DVerSegLine", B11), M11, O11)</f>
        <v>0</v>
      </c>
      <c r="K11" s="6">
        <f ca="1">IF(OR(ABS(J11-E12)&lt;0.001,NOT(EXACT(A11,A12))),"","NOT VALID")</f>
        <v>0</v>
      </c>
      <c r="M11" s="6">
        <f ca="1"> D11*F11 + E11</f>
        <v>0</v>
      </c>
    </row>
    <row r="12" spans="1:15">
      <c r="A12" s="5" t="s">
        <v>47</v>
      </c>
      <c r="B12" s="5" t="s">
        <v>52</v>
      </c>
      <c r="C12" s="5">
        <v>785.502630721726</v>
      </c>
      <c r="D12" s="5">
        <v>200.000000000028</v>
      </c>
      <c r="E12" s="5">
        <v>-1.54626999870334</v>
      </c>
      <c r="F12" s="5">
        <v>0.0314011879251875</v>
      </c>
      <c r="H12" s="5" t="b">
        <v>1</v>
      </c>
      <c r="J12" s="6">
        <f ca="1">IF(EXACT("IfcAlignment2DVerSegLine", B12), M12, O12)</f>
        <v>0</v>
      </c>
      <c r="K12" s="6">
        <f ca="1">IF(OR(ABS(J12-E13)&lt;0.001,NOT(EXACT(A12,A13))),"","NOT VALID")</f>
        <v>0</v>
      </c>
      <c r="M12" s="6">
        <f ca="1"> D12*F12 + E12</f>
        <v>0</v>
      </c>
      <c r="N12" s="6">
        <f ca="1"> (D12 / G12) + F12</f>
        <v>0</v>
      </c>
      <c r="O12" s="6">
        <f ca="1">D12*(N12+F12)/2+E12</f>
        <v>0</v>
      </c>
    </row>
    <row r="13" spans="1:15">
      <c r="A13" s="5" t="s">
        <v>47</v>
      </c>
      <c r="B13" s="5" t="s">
        <v>50</v>
      </c>
      <c r="C13" s="5">
        <v>985.502630721755</v>
      </c>
      <c r="D13" s="5">
        <v>52.5872603148304</v>
      </c>
      <c r="E13" s="5">
        <v>-3.3818341400497</v>
      </c>
      <c r="F13" s="5">
        <v>-0.0497870747454006</v>
      </c>
      <c r="J13" s="6">
        <f ca="1">IF(EXACT("IfcAlignment2DVerSegLine", B13), M13, O13)</f>
        <v>0</v>
      </c>
      <c r="K13" s="6">
        <f ca="1">IF(OR(ABS(J13-E14)&lt;0.001,NOT(EXACT(A13,A14))),"","NOT VALID")</f>
        <v>0</v>
      </c>
      <c r="M13" s="6">
        <f ca="1"> D13*F13 + E13</f>
        <v>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alignment elements</vt:lpstr>
      <vt:lpstr>Vertical alignment elements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2017-05-24T12:28:54</dcterms:created>
  <dcterms:modified xsi:type="dcterms:W3CDTF">2017-05-24T12:28:54</dcterms:modified>
</cp:coreProperties>
</file>