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inetpub\wwwroot\Pricing\BangGia\2022-01-20\"/>
    </mc:Choice>
  </mc:AlternateContent>
  <xr:revisionPtr revIDLastSave="0" documentId="13_ncr:1_{7C00E617-9850-48AD-B125-FF1E48E1C752}" xr6:coauthVersionLast="47" xr6:coauthVersionMax="47" xr10:uidLastSave="{00000000-0000-0000-0000-000000000000}"/>
  <bookViews>
    <workbookView xWindow="5910" yWindow="1995" windowWidth="27810" windowHeight="18705" xr2:uid="{00000000-000D-0000-FFFF-FFFF00000000}"/>
  </bookViews>
  <sheets>
    <sheet name="Frame Calculator" sheetId="5" r:id="rId1"/>
    <sheet name="Vietstar" sheetId="6" r:id="rId2"/>
    <sheet name="Frame Formula" sheetId="2" r:id="rId3"/>
    <sheet name="Frame Formula milling" sheetId="3" r:id="rId4"/>
    <sheet name="Exampl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5" l="1"/>
  <c r="K6" i="5"/>
  <c r="K9" i="5"/>
  <c r="K8" i="5"/>
  <c r="K7" i="5"/>
  <c r="M7" i="5" s="1"/>
  <c r="B20" i="5"/>
  <c r="B21" i="5"/>
  <c r="B22" i="5"/>
  <c r="B23" i="5"/>
  <c r="B24" i="5"/>
  <c r="B19" i="5"/>
  <c r="B14" i="5"/>
  <c r="B15" i="5"/>
  <c r="B16" i="5"/>
  <c r="B17" i="5"/>
  <c r="B18" i="5"/>
  <c r="B13" i="5"/>
  <c r="B12" i="5"/>
  <c r="B11" i="5"/>
  <c r="B10" i="5"/>
  <c r="B9" i="5"/>
  <c r="B8" i="5"/>
  <c r="B7" i="5"/>
  <c r="H6" i="5"/>
  <c r="G6" i="5"/>
  <c r="F6" i="5"/>
  <c r="M10" i="5"/>
  <c r="N6" i="6" a="1"/>
  <c r="N6" i="6" s="1"/>
  <c r="J11" i="6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K11" i="6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I11" i="6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H11" i="6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F11" i="6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G11" i="6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E11" i="6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D11" i="6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C11" i="6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B11" i="6"/>
  <c r="K11" i="5" l="1" a="1"/>
  <c r="K11" i="5" s="1"/>
  <c r="B12" i="6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N8" i="6" l="1"/>
</calcChain>
</file>

<file path=xl/sharedStrings.xml><?xml version="1.0" encoding="utf-8"?>
<sst xmlns="http://schemas.openxmlformats.org/spreadsheetml/2006/main" count="809" uniqueCount="226">
  <si>
    <t>STT</t>
  </si>
  <si>
    <t>Tên Hàng/Mã Hàng
( Hợp Kim )</t>
  </si>
  <si>
    <t>Diện tích sản phẩm (X) (Cm2)</t>
  </si>
  <si>
    <t>Xuất xứ</t>
  </si>
  <si>
    <t>Đơn giá nguyên tấm
(VND/KG)</t>
  </si>
  <si>
    <t>Đơn giá dạng tấm
(VNĐ/KG)</t>
  </si>
  <si>
    <t>Đơn giá dạng thanh (VNĐ/KG)</t>
  </si>
  <si>
    <t>Nhôm hợp kim tấm, A6061 - T6
(Dày 4mm/5mm/6mm)</t>
  </si>
  <si>
    <t>X &lt; 20</t>
  </si>
  <si>
    <t>Korea</t>
  </si>
  <si>
    <t>20 ≤ X ≤ 49</t>
  </si>
  <si>
    <t>50 ≤ X ≤ 199</t>
  </si>
  <si>
    <t>200 ≤ X ≤ 499</t>
  </si>
  <si>
    <t>500 ≤ X ≤ 4999</t>
  </si>
  <si>
    <t>X ≥ 5000</t>
  </si>
  <si>
    <t>Nhôm hợp kim tấm, A6061 - T6
(Dày 8mm đến 46mm)</t>
  </si>
  <si>
    <t>Nhôm hợp kim tấm, A6061 - T6
(Dày 51mm đến 91mm)</t>
  </si>
  <si>
    <t>Nhôm hợp kim tấm, A6061 - T651
(Dày 6mm trở lên)</t>
  </si>
  <si>
    <t>Europe</t>
  </si>
  <si>
    <t>Nhôm hợp kim tấm, A7075 - T651
(Dày 8mm trở lên)</t>
  </si>
  <si>
    <t>&gt;=51PCS</t>
  </si>
  <si>
    <t>1-10pcs</t>
  </si>
  <si>
    <t>11-50pcs</t>
  </si>
  <si>
    <t>Áo</t>
  </si>
  <si>
    <t>Thép không gỉ tấm, SUS 303
(Dày &gt;= 4mm)</t>
  </si>
  <si>
    <t>X &lt; 100</t>
  </si>
  <si>
    <t>100 ≤ X ≤ 249</t>
  </si>
  <si>
    <t>250 ≤ X ≤ 499</t>
  </si>
  <si>
    <t>Japan</t>
  </si>
  <si>
    <t>X ≥ 500</t>
  </si>
  <si>
    <t>PCS</t>
  </si>
  <si>
    <t>Customers enter</t>
  </si>
  <si>
    <t>Acreage (Cm2)</t>
  </si>
  <si>
    <t>Size 1
(mm)</t>
  </si>
  <si>
    <t>Size 2
(mm)</t>
  </si>
  <si>
    <t>Size 3
(mm)</t>
  </si>
  <si>
    <t>D</t>
  </si>
  <si>
    <t>E</t>
  </si>
  <si>
    <t>F</t>
  </si>
  <si>
    <t>G</t>
  </si>
  <si>
    <t>H &lt; 20</t>
  </si>
  <si>
    <t>20 ≤ H ≤ 49</t>
  </si>
  <si>
    <t>50 ≤ H ≤ 199</t>
  </si>
  <si>
    <t>200 ≤ H ≤ 499</t>
  </si>
  <si>
    <t>500 ≤ H ≤ 4999</t>
  </si>
  <si>
    <t>H ≥ 5000</t>
  </si>
  <si>
    <t>G ≤ 10pcs</t>
  </si>
  <si>
    <t>G ≤ 50pcs</t>
  </si>
  <si>
    <t>G ≥ 51PCS</t>
  </si>
  <si>
    <t>Trọng lượng riêng
(kg/cm3)</t>
  </si>
  <si>
    <t>Specific gravity
(kg/cm3)</t>
  </si>
  <si>
    <t>Trọng lượng (Kg)</t>
  </si>
  <si>
    <t>Weight</t>
  </si>
  <si>
    <t>J</t>
  </si>
  <si>
    <t>C</t>
  </si>
  <si>
    <t>Chiều dày</t>
  </si>
  <si>
    <t>Chiều rộng</t>
  </si>
  <si>
    <t>Chiều dài</t>
  </si>
  <si>
    <t>Số PCS</t>
  </si>
  <si>
    <t>- Nhôm hợp kim tấm
- Thép không gỉ tấm</t>
  </si>
  <si>
    <t>Shape</t>
  </si>
  <si>
    <t>K</t>
  </si>
  <si>
    <t>Oristar Enter
(OE)</t>
  </si>
  <si>
    <t>OE</t>
  </si>
  <si>
    <t>Diện tích
(cm2)</t>
  </si>
  <si>
    <t>Unit price
Whole plate
No processing
(VND/KG)</t>
  </si>
  <si>
    <t>2.75
7.95</t>
  </si>
  <si>
    <t>Phí phay (VNĐ/pcs)</t>
  </si>
  <si>
    <t>Milling costs (VNĐ/pcs)</t>
  </si>
  <si>
    <t>Tiết diện phay
(cm2)</t>
  </si>
  <si>
    <t>Section milling
(cm2)</t>
  </si>
  <si>
    <t>&gt;222</t>
  </si>
  <si>
    <t>4-10</t>
  </si>
  <si>
    <t>12-16</t>
  </si>
  <si>
    <t>18-26</t>
  </si>
  <si>
    <t>30-45</t>
  </si>
  <si>
    <t>&gt;45</t>
  </si>
  <si>
    <t>(D)</t>
  </si>
  <si>
    <t>Four face milling: 2*D*(E+F)
Six face milling: 2*D*(E+F)+(E*F*2)</t>
  </si>
  <si>
    <t>vnd/psc</t>
  </si>
  <si>
    <t>L</t>
  </si>
  <si>
    <t>(L)</t>
  </si>
  <si>
    <t>M</t>
  </si>
  <si>
    <t>N</t>
  </si>
  <si>
    <t>G ≥ 8</t>
  </si>
  <si>
    <t>G &lt; 8</t>
  </si>
  <si>
    <r>
      <t xml:space="preserve">G&gt;50: </t>
    </r>
    <r>
      <rPr>
        <sz val="10"/>
        <color theme="1"/>
        <rFont val="Times New Roman"/>
        <family val="1"/>
      </rPr>
      <t>D*(G*(F+5)+(F+2)*(E+5))*6/J</t>
    </r>
    <r>
      <rPr>
        <b/>
        <sz val="10"/>
        <color theme="1"/>
        <rFont val="Times New Roman"/>
        <family val="1"/>
      </rPr>
      <t xml:space="preserve">
G&gt;10: </t>
    </r>
    <r>
      <rPr>
        <sz val="10"/>
        <color theme="1"/>
        <rFont val="Times New Roman"/>
        <family val="1"/>
      </rPr>
      <t>D*(2*G*(F+5)+(G+1)*(E+5))*6/J</t>
    </r>
    <r>
      <rPr>
        <b/>
        <sz val="10"/>
        <color theme="1"/>
        <rFont val="Times New Roman"/>
        <family val="1"/>
      </rPr>
      <t xml:space="preserve">
G&lt;10: </t>
    </r>
    <r>
      <rPr>
        <sz val="10"/>
        <color theme="1"/>
        <rFont val="Times New Roman"/>
        <family val="1"/>
      </rPr>
      <t>2*G*D*(E+F+10)*6/J</t>
    </r>
  </si>
  <si>
    <t>O</t>
  </si>
  <si>
    <t>Hao phí mạch cắt (%)</t>
  </si>
  <si>
    <t>Phí gia công
(VNĐ/kg)</t>
  </si>
  <si>
    <t>Processing cost
(VNĐ/kg)</t>
  </si>
  <si>
    <t>(M*(E*F*D/6)*X + (N*G))/J
- X Nhôm hợp kim tấm: 1.2
- X Thép không gỉ tấm: 3</t>
  </si>
  <si>
    <t>(M*(E*F*D/6)*X + (N + N*(8-G)/2))/J
- X Nhôm hợp kim tấm: 1.2
- X Thép không gỉ tấm: 3</t>
  </si>
  <si>
    <t>P</t>
  </si>
  <si>
    <t>Origin</t>
  </si>
  <si>
    <t>No.</t>
  </si>
  <si>
    <t>Unit price D ≤ (E/10)
(VND/KG)</t>
  </si>
  <si>
    <t>Unit price D &gt; (E/10)
(VND/KG)</t>
  </si>
  <si>
    <t>Chi phí vận chuyển</t>
  </si>
  <si>
    <t>Transportation costs</t>
  </si>
  <si>
    <t>Supplier unit price</t>
  </si>
  <si>
    <t>Đơn giá chính thức
(VNĐ/KG)</t>
  </si>
  <si>
    <t>Official unit price
(VNĐ/KG)</t>
  </si>
  <si>
    <t>L/J+K</t>
  </si>
  <si>
    <t>Q</t>
  </si>
  <si>
    <t>Q/H+K+O</t>
  </si>
  <si>
    <t>Thanh</t>
  </si>
  <si>
    <t>Tấm</t>
  </si>
  <si>
    <t>Product</t>
  </si>
  <si>
    <t>Square</t>
  </si>
  <si>
    <t>Base price</t>
  </si>
  <si>
    <t>VN</t>
  </si>
  <si>
    <t>Pcs</t>
  </si>
  <si>
    <t>Result</t>
  </si>
  <si>
    <t>Product ID</t>
  </si>
  <si>
    <t>CMC FRAME</t>
  </si>
  <si>
    <t>An Giang</t>
  </si>
  <si>
    <t>MinHour</t>
  </si>
  <si>
    <t>MaxHour</t>
  </si>
  <si>
    <t>Khu vực trả hàng</t>
  </si>
  <si>
    <t>MinDay</t>
  </si>
  <si>
    <t>Maxday</t>
  </si>
  <si>
    <t>Tên Tỉnh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</si>
  <si>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</si>
  <si>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</si>
  <si>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</si>
  <si>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</si>
  <si>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</si>
  <si>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</si>
  <si>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</si>
  <si>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</si>
  <si>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</si>
  <si>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</si>
  <si>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</si>
  <si>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</si>
  <si>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 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</si>
  <si>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</si>
  <si>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</si>
  <si>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</si>
  <si>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</si>
  <si>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</si>
  <si>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</si>
  <si>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</si>
  <si>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</si>
  <si>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</si>
  <si>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 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</si>
  <si>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</si>
  <si>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</si>
  <si>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</si>
  <si>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</si>
  <si>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</si>
  <si>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</si>
  <si>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</si>
  <si>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</si>
  <si>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</si>
  <si>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</si>
  <si>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</si>
  <si>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</si>
  <si>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</si>
  <si>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</si>
  <si>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</si>
  <si>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</si>
  <si>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</si>
  <si>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</si>
  <si>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</si>
  <si>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</si>
  <si>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</si>
  <si>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</si>
  <si>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</si>
  <si>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</si>
  <si>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</si>
  <si>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</si>
  <si>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</si>
  <si>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</si>
  <si>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</si>
  <si>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</si>
  <si>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</si>
  <si>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</si>
  <si>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</si>
  <si>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</si>
  <si>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</si>
  <si>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</si>
  <si>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</si>
  <si>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</si>
  <si>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</si>
  <si>
    <t>I</t>
  </si>
  <si>
    <t>Long Xuyên</t>
  </si>
  <si>
    <t>Bà Rịa, TP Vũng tàu</t>
  </si>
  <si>
    <t>A</t>
  </si>
  <si>
    <t>B</t>
  </si>
  <si>
    <t>H</t>
  </si>
  <si>
    <t>Kg</t>
  </si>
  <si>
    <t>HNHY</t>
  </si>
  <si>
    <t>From</t>
  </si>
  <si>
    <t>To</t>
  </si>
  <si>
    <t>Ma Vung</t>
  </si>
  <si>
    <t>shift ctrl enter</t>
  </si>
  <si>
    <t>Chuyen phat nhanh</t>
  </si>
  <si>
    <t>Vietstar Calculator</t>
  </si>
  <si>
    <t>KG</t>
  </si>
  <si>
    <t>Hoa toc</t>
  </si>
  <si>
    <t>Chuyển phát nhanh</t>
  </si>
  <si>
    <t>HCM</t>
  </si>
  <si>
    <t>From (down) to (right)</t>
  </si>
  <si>
    <t>Van chuyen duong bo (2)</t>
  </si>
  <si>
    <t>Van chuyen dg bo (2)</t>
  </si>
  <si>
    <t>Chuyen phat gia re (3)</t>
  </si>
  <si>
    <t>Notes</t>
  </si>
  <si>
    <t>chưa đến 10kg làm tròn 10kg</t>
  </si>
  <si>
    <t>Làm tròn</t>
  </si>
  <si>
    <t>Settings</t>
  </si>
  <si>
    <t>F2 value</t>
  </si>
  <si>
    <t>G2 value</t>
  </si>
  <si>
    <t>H2 value</t>
  </si>
  <si>
    <t>Square Value</t>
  </si>
  <si>
    <t>Square 1</t>
  </si>
  <si>
    <t>Square 2</t>
  </si>
  <si>
    <t>Square 3</t>
  </si>
  <si>
    <t>Square 4</t>
  </si>
  <si>
    <t>Square 5</t>
  </si>
  <si>
    <t>Square 6</t>
  </si>
  <si>
    <t>Do not edit Square and Pcs value directly on below table, use Settings to change it</t>
  </si>
  <si>
    <t>Input</t>
  </si>
  <si>
    <t>A0602-T1</t>
  </si>
  <si>
    <t>Khung trên này là fixed ! Đề nghị ko sửa, insert thêm cột, row</t>
  </si>
  <si>
    <t>B6061-T6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</si>
</sst>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  <numFmt numFmtId="166" formatCode="0.0%"/>
  </numFmts>
  <fonts count="22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Meiryo UI"/>
      <family val="2"/>
      <charset val="128"/>
    </font>
    <font>
      <sz val="8"/>
      <name val="Times New Roman"/>
      <family val="2"/>
    </font>
    <font>
      <b/>
      <sz val="10"/>
      <color theme="0"/>
      <name val="Nirmala UI"/>
      <family val="2"/>
    </font>
    <font>
      <sz val="10"/>
      <color theme="1"/>
      <name val="Nirmala UI"/>
      <family val="2"/>
    </font>
    <font>
      <sz val="10"/>
      <color theme="1"/>
      <name val="Consolas"/>
      <family val="3"/>
    </font>
    <font>
      <sz val="36"/>
      <color theme="1"/>
      <name val="Nirmala UI"/>
      <family val="2"/>
    </font>
    <font>
      <sz val="6"/>
      <color rgb="FF222222"/>
      <name val="Verdana"/>
      <family val="2"/>
    </font>
    <font>
      <b/>
      <sz val="8"/>
      <color rgb="FF222222"/>
      <name val="Verdana"/>
      <family val="2"/>
    </font>
    <font>
      <b/>
      <sz val="8"/>
      <color theme="1"/>
      <name val="Verdana"/>
      <family val="2"/>
    </font>
    <font>
      <sz val="10"/>
      <color theme="1" tint="0.499984740745262"/>
      <name val="Consolas"/>
      <family val="3"/>
    </font>
    <font>
      <b/>
      <sz val="10"/>
      <color theme="0"/>
      <name val="Cascadia Code"/>
      <family val="3"/>
    </font>
    <font>
      <sz val="10"/>
      <color theme="8"/>
      <name val="Consolas"/>
      <family val="3"/>
    </font>
    <font>
      <b/>
      <sz val="10"/>
      <color theme="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9" fillId="0" borderId="0">
      <alignment vertical="center"/>
    </xf>
    <xf numFmtId="0" fontId="1" fillId="0" borderId="0"/>
  </cellStyleXfs>
  <cellXfs count="121">
    <xf numFmtId="0" fontId="0" fillId="0" borderId="0" xfId="0"/>
    <xf numFmtId="3" fontId="3" fillId="2" borderId="1" xfId="0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166" fontId="6" fillId="3" borderId="1" xfId="2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1" fillId="6" borderId="0" xfId="0" applyFont="1" applyFill="1"/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/>
    <xf numFmtId="0" fontId="0" fillId="7" borderId="0" xfId="0" applyFill="1"/>
    <xf numFmtId="0" fontId="0" fillId="8" borderId="0" xfId="0" applyFill="1"/>
    <xf numFmtId="0" fontId="13" fillId="9" borderId="0" xfId="0" applyFont="1" applyFill="1"/>
    <xf numFmtId="3" fontId="18" fillId="0" borderId="0" xfId="0" applyNumberFormat="1" applyFont="1" applyAlignment="1">
      <alignment horizontal="right"/>
    </xf>
    <xf numFmtId="3" fontId="18" fillId="0" borderId="0" xfId="0" applyNumberFormat="1" applyFont="1"/>
    <xf numFmtId="0" fontId="19" fillId="8" borderId="0" xfId="0" applyFont="1" applyFill="1" applyAlignment="1">
      <alignment horizontal="center"/>
    </xf>
    <xf numFmtId="0" fontId="13" fillId="4" borderId="0" xfId="0" applyFont="1" applyFill="1" applyAlignment="1">
      <alignment horizontal="left"/>
    </xf>
    <xf numFmtId="0" fontId="0" fillId="4" borderId="0" xfId="0" applyFill="1"/>
    <xf numFmtId="0" fontId="13" fillId="8" borderId="0" xfId="0" applyFont="1" applyFill="1" applyAlignment="1">
      <alignment horizontal="left"/>
    </xf>
    <xf numFmtId="0" fontId="13" fillId="4" borderId="0" xfId="0" applyFont="1" applyFill="1"/>
    <xf numFmtId="0" fontId="20" fillId="0" borderId="0" xfId="0" applyFont="1"/>
    <xf numFmtId="0" fontId="12" fillId="4" borderId="0" xfId="0" applyFont="1" applyFill="1"/>
    <xf numFmtId="0" fontId="21" fillId="10" borderId="0" xfId="0" applyFont="1" applyFill="1" applyAlignment="1">
      <alignment horizontal="right"/>
    </xf>
    <xf numFmtId="0" fontId="12" fillId="11" borderId="0" xfId="0" applyFont="1" applyFill="1"/>
    <xf numFmtId="0" fontId="0" fillId="11" borderId="0" xfId="0" applyFill="1"/>
    <xf numFmtId="0" fontId="0" fillId="0" borderId="1" xfId="0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center" vertical="center" wrapText="1"/>
    </xf>
    <xf numFmtId="164" fontId="2" fillId="0" borderId="7" xfId="1" applyNumberFormat="1" applyFont="1" applyFill="1" applyBorder="1" applyAlignment="1">
      <alignment horizontal="center" vertical="center" wrapText="1"/>
    </xf>
    <xf numFmtId="164" fontId="2" fillId="0" borderId="10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6" fontId="6" fillId="3" borderId="1" xfId="2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2" fillId="0" borderId="5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8" xfId="1" applyNumberFormat="1" applyFont="1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164" fontId="2" fillId="0" borderId="12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2" borderId="13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6">
    <cellStyle name="Comma" xfId="1" builtinId="3"/>
    <cellStyle name="Comma 2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6318</xdr:colOff>
      <xdr:row>3</xdr:row>
      <xdr:rowOff>21113</xdr:rowOff>
    </xdr:from>
    <xdr:ext cx="106272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7370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)/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370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𝑯=(𝑬∗𝑭)/〖𝟏𝟎〗^𝟐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7</xdr:col>
      <xdr:colOff>38100</xdr:colOff>
      <xdr:row>6</xdr:row>
      <xdr:rowOff>41275</xdr:rowOff>
    </xdr:from>
    <xdr:ext cx="908050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270500" y="1927225"/>
              <a:ext cx="90805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270500" y="1927225"/>
              <a:ext cx="90805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(𝐻∗𝐷∗𝐶∗𝐺)/〖</a:t>
              </a:r>
              <a:r>
                <a:rPr lang="en-US" sz="1100" b="0" i="0">
                  <a:latin typeface="Cambria Math" panose="02040503050406030204" pitchFamily="18" charset="0"/>
                </a:rPr>
                <a:t>10〗^4 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6318</xdr:colOff>
      <xdr:row>3</xdr:row>
      <xdr:rowOff>21113</xdr:rowOff>
    </xdr:from>
    <xdr:ext cx="106272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41782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)/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1782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𝑯=(𝑬∗𝑭)/〖𝟏𝟎〗^𝟐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7</xdr:col>
      <xdr:colOff>38100</xdr:colOff>
      <xdr:row>6</xdr:row>
      <xdr:rowOff>41275</xdr:rowOff>
    </xdr:from>
    <xdr:ext cx="838200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5270500" y="1927225"/>
              <a:ext cx="83820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70500" y="1927225"/>
              <a:ext cx="83820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(𝐻∗𝐷∗𝐶∗𝐺)/〖</a:t>
              </a:r>
              <a:r>
                <a:rPr lang="en-US" sz="1100" b="0" i="0">
                  <a:latin typeface="Cambria Math" panose="02040503050406030204" pitchFamily="18" charset="0"/>
                </a:rPr>
                <a:t>10〗^4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5B3F-6A91-4220-9F01-EE450C2BC0EC}">
  <dimension ref="A2:Q24"/>
  <sheetViews>
    <sheetView tabSelected="1" workbookViewId="0">
      <selection activeCell="M5" sqref="M5"/>
    </sheetView>
  </sheetViews>
  <sheetFormatPr defaultColWidth="9" defaultRowHeight="13.15" x14ac:dyDescent="0.4"/>
  <cols>
    <col min="1" max="1" width="14.2109375" customWidth="1"/>
    <col min="4" max="4" width="13.78515625" customWidth="1"/>
    <col min="6" max="6" width="14.5703125" customWidth="1"/>
    <col min="7" max="7" width="14.78515625" customWidth="1"/>
    <col min="10" max="10" width="10.42578125" customWidth="1"/>
    <col min="11" max="11" width="14.5703125" style="35" customWidth="1"/>
  </cols>
  <sheetData>
    <row r="2" spans="1:17" ht="51" x14ac:dyDescent="1.65">
      <c r="A2" s="36" t="s">
        <v>115</v>
      </c>
    </row>
    <row r="3" spans="1:17" ht="15.75" customHeight="1" x14ac:dyDescent="1.65">
      <c r="A3" s="36"/>
      <c r="J3" s="16"/>
      <c r="K3" s="58" t="s">
        <v>108</v>
      </c>
      <c r="L3" s="58" t="s">
        <v>109</v>
      </c>
      <c r="M3" s="58" t="s">
        <v>94</v>
      </c>
      <c r="N3" s="58" t="s">
        <v>60</v>
      </c>
      <c r="O3" s="58" t="s">
        <v>112</v>
      </c>
    </row>
    <row r="4" spans="1:17" ht="15.75" customHeight="1" x14ac:dyDescent="0.55000000000000004">
      <c r="A4" s="56"/>
      <c r="B4" s="57"/>
      <c r="C4" s="57"/>
      <c r="D4" s="57"/>
      <c r="E4" s="57"/>
      <c r="F4" s="57"/>
      <c r="G4" s="57"/>
      <c r="H4" s="57"/>
      <c r="J4" s="16" t="s">
        <v>222</v>
      </c>
      <c r="K4" s="31" t="s">
        <v>225</v>
      </c>
      <c r="L4" s="16">
        <v>1</v>
      </c>
      <c r="M4" s="16" t="s">
        <v>9</v>
      </c>
      <c r="N4" s="16" t="s">
        <v>106</v>
      </c>
      <c r="O4" s="16">
        <v>10</v>
      </c>
    </row>
    <row r="5" spans="1:17" ht="15.75" customHeight="1" x14ac:dyDescent="0.55000000000000004">
      <c r="A5" s="54" t="s">
        <v>221</v>
      </c>
      <c r="B5" s="50"/>
      <c r="C5" s="50"/>
      <c r="D5" s="50"/>
      <c r="E5" s="50"/>
      <c r="F5" s="50"/>
      <c r="G5" s="50"/>
      <c r="H5" s="50"/>
    </row>
    <row r="6" spans="1:17" ht="15.4" x14ac:dyDescent="0.55000000000000004">
      <c r="A6" s="30" t="s">
        <v>114</v>
      </c>
      <c r="B6" s="30" t="s">
        <v>109</v>
      </c>
      <c r="C6" s="30" t="s">
        <v>94</v>
      </c>
      <c r="D6" s="30" t="s">
        <v>110</v>
      </c>
      <c r="E6" s="30" t="s">
        <v>60</v>
      </c>
      <c r="F6" s="30">
        <f>Q7</f>
        <v>10</v>
      </c>
      <c r="G6" s="30">
        <f>Q8</f>
        <v>50</v>
      </c>
      <c r="H6" s="30">
        <f>Q9</f>
        <v>5000</v>
      </c>
      <c r="J6" s="33" t="s">
        <v>108</v>
      </c>
      <c r="K6" s="49" t="str">
        <f>K4</f>
        <v>B6061-T6</v>
      </c>
      <c r="L6" s="34"/>
      <c r="M6" s="34"/>
      <c r="P6" s="33" t="s">
        <v>210</v>
      </c>
    </row>
    <row r="7" spans="1:17" ht="15.4" x14ac:dyDescent="0.55000000000000004">
      <c r="A7" s="31" t="s">
        <v>223</v>
      </c>
      <c r="B7" s="32">
        <f t="shared" ref="B7:B12" si="0">Q12</f>
        <v>20</v>
      </c>
      <c r="C7" s="29" t="s">
        <v>111</v>
      </c>
      <c r="D7" s="2">
        <v>100000</v>
      </c>
      <c r="E7" s="2" t="s">
        <v>106</v>
      </c>
      <c r="F7" s="2">
        <v>320000</v>
      </c>
      <c r="G7" s="2">
        <v>128000</v>
      </c>
      <c r="H7" s="28">
        <v>120000</v>
      </c>
      <c r="J7" s="33" t="s">
        <v>109</v>
      </c>
      <c r="K7" s="51">
        <f>L4</f>
        <v>1</v>
      </c>
      <c r="L7" s="33" t="s">
        <v>209</v>
      </c>
      <c r="M7" s="52">
        <f>IF(K7&lt;Q12, CEILING(K7,Q12), IF(K7&lt;Q13,CEILING(K7,Q13), IF(K7&lt;Q14,CEILING(K7,Q14), IF(K7&lt;Q15,CEILING(K7,Q15), IF(K7&lt;Q16,CEILING(K7,Q16), CEILING(K7,Q17))))))</f>
        <v>20</v>
      </c>
      <c r="N7" s="34"/>
      <c r="P7" s="33" t="s">
        <v>211</v>
      </c>
      <c r="Q7" s="53">
        <v>10</v>
      </c>
    </row>
    <row r="8" spans="1:17" ht="15.4" x14ac:dyDescent="0.55000000000000004">
      <c r="A8" s="31" t="s">
        <v>223</v>
      </c>
      <c r="B8" s="32">
        <f t="shared" si="0"/>
        <v>50</v>
      </c>
      <c r="C8" s="29" t="s">
        <v>111</v>
      </c>
      <c r="D8" s="2">
        <v>100000</v>
      </c>
      <c r="E8" s="2" t="s">
        <v>106</v>
      </c>
      <c r="F8" s="2">
        <v>254000</v>
      </c>
      <c r="G8" s="2">
        <v>123000</v>
      </c>
      <c r="H8" s="28">
        <v>120000</v>
      </c>
      <c r="J8" s="33" t="s">
        <v>94</v>
      </c>
      <c r="K8" s="49" t="str">
        <f>M4</f>
        <v>Korea</v>
      </c>
      <c r="L8" s="33"/>
      <c r="M8" s="34"/>
      <c r="P8" s="33" t="s">
        <v>212</v>
      </c>
      <c r="Q8" s="53">
        <v>50</v>
      </c>
    </row>
    <row r="9" spans="1:17" ht="15.4" x14ac:dyDescent="0.55000000000000004">
      <c r="A9" s="31" t="s">
        <v>223</v>
      </c>
      <c r="B9" s="32">
        <f t="shared" si="0"/>
        <v>100</v>
      </c>
      <c r="C9" s="29" t="s">
        <v>111</v>
      </c>
      <c r="D9" s="2">
        <v>100000</v>
      </c>
      <c r="E9" s="2" t="s">
        <v>106</v>
      </c>
      <c r="F9" s="2">
        <v>142000</v>
      </c>
      <c r="G9" s="2">
        <v>121000</v>
      </c>
      <c r="H9" s="28">
        <v>120000</v>
      </c>
      <c r="J9" s="33" t="s">
        <v>60</v>
      </c>
      <c r="K9" s="49" t="str">
        <f>N4</f>
        <v>Thanh</v>
      </c>
      <c r="L9" s="33"/>
      <c r="M9" s="34"/>
      <c r="P9" s="33" t="s">
        <v>213</v>
      </c>
      <c r="Q9" s="53">
        <v>5000</v>
      </c>
    </row>
    <row r="10" spans="1:17" ht="15.4" x14ac:dyDescent="0.55000000000000004">
      <c r="A10" s="31" t="s">
        <v>223</v>
      </c>
      <c r="B10" s="32">
        <f t="shared" si="0"/>
        <v>500</v>
      </c>
      <c r="C10" s="29" t="s">
        <v>111</v>
      </c>
      <c r="D10" s="2">
        <v>100000</v>
      </c>
      <c r="E10" s="2" t="s">
        <v>106</v>
      </c>
      <c r="F10" s="2">
        <v>128000</v>
      </c>
      <c r="G10" s="2">
        <v>305000</v>
      </c>
      <c r="H10" s="28">
        <v>120000</v>
      </c>
      <c r="J10" s="33" t="s">
        <v>112</v>
      </c>
      <c r="K10" s="51">
        <f>O4</f>
        <v>10</v>
      </c>
      <c r="L10" s="33" t="s">
        <v>209</v>
      </c>
      <c r="M10" s="52">
        <f>IF(K10&lt;Q7, CEILING(K10,Q7), IF(K10&lt;Q8,CEILING(K10,Q8), CEILING(K10,Q9)))</f>
        <v>50</v>
      </c>
      <c r="P10" s="33"/>
      <c r="Q10" s="53"/>
    </row>
    <row r="11" spans="1:17" ht="15.4" x14ac:dyDescent="0.55000000000000004">
      <c r="A11" s="31" t="s">
        <v>223</v>
      </c>
      <c r="B11" s="32">
        <f t="shared" si="0"/>
        <v>5000</v>
      </c>
      <c r="C11" s="29" t="s">
        <v>111</v>
      </c>
      <c r="D11" s="2">
        <v>100000</v>
      </c>
      <c r="E11" s="2" t="s">
        <v>106</v>
      </c>
      <c r="F11" s="2">
        <v>123000</v>
      </c>
      <c r="G11" s="2">
        <v>242000</v>
      </c>
      <c r="H11" s="28">
        <v>120000</v>
      </c>
      <c r="J11" s="33" t="s">
        <v>113</v>
      </c>
      <c r="K11" s="55">
        <f t="array" ref="K11">INDEX($A$7:$H$24, MATCH(K6&amp;M7&amp;K8&amp;K9,$A$7:$A$24&amp;$B$7:$B$24&amp;C7:C24&amp;E7:E24,0), MATCH(M10,$A$6:$H$6,0))</f>
        <v>320000</v>
      </c>
      <c r="P11" s="33" t="s">
        <v>214</v>
      </c>
      <c r="Q11" s="53"/>
    </row>
    <row r="12" spans="1:17" ht="15.4" x14ac:dyDescent="0.55000000000000004">
      <c r="A12" s="31" t="s">
        <v>223</v>
      </c>
      <c r="B12" s="32">
        <f t="shared" si="0"/>
        <v>1000000</v>
      </c>
      <c r="C12" s="29" t="s">
        <v>111</v>
      </c>
      <c r="D12" s="2">
        <v>100000</v>
      </c>
      <c r="E12" s="2" t="s">
        <v>106</v>
      </c>
      <c r="F12" s="2">
        <v>121000</v>
      </c>
      <c r="G12" s="2">
        <v>340000</v>
      </c>
      <c r="H12" s="28">
        <v>120000</v>
      </c>
      <c r="J12" s="33" t="s">
        <v>224</v>
      </c>
      <c r="P12" s="33" t="s">
        <v>215</v>
      </c>
      <c r="Q12" s="53">
        <v>20</v>
      </c>
    </row>
    <row r="13" spans="1:17" ht="15.4" x14ac:dyDescent="0.55000000000000004">
      <c r="A13" s="31" t="s">
        <v>225</v>
      </c>
      <c r="B13" s="32">
        <f>Q12</f>
        <v>20</v>
      </c>
      <c r="C13" s="29" t="s">
        <v>9</v>
      </c>
      <c r="D13" s="2">
        <v>100000</v>
      </c>
      <c r="E13" s="2" t="s">
        <v>106</v>
      </c>
      <c r="F13" s="2">
        <v>320000</v>
      </c>
      <c r="G13" s="2">
        <v>320000</v>
      </c>
      <c r="H13" s="28">
        <v>120000</v>
      </c>
      <c r="P13" s="33" t="s">
        <v>216</v>
      </c>
      <c r="Q13" s="53">
        <v>50</v>
      </c>
    </row>
    <row r="14" spans="1:17" ht="15.4" x14ac:dyDescent="0.55000000000000004">
      <c r="A14" s="31" t="s">
        <v>225</v>
      </c>
      <c r="B14" s="32">
        <f t="shared" ref="B14:B18" si="1">Q13</f>
        <v>50</v>
      </c>
      <c r="C14" s="29" t="s">
        <v>9</v>
      </c>
      <c r="D14" s="2">
        <v>100000</v>
      </c>
      <c r="E14" s="2" t="s">
        <v>106</v>
      </c>
      <c r="F14" s="2">
        <v>254000</v>
      </c>
      <c r="G14" s="2">
        <v>254000</v>
      </c>
      <c r="H14" s="28">
        <v>120000</v>
      </c>
      <c r="P14" s="33" t="s">
        <v>217</v>
      </c>
      <c r="Q14" s="53">
        <v>100</v>
      </c>
    </row>
    <row r="15" spans="1:17" ht="15.4" x14ac:dyDescent="0.55000000000000004">
      <c r="A15" s="31" t="s">
        <v>225</v>
      </c>
      <c r="B15" s="32">
        <f t="shared" si="1"/>
        <v>100</v>
      </c>
      <c r="C15" s="29" t="s">
        <v>9</v>
      </c>
      <c r="D15" s="2">
        <v>100000</v>
      </c>
      <c r="E15" s="2" t="s">
        <v>106</v>
      </c>
      <c r="F15" s="2">
        <v>142000</v>
      </c>
      <c r="G15" s="2">
        <v>142000</v>
      </c>
      <c r="H15" s="28">
        <v>120000</v>
      </c>
      <c r="P15" s="33" t="s">
        <v>218</v>
      </c>
      <c r="Q15" s="53">
        <v>500</v>
      </c>
    </row>
    <row r="16" spans="1:17" ht="15.4" x14ac:dyDescent="0.55000000000000004">
      <c r="A16" s="31" t="s">
        <v>225</v>
      </c>
      <c r="B16" s="32">
        <f t="shared" si="1"/>
        <v>500</v>
      </c>
      <c r="C16" s="29" t="s">
        <v>9</v>
      </c>
      <c r="D16" s="2">
        <v>100000</v>
      </c>
      <c r="E16" s="2" t="s">
        <v>106</v>
      </c>
      <c r="F16" s="2">
        <v>128000</v>
      </c>
      <c r="G16" s="2">
        <v>128000</v>
      </c>
      <c r="H16" s="28">
        <v>120000</v>
      </c>
      <c r="P16" s="33" t="s">
        <v>219</v>
      </c>
      <c r="Q16" s="53">
        <v>5000</v>
      </c>
    </row>
    <row r="17" spans="1:17" ht="15.4" x14ac:dyDescent="0.55000000000000004">
      <c r="A17" s="31" t="s">
        <v>225</v>
      </c>
      <c r="B17" s="32">
        <f t="shared" si="1"/>
        <v>5000</v>
      </c>
      <c r="C17" s="29" t="s">
        <v>9</v>
      </c>
      <c r="D17" s="2">
        <v>100000</v>
      </c>
      <c r="E17" s="2" t="s">
        <v>106</v>
      </c>
      <c r="F17" s="2">
        <v>123000</v>
      </c>
      <c r="G17" s="2">
        <v>123000</v>
      </c>
      <c r="H17" s="28">
        <v>120000</v>
      </c>
      <c r="P17" s="33" t="s">
        <v>220</v>
      </c>
      <c r="Q17" s="53">
        <v>1000000</v>
      </c>
    </row>
    <row r="18" spans="1:17" x14ac:dyDescent="0.4">
      <c r="A18" s="31" t="s">
        <v>225</v>
      </c>
      <c r="B18" s="32">
        <f t="shared" si="1"/>
        <v>1000000</v>
      </c>
      <c r="C18" s="29" t="s">
        <v>9</v>
      </c>
      <c r="D18" s="2">
        <v>100000</v>
      </c>
      <c r="E18" s="2" t="s">
        <v>106</v>
      </c>
      <c r="F18" s="2">
        <v>121000</v>
      </c>
      <c r="G18" s="2">
        <v>121000</v>
      </c>
      <c r="H18" s="28">
        <v>120000</v>
      </c>
    </row>
    <row r="19" spans="1:17" x14ac:dyDescent="0.4">
      <c r="A19" s="31" t="s">
        <v>225</v>
      </c>
      <c r="B19" s="32">
        <f>Q12</f>
        <v>20</v>
      </c>
      <c r="C19" s="29" t="s">
        <v>9</v>
      </c>
      <c r="D19" s="2">
        <v>100000</v>
      </c>
      <c r="E19" s="2" t="s">
        <v>107</v>
      </c>
      <c r="F19" s="2">
        <v>305000</v>
      </c>
      <c r="G19" s="2">
        <v>305000</v>
      </c>
      <c r="H19" s="28">
        <v>120000</v>
      </c>
    </row>
    <row r="20" spans="1:17" x14ac:dyDescent="0.4">
      <c r="A20" s="31" t="s">
        <v>225</v>
      </c>
      <c r="B20" s="32">
        <f t="shared" ref="B20:B24" si="2">Q13</f>
        <v>50</v>
      </c>
      <c r="C20" s="29" t="s">
        <v>9</v>
      </c>
      <c r="D20" s="2">
        <v>100000</v>
      </c>
      <c r="E20" s="2" t="s">
        <v>107</v>
      </c>
      <c r="F20" s="2">
        <v>242000</v>
      </c>
      <c r="G20" s="2">
        <v>242000</v>
      </c>
      <c r="H20" s="28">
        <v>120000</v>
      </c>
    </row>
    <row r="21" spans="1:17" x14ac:dyDescent="0.4">
      <c r="A21" s="31" t="s">
        <v>225</v>
      </c>
      <c r="B21" s="32">
        <f t="shared" si="2"/>
        <v>100</v>
      </c>
      <c r="C21" s="29" t="s">
        <v>9</v>
      </c>
      <c r="D21" s="2">
        <v>100000</v>
      </c>
      <c r="E21" s="2" t="s">
        <v>107</v>
      </c>
      <c r="F21" s="2">
        <v>135000</v>
      </c>
      <c r="G21" s="2">
        <v>135000</v>
      </c>
      <c r="H21" s="28">
        <v>120000</v>
      </c>
    </row>
    <row r="22" spans="1:17" x14ac:dyDescent="0.4">
      <c r="A22" s="31" t="s">
        <v>225</v>
      </c>
      <c r="B22" s="32">
        <f t="shared" si="2"/>
        <v>500</v>
      </c>
      <c r="C22" s="29" t="s">
        <v>9</v>
      </c>
      <c r="D22" s="2">
        <v>100000</v>
      </c>
      <c r="E22" s="2" t="s">
        <v>107</v>
      </c>
      <c r="F22" s="2">
        <v>122000</v>
      </c>
      <c r="G22" s="2">
        <v>122000</v>
      </c>
      <c r="H22" s="28">
        <v>120000</v>
      </c>
    </row>
    <row r="23" spans="1:17" x14ac:dyDescent="0.4">
      <c r="A23" s="31" t="s">
        <v>225</v>
      </c>
      <c r="B23" s="32">
        <f t="shared" si="2"/>
        <v>5000</v>
      </c>
      <c r="C23" s="29" t="s">
        <v>9</v>
      </c>
      <c r="D23" s="2">
        <v>100000</v>
      </c>
      <c r="E23" s="2" t="s">
        <v>107</v>
      </c>
      <c r="F23" s="2">
        <v>117000</v>
      </c>
      <c r="G23" s="2">
        <v>117000</v>
      </c>
      <c r="H23" s="28">
        <v>120000</v>
      </c>
    </row>
    <row r="24" spans="1:17" x14ac:dyDescent="0.4">
      <c r="A24" s="31" t="s">
        <v>225</v>
      </c>
      <c r="B24" s="32">
        <f t="shared" si="2"/>
        <v>1000000</v>
      </c>
      <c r="C24" s="29" t="s">
        <v>9</v>
      </c>
      <c r="D24" s="2">
        <v>100000</v>
      </c>
      <c r="E24" s="2" t="s">
        <v>107</v>
      </c>
      <c r="F24" s="2">
        <v>115000</v>
      </c>
      <c r="G24" s="2">
        <v>115000</v>
      </c>
      <c r="H24" s="28">
        <v>120000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BE94-A398-4066-A0C0-FDA70483F681}">
  <dimension ref="A1:N228"/>
  <sheetViews>
    <sheetView workbookViewId="0"/>
  </sheetViews>
  <sheetFormatPr defaultColWidth="9" defaultRowHeight="13.15" x14ac:dyDescent="0.4"/>
  <cols>
    <col min="3" max="3" width="9.2109375" style="39"/>
    <col min="13" max="13" width="18.5703125" customWidth="1"/>
  </cols>
  <sheetData>
    <row r="1" spans="1:14" ht="51" x14ac:dyDescent="1.65">
      <c r="A1" s="36" t="s">
        <v>198</v>
      </c>
    </row>
    <row r="2" spans="1:14" x14ac:dyDescent="0.4">
      <c r="B2" t="s">
        <v>201</v>
      </c>
      <c r="M2" t="s">
        <v>196</v>
      </c>
    </row>
    <row r="3" spans="1:14" ht="14.25" x14ac:dyDescent="0.45">
      <c r="B3" s="48" t="s">
        <v>199</v>
      </c>
      <c r="C3" s="48" t="s">
        <v>188</v>
      </c>
      <c r="D3" s="48" t="s">
        <v>189</v>
      </c>
      <c r="E3" s="48" t="s">
        <v>54</v>
      </c>
      <c r="F3" s="48" t="s">
        <v>36</v>
      </c>
      <c r="G3" s="48" t="s">
        <v>37</v>
      </c>
      <c r="H3" s="48" t="s">
        <v>38</v>
      </c>
      <c r="I3" s="48" t="s">
        <v>39</v>
      </c>
      <c r="J3" s="48" t="s">
        <v>190</v>
      </c>
      <c r="K3" s="48" t="s">
        <v>185</v>
      </c>
    </row>
    <row r="4" spans="1:14" x14ac:dyDescent="0.4">
      <c r="B4" s="45">
        <v>0.05</v>
      </c>
      <c r="C4" s="46">
        <v>8400</v>
      </c>
      <c r="D4" s="47">
        <v>8400</v>
      </c>
      <c r="E4" s="47">
        <v>8400</v>
      </c>
      <c r="F4" s="47">
        <v>8900</v>
      </c>
      <c r="G4" s="47">
        <v>8900</v>
      </c>
      <c r="H4" s="47">
        <v>10000</v>
      </c>
      <c r="I4" s="47">
        <v>10000</v>
      </c>
      <c r="J4" s="47">
        <v>10000</v>
      </c>
      <c r="K4" s="47">
        <v>10000</v>
      </c>
      <c r="M4" t="s">
        <v>193</v>
      </c>
      <c r="N4" s="43" t="s">
        <v>192</v>
      </c>
    </row>
    <row r="5" spans="1:14" x14ac:dyDescent="0.4">
      <c r="B5" s="45">
        <v>0.1</v>
      </c>
      <c r="C5" s="46">
        <v>8400</v>
      </c>
      <c r="D5" s="47">
        <v>13100</v>
      </c>
      <c r="E5" s="47">
        <v>13100</v>
      </c>
      <c r="F5" s="47">
        <v>15200</v>
      </c>
      <c r="G5" s="47">
        <v>15200</v>
      </c>
      <c r="H5" s="47">
        <v>15800</v>
      </c>
      <c r="I5" s="47">
        <v>15800</v>
      </c>
      <c r="J5" s="47">
        <v>15800</v>
      </c>
      <c r="K5" s="47">
        <v>17900</v>
      </c>
      <c r="M5" t="s">
        <v>194</v>
      </c>
      <c r="N5" s="43" t="s">
        <v>116</v>
      </c>
    </row>
    <row r="6" spans="1:14" x14ac:dyDescent="0.4">
      <c r="B6" s="45">
        <v>0.25</v>
      </c>
      <c r="C6" s="46">
        <v>11000</v>
      </c>
      <c r="D6" s="47">
        <v>18000</v>
      </c>
      <c r="E6" s="47">
        <v>20000</v>
      </c>
      <c r="F6" s="47">
        <v>22400</v>
      </c>
      <c r="G6" s="47">
        <v>23000</v>
      </c>
      <c r="H6" s="47">
        <v>23500</v>
      </c>
      <c r="I6" s="47">
        <v>24500</v>
      </c>
      <c r="J6" s="47">
        <v>22500</v>
      </c>
      <c r="K6" s="47">
        <v>28400</v>
      </c>
      <c r="M6" t="s">
        <v>195</v>
      </c>
      <c r="N6" s="44" t="str">
        <f t="array" ref="N6">INDEX(A85:I210,MATCH(N4&amp;N5,A85:A210&amp;C85:C210,0),MATCH(M6,A84:I84,0))</f>
        <v>I</v>
      </c>
    </row>
    <row r="7" spans="1:14" x14ac:dyDescent="0.4">
      <c r="B7" s="45">
        <v>0.5</v>
      </c>
      <c r="C7" s="46">
        <v>14000</v>
      </c>
      <c r="D7" s="47">
        <v>24700</v>
      </c>
      <c r="E7" s="47">
        <v>27500</v>
      </c>
      <c r="F7" s="47">
        <v>31500</v>
      </c>
      <c r="G7" s="47">
        <v>33800</v>
      </c>
      <c r="H7" s="47">
        <v>35000</v>
      </c>
      <c r="I7" s="47">
        <v>36300</v>
      </c>
      <c r="J7" s="47">
        <v>29800</v>
      </c>
      <c r="K7" s="47">
        <v>40600</v>
      </c>
      <c r="M7" t="s">
        <v>191</v>
      </c>
      <c r="N7" s="43">
        <v>2</v>
      </c>
    </row>
    <row r="8" spans="1:14" x14ac:dyDescent="0.4">
      <c r="B8" s="45">
        <v>1</v>
      </c>
      <c r="C8" s="46">
        <v>14500</v>
      </c>
      <c r="D8" s="47">
        <v>30500</v>
      </c>
      <c r="E8" s="47">
        <v>35400</v>
      </c>
      <c r="F8" s="47">
        <v>41400</v>
      </c>
      <c r="G8" s="47">
        <v>45200</v>
      </c>
      <c r="H8" s="47">
        <v>46200</v>
      </c>
      <c r="I8" s="47">
        <v>47300</v>
      </c>
      <c r="J8" s="47">
        <v>39900</v>
      </c>
      <c r="K8" s="47">
        <v>50600</v>
      </c>
      <c r="M8" t="s">
        <v>197</v>
      </c>
      <c r="N8" s="44">
        <f>INDEX(B4:K80,MATCH(N7,B4:B80,0),MATCH(N6,B3:K3,0))</f>
        <v>71400</v>
      </c>
    </row>
    <row r="9" spans="1:14" x14ac:dyDescent="0.4">
      <c r="B9" s="45">
        <v>1.5</v>
      </c>
      <c r="C9" s="46">
        <v>18000</v>
      </c>
      <c r="D9" s="47">
        <v>41400</v>
      </c>
      <c r="E9" s="47">
        <v>47900</v>
      </c>
      <c r="F9" s="47">
        <v>48300</v>
      </c>
      <c r="G9" s="47">
        <v>53600</v>
      </c>
      <c r="H9" s="47">
        <v>56700</v>
      </c>
      <c r="I9" s="47">
        <v>56700</v>
      </c>
      <c r="J9" s="47">
        <v>48300</v>
      </c>
      <c r="K9" s="47">
        <v>66200</v>
      </c>
      <c r="M9" t="s">
        <v>205</v>
      </c>
    </row>
    <row r="10" spans="1:14" x14ac:dyDescent="0.4">
      <c r="B10" s="45">
        <v>2</v>
      </c>
      <c r="C10" s="46">
        <v>18900</v>
      </c>
      <c r="D10" s="47">
        <v>49400</v>
      </c>
      <c r="E10" s="47">
        <v>56700</v>
      </c>
      <c r="F10" s="47">
        <v>57800</v>
      </c>
      <c r="G10" s="47">
        <v>60900</v>
      </c>
      <c r="H10" s="47">
        <v>63000</v>
      </c>
      <c r="I10" s="47">
        <v>65100</v>
      </c>
      <c r="J10" s="47">
        <v>56700</v>
      </c>
      <c r="K10" s="47">
        <v>71400</v>
      </c>
      <c r="M10" t="s">
        <v>206</v>
      </c>
    </row>
    <row r="11" spans="1:14" x14ac:dyDescent="0.4">
      <c r="B11" s="45">
        <f t="shared" ref="B11:B20" si="0">B10+0.5</f>
        <v>2.5</v>
      </c>
      <c r="C11" s="46">
        <f t="shared" ref="C11:C20" si="1">C10+2500</f>
        <v>21400</v>
      </c>
      <c r="D11" s="47">
        <f t="shared" ref="D11:D20" si="2">D10+3000</f>
        <v>52400</v>
      </c>
      <c r="E11" s="47">
        <f t="shared" ref="E11:E20" si="3">E10+4100</f>
        <v>60800</v>
      </c>
      <c r="F11" s="47">
        <f>F10+4900</f>
        <v>62700</v>
      </c>
      <c r="G11" s="47">
        <f>G10+7700</f>
        <v>68600</v>
      </c>
      <c r="H11" s="47">
        <f>H10+8800</f>
        <v>71800</v>
      </c>
      <c r="I11" s="47">
        <f>I10+8900</f>
        <v>74000</v>
      </c>
      <c r="J11" s="47">
        <f>J10+7400</f>
        <v>64100</v>
      </c>
      <c r="K11" s="47">
        <f>K10+8900</f>
        <v>80300</v>
      </c>
      <c r="M11" t="s">
        <v>200</v>
      </c>
    </row>
    <row r="12" spans="1:14" x14ac:dyDescent="0.4">
      <c r="B12" s="45">
        <f t="shared" si="0"/>
        <v>3</v>
      </c>
      <c r="C12" s="46">
        <f t="shared" si="1"/>
        <v>23900</v>
      </c>
      <c r="D12" s="47">
        <f t="shared" si="2"/>
        <v>55400</v>
      </c>
      <c r="E12" s="47">
        <f t="shared" si="3"/>
        <v>64900</v>
      </c>
      <c r="F12" s="47">
        <f t="shared" ref="F12:F20" si="4">F11+4900</f>
        <v>67600</v>
      </c>
      <c r="G12" s="47">
        <f t="shared" ref="G12:G20" si="5">G11+7700</f>
        <v>76300</v>
      </c>
      <c r="H12" s="47">
        <f t="shared" ref="H12:H20" si="6">H11+8800</f>
        <v>80600</v>
      </c>
      <c r="I12" s="47">
        <f t="shared" ref="I12:I20" si="7">I11+8900</f>
        <v>82900</v>
      </c>
      <c r="J12" s="47">
        <f t="shared" ref="J12:J20" si="8">J11+7400</f>
        <v>71500</v>
      </c>
      <c r="K12" s="47">
        <f t="shared" ref="K12:K20" si="9">K11+8900</f>
        <v>89200</v>
      </c>
    </row>
    <row r="13" spans="1:14" x14ac:dyDescent="0.4">
      <c r="B13" s="45">
        <f t="shared" si="0"/>
        <v>3.5</v>
      </c>
      <c r="C13" s="46">
        <f t="shared" si="1"/>
        <v>26400</v>
      </c>
      <c r="D13" s="47">
        <f t="shared" si="2"/>
        <v>58400</v>
      </c>
      <c r="E13" s="47">
        <f t="shared" si="3"/>
        <v>69000</v>
      </c>
      <c r="F13" s="47">
        <f t="shared" si="4"/>
        <v>72500</v>
      </c>
      <c r="G13" s="47">
        <f t="shared" si="5"/>
        <v>84000</v>
      </c>
      <c r="H13" s="47">
        <f t="shared" si="6"/>
        <v>89400</v>
      </c>
      <c r="I13" s="47">
        <f t="shared" si="7"/>
        <v>91800</v>
      </c>
      <c r="J13" s="47">
        <f t="shared" si="8"/>
        <v>78900</v>
      </c>
      <c r="K13" s="47">
        <f t="shared" si="9"/>
        <v>98100</v>
      </c>
    </row>
    <row r="14" spans="1:14" x14ac:dyDescent="0.4">
      <c r="B14" s="45">
        <f t="shared" si="0"/>
        <v>4</v>
      </c>
      <c r="C14" s="46">
        <f t="shared" si="1"/>
        <v>28900</v>
      </c>
      <c r="D14" s="47">
        <f t="shared" si="2"/>
        <v>61400</v>
      </c>
      <c r="E14" s="47">
        <f t="shared" si="3"/>
        <v>73100</v>
      </c>
      <c r="F14" s="47">
        <f t="shared" si="4"/>
        <v>77400</v>
      </c>
      <c r="G14" s="47">
        <f t="shared" si="5"/>
        <v>91700</v>
      </c>
      <c r="H14" s="47">
        <f t="shared" si="6"/>
        <v>98200</v>
      </c>
      <c r="I14" s="47">
        <f t="shared" si="7"/>
        <v>100700</v>
      </c>
      <c r="J14" s="47">
        <f t="shared" si="8"/>
        <v>86300</v>
      </c>
      <c r="K14" s="47">
        <f t="shared" si="9"/>
        <v>107000</v>
      </c>
    </row>
    <row r="15" spans="1:14" x14ac:dyDescent="0.4">
      <c r="B15" s="45">
        <f t="shared" si="0"/>
        <v>4.5</v>
      </c>
      <c r="C15" s="46">
        <f t="shared" si="1"/>
        <v>31400</v>
      </c>
      <c r="D15" s="47">
        <f t="shared" si="2"/>
        <v>64400</v>
      </c>
      <c r="E15" s="47">
        <f t="shared" si="3"/>
        <v>77200</v>
      </c>
      <c r="F15" s="47">
        <f t="shared" si="4"/>
        <v>82300</v>
      </c>
      <c r="G15" s="47">
        <f t="shared" si="5"/>
        <v>99400</v>
      </c>
      <c r="H15" s="47">
        <f t="shared" si="6"/>
        <v>107000</v>
      </c>
      <c r="I15" s="47">
        <f t="shared" si="7"/>
        <v>109600</v>
      </c>
      <c r="J15" s="47">
        <f t="shared" si="8"/>
        <v>93700</v>
      </c>
      <c r="K15" s="47">
        <f t="shared" si="9"/>
        <v>115900</v>
      </c>
    </row>
    <row r="16" spans="1:14" x14ac:dyDescent="0.4">
      <c r="B16" s="45">
        <f t="shared" si="0"/>
        <v>5</v>
      </c>
      <c r="C16" s="46">
        <f t="shared" si="1"/>
        <v>33900</v>
      </c>
      <c r="D16" s="47">
        <f t="shared" si="2"/>
        <v>67400</v>
      </c>
      <c r="E16" s="47">
        <f t="shared" si="3"/>
        <v>81300</v>
      </c>
      <c r="F16" s="47">
        <f t="shared" si="4"/>
        <v>87200</v>
      </c>
      <c r="G16" s="47">
        <f t="shared" si="5"/>
        <v>107100</v>
      </c>
      <c r="H16" s="47">
        <f t="shared" si="6"/>
        <v>115800</v>
      </c>
      <c r="I16" s="47">
        <f t="shared" si="7"/>
        <v>118500</v>
      </c>
      <c r="J16" s="47">
        <f t="shared" si="8"/>
        <v>101100</v>
      </c>
      <c r="K16" s="47">
        <f t="shared" si="9"/>
        <v>124800</v>
      </c>
    </row>
    <row r="17" spans="2:11" x14ac:dyDescent="0.4">
      <c r="B17" s="45">
        <f t="shared" si="0"/>
        <v>5.5</v>
      </c>
      <c r="C17" s="46">
        <f t="shared" si="1"/>
        <v>36400</v>
      </c>
      <c r="D17" s="47">
        <f t="shared" si="2"/>
        <v>70400</v>
      </c>
      <c r="E17" s="47">
        <f t="shared" si="3"/>
        <v>85400</v>
      </c>
      <c r="F17" s="47">
        <f t="shared" si="4"/>
        <v>92100</v>
      </c>
      <c r="G17" s="47">
        <f t="shared" si="5"/>
        <v>114800</v>
      </c>
      <c r="H17" s="47">
        <f t="shared" si="6"/>
        <v>124600</v>
      </c>
      <c r="I17" s="47">
        <f t="shared" si="7"/>
        <v>127400</v>
      </c>
      <c r="J17" s="47">
        <f t="shared" si="8"/>
        <v>108500</v>
      </c>
      <c r="K17" s="47">
        <f t="shared" si="9"/>
        <v>133700</v>
      </c>
    </row>
    <row r="18" spans="2:11" x14ac:dyDescent="0.4">
      <c r="B18" s="45">
        <f t="shared" si="0"/>
        <v>6</v>
      </c>
      <c r="C18" s="46">
        <f t="shared" si="1"/>
        <v>38900</v>
      </c>
      <c r="D18" s="47">
        <f t="shared" si="2"/>
        <v>73400</v>
      </c>
      <c r="E18" s="47">
        <f t="shared" si="3"/>
        <v>89500</v>
      </c>
      <c r="F18" s="47">
        <f t="shared" si="4"/>
        <v>97000</v>
      </c>
      <c r="G18" s="47">
        <f t="shared" si="5"/>
        <v>122500</v>
      </c>
      <c r="H18" s="47">
        <f t="shared" si="6"/>
        <v>133400</v>
      </c>
      <c r="I18" s="47">
        <f t="shared" si="7"/>
        <v>136300</v>
      </c>
      <c r="J18" s="47">
        <f t="shared" si="8"/>
        <v>115900</v>
      </c>
      <c r="K18" s="47">
        <f t="shared" si="9"/>
        <v>142600</v>
      </c>
    </row>
    <row r="19" spans="2:11" x14ac:dyDescent="0.4">
      <c r="B19" s="45">
        <f t="shared" si="0"/>
        <v>6.5</v>
      </c>
      <c r="C19" s="46">
        <f t="shared" si="1"/>
        <v>41400</v>
      </c>
      <c r="D19" s="47">
        <f t="shared" si="2"/>
        <v>76400</v>
      </c>
      <c r="E19" s="47">
        <f t="shared" si="3"/>
        <v>93600</v>
      </c>
      <c r="F19" s="47">
        <f t="shared" si="4"/>
        <v>101900</v>
      </c>
      <c r="G19" s="47">
        <f t="shared" si="5"/>
        <v>130200</v>
      </c>
      <c r="H19" s="47">
        <f t="shared" si="6"/>
        <v>142200</v>
      </c>
      <c r="I19" s="47">
        <f t="shared" si="7"/>
        <v>145200</v>
      </c>
      <c r="J19" s="47">
        <f t="shared" si="8"/>
        <v>123300</v>
      </c>
      <c r="K19" s="47">
        <f t="shared" si="9"/>
        <v>151500</v>
      </c>
    </row>
    <row r="20" spans="2:11" x14ac:dyDescent="0.4">
      <c r="B20" s="45">
        <f t="shared" si="0"/>
        <v>7</v>
      </c>
      <c r="C20" s="46">
        <f t="shared" si="1"/>
        <v>43900</v>
      </c>
      <c r="D20" s="47">
        <f t="shared" si="2"/>
        <v>79400</v>
      </c>
      <c r="E20" s="47">
        <f t="shared" si="3"/>
        <v>97700</v>
      </c>
      <c r="F20" s="47">
        <f t="shared" si="4"/>
        <v>106800</v>
      </c>
      <c r="G20" s="47">
        <f t="shared" si="5"/>
        <v>137900</v>
      </c>
      <c r="H20" s="47">
        <f t="shared" si="6"/>
        <v>151000</v>
      </c>
      <c r="I20" s="47">
        <f t="shared" si="7"/>
        <v>154100</v>
      </c>
      <c r="J20" s="47">
        <f t="shared" si="8"/>
        <v>130700</v>
      </c>
      <c r="K20" s="47">
        <f t="shared" si="9"/>
        <v>160400</v>
      </c>
    </row>
    <row r="21" spans="2:11" x14ac:dyDescent="0.4">
      <c r="B21" s="45">
        <f t="shared" ref="B21:B80" si="10">B20+0.5</f>
        <v>7.5</v>
      </c>
      <c r="C21" s="46">
        <f t="shared" ref="C21:C80" si="11">C20+2500</f>
        <v>46400</v>
      </c>
      <c r="D21" s="47">
        <f t="shared" ref="D21:D80" si="12">D20+3000</f>
        <v>82400</v>
      </c>
      <c r="E21" s="47">
        <f t="shared" ref="E21:E80" si="13">E20+4100</f>
        <v>101800</v>
      </c>
      <c r="F21" s="47">
        <f t="shared" ref="F21:F80" si="14">F20+4900</f>
        <v>111700</v>
      </c>
      <c r="G21" s="47">
        <f t="shared" ref="G21:G80" si="15">G20+7700</f>
        <v>145600</v>
      </c>
      <c r="H21" s="47">
        <f t="shared" ref="H21:H80" si="16">H20+8800</f>
        <v>159800</v>
      </c>
      <c r="I21" s="47">
        <f t="shared" ref="I21:I80" si="17">I20+8900</f>
        <v>163000</v>
      </c>
      <c r="J21" s="47">
        <f t="shared" ref="J21:J80" si="18">J20+7400</f>
        <v>138100</v>
      </c>
      <c r="K21" s="47">
        <f t="shared" ref="K21:K80" si="19">K20+8900</f>
        <v>169300</v>
      </c>
    </row>
    <row r="22" spans="2:11" x14ac:dyDescent="0.4">
      <c r="B22" s="45">
        <f t="shared" si="10"/>
        <v>8</v>
      </c>
      <c r="C22" s="46">
        <f t="shared" si="11"/>
        <v>48900</v>
      </c>
      <c r="D22" s="47">
        <f t="shared" si="12"/>
        <v>85400</v>
      </c>
      <c r="E22" s="47">
        <f t="shared" si="13"/>
        <v>105900</v>
      </c>
      <c r="F22" s="47">
        <f t="shared" si="14"/>
        <v>116600</v>
      </c>
      <c r="G22" s="47">
        <f t="shared" si="15"/>
        <v>153300</v>
      </c>
      <c r="H22" s="47">
        <f t="shared" si="16"/>
        <v>168600</v>
      </c>
      <c r="I22" s="47">
        <f t="shared" si="17"/>
        <v>171900</v>
      </c>
      <c r="J22" s="47">
        <f t="shared" si="18"/>
        <v>145500</v>
      </c>
      <c r="K22" s="47">
        <f t="shared" si="19"/>
        <v>178200</v>
      </c>
    </row>
    <row r="23" spans="2:11" x14ac:dyDescent="0.4">
      <c r="B23" s="45">
        <f t="shared" si="10"/>
        <v>8.5</v>
      </c>
      <c r="C23" s="46">
        <f t="shared" si="11"/>
        <v>51400</v>
      </c>
      <c r="D23" s="47">
        <f t="shared" si="12"/>
        <v>88400</v>
      </c>
      <c r="E23" s="47">
        <f t="shared" si="13"/>
        <v>110000</v>
      </c>
      <c r="F23" s="47">
        <f t="shared" si="14"/>
        <v>121500</v>
      </c>
      <c r="G23" s="47">
        <f t="shared" si="15"/>
        <v>161000</v>
      </c>
      <c r="H23" s="47">
        <f t="shared" si="16"/>
        <v>177400</v>
      </c>
      <c r="I23" s="47">
        <f t="shared" si="17"/>
        <v>180800</v>
      </c>
      <c r="J23" s="47">
        <f t="shared" si="18"/>
        <v>152900</v>
      </c>
      <c r="K23" s="47">
        <f t="shared" si="19"/>
        <v>187100</v>
      </c>
    </row>
    <row r="24" spans="2:11" x14ac:dyDescent="0.4">
      <c r="B24" s="45">
        <f t="shared" si="10"/>
        <v>9</v>
      </c>
      <c r="C24" s="46">
        <f t="shared" si="11"/>
        <v>53900</v>
      </c>
      <c r="D24" s="47">
        <f t="shared" si="12"/>
        <v>91400</v>
      </c>
      <c r="E24" s="47">
        <f t="shared" si="13"/>
        <v>114100</v>
      </c>
      <c r="F24" s="47">
        <f t="shared" si="14"/>
        <v>126400</v>
      </c>
      <c r="G24" s="47">
        <f t="shared" si="15"/>
        <v>168700</v>
      </c>
      <c r="H24" s="47">
        <f t="shared" si="16"/>
        <v>186200</v>
      </c>
      <c r="I24" s="47">
        <f t="shared" si="17"/>
        <v>189700</v>
      </c>
      <c r="J24" s="47">
        <f t="shared" si="18"/>
        <v>160300</v>
      </c>
      <c r="K24" s="47">
        <f t="shared" si="19"/>
        <v>196000</v>
      </c>
    </row>
    <row r="25" spans="2:11" x14ac:dyDescent="0.4">
      <c r="B25" s="45">
        <f t="shared" si="10"/>
        <v>9.5</v>
      </c>
      <c r="C25" s="46">
        <f t="shared" si="11"/>
        <v>56400</v>
      </c>
      <c r="D25" s="47">
        <f t="shared" si="12"/>
        <v>94400</v>
      </c>
      <c r="E25" s="47">
        <f t="shared" si="13"/>
        <v>118200</v>
      </c>
      <c r="F25" s="47">
        <f t="shared" si="14"/>
        <v>131300</v>
      </c>
      <c r="G25" s="47">
        <f t="shared" si="15"/>
        <v>176400</v>
      </c>
      <c r="H25" s="47">
        <f t="shared" si="16"/>
        <v>195000</v>
      </c>
      <c r="I25" s="47">
        <f t="shared" si="17"/>
        <v>198600</v>
      </c>
      <c r="J25" s="47">
        <f t="shared" si="18"/>
        <v>167700</v>
      </c>
      <c r="K25" s="47">
        <f t="shared" si="19"/>
        <v>204900</v>
      </c>
    </row>
    <row r="26" spans="2:11" x14ac:dyDescent="0.4">
      <c r="B26" s="45">
        <f t="shared" si="10"/>
        <v>10</v>
      </c>
      <c r="C26" s="46">
        <f t="shared" si="11"/>
        <v>58900</v>
      </c>
      <c r="D26" s="47">
        <f t="shared" si="12"/>
        <v>97400</v>
      </c>
      <c r="E26" s="47">
        <f t="shared" si="13"/>
        <v>122300</v>
      </c>
      <c r="F26" s="47">
        <f t="shared" si="14"/>
        <v>136200</v>
      </c>
      <c r="G26" s="47">
        <f t="shared" si="15"/>
        <v>184100</v>
      </c>
      <c r="H26" s="47">
        <f t="shared" si="16"/>
        <v>203800</v>
      </c>
      <c r="I26" s="47">
        <f t="shared" si="17"/>
        <v>207500</v>
      </c>
      <c r="J26" s="47">
        <f t="shared" si="18"/>
        <v>175100</v>
      </c>
      <c r="K26" s="47">
        <f t="shared" si="19"/>
        <v>213800</v>
      </c>
    </row>
    <row r="27" spans="2:11" x14ac:dyDescent="0.4">
      <c r="B27" s="45">
        <f t="shared" si="10"/>
        <v>10.5</v>
      </c>
      <c r="C27" s="46">
        <f t="shared" si="11"/>
        <v>61400</v>
      </c>
      <c r="D27" s="47">
        <f t="shared" si="12"/>
        <v>100400</v>
      </c>
      <c r="E27" s="47">
        <f t="shared" si="13"/>
        <v>126400</v>
      </c>
      <c r="F27" s="47">
        <f t="shared" si="14"/>
        <v>141100</v>
      </c>
      <c r="G27" s="47">
        <f t="shared" si="15"/>
        <v>191800</v>
      </c>
      <c r="H27" s="47">
        <f t="shared" si="16"/>
        <v>212600</v>
      </c>
      <c r="I27" s="47">
        <f t="shared" si="17"/>
        <v>216400</v>
      </c>
      <c r="J27" s="47">
        <f t="shared" si="18"/>
        <v>182500</v>
      </c>
      <c r="K27" s="47">
        <f t="shared" si="19"/>
        <v>222700</v>
      </c>
    </row>
    <row r="28" spans="2:11" x14ac:dyDescent="0.4">
      <c r="B28" s="45">
        <f t="shared" si="10"/>
        <v>11</v>
      </c>
      <c r="C28" s="46">
        <f t="shared" si="11"/>
        <v>63900</v>
      </c>
      <c r="D28" s="47">
        <f t="shared" si="12"/>
        <v>103400</v>
      </c>
      <c r="E28" s="47">
        <f t="shared" si="13"/>
        <v>130500</v>
      </c>
      <c r="F28" s="47">
        <f t="shared" si="14"/>
        <v>146000</v>
      </c>
      <c r="G28" s="47">
        <f t="shared" si="15"/>
        <v>199500</v>
      </c>
      <c r="H28" s="47">
        <f t="shared" si="16"/>
        <v>221400</v>
      </c>
      <c r="I28" s="47">
        <f t="shared" si="17"/>
        <v>225300</v>
      </c>
      <c r="J28" s="47">
        <f t="shared" si="18"/>
        <v>189900</v>
      </c>
      <c r="K28" s="47">
        <f t="shared" si="19"/>
        <v>231600</v>
      </c>
    </row>
    <row r="29" spans="2:11" x14ac:dyDescent="0.4">
      <c r="B29" s="45">
        <f t="shared" si="10"/>
        <v>11.5</v>
      </c>
      <c r="C29" s="46">
        <f t="shared" si="11"/>
        <v>66400</v>
      </c>
      <c r="D29" s="47">
        <f t="shared" si="12"/>
        <v>106400</v>
      </c>
      <c r="E29" s="47">
        <f t="shared" si="13"/>
        <v>134600</v>
      </c>
      <c r="F29" s="47">
        <f t="shared" si="14"/>
        <v>150900</v>
      </c>
      <c r="G29" s="47">
        <f t="shared" si="15"/>
        <v>207200</v>
      </c>
      <c r="H29" s="47">
        <f t="shared" si="16"/>
        <v>230200</v>
      </c>
      <c r="I29" s="47">
        <f t="shared" si="17"/>
        <v>234200</v>
      </c>
      <c r="J29" s="47">
        <f t="shared" si="18"/>
        <v>197300</v>
      </c>
      <c r="K29" s="47">
        <f t="shared" si="19"/>
        <v>240500</v>
      </c>
    </row>
    <row r="30" spans="2:11" x14ac:dyDescent="0.4">
      <c r="B30" s="45">
        <f t="shared" si="10"/>
        <v>12</v>
      </c>
      <c r="C30" s="46">
        <f t="shared" si="11"/>
        <v>68900</v>
      </c>
      <c r="D30" s="47">
        <f t="shared" si="12"/>
        <v>109400</v>
      </c>
      <c r="E30" s="47">
        <f t="shared" si="13"/>
        <v>138700</v>
      </c>
      <c r="F30" s="47">
        <f t="shared" si="14"/>
        <v>155800</v>
      </c>
      <c r="G30" s="47">
        <f t="shared" si="15"/>
        <v>214900</v>
      </c>
      <c r="H30" s="47">
        <f t="shared" si="16"/>
        <v>239000</v>
      </c>
      <c r="I30" s="47">
        <f t="shared" si="17"/>
        <v>243100</v>
      </c>
      <c r="J30" s="47">
        <f t="shared" si="18"/>
        <v>204700</v>
      </c>
      <c r="K30" s="47">
        <f t="shared" si="19"/>
        <v>249400</v>
      </c>
    </row>
    <row r="31" spans="2:11" x14ac:dyDescent="0.4">
      <c r="B31" s="45">
        <f t="shared" si="10"/>
        <v>12.5</v>
      </c>
      <c r="C31" s="46">
        <f t="shared" si="11"/>
        <v>71400</v>
      </c>
      <c r="D31" s="47">
        <f t="shared" si="12"/>
        <v>112400</v>
      </c>
      <c r="E31" s="47">
        <f t="shared" si="13"/>
        <v>142800</v>
      </c>
      <c r="F31" s="47">
        <f t="shared" si="14"/>
        <v>160700</v>
      </c>
      <c r="G31" s="47">
        <f t="shared" si="15"/>
        <v>222600</v>
      </c>
      <c r="H31" s="47">
        <f t="shared" si="16"/>
        <v>247800</v>
      </c>
      <c r="I31" s="47">
        <f t="shared" si="17"/>
        <v>252000</v>
      </c>
      <c r="J31" s="47">
        <f t="shared" si="18"/>
        <v>212100</v>
      </c>
      <c r="K31" s="47">
        <f t="shared" si="19"/>
        <v>258300</v>
      </c>
    </row>
    <row r="32" spans="2:11" x14ac:dyDescent="0.4">
      <c r="B32" s="45">
        <f t="shared" si="10"/>
        <v>13</v>
      </c>
      <c r="C32" s="46">
        <f t="shared" si="11"/>
        <v>73900</v>
      </c>
      <c r="D32" s="47">
        <f t="shared" si="12"/>
        <v>115400</v>
      </c>
      <c r="E32" s="47">
        <f t="shared" si="13"/>
        <v>146900</v>
      </c>
      <c r="F32" s="47">
        <f t="shared" si="14"/>
        <v>165600</v>
      </c>
      <c r="G32" s="47">
        <f t="shared" si="15"/>
        <v>230300</v>
      </c>
      <c r="H32" s="47">
        <f t="shared" si="16"/>
        <v>256600</v>
      </c>
      <c r="I32" s="47">
        <f t="shared" si="17"/>
        <v>260900</v>
      </c>
      <c r="J32" s="47">
        <f t="shared" si="18"/>
        <v>219500</v>
      </c>
      <c r="K32" s="47">
        <f t="shared" si="19"/>
        <v>267200</v>
      </c>
    </row>
    <row r="33" spans="2:11" x14ac:dyDescent="0.4">
      <c r="B33" s="45">
        <f t="shared" si="10"/>
        <v>13.5</v>
      </c>
      <c r="C33" s="46">
        <f t="shared" si="11"/>
        <v>76400</v>
      </c>
      <c r="D33" s="47">
        <f t="shared" si="12"/>
        <v>118400</v>
      </c>
      <c r="E33" s="47">
        <f t="shared" si="13"/>
        <v>151000</v>
      </c>
      <c r="F33" s="47">
        <f t="shared" si="14"/>
        <v>170500</v>
      </c>
      <c r="G33" s="47">
        <f t="shared" si="15"/>
        <v>238000</v>
      </c>
      <c r="H33" s="47">
        <f t="shared" si="16"/>
        <v>265400</v>
      </c>
      <c r="I33" s="47">
        <f t="shared" si="17"/>
        <v>269800</v>
      </c>
      <c r="J33" s="47">
        <f t="shared" si="18"/>
        <v>226900</v>
      </c>
      <c r="K33" s="47">
        <f t="shared" si="19"/>
        <v>276100</v>
      </c>
    </row>
    <row r="34" spans="2:11" x14ac:dyDescent="0.4">
      <c r="B34" s="45">
        <f t="shared" si="10"/>
        <v>14</v>
      </c>
      <c r="C34" s="46">
        <f t="shared" si="11"/>
        <v>78900</v>
      </c>
      <c r="D34" s="47">
        <f t="shared" si="12"/>
        <v>121400</v>
      </c>
      <c r="E34" s="47">
        <f t="shared" si="13"/>
        <v>155100</v>
      </c>
      <c r="F34" s="47">
        <f t="shared" si="14"/>
        <v>175400</v>
      </c>
      <c r="G34" s="47">
        <f t="shared" si="15"/>
        <v>245700</v>
      </c>
      <c r="H34" s="47">
        <f t="shared" si="16"/>
        <v>274200</v>
      </c>
      <c r="I34" s="47">
        <f t="shared" si="17"/>
        <v>278700</v>
      </c>
      <c r="J34" s="47">
        <f t="shared" si="18"/>
        <v>234300</v>
      </c>
      <c r="K34" s="47">
        <f t="shared" si="19"/>
        <v>285000</v>
      </c>
    </row>
    <row r="35" spans="2:11" x14ac:dyDescent="0.4">
      <c r="B35" s="45">
        <f t="shared" si="10"/>
        <v>14.5</v>
      </c>
      <c r="C35" s="46">
        <f t="shared" si="11"/>
        <v>81400</v>
      </c>
      <c r="D35" s="47">
        <f t="shared" si="12"/>
        <v>124400</v>
      </c>
      <c r="E35" s="47">
        <f t="shared" si="13"/>
        <v>159200</v>
      </c>
      <c r="F35" s="47">
        <f t="shared" si="14"/>
        <v>180300</v>
      </c>
      <c r="G35" s="47">
        <f t="shared" si="15"/>
        <v>253400</v>
      </c>
      <c r="H35" s="47">
        <f t="shared" si="16"/>
        <v>283000</v>
      </c>
      <c r="I35" s="47">
        <f t="shared" si="17"/>
        <v>287600</v>
      </c>
      <c r="J35" s="47">
        <f t="shared" si="18"/>
        <v>241700</v>
      </c>
      <c r="K35" s="47">
        <f t="shared" si="19"/>
        <v>293900</v>
      </c>
    </row>
    <row r="36" spans="2:11" x14ac:dyDescent="0.4">
      <c r="B36" s="45">
        <f t="shared" si="10"/>
        <v>15</v>
      </c>
      <c r="C36" s="46">
        <f t="shared" si="11"/>
        <v>83900</v>
      </c>
      <c r="D36" s="47">
        <f t="shared" si="12"/>
        <v>127400</v>
      </c>
      <c r="E36" s="47">
        <f t="shared" si="13"/>
        <v>163300</v>
      </c>
      <c r="F36" s="47">
        <f t="shared" si="14"/>
        <v>185200</v>
      </c>
      <c r="G36" s="47">
        <f t="shared" si="15"/>
        <v>261100</v>
      </c>
      <c r="H36" s="47">
        <f t="shared" si="16"/>
        <v>291800</v>
      </c>
      <c r="I36" s="47">
        <f t="shared" si="17"/>
        <v>296500</v>
      </c>
      <c r="J36" s="47">
        <f t="shared" si="18"/>
        <v>249100</v>
      </c>
      <c r="K36" s="47">
        <f t="shared" si="19"/>
        <v>302800</v>
      </c>
    </row>
    <row r="37" spans="2:11" x14ac:dyDescent="0.4">
      <c r="B37" s="45">
        <f t="shared" si="10"/>
        <v>15.5</v>
      </c>
      <c r="C37" s="46">
        <f t="shared" si="11"/>
        <v>86400</v>
      </c>
      <c r="D37" s="47">
        <f t="shared" si="12"/>
        <v>130400</v>
      </c>
      <c r="E37" s="47">
        <f t="shared" si="13"/>
        <v>167400</v>
      </c>
      <c r="F37" s="47">
        <f t="shared" si="14"/>
        <v>190100</v>
      </c>
      <c r="G37" s="47">
        <f t="shared" si="15"/>
        <v>268800</v>
      </c>
      <c r="H37" s="47">
        <f t="shared" si="16"/>
        <v>300600</v>
      </c>
      <c r="I37" s="47">
        <f t="shared" si="17"/>
        <v>305400</v>
      </c>
      <c r="J37" s="47">
        <f t="shared" si="18"/>
        <v>256500</v>
      </c>
      <c r="K37" s="47">
        <f t="shared" si="19"/>
        <v>311700</v>
      </c>
    </row>
    <row r="38" spans="2:11" x14ac:dyDescent="0.4">
      <c r="B38" s="45">
        <f t="shared" si="10"/>
        <v>16</v>
      </c>
      <c r="C38" s="46">
        <f t="shared" si="11"/>
        <v>88900</v>
      </c>
      <c r="D38" s="47">
        <f t="shared" si="12"/>
        <v>133400</v>
      </c>
      <c r="E38" s="47">
        <f t="shared" si="13"/>
        <v>171500</v>
      </c>
      <c r="F38" s="47">
        <f t="shared" si="14"/>
        <v>195000</v>
      </c>
      <c r="G38" s="47">
        <f t="shared" si="15"/>
        <v>276500</v>
      </c>
      <c r="H38" s="47">
        <f t="shared" si="16"/>
        <v>309400</v>
      </c>
      <c r="I38" s="47">
        <f t="shared" si="17"/>
        <v>314300</v>
      </c>
      <c r="J38" s="47">
        <f t="shared" si="18"/>
        <v>263900</v>
      </c>
      <c r="K38" s="47">
        <f t="shared" si="19"/>
        <v>320600</v>
      </c>
    </row>
    <row r="39" spans="2:11" x14ac:dyDescent="0.4">
      <c r="B39" s="45">
        <f t="shared" si="10"/>
        <v>16.5</v>
      </c>
      <c r="C39" s="46">
        <f t="shared" si="11"/>
        <v>91400</v>
      </c>
      <c r="D39" s="47">
        <f t="shared" si="12"/>
        <v>136400</v>
      </c>
      <c r="E39" s="47">
        <f t="shared" si="13"/>
        <v>175600</v>
      </c>
      <c r="F39" s="47">
        <f t="shared" si="14"/>
        <v>199900</v>
      </c>
      <c r="G39" s="47">
        <f t="shared" si="15"/>
        <v>284200</v>
      </c>
      <c r="H39" s="47">
        <f t="shared" si="16"/>
        <v>318200</v>
      </c>
      <c r="I39" s="47">
        <f t="shared" si="17"/>
        <v>323200</v>
      </c>
      <c r="J39" s="47">
        <f t="shared" si="18"/>
        <v>271300</v>
      </c>
      <c r="K39" s="47">
        <f t="shared" si="19"/>
        <v>329500</v>
      </c>
    </row>
    <row r="40" spans="2:11" x14ac:dyDescent="0.4">
      <c r="B40" s="45">
        <f t="shared" si="10"/>
        <v>17</v>
      </c>
      <c r="C40" s="46">
        <f t="shared" si="11"/>
        <v>93900</v>
      </c>
      <c r="D40" s="47">
        <f t="shared" si="12"/>
        <v>139400</v>
      </c>
      <c r="E40" s="47">
        <f t="shared" si="13"/>
        <v>179700</v>
      </c>
      <c r="F40" s="47">
        <f t="shared" si="14"/>
        <v>204800</v>
      </c>
      <c r="G40" s="47">
        <f t="shared" si="15"/>
        <v>291900</v>
      </c>
      <c r="H40" s="47">
        <f t="shared" si="16"/>
        <v>327000</v>
      </c>
      <c r="I40" s="47">
        <f t="shared" si="17"/>
        <v>332100</v>
      </c>
      <c r="J40" s="47">
        <f t="shared" si="18"/>
        <v>278700</v>
      </c>
      <c r="K40" s="47">
        <f t="shared" si="19"/>
        <v>338400</v>
      </c>
    </row>
    <row r="41" spans="2:11" x14ac:dyDescent="0.4">
      <c r="B41" s="45">
        <f t="shared" si="10"/>
        <v>17.5</v>
      </c>
      <c r="C41" s="46">
        <f t="shared" si="11"/>
        <v>96400</v>
      </c>
      <c r="D41" s="47">
        <f t="shared" si="12"/>
        <v>142400</v>
      </c>
      <c r="E41" s="47">
        <f t="shared" si="13"/>
        <v>183800</v>
      </c>
      <c r="F41" s="47">
        <f t="shared" si="14"/>
        <v>209700</v>
      </c>
      <c r="G41" s="47">
        <f t="shared" si="15"/>
        <v>299600</v>
      </c>
      <c r="H41" s="47">
        <f t="shared" si="16"/>
        <v>335800</v>
      </c>
      <c r="I41" s="47">
        <f t="shared" si="17"/>
        <v>341000</v>
      </c>
      <c r="J41" s="47">
        <f t="shared" si="18"/>
        <v>286100</v>
      </c>
      <c r="K41" s="47">
        <f t="shared" si="19"/>
        <v>347300</v>
      </c>
    </row>
    <row r="42" spans="2:11" x14ac:dyDescent="0.4">
      <c r="B42" s="45">
        <f t="shared" si="10"/>
        <v>18</v>
      </c>
      <c r="C42" s="46">
        <f t="shared" si="11"/>
        <v>98900</v>
      </c>
      <c r="D42" s="47">
        <f t="shared" si="12"/>
        <v>145400</v>
      </c>
      <c r="E42" s="47">
        <f t="shared" si="13"/>
        <v>187900</v>
      </c>
      <c r="F42" s="47">
        <f t="shared" si="14"/>
        <v>214600</v>
      </c>
      <c r="G42" s="47">
        <f t="shared" si="15"/>
        <v>307300</v>
      </c>
      <c r="H42" s="47">
        <f t="shared" si="16"/>
        <v>344600</v>
      </c>
      <c r="I42" s="47">
        <f t="shared" si="17"/>
        <v>349900</v>
      </c>
      <c r="J42" s="47">
        <f t="shared" si="18"/>
        <v>293500</v>
      </c>
      <c r="K42" s="47">
        <f t="shared" si="19"/>
        <v>356200</v>
      </c>
    </row>
    <row r="43" spans="2:11" x14ac:dyDescent="0.4">
      <c r="B43" s="45">
        <f t="shared" si="10"/>
        <v>18.5</v>
      </c>
      <c r="C43" s="46">
        <f t="shared" si="11"/>
        <v>101400</v>
      </c>
      <c r="D43" s="47">
        <f t="shared" si="12"/>
        <v>148400</v>
      </c>
      <c r="E43" s="47">
        <f t="shared" si="13"/>
        <v>192000</v>
      </c>
      <c r="F43" s="47">
        <f t="shared" si="14"/>
        <v>219500</v>
      </c>
      <c r="G43" s="47">
        <f t="shared" si="15"/>
        <v>315000</v>
      </c>
      <c r="H43" s="47">
        <f t="shared" si="16"/>
        <v>353400</v>
      </c>
      <c r="I43" s="47">
        <f t="shared" si="17"/>
        <v>358800</v>
      </c>
      <c r="J43" s="47">
        <f t="shared" si="18"/>
        <v>300900</v>
      </c>
      <c r="K43" s="47">
        <f t="shared" si="19"/>
        <v>365100</v>
      </c>
    </row>
    <row r="44" spans="2:11" x14ac:dyDescent="0.4">
      <c r="B44" s="45">
        <f t="shared" si="10"/>
        <v>19</v>
      </c>
      <c r="C44" s="46">
        <f t="shared" si="11"/>
        <v>103900</v>
      </c>
      <c r="D44" s="47">
        <f t="shared" si="12"/>
        <v>151400</v>
      </c>
      <c r="E44" s="47">
        <f t="shared" si="13"/>
        <v>196100</v>
      </c>
      <c r="F44" s="47">
        <f t="shared" si="14"/>
        <v>224400</v>
      </c>
      <c r="G44" s="47">
        <f t="shared" si="15"/>
        <v>322700</v>
      </c>
      <c r="H44" s="47">
        <f t="shared" si="16"/>
        <v>362200</v>
      </c>
      <c r="I44" s="47">
        <f t="shared" si="17"/>
        <v>367700</v>
      </c>
      <c r="J44" s="47">
        <f t="shared" si="18"/>
        <v>308300</v>
      </c>
      <c r="K44" s="47">
        <f t="shared" si="19"/>
        <v>374000</v>
      </c>
    </row>
    <row r="45" spans="2:11" x14ac:dyDescent="0.4">
      <c r="B45" s="45">
        <f t="shared" si="10"/>
        <v>19.5</v>
      </c>
      <c r="C45" s="46">
        <f t="shared" si="11"/>
        <v>106400</v>
      </c>
      <c r="D45" s="47">
        <f t="shared" si="12"/>
        <v>154400</v>
      </c>
      <c r="E45" s="47">
        <f t="shared" si="13"/>
        <v>200200</v>
      </c>
      <c r="F45" s="47">
        <f t="shared" si="14"/>
        <v>229300</v>
      </c>
      <c r="G45" s="47">
        <f t="shared" si="15"/>
        <v>330400</v>
      </c>
      <c r="H45" s="47">
        <f t="shared" si="16"/>
        <v>371000</v>
      </c>
      <c r="I45" s="47">
        <f t="shared" si="17"/>
        <v>376600</v>
      </c>
      <c r="J45" s="47">
        <f t="shared" si="18"/>
        <v>315700</v>
      </c>
      <c r="K45" s="47">
        <f t="shared" si="19"/>
        <v>382900</v>
      </c>
    </row>
    <row r="46" spans="2:11" x14ac:dyDescent="0.4">
      <c r="B46" s="45">
        <f t="shared" si="10"/>
        <v>20</v>
      </c>
      <c r="C46" s="46">
        <f t="shared" si="11"/>
        <v>108900</v>
      </c>
      <c r="D46" s="47">
        <f t="shared" si="12"/>
        <v>157400</v>
      </c>
      <c r="E46" s="47">
        <f t="shared" si="13"/>
        <v>204300</v>
      </c>
      <c r="F46" s="47">
        <f t="shared" si="14"/>
        <v>234200</v>
      </c>
      <c r="G46" s="47">
        <f t="shared" si="15"/>
        <v>338100</v>
      </c>
      <c r="H46" s="47">
        <f t="shared" si="16"/>
        <v>379800</v>
      </c>
      <c r="I46" s="47">
        <f t="shared" si="17"/>
        <v>385500</v>
      </c>
      <c r="J46" s="47">
        <f t="shared" si="18"/>
        <v>323100</v>
      </c>
      <c r="K46" s="47">
        <f t="shared" si="19"/>
        <v>391800</v>
      </c>
    </row>
    <row r="47" spans="2:11" x14ac:dyDescent="0.4">
      <c r="B47" s="45">
        <f t="shared" si="10"/>
        <v>20.5</v>
      </c>
      <c r="C47" s="46">
        <f t="shared" si="11"/>
        <v>111400</v>
      </c>
      <c r="D47" s="47">
        <f t="shared" si="12"/>
        <v>160400</v>
      </c>
      <c r="E47" s="47">
        <f t="shared" si="13"/>
        <v>208400</v>
      </c>
      <c r="F47" s="47">
        <f t="shared" si="14"/>
        <v>239100</v>
      </c>
      <c r="G47" s="47">
        <f t="shared" si="15"/>
        <v>345800</v>
      </c>
      <c r="H47" s="47">
        <f t="shared" si="16"/>
        <v>388600</v>
      </c>
      <c r="I47" s="47">
        <f t="shared" si="17"/>
        <v>394400</v>
      </c>
      <c r="J47" s="47">
        <f t="shared" si="18"/>
        <v>330500</v>
      </c>
      <c r="K47" s="47">
        <f t="shared" si="19"/>
        <v>400700</v>
      </c>
    </row>
    <row r="48" spans="2:11" x14ac:dyDescent="0.4">
      <c r="B48" s="45">
        <f t="shared" si="10"/>
        <v>21</v>
      </c>
      <c r="C48" s="46">
        <f t="shared" si="11"/>
        <v>113900</v>
      </c>
      <c r="D48" s="47">
        <f t="shared" si="12"/>
        <v>163400</v>
      </c>
      <c r="E48" s="47">
        <f t="shared" si="13"/>
        <v>212500</v>
      </c>
      <c r="F48" s="47">
        <f t="shared" si="14"/>
        <v>244000</v>
      </c>
      <c r="G48" s="47">
        <f t="shared" si="15"/>
        <v>353500</v>
      </c>
      <c r="H48" s="47">
        <f t="shared" si="16"/>
        <v>397400</v>
      </c>
      <c r="I48" s="47">
        <f t="shared" si="17"/>
        <v>403300</v>
      </c>
      <c r="J48" s="47">
        <f t="shared" si="18"/>
        <v>337900</v>
      </c>
      <c r="K48" s="47">
        <f t="shared" si="19"/>
        <v>409600</v>
      </c>
    </row>
    <row r="49" spans="2:11" x14ac:dyDescent="0.4">
      <c r="B49" s="45">
        <f t="shared" si="10"/>
        <v>21.5</v>
      </c>
      <c r="C49" s="46">
        <f t="shared" si="11"/>
        <v>116400</v>
      </c>
      <c r="D49" s="47">
        <f t="shared" si="12"/>
        <v>166400</v>
      </c>
      <c r="E49" s="47">
        <f t="shared" si="13"/>
        <v>216600</v>
      </c>
      <c r="F49" s="47">
        <f t="shared" si="14"/>
        <v>248900</v>
      </c>
      <c r="G49" s="47">
        <f t="shared" si="15"/>
        <v>361200</v>
      </c>
      <c r="H49" s="47">
        <f t="shared" si="16"/>
        <v>406200</v>
      </c>
      <c r="I49" s="47">
        <f t="shared" si="17"/>
        <v>412200</v>
      </c>
      <c r="J49" s="47">
        <f t="shared" si="18"/>
        <v>345300</v>
      </c>
      <c r="K49" s="47">
        <f t="shared" si="19"/>
        <v>418500</v>
      </c>
    </row>
    <row r="50" spans="2:11" x14ac:dyDescent="0.4">
      <c r="B50" s="45">
        <f t="shared" si="10"/>
        <v>22</v>
      </c>
      <c r="C50" s="46">
        <f t="shared" si="11"/>
        <v>118900</v>
      </c>
      <c r="D50" s="47">
        <f t="shared" si="12"/>
        <v>169400</v>
      </c>
      <c r="E50" s="47">
        <f t="shared" si="13"/>
        <v>220700</v>
      </c>
      <c r="F50" s="47">
        <f t="shared" si="14"/>
        <v>253800</v>
      </c>
      <c r="G50" s="47">
        <f t="shared" si="15"/>
        <v>368900</v>
      </c>
      <c r="H50" s="47">
        <f t="shared" si="16"/>
        <v>415000</v>
      </c>
      <c r="I50" s="47">
        <f t="shared" si="17"/>
        <v>421100</v>
      </c>
      <c r="J50" s="47">
        <f t="shared" si="18"/>
        <v>352700</v>
      </c>
      <c r="K50" s="47">
        <f t="shared" si="19"/>
        <v>427400</v>
      </c>
    </row>
    <row r="51" spans="2:11" x14ac:dyDescent="0.4">
      <c r="B51" s="45">
        <f t="shared" si="10"/>
        <v>22.5</v>
      </c>
      <c r="C51" s="46">
        <f t="shared" si="11"/>
        <v>121400</v>
      </c>
      <c r="D51" s="47">
        <f t="shared" si="12"/>
        <v>172400</v>
      </c>
      <c r="E51" s="47">
        <f t="shared" si="13"/>
        <v>224800</v>
      </c>
      <c r="F51" s="47">
        <f t="shared" si="14"/>
        <v>258700</v>
      </c>
      <c r="G51" s="47">
        <f t="shared" si="15"/>
        <v>376600</v>
      </c>
      <c r="H51" s="47">
        <f t="shared" si="16"/>
        <v>423800</v>
      </c>
      <c r="I51" s="47">
        <f t="shared" si="17"/>
        <v>430000</v>
      </c>
      <c r="J51" s="47">
        <f t="shared" si="18"/>
        <v>360100</v>
      </c>
      <c r="K51" s="47">
        <f t="shared" si="19"/>
        <v>436300</v>
      </c>
    </row>
    <row r="52" spans="2:11" x14ac:dyDescent="0.4">
      <c r="B52" s="45">
        <f t="shared" si="10"/>
        <v>23</v>
      </c>
      <c r="C52" s="46">
        <f t="shared" si="11"/>
        <v>123900</v>
      </c>
      <c r="D52" s="47">
        <f t="shared" si="12"/>
        <v>175400</v>
      </c>
      <c r="E52" s="47">
        <f t="shared" si="13"/>
        <v>228900</v>
      </c>
      <c r="F52" s="47">
        <f t="shared" si="14"/>
        <v>263600</v>
      </c>
      <c r="G52" s="47">
        <f t="shared" si="15"/>
        <v>384300</v>
      </c>
      <c r="H52" s="47">
        <f t="shared" si="16"/>
        <v>432600</v>
      </c>
      <c r="I52" s="47">
        <f t="shared" si="17"/>
        <v>438900</v>
      </c>
      <c r="J52" s="47">
        <f t="shared" si="18"/>
        <v>367500</v>
      </c>
      <c r="K52" s="47">
        <f t="shared" si="19"/>
        <v>445200</v>
      </c>
    </row>
    <row r="53" spans="2:11" x14ac:dyDescent="0.4">
      <c r="B53" s="45">
        <f t="shared" si="10"/>
        <v>23.5</v>
      </c>
      <c r="C53" s="46">
        <f t="shared" si="11"/>
        <v>126400</v>
      </c>
      <c r="D53" s="47">
        <f t="shared" si="12"/>
        <v>178400</v>
      </c>
      <c r="E53" s="47">
        <f t="shared" si="13"/>
        <v>233000</v>
      </c>
      <c r="F53" s="47">
        <f t="shared" si="14"/>
        <v>268500</v>
      </c>
      <c r="G53" s="47">
        <f t="shared" si="15"/>
        <v>392000</v>
      </c>
      <c r="H53" s="47">
        <f t="shared" si="16"/>
        <v>441400</v>
      </c>
      <c r="I53" s="47">
        <f t="shared" si="17"/>
        <v>447800</v>
      </c>
      <c r="J53" s="47">
        <f t="shared" si="18"/>
        <v>374900</v>
      </c>
      <c r="K53" s="47">
        <f t="shared" si="19"/>
        <v>454100</v>
      </c>
    </row>
    <row r="54" spans="2:11" x14ac:dyDescent="0.4">
      <c r="B54" s="45">
        <f t="shared" si="10"/>
        <v>24</v>
      </c>
      <c r="C54" s="46">
        <f t="shared" si="11"/>
        <v>128900</v>
      </c>
      <c r="D54" s="47">
        <f t="shared" si="12"/>
        <v>181400</v>
      </c>
      <c r="E54" s="47">
        <f t="shared" si="13"/>
        <v>237100</v>
      </c>
      <c r="F54" s="47">
        <f t="shared" si="14"/>
        <v>273400</v>
      </c>
      <c r="G54" s="47">
        <f t="shared" si="15"/>
        <v>399700</v>
      </c>
      <c r="H54" s="47">
        <f t="shared" si="16"/>
        <v>450200</v>
      </c>
      <c r="I54" s="47">
        <f t="shared" si="17"/>
        <v>456700</v>
      </c>
      <c r="J54" s="47">
        <f t="shared" si="18"/>
        <v>382300</v>
      </c>
      <c r="K54" s="47">
        <f t="shared" si="19"/>
        <v>463000</v>
      </c>
    </row>
    <row r="55" spans="2:11" x14ac:dyDescent="0.4">
      <c r="B55" s="45">
        <f t="shared" si="10"/>
        <v>24.5</v>
      </c>
      <c r="C55" s="46">
        <f t="shared" si="11"/>
        <v>131400</v>
      </c>
      <c r="D55" s="47">
        <f t="shared" si="12"/>
        <v>184400</v>
      </c>
      <c r="E55" s="47">
        <f t="shared" si="13"/>
        <v>241200</v>
      </c>
      <c r="F55" s="47">
        <f t="shared" si="14"/>
        <v>278300</v>
      </c>
      <c r="G55" s="47">
        <f t="shared" si="15"/>
        <v>407400</v>
      </c>
      <c r="H55" s="47">
        <f t="shared" si="16"/>
        <v>459000</v>
      </c>
      <c r="I55" s="47">
        <f t="shared" si="17"/>
        <v>465600</v>
      </c>
      <c r="J55" s="47">
        <f t="shared" si="18"/>
        <v>389700</v>
      </c>
      <c r="K55" s="47">
        <f t="shared" si="19"/>
        <v>471900</v>
      </c>
    </row>
    <row r="56" spans="2:11" x14ac:dyDescent="0.4">
      <c r="B56" s="45">
        <f t="shared" si="10"/>
        <v>25</v>
      </c>
      <c r="C56" s="46">
        <f t="shared" si="11"/>
        <v>133900</v>
      </c>
      <c r="D56" s="47">
        <f t="shared" si="12"/>
        <v>187400</v>
      </c>
      <c r="E56" s="47">
        <f t="shared" si="13"/>
        <v>245300</v>
      </c>
      <c r="F56" s="47">
        <f t="shared" si="14"/>
        <v>283200</v>
      </c>
      <c r="G56" s="47">
        <f t="shared" si="15"/>
        <v>415100</v>
      </c>
      <c r="H56" s="47">
        <f t="shared" si="16"/>
        <v>467800</v>
      </c>
      <c r="I56" s="47">
        <f t="shared" si="17"/>
        <v>474500</v>
      </c>
      <c r="J56" s="47">
        <f t="shared" si="18"/>
        <v>397100</v>
      </c>
      <c r="K56" s="47">
        <f t="shared" si="19"/>
        <v>480800</v>
      </c>
    </row>
    <row r="57" spans="2:11" x14ac:dyDescent="0.4">
      <c r="B57" s="45">
        <f t="shared" si="10"/>
        <v>25.5</v>
      </c>
      <c r="C57" s="46">
        <f t="shared" si="11"/>
        <v>136400</v>
      </c>
      <c r="D57" s="47">
        <f t="shared" si="12"/>
        <v>190400</v>
      </c>
      <c r="E57" s="47">
        <f t="shared" si="13"/>
        <v>249400</v>
      </c>
      <c r="F57" s="47">
        <f t="shared" si="14"/>
        <v>288100</v>
      </c>
      <c r="G57" s="47">
        <f t="shared" si="15"/>
        <v>422800</v>
      </c>
      <c r="H57" s="47">
        <f t="shared" si="16"/>
        <v>476600</v>
      </c>
      <c r="I57" s="47">
        <f t="shared" si="17"/>
        <v>483400</v>
      </c>
      <c r="J57" s="47">
        <f t="shared" si="18"/>
        <v>404500</v>
      </c>
      <c r="K57" s="47">
        <f t="shared" si="19"/>
        <v>489700</v>
      </c>
    </row>
    <row r="58" spans="2:11" x14ac:dyDescent="0.4">
      <c r="B58" s="45">
        <f t="shared" si="10"/>
        <v>26</v>
      </c>
      <c r="C58" s="46">
        <f t="shared" si="11"/>
        <v>138900</v>
      </c>
      <c r="D58" s="47">
        <f t="shared" si="12"/>
        <v>193400</v>
      </c>
      <c r="E58" s="47">
        <f t="shared" si="13"/>
        <v>253500</v>
      </c>
      <c r="F58" s="47">
        <f t="shared" si="14"/>
        <v>293000</v>
      </c>
      <c r="G58" s="47">
        <f t="shared" si="15"/>
        <v>430500</v>
      </c>
      <c r="H58" s="47">
        <f t="shared" si="16"/>
        <v>485400</v>
      </c>
      <c r="I58" s="47">
        <f t="shared" si="17"/>
        <v>492300</v>
      </c>
      <c r="J58" s="47">
        <f t="shared" si="18"/>
        <v>411900</v>
      </c>
      <c r="K58" s="47">
        <f t="shared" si="19"/>
        <v>498600</v>
      </c>
    </row>
    <row r="59" spans="2:11" x14ac:dyDescent="0.4">
      <c r="B59" s="45">
        <f t="shared" si="10"/>
        <v>26.5</v>
      </c>
      <c r="C59" s="46">
        <f t="shared" si="11"/>
        <v>141400</v>
      </c>
      <c r="D59" s="47">
        <f t="shared" si="12"/>
        <v>196400</v>
      </c>
      <c r="E59" s="47">
        <f t="shared" si="13"/>
        <v>257600</v>
      </c>
      <c r="F59" s="47">
        <f t="shared" si="14"/>
        <v>297900</v>
      </c>
      <c r="G59" s="47">
        <f t="shared" si="15"/>
        <v>438200</v>
      </c>
      <c r="H59" s="47">
        <f t="shared" si="16"/>
        <v>494200</v>
      </c>
      <c r="I59" s="47">
        <f t="shared" si="17"/>
        <v>501200</v>
      </c>
      <c r="J59" s="47">
        <f t="shared" si="18"/>
        <v>419300</v>
      </c>
      <c r="K59" s="47">
        <f t="shared" si="19"/>
        <v>507500</v>
      </c>
    </row>
    <row r="60" spans="2:11" x14ac:dyDescent="0.4">
      <c r="B60" s="45">
        <f t="shared" si="10"/>
        <v>27</v>
      </c>
      <c r="C60" s="46">
        <f t="shared" si="11"/>
        <v>143900</v>
      </c>
      <c r="D60" s="47">
        <f t="shared" si="12"/>
        <v>199400</v>
      </c>
      <c r="E60" s="47">
        <f t="shared" si="13"/>
        <v>261700</v>
      </c>
      <c r="F60" s="47">
        <f t="shared" si="14"/>
        <v>302800</v>
      </c>
      <c r="G60" s="47">
        <f t="shared" si="15"/>
        <v>445900</v>
      </c>
      <c r="H60" s="47">
        <f t="shared" si="16"/>
        <v>503000</v>
      </c>
      <c r="I60" s="47">
        <f t="shared" si="17"/>
        <v>510100</v>
      </c>
      <c r="J60" s="47">
        <f t="shared" si="18"/>
        <v>426700</v>
      </c>
      <c r="K60" s="47">
        <f t="shared" si="19"/>
        <v>516400</v>
      </c>
    </row>
    <row r="61" spans="2:11" x14ac:dyDescent="0.4">
      <c r="B61" s="45">
        <f t="shared" si="10"/>
        <v>27.5</v>
      </c>
      <c r="C61" s="46">
        <f t="shared" si="11"/>
        <v>146400</v>
      </c>
      <c r="D61" s="47">
        <f t="shared" si="12"/>
        <v>202400</v>
      </c>
      <c r="E61" s="47">
        <f t="shared" si="13"/>
        <v>265800</v>
      </c>
      <c r="F61" s="47">
        <f t="shared" si="14"/>
        <v>307700</v>
      </c>
      <c r="G61" s="47">
        <f t="shared" si="15"/>
        <v>453600</v>
      </c>
      <c r="H61" s="47">
        <f t="shared" si="16"/>
        <v>511800</v>
      </c>
      <c r="I61" s="47">
        <f t="shared" si="17"/>
        <v>519000</v>
      </c>
      <c r="J61" s="47">
        <f t="shared" si="18"/>
        <v>434100</v>
      </c>
      <c r="K61" s="47">
        <f t="shared" si="19"/>
        <v>525300</v>
      </c>
    </row>
    <row r="62" spans="2:11" x14ac:dyDescent="0.4">
      <c r="B62" s="45">
        <f t="shared" si="10"/>
        <v>28</v>
      </c>
      <c r="C62" s="46">
        <f t="shared" si="11"/>
        <v>148900</v>
      </c>
      <c r="D62" s="47">
        <f t="shared" si="12"/>
        <v>205400</v>
      </c>
      <c r="E62" s="47">
        <f t="shared" si="13"/>
        <v>269900</v>
      </c>
      <c r="F62" s="47">
        <f t="shared" si="14"/>
        <v>312600</v>
      </c>
      <c r="G62" s="47">
        <f t="shared" si="15"/>
        <v>461300</v>
      </c>
      <c r="H62" s="47">
        <f t="shared" si="16"/>
        <v>520600</v>
      </c>
      <c r="I62" s="47">
        <f t="shared" si="17"/>
        <v>527900</v>
      </c>
      <c r="J62" s="47">
        <f t="shared" si="18"/>
        <v>441500</v>
      </c>
      <c r="K62" s="47">
        <f t="shared" si="19"/>
        <v>534200</v>
      </c>
    </row>
    <row r="63" spans="2:11" x14ac:dyDescent="0.4">
      <c r="B63" s="45">
        <f t="shared" si="10"/>
        <v>28.5</v>
      </c>
      <c r="C63" s="46">
        <f t="shared" si="11"/>
        <v>151400</v>
      </c>
      <c r="D63" s="47">
        <f t="shared" si="12"/>
        <v>208400</v>
      </c>
      <c r="E63" s="47">
        <f t="shared" si="13"/>
        <v>274000</v>
      </c>
      <c r="F63" s="47">
        <f t="shared" si="14"/>
        <v>317500</v>
      </c>
      <c r="G63" s="47">
        <f t="shared" si="15"/>
        <v>469000</v>
      </c>
      <c r="H63" s="47">
        <f t="shared" si="16"/>
        <v>529400</v>
      </c>
      <c r="I63" s="47">
        <f t="shared" si="17"/>
        <v>536800</v>
      </c>
      <c r="J63" s="47">
        <f t="shared" si="18"/>
        <v>448900</v>
      </c>
      <c r="K63" s="47">
        <f t="shared" si="19"/>
        <v>543100</v>
      </c>
    </row>
    <row r="64" spans="2:11" x14ac:dyDescent="0.4">
      <c r="B64" s="45">
        <f t="shared" si="10"/>
        <v>29</v>
      </c>
      <c r="C64" s="46">
        <f t="shared" si="11"/>
        <v>153900</v>
      </c>
      <c r="D64" s="47">
        <f t="shared" si="12"/>
        <v>211400</v>
      </c>
      <c r="E64" s="47">
        <f t="shared" si="13"/>
        <v>278100</v>
      </c>
      <c r="F64" s="47">
        <f t="shared" si="14"/>
        <v>322400</v>
      </c>
      <c r="G64" s="47">
        <f t="shared" si="15"/>
        <v>476700</v>
      </c>
      <c r="H64" s="47">
        <f t="shared" si="16"/>
        <v>538200</v>
      </c>
      <c r="I64" s="47">
        <f t="shared" si="17"/>
        <v>545700</v>
      </c>
      <c r="J64" s="47">
        <f t="shared" si="18"/>
        <v>456300</v>
      </c>
      <c r="K64" s="47">
        <f t="shared" si="19"/>
        <v>552000</v>
      </c>
    </row>
    <row r="65" spans="2:11" x14ac:dyDescent="0.4">
      <c r="B65" s="45">
        <f t="shared" si="10"/>
        <v>29.5</v>
      </c>
      <c r="C65" s="46">
        <f t="shared" si="11"/>
        <v>156400</v>
      </c>
      <c r="D65" s="47">
        <f t="shared" si="12"/>
        <v>214400</v>
      </c>
      <c r="E65" s="47">
        <f t="shared" si="13"/>
        <v>282200</v>
      </c>
      <c r="F65" s="47">
        <f t="shared" si="14"/>
        <v>327300</v>
      </c>
      <c r="G65" s="47">
        <f t="shared" si="15"/>
        <v>484400</v>
      </c>
      <c r="H65" s="47">
        <f t="shared" si="16"/>
        <v>547000</v>
      </c>
      <c r="I65" s="47">
        <f t="shared" si="17"/>
        <v>554600</v>
      </c>
      <c r="J65" s="47">
        <f t="shared" si="18"/>
        <v>463700</v>
      </c>
      <c r="K65" s="47">
        <f t="shared" si="19"/>
        <v>560900</v>
      </c>
    </row>
    <row r="66" spans="2:11" x14ac:dyDescent="0.4">
      <c r="B66" s="45">
        <f t="shared" si="10"/>
        <v>30</v>
      </c>
      <c r="C66" s="46">
        <f t="shared" si="11"/>
        <v>158900</v>
      </c>
      <c r="D66" s="47">
        <f t="shared" si="12"/>
        <v>217400</v>
      </c>
      <c r="E66" s="47">
        <f t="shared" si="13"/>
        <v>286300</v>
      </c>
      <c r="F66" s="47">
        <f t="shared" si="14"/>
        <v>332200</v>
      </c>
      <c r="G66" s="47">
        <f t="shared" si="15"/>
        <v>492100</v>
      </c>
      <c r="H66" s="47">
        <f t="shared" si="16"/>
        <v>555800</v>
      </c>
      <c r="I66" s="47">
        <f t="shared" si="17"/>
        <v>563500</v>
      </c>
      <c r="J66" s="47">
        <f t="shared" si="18"/>
        <v>471100</v>
      </c>
      <c r="K66" s="47">
        <f t="shared" si="19"/>
        <v>569800</v>
      </c>
    </row>
    <row r="67" spans="2:11" x14ac:dyDescent="0.4">
      <c r="B67" s="45">
        <f t="shared" si="10"/>
        <v>30.5</v>
      </c>
      <c r="C67" s="46">
        <f t="shared" si="11"/>
        <v>161400</v>
      </c>
      <c r="D67" s="47">
        <f t="shared" si="12"/>
        <v>220400</v>
      </c>
      <c r="E67" s="47">
        <f t="shared" si="13"/>
        <v>290400</v>
      </c>
      <c r="F67" s="47">
        <f t="shared" si="14"/>
        <v>337100</v>
      </c>
      <c r="G67" s="47">
        <f t="shared" si="15"/>
        <v>499800</v>
      </c>
      <c r="H67" s="47">
        <f t="shared" si="16"/>
        <v>564600</v>
      </c>
      <c r="I67" s="47">
        <f t="shared" si="17"/>
        <v>572400</v>
      </c>
      <c r="J67" s="47">
        <f t="shared" si="18"/>
        <v>478500</v>
      </c>
      <c r="K67" s="47">
        <f t="shared" si="19"/>
        <v>578700</v>
      </c>
    </row>
    <row r="68" spans="2:11" x14ac:dyDescent="0.4">
      <c r="B68" s="45">
        <f t="shared" si="10"/>
        <v>31</v>
      </c>
      <c r="C68" s="46">
        <f t="shared" si="11"/>
        <v>163900</v>
      </c>
      <c r="D68" s="47">
        <f t="shared" si="12"/>
        <v>223400</v>
      </c>
      <c r="E68" s="47">
        <f t="shared" si="13"/>
        <v>294500</v>
      </c>
      <c r="F68" s="47">
        <f t="shared" si="14"/>
        <v>342000</v>
      </c>
      <c r="G68" s="47">
        <f t="shared" si="15"/>
        <v>507500</v>
      </c>
      <c r="H68" s="47">
        <f t="shared" si="16"/>
        <v>573400</v>
      </c>
      <c r="I68" s="47">
        <f t="shared" si="17"/>
        <v>581300</v>
      </c>
      <c r="J68" s="47">
        <f t="shared" si="18"/>
        <v>485900</v>
      </c>
      <c r="K68" s="47">
        <f t="shared" si="19"/>
        <v>587600</v>
      </c>
    </row>
    <row r="69" spans="2:11" x14ac:dyDescent="0.4">
      <c r="B69" s="45">
        <f t="shared" si="10"/>
        <v>31.5</v>
      </c>
      <c r="C69" s="46">
        <f t="shared" si="11"/>
        <v>166400</v>
      </c>
      <c r="D69" s="47">
        <f t="shared" si="12"/>
        <v>226400</v>
      </c>
      <c r="E69" s="47">
        <f t="shared" si="13"/>
        <v>298600</v>
      </c>
      <c r="F69" s="47">
        <f t="shared" si="14"/>
        <v>346900</v>
      </c>
      <c r="G69" s="47">
        <f t="shared" si="15"/>
        <v>515200</v>
      </c>
      <c r="H69" s="47">
        <f t="shared" si="16"/>
        <v>582200</v>
      </c>
      <c r="I69" s="47">
        <f t="shared" si="17"/>
        <v>590200</v>
      </c>
      <c r="J69" s="47">
        <f t="shared" si="18"/>
        <v>493300</v>
      </c>
      <c r="K69" s="47">
        <f t="shared" si="19"/>
        <v>596500</v>
      </c>
    </row>
    <row r="70" spans="2:11" x14ac:dyDescent="0.4">
      <c r="B70" s="45">
        <f t="shared" si="10"/>
        <v>32</v>
      </c>
      <c r="C70" s="46">
        <f t="shared" si="11"/>
        <v>168900</v>
      </c>
      <c r="D70" s="47">
        <f t="shared" si="12"/>
        <v>229400</v>
      </c>
      <c r="E70" s="47">
        <f t="shared" si="13"/>
        <v>302700</v>
      </c>
      <c r="F70" s="47">
        <f t="shared" si="14"/>
        <v>351800</v>
      </c>
      <c r="G70" s="47">
        <f t="shared" si="15"/>
        <v>522900</v>
      </c>
      <c r="H70" s="47">
        <f t="shared" si="16"/>
        <v>591000</v>
      </c>
      <c r="I70" s="47">
        <f t="shared" si="17"/>
        <v>599100</v>
      </c>
      <c r="J70" s="47">
        <f t="shared" si="18"/>
        <v>500700</v>
      </c>
      <c r="K70" s="47">
        <f t="shared" si="19"/>
        <v>605400</v>
      </c>
    </row>
    <row r="71" spans="2:11" x14ac:dyDescent="0.4">
      <c r="B71" s="45">
        <f t="shared" si="10"/>
        <v>32.5</v>
      </c>
      <c r="C71" s="46">
        <f t="shared" si="11"/>
        <v>171400</v>
      </c>
      <c r="D71" s="47">
        <f t="shared" si="12"/>
        <v>232400</v>
      </c>
      <c r="E71" s="47">
        <f t="shared" si="13"/>
        <v>306800</v>
      </c>
      <c r="F71" s="47">
        <f t="shared" si="14"/>
        <v>356700</v>
      </c>
      <c r="G71" s="47">
        <f t="shared" si="15"/>
        <v>530600</v>
      </c>
      <c r="H71" s="47">
        <f t="shared" si="16"/>
        <v>599800</v>
      </c>
      <c r="I71" s="47">
        <f t="shared" si="17"/>
        <v>608000</v>
      </c>
      <c r="J71" s="47">
        <f t="shared" si="18"/>
        <v>508100</v>
      </c>
      <c r="K71" s="47">
        <f t="shared" si="19"/>
        <v>614300</v>
      </c>
    </row>
    <row r="72" spans="2:11" x14ac:dyDescent="0.4">
      <c r="B72" s="45">
        <f t="shared" si="10"/>
        <v>33</v>
      </c>
      <c r="C72" s="46">
        <f t="shared" si="11"/>
        <v>173900</v>
      </c>
      <c r="D72" s="47">
        <f t="shared" si="12"/>
        <v>235400</v>
      </c>
      <c r="E72" s="47">
        <f t="shared" si="13"/>
        <v>310900</v>
      </c>
      <c r="F72" s="47">
        <f t="shared" si="14"/>
        <v>361600</v>
      </c>
      <c r="G72" s="47">
        <f t="shared" si="15"/>
        <v>538300</v>
      </c>
      <c r="H72" s="47">
        <f t="shared" si="16"/>
        <v>608600</v>
      </c>
      <c r="I72" s="47">
        <f t="shared" si="17"/>
        <v>616900</v>
      </c>
      <c r="J72" s="47">
        <f t="shared" si="18"/>
        <v>515500</v>
      </c>
      <c r="K72" s="47">
        <f t="shared" si="19"/>
        <v>623200</v>
      </c>
    </row>
    <row r="73" spans="2:11" x14ac:dyDescent="0.4">
      <c r="B73" s="45">
        <f t="shared" si="10"/>
        <v>33.5</v>
      </c>
      <c r="C73" s="46">
        <f t="shared" si="11"/>
        <v>176400</v>
      </c>
      <c r="D73" s="47">
        <f t="shared" si="12"/>
        <v>238400</v>
      </c>
      <c r="E73" s="47">
        <f t="shared" si="13"/>
        <v>315000</v>
      </c>
      <c r="F73" s="47">
        <f t="shared" si="14"/>
        <v>366500</v>
      </c>
      <c r="G73" s="47">
        <f t="shared" si="15"/>
        <v>546000</v>
      </c>
      <c r="H73" s="47">
        <f t="shared" si="16"/>
        <v>617400</v>
      </c>
      <c r="I73" s="47">
        <f t="shared" si="17"/>
        <v>625800</v>
      </c>
      <c r="J73" s="47">
        <f t="shared" si="18"/>
        <v>522900</v>
      </c>
      <c r="K73" s="47">
        <f t="shared" si="19"/>
        <v>632100</v>
      </c>
    </row>
    <row r="74" spans="2:11" x14ac:dyDescent="0.4">
      <c r="B74" s="45">
        <f t="shared" si="10"/>
        <v>34</v>
      </c>
      <c r="C74" s="46">
        <f t="shared" si="11"/>
        <v>178900</v>
      </c>
      <c r="D74" s="47">
        <f t="shared" si="12"/>
        <v>241400</v>
      </c>
      <c r="E74" s="47">
        <f t="shared" si="13"/>
        <v>319100</v>
      </c>
      <c r="F74" s="47">
        <f t="shared" si="14"/>
        <v>371400</v>
      </c>
      <c r="G74" s="47">
        <f t="shared" si="15"/>
        <v>553700</v>
      </c>
      <c r="H74" s="47">
        <f t="shared" si="16"/>
        <v>626200</v>
      </c>
      <c r="I74" s="47">
        <f t="shared" si="17"/>
        <v>634700</v>
      </c>
      <c r="J74" s="47">
        <f t="shared" si="18"/>
        <v>530300</v>
      </c>
      <c r="K74" s="47">
        <f t="shared" si="19"/>
        <v>641000</v>
      </c>
    </row>
    <row r="75" spans="2:11" x14ac:dyDescent="0.4">
      <c r="B75" s="45">
        <f t="shared" si="10"/>
        <v>34.5</v>
      </c>
      <c r="C75" s="46">
        <f t="shared" si="11"/>
        <v>181400</v>
      </c>
      <c r="D75" s="47">
        <f t="shared" si="12"/>
        <v>244400</v>
      </c>
      <c r="E75" s="47">
        <f t="shared" si="13"/>
        <v>323200</v>
      </c>
      <c r="F75" s="47">
        <f t="shared" si="14"/>
        <v>376300</v>
      </c>
      <c r="G75" s="47">
        <f t="shared" si="15"/>
        <v>561400</v>
      </c>
      <c r="H75" s="47">
        <f t="shared" si="16"/>
        <v>635000</v>
      </c>
      <c r="I75" s="47">
        <f t="shared" si="17"/>
        <v>643600</v>
      </c>
      <c r="J75" s="47">
        <f t="shared" si="18"/>
        <v>537700</v>
      </c>
      <c r="K75" s="47">
        <f t="shared" si="19"/>
        <v>649900</v>
      </c>
    </row>
    <row r="76" spans="2:11" x14ac:dyDescent="0.4">
      <c r="B76" s="45">
        <f t="shared" si="10"/>
        <v>35</v>
      </c>
      <c r="C76" s="46">
        <f t="shared" si="11"/>
        <v>183900</v>
      </c>
      <c r="D76" s="47">
        <f t="shared" si="12"/>
        <v>247400</v>
      </c>
      <c r="E76" s="47">
        <f t="shared" si="13"/>
        <v>327300</v>
      </c>
      <c r="F76" s="47">
        <f t="shared" si="14"/>
        <v>381200</v>
      </c>
      <c r="G76" s="47">
        <f t="shared" si="15"/>
        <v>569100</v>
      </c>
      <c r="H76" s="47">
        <f t="shared" si="16"/>
        <v>643800</v>
      </c>
      <c r="I76" s="47">
        <f t="shared" si="17"/>
        <v>652500</v>
      </c>
      <c r="J76" s="47">
        <f t="shared" si="18"/>
        <v>545100</v>
      </c>
      <c r="K76" s="47">
        <f t="shared" si="19"/>
        <v>658800</v>
      </c>
    </row>
    <row r="77" spans="2:11" x14ac:dyDescent="0.4">
      <c r="B77" s="45">
        <f t="shared" si="10"/>
        <v>35.5</v>
      </c>
      <c r="C77" s="46">
        <f t="shared" si="11"/>
        <v>186400</v>
      </c>
      <c r="D77" s="47">
        <f t="shared" si="12"/>
        <v>250400</v>
      </c>
      <c r="E77" s="47">
        <f t="shared" si="13"/>
        <v>331400</v>
      </c>
      <c r="F77" s="47">
        <f t="shared" si="14"/>
        <v>386100</v>
      </c>
      <c r="G77" s="47">
        <f t="shared" si="15"/>
        <v>576800</v>
      </c>
      <c r="H77" s="47">
        <f t="shared" si="16"/>
        <v>652600</v>
      </c>
      <c r="I77" s="47">
        <f t="shared" si="17"/>
        <v>661400</v>
      </c>
      <c r="J77" s="47">
        <f t="shared" si="18"/>
        <v>552500</v>
      </c>
      <c r="K77" s="47">
        <f t="shared" si="19"/>
        <v>667700</v>
      </c>
    </row>
    <row r="78" spans="2:11" x14ac:dyDescent="0.4">
      <c r="B78" s="45">
        <f t="shared" si="10"/>
        <v>36</v>
      </c>
      <c r="C78" s="46">
        <f t="shared" si="11"/>
        <v>188900</v>
      </c>
      <c r="D78" s="47">
        <f t="shared" si="12"/>
        <v>253400</v>
      </c>
      <c r="E78" s="47">
        <f t="shared" si="13"/>
        <v>335500</v>
      </c>
      <c r="F78" s="47">
        <f t="shared" si="14"/>
        <v>391000</v>
      </c>
      <c r="G78" s="47">
        <f t="shared" si="15"/>
        <v>584500</v>
      </c>
      <c r="H78" s="47">
        <f t="shared" si="16"/>
        <v>661400</v>
      </c>
      <c r="I78" s="47">
        <f t="shared" si="17"/>
        <v>670300</v>
      </c>
      <c r="J78" s="47">
        <f t="shared" si="18"/>
        <v>559900</v>
      </c>
      <c r="K78" s="47">
        <f t="shared" si="19"/>
        <v>676600</v>
      </c>
    </row>
    <row r="79" spans="2:11" x14ac:dyDescent="0.4">
      <c r="B79" s="45">
        <f t="shared" si="10"/>
        <v>36.5</v>
      </c>
      <c r="C79" s="46">
        <f t="shared" si="11"/>
        <v>191400</v>
      </c>
      <c r="D79" s="47">
        <f t="shared" si="12"/>
        <v>256400</v>
      </c>
      <c r="E79" s="47">
        <f t="shared" si="13"/>
        <v>339600</v>
      </c>
      <c r="F79" s="47">
        <f t="shared" si="14"/>
        <v>395900</v>
      </c>
      <c r="G79" s="47">
        <f t="shared" si="15"/>
        <v>592200</v>
      </c>
      <c r="H79" s="47">
        <f t="shared" si="16"/>
        <v>670200</v>
      </c>
      <c r="I79" s="47">
        <f t="shared" si="17"/>
        <v>679200</v>
      </c>
      <c r="J79" s="47">
        <f t="shared" si="18"/>
        <v>567300</v>
      </c>
      <c r="K79" s="47">
        <f t="shared" si="19"/>
        <v>685500</v>
      </c>
    </row>
    <row r="80" spans="2:11" x14ac:dyDescent="0.4">
      <c r="B80" s="45">
        <f t="shared" si="10"/>
        <v>37</v>
      </c>
      <c r="C80" s="46">
        <f t="shared" si="11"/>
        <v>193900</v>
      </c>
      <c r="D80" s="47">
        <f t="shared" si="12"/>
        <v>259400</v>
      </c>
      <c r="E80" s="47">
        <f t="shared" si="13"/>
        <v>343700</v>
      </c>
      <c r="F80" s="47">
        <f t="shared" si="14"/>
        <v>400800</v>
      </c>
      <c r="G80" s="47">
        <f t="shared" si="15"/>
        <v>599900</v>
      </c>
      <c r="H80" s="47">
        <f t="shared" si="16"/>
        <v>679000</v>
      </c>
      <c r="I80" s="47">
        <f t="shared" si="17"/>
        <v>688100</v>
      </c>
      <c r="J80" s="47">
        <f t="shared" si="18"/>
        <v>574700</v>
      </c>
      <c r="K80" s="47">
        <f t="shared" si="19"/>
        <v>694400</v>
      </c>
    </row>
    <row r="83" spans="1:9" x14ac:dyDescent="0.4">
      <c r="A83" t="s">
        <v>201</v>
      </c>
    </row>
    <row r="84" spans="1:9" x14ac:dyDescent="0.4">
      <c r="A84" t="s">
        <v>193</v>
      </c>
      <c r="B84" s="40" t="s">
        <v>0</v>
      </c>
      <c r="C84" s="41" t="s">
        <v>122</v>
      </c>
      <c r="D84" s="42" t="s">
        <v>195</v>
      </c>
      <c r="E84" s="42" t="s">
        <v>117</v>
      </c>
      <c r="F84" s="42" t="s">
        <v>118</v>
      </c>
      <c r="G84" s="42" t="s">
        <v>119</v>
      </c>
      <c r="H84" s="42" t="s">
        <v>120</v>
      </c>
      <c r="I84" s="42" t="s">
        <v>121</v>
      </c>
    </row>
    <row r="85" spans="1:9" x14ac:dyDescent="0.4">
      <c r="A85" t="s">
        <v>192</v>
      </c>
      <c r="B85" s="37">
        <v>1</v>
      </c>
      <c r="C85" s="38" t="s">
        <v>116</v>
      </c>
      <c r="D85" t="s">
        <v>185</v>
      </c>
      <c r="E85">
        <v>24</v>
      </c>
      <c r="F85">
        <v>36</v>
      </c>
      <c r="G85" t="s">
        <v>186</v>
      </c>
      <c r="H85">
        <v>3</v>
      </c>
      <c r="I85">
        <v>6</v>
      </c>
    </row>
    <row r="86" spans="1:9" ht="15" x14ac:dyDescent="0.4">
      <c r="A86" t="s">
        <v>192</v>
      </c>
      <c r="B86" s="37">
        <v>2</v>
      </c>
      <c r="C86" s="38" t="s">
        <v>123</v>
      </c>
      <c r="D86" t="s">
        <v>39</v>
      </c>
      <c r="E86">
        <v>24</v>
      </c>
      <c r="F86">
        <v>36</v>
      </c>
      <c r="G86" t="s">
        <v>187</v>
      </c>
      <c r="H86">
        <v>4</v>
      </c>
      <c r="I86">
        <v>5</v>
      </c>
    </row>
    <row r="87" spans="1:9" x14ac:dyDescent="0.4">
      <c r="A87" t="s">
        <v>192</v>
      </c>
      <c r="B87" s="37">
        <v>3</v>
      </c>
      <c r="C87" s="38" t="s">
        <v>124</v>
      </c>
      <c r="D87" t="s">
        <v>54</v>
      </c>
    </row>
    <row r="88" spans="1:9" x14ac:dyDescent="0.4">
      <c r="A88" t="s">
        <v>192</v>
      </c>
      <c r="B88" s="37">
        <v>4</v>
      </c>
      <c r="C88" s="38" t="s">
        <v>125</v>
      </c>
      <c r="D88" t="s">
        <v>185</v>
      </c>
    </row>
    <row r="89" spans="1:9" x14ac:dyDescent="0.4">
      <c r="A89" t="s">
        <v>192</v>
      </c>
      <c r="B89" s="37">
        <v>5</v>
      </c>
      <c r="C89" s="38" t="s">
        <v>126</v>
      </c>
      <c r="D89" t="s">
        <v>185</v>
      </c>
    </row>
    <row r="90" spans="1:9" x14ac:dyDescent="0.4">
      <c r="A90" t="s">
        <v>192</v>
      </c>
      <c r="B90" s="37">
        <v>6</v>
      </c>
      <c r="C90" s="38" t="s">
        <v>127</v>
      </c>
      <c r="D90" t="s">
        <v>54</v>
      </c>
    </row>
    <row r="91" spans="1:9" x14ac:dyDescent="0.4">
      <c r="A91" t="s">
        <v>192</v>
      </c>
      <c r="B91" s="37">
        <v>7</v>
      </c>
      <c r="C91" s="38" t="s">
        <v>128</v>
      </c>
      <c r="D91" t="s">
        <v>185</v>
      </c>
    </row>
    <row r="92" spans="1:9" x14ac:dyDescent="0.4">
      <c r="A92" t="s">
        <v>192</v>
      </c>
      <c r="B92" s="37">
        <v>8</v>
      </c>
      <c r="C92" s="38" t="s">
        <v>129</v>
      </c>
      <c r="D92" t="s">
        <v>185</v>
      </c>
    </row>
    <row r="93" spans="1:9" x14ac:dyDescent="0.4">
      <c r="A93" t="s">
        <v>192</v>
      </c>
      <c r="B93" s="37">
        <v>9</v>
      </c>
      <c r="C93" s="38" t="s">
        <v>130</v>
      </c>
      <c r="D93" t="s">
        <v>39</v>
      </c>
    </row>
    <row r="94" spans="1:9" x14ac:dyDescent="0.4">
      <c r="A94" t="s">
        <v>192</v>
      </c>
      <c r="B94" s="37">
        <v>10</v>
      </c>
      <c r="C94" s="38" t="s">
        <v>131</v>
      </c>
      <c r="D94" t="s">
        <v>185</v>
      </c>
    </row>
    <row r="95" spans="1:9" x14ac:dyDescent="0.4">
      <c r="A95" t="s">
        <v>192</v>
      </c>
      <c r="B95" s="37">
        <v>11</v>
      </c>
      <c r="C95" s="38" t="s">
        <v>132</v>
      </c>
      <c r="D95" t="s">
        <v>185</v>
      </c>
    </row>
    <row r="96" spans="1:9" x14ac:dyDescent="0.4">
      <c r="A96" t="s">
        <v>192</v>
      </c>
      <c r="B96" s="37">
        <v>12</v>
      </c>
      <c r="C96" s="38" t="s">
        <v>133</v>
      </c>
      <c r="D96" t="s">
        <v>185</v>
      </c>
    </row>
    <row r="97" spans="1:4" x14ac:dyDescent="0.4">
      <c r="A97" t="s">
        <v>192</v>
      </c>
      <c r="B97" s="37">
        <v>13</v>
      </c>
      <c r="C97" s="38" t="s">
        <v>134</v>
      </c>
      <c r="D97" t="s">
        <v>185</v>
      </c>
    </row>
    <row r="98" spans="1:4" x14ac:dyDescent="0.4">
      <c r="A98" t="s">
        <v>192</v>
      </c>
      <c r="B98" s="37">
        <v>14</v>
      </c>
      <c r="C98" s="38" t="s">
        <v>135</v>
      </c>
      <c r="D98" t="s">
        <v>185</v>
      </c>
    </row>
    <row r="99" spans="1:4" x14ac:dyDescent="0.4">
      <c r="A99" t="s">
        <v>192</v>
      </c>
      <c r="B99" s="37">
        <v>15</v>
      </c>
      <c r="C99" s="38" t="s">
        <v>136</v>
      </c>
      <c r="D99" t="s">
        <v>37</v>
      </c>
    </row>
    <row r="100" spans="1:4" x14ac:dyDescent="0.4">
      <c r="A100" t="s">
        <v>192</v>
      </c>
      <c r="B100" s="37">
        <v>16</v>
      </c>
      <c r="C100" s="38" t="s">
        <v>137</v>
      </c>
      <c r="D100" t="s">
        <v>185</v>
      </c>
    </row>
    <row r="101" spans="1:4" x14ac:dyDescent="0.4">
      <c r="A101" t="s">
        <v>192</v>
      </c>
      <c r="B101" s="37">
        <v>17</v>
      </c>
      <c r="C101" s="38" t="s">
        <v>138</v>
      </c>
      <c r="D101" t="s">
        <v>185</v>
      </c>
    </row>
    <row r="102" spans="1:4" x14ac:dyDescent="0.4">
      <c r="A102" t="s">
        <v>192</v>
      </c>
      <c r="B102" s="37">
        <v>18</v>
      </c>
      <c r="C102" s="38" t="s">
        <v>139</v>
      </c>
      <c r="D102" t="s">
        <v>185</v>
      </c>
    </row>
    <row r="103" spans="1:4" x14ac:dyDescent="0.4">
      <c r="A103" t="s">
        <v>192</v>
      </c>
      <c r="B103" s="37">
        <v>19</v>
      </c>
      <c r="C103" s="38" t="s">
        <v>140</v>
      </c>
      <c r="D103" t="s">
        <v>39</v>
      </c>
    </row>
    <row r="104" spans="1:4" x14ac:dyDescent="0.4">
      <c r="A104" t="s">
        <v>192</v>
      </c>
      <c r="B104" s="37">
        <v>20</v>
      </c>
      <c r="C104" s="38" t="s">
        <v>141</v>
      </c>
      <c r="D104" t="s">
        <v>185</v>
      </c>
    </row>
    <row r="105" spans="1:4" x14ac:dyDescent="0.4">
      <c r="A105" t="s">
        <v>192</v>
      </c>
      <c r="B105" s="37">
        <v>21</v>
      </c>
      <c r="C105" s="38" t="s">
        <v>142</v>
      </c>
      <c r="D105" t="s">
        <v>185</v>
      </c>
    </row>
    <row r="106" spans="1:4" x14ac:dyDescent="0.4">
      <c r="A106" t="s">
        <v>192</v>
      </c>
      <c r="B106" s="37">
        <v>22</v>
      </c>
      <c r="C106" s="38" t="s">
        <v>143</v>
      </c>
      <c r="D106" t="s">
        <v>185</v>
      </c>
    </row>
    <row r="107" spans="1:4" x14ac:dyDescent="0.4">
      <c r="A107" t="s">
        <v>192</v>
      </c>
      <c r="B107" s="37">
        <v>23</v>
      </c>
      <c r="C107" s="38" t="s">
        <v>144</v>
      </c>
      <c r="D107" t="s">
        <v>36</v>
      </c>
    </row>
    <row r="108" spans="1:4" x14ac:dyDescent="0.4">
      <c r="A108" t="s">
        <v>192</v>
      </c>
      <c r="B108" s="37">
        <v>24</v>
      </c>
      <c r="C108" s="38" t="s">
        <v>145</v>
      </c>
      <c r="D108" t="s">
        <v>188</v>
      </c>
    </row>
    <row r="109" spans="1:4" x14ac:dyDescent="0.4">
      <c r="A109" t="s">
        <v>192</v>
      </c>
      <c r="B109" s="37">
        <v>25</v>
      </c>
      <c r="C109" s="38" t="s">
        <v>146</v>
      </c>
      <c r="D109" t="s">
        <v>36</v>
      </c>
    </row>
    <row r="110" spans="1:4" x14ac:dyDescent="0.4">
      <c r="A110" t="s">
        <v>192</v>
      </c>
      <c r="B110" s="37">
        <v>26</v>
      </c>
      <c r="C110" s="38" t="s">
        <v>147</v>
      </c>
      <c r="D110" t="s">
        <v>189</v>
      </c>
    </row>
    <row r="111" spans="1:4" x14ac:dyDescent="0.4">
      <c r="A111" t="s">
        <v>192</v>
      </c>
      <c r="B111" s="37">
        <v>27</v>
      </c>
      <c r="C111" s="38" t="s">
        <v>148</v>
      </c>
      <c r="D111" t="s">
        <v>189</v>
      </c>
    </row>
    <row r="112" spans="1:4" x14ac:dyDescent="0.4">
      <c r="A112" t="s">
        <v>192</v>
      </c>
      <c r="B112" s="37">
        <v>28</v>
      </c>
      <c r="C112" s="38" t="s">
        <v>149</v>
      </c>
      <c r="D112" t="s">
        <v>185</v>
      </c>
    </row>
    <row r="113" spans="1:4" x14ac:dyDescent="0.4">
      <c r="A113" t="s">
        <v>192</v>
      </c>
      <c r="B113" s="37">
        <v>29</v>
      </c>
      <c r="C113" s="38" t="s">
        <v>150</v>
      </c>
      <c r="D113" t="s">
        <v>190</v>
      </c>
    </row>
    <row r="114" spans="1:4" x14ac:dyDescent="0.4">
      <c r="A114" t="s">
        <v>192</v>
      </c>
      <c r="B114" s="37">
        <v>30</v>
      </c>
      <c r="C114" s="38" t="s">
        <v>151</v>
      </c>
      <c r="D114" t="s">
        <v>188</v>
      </c>
    </row>
    <row r="115" spans="1:4" x14ac:dyDescent="0.4">
      <c r="A115" t="s">
        <v>192</v>
      </c>
      <c r="B115" s="37">
        <v>31</v>
      </c>
      <c r="C115" s="38" t="s">
        <v>152</v>
      </c>
      <c r="D115" t="s">
        <v>38</v>
      </c>
    </row>
    <row r="116" spans="1:4" x14ac:dyDescent="0.4">
      <c r="A116" t="s">
        <v>192</v>
      </c>
      <c r="B116" s="37">
        <v>32</v>
      </c>
      <c r="C116" s="38" t="s">
        <v>153</v>
      </c>
      <c r="D116" t="s">
        <v>185</v>
      </c>
    </row>
    <row r="117" spans="1:4" x14ac:dyDescent="0.4">
      <c r="A117" t="s">
        <v>192</v>
      </c>
      <c r="B117" s="37">
        <v>33</v>
      </c>
      <c r="C117" s="38" t="s">
        <v>154</v>
      </c>
      <c r="D117" t="s">
        <v>185</v>
      </c>
    </row>
    <row r="118" spans="1:4" x14ac:dyDescent="0.4">
      <c r="A118" t="s">
        <v>192</v>
      </c>
      <c r="B118" s="37">
        <v>34</v>
      </c>
      <c r="C118" s="38" t="s">
        <v>155</v>
      </c>
      <c r="D118" t="s">
        <v>185</v>
      </c>
    </row>
    <row r="119" spans="1:4" x14ac:dyDescent="0.4">
      <c r="A119" t="s">
        <v>192</v>
      </c>
      <c r="B119" s="37">
        <v>35</v>
      </c>
      <c r="C119" s="38" t="s">
        <v>156</v>
      </c>
      <c r="D119" t="s">
        <v>185</v>
      </c>
    </row>
    <row r="120" spans="1:4" x14ac:dyDescent="0.4">
      <c r="A120" t="s">
        <v>192</v>
      </c>
      <c r="B120" s="37">
        <v>36</v>
      </c>
      <c r="C120" s="38" t="s">
        <v>157</v>
      </c>
      <c r="D120" t="s">
        <v>190</v>
      </c>
    </row>
    <row r="121" spans="1:4" x14ac:dyDescent="0.4">
      <c r="A121" t="s">
        <v>192</v>
      </c>
      <c r="B121" s="37">
        <v>37</v>
      </c>
      <c r="C121" s="38" t="s">
        <v>158</v>
      </c>
      <c r="D121" t="s">
        <v>185</v>
      </c>
    </row>
    <row r="122" spans="1:4" x14ac:dyDescent="0.4">
      <c r="A122" t="s">
        <v>192</v>
      </c>
      <c r="B122" s="37">
        <v>38</v>
      </c>
      <c r="C122" s="38" t="s">
        <v>159</v>
      </c>
      <c r="D122" t="s">
        <v>185</v>
      </c>
    </row>
    <row r="123" spans="1:4" x14ac:dyDescent="0.4">
      <c r="A123" t="s">
        <v>192</v>
      </c>
      <c r="B123" s="37">
        <v>39</v>
      </c>
      <c r="C123" s="38" t="s">
        <v>160</v>
      </c>
      <c r="D123" t="s">
        <v>54</v>
      </c>
    </row>
    <row r="124" spans="1:4" x14ac:dyDescent="0.4">
      <c r="A124" t="s">
        <v>192</v>
      </c>
      <c r="B124" s="37">
        <v>40</v>
      </c>
      <c r="C124" s="38" t="s">
        <v>161</v>
      </c>
      <c r="D124" t="s">
        <v>36</v>
      </c>
    </row>
    <row r="125" spans="1:4" x14ac:dyDescent="0.4">
      <c r="A125" t="s">
        <v>192</v>
      </c>
      <c r="B125" s="37">
        <v>41</v>
      </c>
      <c r="C125" s="38" t="s">
        <v>162</v>
      </c>
      <c r="D125" t="s">
        <v>36</v>
      </c>
    </row>
    <row r="126" spans="1:4" x14ac:dyDescent="0.4">
      <c r="A126" t="s">
        <v>192</v>
      </c>
      <c r="B126" s="37">
        <v>42</v>
      </c>
      <c r="C126" s="38" t="s">
        <v>163</v>
      </c>
      <c r="D126" t="s">
        <v>185</v>
      </c>
    </row>
    <row r="127" spans="1:4" x14ac:dyDescent="0.4">
      <c r="A127" t="s">
        <v>192</v>
      </c>
      <c r="B127" s="37">
        <v>43</v>
      </c>
      <c r="C127" s="38" t="s">
        <v>164</v>
      </c>
      <c r="D127" t="s">
        <v>36</v>
      </c>
    </row>
    <row r="128" spans="1:4" x14ac:dyDescent="0.4">
      <c r="A128" t="s">
        <v>192</v>
      </c>
      <c r="B128" s="37">
        <v>44</v>
      </c>
      <c r="C128" s="38" t="s">
        <v>165</v>
      </c>
      <c r="D128" t="s">
        <v>185</v>
      </c>
    </row>
    <row r="129" spans="1:4" x14ac:dyDescent="0.4">
      <c r="A129" t="s">
        <v>192</v>
      </c>
      <c r="B129" s="37">
        <v>45</v>
      </c>
      <c r="C129" s="38" t="s">
        <v>166</v>
      </c>
      <c r="D129" t="s">
        <v>39</v>
      </c>
    </row>
    <row r="130" spans="1:4" x14ac:dyDescent="0.4">
      <c r="A130" t="s">
        <v>192</v>
      </c>
      <c r="B130" s="37">
        <v>46</v>
      </c>
      <c r="C130" s="38" t="s">
        <v>167</v>
      </c>
      <c r="D130" t="s">
        <v>38</v>
      </c>
    </row>
    <row r="131" spans="1:4" x14ac:dyDescent="0.4">
      <c r="A131" t="s">
        <v>192</v>
      </c>
      <c r="B131" s="37">
        <v>47</v>
      </c>
      <c r="C131" s="38" t="s">
        <v>168</v>
      </c>
      <c r="D131" t="s">
        <v>38</v>
      </c>
    </row>
    <row r="132" spans="1:4" x14ac:dyDescent="0.4">
      <c r="A132" t="s">
        <v>192</v>
      </c>
      <c r="B132" s="37">
        <v>48</v>
      </c>
      <c r="C132" s="38" t="s">
        <v>169</v>
      </c>
      <c r="D132" t="s">
        <v>36</v>
      </c>
    </row>
    <row r="133" spans="1:4" x14ac:dyDescent="0.4">
      <c r="A133" t="s">
        <v>192</v>
      </c>
      <c r="B133" s="37">
        <v>49</v>
      </c>
      <c r="C133" s="38" t="s">
        <v>170</v>
      </c>
      <c r="D133" t="s">
        <v>38</v>
      </c>
    </row>
    <row r="134" spans="1:4" x14ac:dyDescent="0.4">
      <c r="A134" t="s">
        <v>192</v>
      </c>
      <c r="B134" s="37">
        <v>50</v>
      </c>
      <c r="C134" s="38" t="s">
        <v>171</v>
      </c>
      <c r="D134" t="s">
        <v>185</v>
      </c>
    </row>
    <row r="135" spans="1:4" x14ac:dyDescent="0.4">
      <c r="A135" t="s">
        <v>192</v>
      </c>
      <c r="B135" s="37">
        <v>51</v>
      </c>
      <c r="C135" s="38" t="s">
        <v>172</v>
      </c>
      <c r="D135" t="s">
        <v>185</v>
      </c>
    </row>
    <row r="136" spans="1:4" x14ac:dyDescent="0.4">
      <c r="A136" t="s">
        <v>192</v>
      </c>
      <c r="B136" s="37">
        <v>52</v>
      </c>
      <c r="C136" s="38" t="s">
        <v>173</v>
      </c>
      <c r="D136" t="s">
        <v>185</v>
      </c>
    </row>
    <row r="137" spans="1:4" x14ac:dyDescent="0.4">
      <c r="A137" t="s">
        <v>192</v>
      </c>
      <c r="B137" s="37">
        <v>53</v>
      </c>
      <c r="C137" s="38" t="s">
        <v>174</v>
      </c>
      <c r="D137" t="s">
        <v>54</v>
      </c>
    </row>
    <row r="138" spans="1:4" x14ac:dyDescent="0.4">
      <c r="A138" t="s">
        <v>192</v>
      </c>
      <c r="B138" s="37">
        <v>54</v>
      </c>
      <c r="C138" s="38" t="s">
        <v>175</v>
      </c>
      <c r="D138" t="s">
        <v>190</v>
      </c>
    </row>
    <row r="139" spans="1:4" x14ac:dyDescent="0.4">
      <c r="A139" t="s">
        <v>192</v>
      </c>
      <c r="B139" s="37">
        <v>55</v>
      </c>
      <c r="C139" s="38" t="s">
        <v>176</v>
      </c>
      <c r="D139" t="s">
        <v>36</v>
      </c>
    </row>
    <row r="140" spans="1:4" ht="15" x14ac:dyDescent="0.4">
      <c r="A140" t="s">
        <v>192</v>
      </c>
      <c r="B140" s="37">
        <v>56</v>
      </c>
      <c r="C140" s="38" t="s">
        <v>177</v>
      </c>
      <c r="D140" t="s">
        <v>37</v>
      </c>
    </row>
    <row r="141" spans="1:4" x14ac:dyDescent="0.4">
      <c r="A141" t="s">
        <v>192</v>
      </c>
      <c r="B141" s="37">
        <v>57</v>
      </c>
      <c r="C141" s="38" t="s">
        <v>178</v>
      </c>
      <c r="D141" t="s">
        <v>185</v>
      </c>
    </row>
    <row r="142" spans="1:4" ht="15" x14ac:dyDescent="0.4">
      <c r="A142" t="s">
        <v>192</v>
      </c>
      <c r="B142" s="37">
        <v>58</v>
      </c>
      <c r="C142" s="38" t="s">
        <v>179</v>
      </c>
      <c r="D142" t="s">
        <v>38</v>
      </c>
    </row>
    <row r="143" spans="1:4" x14ac:dyDescent="0.4">
      <c r="A143" t="s">
        <v>192</v>
      </c>
      <c r="B143" s="37">
        <v>59</v>
      </c>
      <c r="C143" s="38" t="s">
        <v>180</v>
      </c>
      <c r="D143" t="s">
        <v>185</v>
      </c>
    </row>
    <row r="144" spans="1:4" x14ac:dyDescent="0.4">
      <c r="A144" t="s">
        <v>192</v>
      </c>
      <c r="B144" s="37">
        <v>60</v>
      </c>
      <c r="C144" s="38" t="s">
        <v>181</v>
      </c>
      <c r="D144" t="s">
        <v>185</v>
      </c>
    </row>
    <row r="145" spans="1:4" x14ac:dyDescent="0.4">
      <c r="A145" t="s">
        <v>192</v>
      </c>
      <c r="B145" s="37">
        <v>61</v>
      </c>
      <c r="C145" s="38" t="s">
        <v>182</v>
      </c>
      <c r="D145" t="s">
        <v>185</v>
      </c>
    </row>
    <row r="146" spans="1:4" x14ac:dyDescent="0.4">
      <c r="A146" t="s">
        <v>192</v>
      </c>
      <c r="B146" s="37">
        <v>62</v>
      </c>
      <c r="C146" s="38" t="s">
        <v>183</v>
      </c>
      <c r="D146" t="s">
        <v>54</v>
      </c>
    </row>
    <row r="147" spans="1:4" x14ac:dyDescent="0.4">
      <c r="A147" t="s">
        <v>192</v>
      </c>
      <c r="B147" s="37">
        <v>63</v>
      </c>
      <c r="C147" s="38" t="s">
        <v>184</v>
      </c>
      <c r="D147" t="s">
        <v>190</v>
      </c>
    </row>
    <row r="148" spans="1:4" x14ac:dyDescent="0.4">
      <c r="A148" t="s">
        <v>202</v>
      </c>
      <c r="B148" s="37">
        <v>1</v>
      </c>
      <c r="C148" s="38" t="s">
        <v>116</v>
      </c>
      <c r="D148" t="s">
        <v>54</v>
      </c>
    </row>
    <row r="149" spans="1:4" ht="15" x14ac:dyDescent="0.4">
      <c r="A149" t="s">
        <v>202</v>
      </c>
      <c r="B149" s="37">
        <v>2</v>
      </c>
      <c r="C149" s="38" t="s">
        <v>123</v>
      </c>
      <c r="D149" t="s">
        <v>189</v>
      </c>
    </row>
    <row r="150" spans="1:4" x14ac:dyDescent="0.4">
      <c r="A150" t="s">
        <v>202</v>
      </c>
      <c r="B150" s="37">
        <v>3</v>
      </c>
      <c r="C150" s="38" t="s">
        <v>124</v>
      </c>
      <c r="D150" t="s">
        <v>39</v>
      </c>
    </row>
    <row r="151" spans="1:4" x14ac:dyDescent="0.4">
      <c r="A151" t="s">
        <v>202</v>
      </c>
      <c r="B151" s="37">
        <v>4</v>
      </c>
      <c r="C151" s="38" t="s">
        <v>125</v>
      </c>
      <c r="D151" t="s">
        <v>185</v>
      </c>
    </row>
    <row r="152" spans="1:4" x14ac:dyDescent="0.4">
      <c r="A152" t="s">
        <v>202</v>
      </c>
      <c r="B152" s="37">
        <v>5</v>
      </c>
      <c r="C152" s="38" t="s">
        <v>126</v>
      </c>
      <c r="D152" t="s">
        <v>36</v>
      </c>
    </row>
    <row r="153" spans="1:4" x14ac:dyDescent="0.4">
      <c r="A153" t="s">
        <v>202</v>
      </c>
      <c r="B153" s="37">
        <v>6</v>
      </c>
      <c r="C153" s="38" t="s">
        <v>127</v>
      </c>
      <c r="D153" t="s">
        <v>38</v>
      </c>
    </row>
    <row r="154" spans="1:4" x14ac:dyDescent="0.4">
      <c r="A154" t="s">
        <v>202</v>
      </c>
      <c r="B154" s="37">
        <v>7</v>
      </c>
      <c r="C154" s="38" t="s">
        <v>128</v>
      </c>
      <c r="D154" t="s">
        <v>54</v>
      </c>
    </row>
    <row r="155" spans="1:4" x14ac:dyDescent="0.4">
      <c r="A155" t="s">
        <v>202</v>
      </c>
      <c r="B155" s="37">
        <v>8</v>
      </c>
      <c r="C155" s="38" t="s">
        <v>129</v>
      </c>
      <c r="D155" t="s">
        <v>37</v>
      </c>
    </row>
    <row r="156" spans="1:4" x14ac:dyDescent="0.4">
      <c r="A156" t="s">
        <v>202</v>
      </c>
      <c r="B156" s="37">
        <v>9</v>
      </c>
      <c r="C156" s="38" t="s">
        <v>130</v>
      </c>
      <c r="D156" t="s">
        <v>189</v>
      </c>
    </row>
    <row r="157" spans="1:4" x14ac:dyDescent="0.4">
      <c r="A157" t="s">
        <v>202</v>
      </c>
      <c r="B157" s="37">
        <v>10</v>
      </c>
      <c r="C157" s="38" t="s">
        <v>131</v>
      </c>
      <c r="D157" t="s">
        <v>54</v>
      </c>
    </row>
    <row r="158" spans="1:4" x14ac:dyDescent="0.4">
      <c r="A158" t="s">
        <v>202</v>
      </c>
      <c r="B158" s="37">
        <v>11</v>
      </c>
      <c r="C158" s="38" t="s">
        <v>132</v>
      </c>
      <c r="D158" t="s">
        <v>54</v>
      </c>
    </row>
    <row r="159" spans="1:4" x14ac:dyDescent="0.4">
      <c r="A159" t="s">
        <v>202</v>
      </c>
      <c r="B159" s="37">
        <v>12</v>
      </c>
      <c r="C159" s="38" t="s">
        <v>133</v>
      </c>
      <c r="D159" t="s">
        <v>36</v>
      </c>
    </row>
    <row r="160" spans="1:4" x14ac:dyDescent="0.4">
      <c r="A160" t="s">
        <v>202</v>
      </c>
      <c r="B160" s="37">
        <v>13</v>
      </c>
      <c r="C160" s="38" t="s">
        <v>134</v>
      </c>
      <c r="D160" t="s">
        <v>54</v>
      </c>
    </row>
    <row r="161" spans="1:4" x14ac:dyDescent="0.4">
      <c r="A161" t="s">
        <v>202</v>
      </c>
      <c r="B161" s="37">
        <v>14</v>
      </c>
      <c r="C161" s="38" t="s">
        <v>135</v>
      </c>
      <c r="D161" t="s">
        <v>185</v>
      </c>
    </row>
    <row r="162" spans="1:4" x14ac:dyDescent="0.4">
      <c r="A162" t="s">
        <v>202</v>
      </c>
      <c r="B162" s="37">
        <v>15</v>
      </c>
      <c r="C162" s="38" t="s">
        <v>136</v>
      </c>
      <c r="D162" t="s">
        <v>37</v>
      </c>
    </row>
    <row r="163" spans="1:4" x14ac:dyDescent="0.4">
      <c r="A163" t="s">
        <v>202</v>
      </c>
      <c r="B163" s="37">
        <v>16</v>
      </c>
      <c r="C163" s="38" t="s">
        <v>137</v>
      </c>
      <c r="D163" t="s">
        <v>54</v>
      </c>
    </row>
    <row r="164" spans="1:4" x14ac:dyDescent="0.4">
      <c r="A164" t="s">
        <v>202</v>
      </c>
      <c r="B164" s="37">
        <v>17</v>
      </c>
      <c r="C164" s="38" t="s">
        <v>138</v>
      </c>
      <c r="D164" t="s">
        <v>54</v>
      </c>
    </row>
    <row r="165" spans="1:4" x14ac:dyDescent="0.4">
      <c r="A165" t="s">
        <v>202</v>
      </c>
      <c r="B165" s="37">
        <v>18</v>
      </c>
      <c r="C165" s="38" t="s">
        <v>139</v>
      </c>
      <c r="D165" t="s">
        <v>185</v>
      </c>
    </row>
    <row r="166" spans="1:4" x14ac:dyDescent="0.4">
      <c r="A166" t="s">
        <v>202</v>
      </c>
      <c r="B166" s="37">
        <v>19</v>
      </c>
      <c r="C166" s="38" t="s">
        <v>140</v>
      </c>
      <c r="D166" t="s">
        <v>189</v>
      </c>
    </row>
    <row r="167" spans="1:4" x14ac:dyDescent="0.4">
      <c r="A167" t="s">
        <v>202</v>
      </c>
      <c r="B167" s="37">
        <v>20</v>
      </c>
      <c r="C167" s="38" t="s">
        <v>141</v>
      </c>
      <c r="D167" t="s">
        <v>54</v>
      </c>
    </row>
    <row r="168" spans="1:4" x14ac:dyDescent="0.4">
      <c r="A168" t="s">
        <v>202</v>
      </c>
      <c r="B168" s="37">
        <v>21</v>
      </c>
      <c r="C168" s="38" t="s">
        <v>142</v>
      </c>
      <c r="D168" t="s">
        <v>37</v>
      </c>
    </row>
    <row r="169" spans="1:4" x14ac:dyDescent="0.4">
      <c r="A169" t="s">
        <v>202</v>
      </c>
      <c r="B169" s="37">
        <v>22</v>
      </c>
      <c r="C169" s="38" t="s">
        <v>143</v>
      </c>
      <c r="D169" t="s">
        <v>185</v>
      </c>
    </row>
    <row r="170" spans="1:4" x14ac:dyDescent="0.4">
      <c r="A170" t="s">
        <v>202</v>
      </c>
      <c r="B170" s="37">
        <v>23</v>
      </c>
      <c r="C170" s="38" t="s">
        <v>144</v>
      </c>
      <c r="D170" t="s">
        <v>39</v>
      </c>
    </row>
    <row r="171" spans="1:4" x14ac:dyDescent="0.4">
      <c r="A171" t="s">
        <v>202</v>
      </c>
      <c r="B171" s="37">
        <v>24</v>
      </c>
      <c r="C171" s="38" t="s">
        <v>145</v>
      </c>
      <c r="D171" t="s">
        <v>38</v>
      </c>
    </row>
    <row r="172" spans="1:4" x14ac:dyDescent="0.4">
      <c r="A172" t="s">
        <v>202</v>
      </c>
      <c r="B172" s="37">
        <v>25</v>
      </c>
      <c r="C172" s="38" t="s">
        <v>146</v>
      </c>
      <c r="D172" t="s">
        <v>39</v>
      </c>
    </row>
    <row r="173" spans="1:4" x14ac:dyDescent="0.4">
      <c r="A173" t="s">
        <v>202</v>
      </c>
      <c r="B173" s="37">
        <v>26</v>
      </c>
      <c r="C173" s="38" t="s">
        <v>147</v>
      </c>
      <c r="D173" t="s">
        <v>39</v>
      </c>
    </row>
    <row r="174" spans="1:4" x14ac:dyDescent="0.4">
      <c r="A174" t="s">
        <v>202</v>
      </c>
      <c r="B174" s="37">
        <v>27</v>
      </c>
      <c r="C174" s="38" t="s">
        <v>148</v>
      </c>
      <c r="D174" t="s">
        <v>39</v>
      </c>
    </row>
    <row r="175" spans="1:4" x14ac:dyDescent="0.4">
      <c r="A175" t="s">
        <v>202</v>
      </c>
      <c r="B175" s="37">
        <v>28</v>
      </c>
      <c r="C175" s="38" t="s">
        <v>149</v>
      </c>
      <c r="D175" t="s">
        <v>36</v>
      </c>
    </row>
    <row r="176" spans="1:4" x14ac:dyDescent="0.4">
      <c r="A176" t="s">
        <v>202</v>
      </c>
      <c r="B176" s="37">
        <v>29</v>
      </c>
      <c r="C176" s="38" t="s">
        <v>150</v>
      </c>
      <c r="D176" t="s">
        <v>190</v>
      </c>
    </row>
    <row r="177" spans="1:4" x14ac:dyDescent="0.4">
      <c r="A177" t="s">
        <v>202</v>
      </c>
      <c r="B177" s="37">
        <v>30</v>
      </c>
      <c r="C177" s="38" t="s">
        <v>151</v>
      </c>
      <c r="D177" t="s">
        <v>38</v>
      </c>
    </row>
    <row r="178" spans="1:4" x14ac:dyDescent="0.4">
      <c r="A178" t="s">
        <v>202</v>
      </c>
      <c r="B178" s="37">
        <v>31</v>
      </c>
      <c r="C178" s="38" t="s">
        <v>152</v>
      </c>
      <c r="D178" t="s">
        <v>36</v>
      </c>
    </row>
    <row r="179" spans="1:4" x14ac:dyDescent="0.4">
      <c r="A179" t="s">
        <v>202</v>
      </c>
      <c r="B179" s="37">
        <v>32</v>
      </c>
      <c r="C179" s="38" t="s">
        <v>153</v>
      </c>
      <c r="D179" t="s">
        <v>36</v>
      </c>
    </row>
    <row r="180" spans="1:4" x14ac:dyDescent="0.4">
      <c r="A180" t="s">
        <v>202</v>
      </c>
      <c r="B180" s="37">
        <v>33</v>
      </c>
      <c r="C180" s="38" t="s">
        <v>154</v>
      </c>
      <c r="D180" t="s">
        <v>37</v>
      </c>
    </row>
    <row r="181" spans="1:4" x14ac:dyDescent="0.4">
      <c r="A181" t="s">
        <v>202</v>
      </c>
      <c r="B181" s="37">
        <v>34</v>
      </c>
      <c r="C181" s="38" t="s">
        <v>155</v>
      </c>
      <c r="D181" t="s">
        <v>185</v>
      </c>
    </row>
    <row r="182" spans="1:4" x14ac:dyDescent="0.4">
      <c r="A182" t="s">
        <v>202</v>
      </c>
      <c r="B182" s="37">
        <v>35</v>
      </c>
      <c r="C182" s="38" t="s">
        <v>156</v>
      </c>
      <c r="D182" t="s">
        <v>36</v>
      </c>
    </row>
    <row r="183" spans="1:4" x14ac:dyDescent="0.4">
      <c r="A183" t="s">
        <v>202</v>
      </c>
      <c r="B183" s="37">
        <v>36</v>
      </c>
      <c r="C183" s="38" t="s">
        <v>157</v>
      </c>
      <c r="D183" t="s">
        <v>190</v>
      </c>
    </row>
    <row r="184" spans="1:4" x14ac:dyDescent="0.4">
      <c r="A184" t="s">
        <v>202</v>
      </c>
      <c r="B184" s="37">
        <v>37</v>
      </c>
      <c r="C184" s="38" t="s">
        <v>158</v>
      </c>
      <c r="D184" t="s">
        <v>190</v>
      </c>
    </row>
    <row r="185" spans="1:4" x14ac:dyDescent="0.4">
      <c r="A185" t="s">
        <v>202</v>
      </c>
      <c r="B185" s="37">
        <v>38</v>
      </c>
      <c r="C185" s="38" t="s">
        <v>159</v>
      </c>
      <c r="D185" t="s">
        <v>54</v>
      </c>
    </row>
    <row r="186" spans="1:4" x14ac:dyDescent="0.4">
      <c r="A186" t="s">
        <v>202</v>
      </c>
      <c r="B186" s="37">
        <v>39</v>
      </c>
      <c r="C186" s="38" t="s">
        <v>160</v>
      </c>
      <c r="D186" t="s">
        <v>39</v>
      </c>
    </row>
    <row r="187" spans="1:4" x14ac:dyDescent="0.4">
      <c r="A187" t="s">
        <v>202</v>
      </c>
      <c r="B187" s="37">
        <v>40</v>
      </c>
      <c r="C187" s="38" t="s">
        <v>161</v>
      </c>
      <c r="D187" t="s">
        <v>38</v>
      </c>
    </row>
    <row r="188" spans="1:4" x14ac:dyDescent="0.4">
      <c r="A188" t="s">
        <v>202</v>
      </c>
      <c r="B188" s="37">
        <v>41</v>
      </c>
      <c r="C188" s="38" t="s">
        <v>162</v>
      </c>
      <c r="D188" t="s">
        <v>39</v>
      </c>
    </row>
    <row r="189" spans="1:4" x14ac:dyDescent="0.4">
      <c r="A189" t="s">
        <v>202</v>
      </c>
      <c r="B189" s="37">
        <v>42</v>
      </c>
      <c r="C189" s="38" t="s">
        <v>163</v>
      </c>
      <c r="D189" t="s">
        <v>54</v>
      </c>
    </row>
    <row r="190" spans="1:4" x14ac:dyDescent="0.4">
      <c r="A190" t="s">
        <v>202</v>
      </c>
      <c r="B190" s="37">
        <v>43</v>
      </c>
      <c r="C190" s="38" t="s">
        <v>164</v>
      </c>
      <c r="D190" t="s">
        <v>39</v>
      </c>
    </row>
    <row r="191" spans="1:4" x14ac:dyDescent="0.4">
      <c r="A191" t="s">
        <v>202</v>
      </c>
      <c r="B191" s="37">
        <v>44</v>
      </c>
      <c r="C191" s="38" t="s">
        <v>165</v>
      </c>
      <c r="D191" t="s">
        <v>37</v>
      </c>
    </row>
    <row r="192" spans="1:4" x14ac:dyDescent="0.4">
      <c r="A192" t="s">
        <v>202</v>
      </c>
      <c r="B192" s="37">
        <v>45</v>
      </c>
      <c r="C192" s="38" t="s">
        <v>166</v>
      </c>
      <c r="D192" t="s">
        <v>190</v>
      </c>
    </row>
    <row r="193" spans="1:4" x14ac:dyDescent="0.4">
      <c r="A193" t="s">
        <v>202</v>
      </c>
      <c r="B193" s="37">
        <v>46</v>
      </c>
      <c r="C193" s="38" t="s">
        <v>167</v>
      </c>
      <c r="D193" t="s">
        <v>37</v>
      </c>
    </row>
    <row r="194" spans="1:4" x14ac:dyDescent="0.4">
      <c r="A194" t="s">
        <v>202</v>
      </c>
      <c r="B194" s="37">
        <v>47</v>
      </c>
      <c r="C194" s="38" t="s">
        <v>168</v>
      </c>
      <c r="D194" t="s">
        <v>38</v>
      </c>
    </row>
    <row r="195" spans="1:4" x14ac:dyDescent="0.4">
      <c r="A195" t="s">
        <v>202</v>
      </c>
      <c r="B195" s="37">
        <v>48</v>
      </c>
      <c r="C195" s="38" t="s">
        <v>169</v>
      </c>
      <c r="D195" t="s">
        <v>190</v>
      </c>
    </row>
    <row r="196" spans="1:4" x14ac:dyDescent="0.4">
      <c r="A196" t="s">
        <v>202</v>
      </c>
      <c r="B196" s="37">
        <v>49</v>
      </c>
      <c r="C196" s="38" t="s">
        <v>170</v>
      </c>
      <c r="D196" t="s">
        <v>190</v>
      </c>
    </row>
    <row r="197" spans="1:4" x14ac:dyDescent="0.4">
      <c r="A197" t="s">
        <v>202</v>
      </c>
      <c r="B197" s="37">
        <v>50</v>
      </c>
      <c r="C197" s="38" t="s">
        <v>171</v>
      </c>
      <c r="D197" t="s">
        <v>54</v>
      </c>
    </row>
    <row r="198" spans="1:4" x14ac:dyDescent="0.4">
      <c r="A198" t="s">
        <v>202</v>
      </c>
      <c r="B198" s="37">
        <v>51</v>
      </c>
      <c r="C198" s="38" t="s">
        <v>172</v>
      </c>
      <c r="D198" t="s">
        <v>185</v>
      </c>
    </row>
    <row r="199" spans="1:4" x14ac:dyDescent="0.4">
      <c r="A199" t="s">
        <v>202</v>
      </c>
      <c r="B199" s="37">
        <v>52</v>
      </c>
      <c r="C199" s="38" t="s">
        <v>173</v>
      </c>
      <c r="D199" t="s">
        <v>54</v>
      </c>
    </row>
    <row r="200" spans="1:4" x14ac:dyDescent="0.4">
      <c r="A200" t="s">
        <v>202</v>
      </c>
      <c r="B200" s="37">
        <v>53</v>
      </c>
      <c r="C200" s="38" t="s">
        <v>174</v>
      </c>
      <c r="D200" t="s">
        <v>39</v>
      </c>
    </row>
    <row r="201" spans="1:4" x14ac:dyDescent="0.4">
      <c r="A201" t="s">
        <v>202</v>
      </c>
      <c r="B201" s="37">
        <v>54</v>
      </c>
      <c r="C201" s="38" t="s">
        <v>175</v>
      </c>
      <c r="D201" t="s">
        <v>190</v>
      </c>
    </row>
    <row r="202" spans="1:4" x14ac:dyDescent="0.4">
      <c r="A202" t="s">
        <v>202</v>
      </c>
      <c r="B202" s="37">
        <v>55</v>
      </c>
      <c r="C202" s="38" t="s">
        <v>176</v>
      </c>
      <c r="D202" t="s">
        <v>39</v>
      </c>
    </row>
    <row r="203" spans="1:4" ht="15" x14ac:dyDescent="0.4">
      <c r="A203" t="s">
        <v>202</v>
      </c>
      <c r="B203" s="37">
        <v>56</v>
      </c>
      <c r="C203" s="38" t="s">
        <v>177</v>
      </c>
      <c r="D203" t="s">
        <v>37</v>
      </c>
    </row>
    <row r="204" spans="1:4" x14ac:dyDescent="0.4">
      <c r="A204" t="s">
        <v>202</v>
      </c>
      <c r="B204" s="37">
        <v>57</v>
      </c>
      <c r="C204" s="38" t="s">
        <v>178</v>
      </c>
      <c r="D204" t="s">
        <v>54</v>
      </c>
    </row>
    <row r="205" spans="1:4" ht="15" x14ac:dyDescent="0.4">
      <c r="A205" t="s">
        <v>202</v>
      </c>
      <c r="B205" s="37">
        <v>58</v>
      </c>
      <c r="C205" s="38" t="s">
        <v>179</v>
      </c>
      <c r="D205" t="s">
        <v>188</v>
      </c>
    </row>
    <row r="206" spans="1:4" x14ac:dyDescent="0.4">
      <c r="A206" t="s">
        <v>202</v>
      </c>
      <c r="B206" s="37">
        <v>59</v>
      </c>
      <c r="C206" s="38" t="s">
        <v>180</v>
      </c>
      <c r="D206" t="s">
        <v>36</v>
      </c>
    </row>
    <row r="207" spans="1:4" x14ac:dyDescent="0.4">
      <c r="A207" t="s">
        <v>202</v>
      </c>
      <c r="B207" s="37">
        <v>60</v>
      </c>
      <c r="C207" s="38" t="s">
        <v>181</v>
      </c>
      <c r="D207" t="s">
        <v>185</v>
      </c>
    </row>
    <row r="208" spans="1:4" x14ac:dyDescent="0.4">
      <c r="A208" t="s">
        <v>202</v>
      </c>
      <c r="B208" s="37">
        <v>61</v>
      </c>
      <c r="C208" s="38" t="s">
        <v>182</v>
      </c>
      <c r="D208" t="s">
        <v>54</v>
      </c>
    </row>
    <row r="209" spans="1:5" x14ac:dyDescent="0.4">
      <c r="A209" t="s">
        <v>202</v>
      </c>
      <c r="B209" s="37">
        <v>62</v>
      </c>
      <c r="C209" s="38" t="s">
        <v>183</v>
      </c>
      <c r="D209" t="s">
        <v>39</v>
      </c>
    </row>
    <row r="210" spans="1:5" x14ac:dyDescent="0.4">
      <c r="A210" t="s">
        <v>202</v>
      </c>
      <c r="B210" s="37">
        <v>63</v>
      </c>
      <c r="C210" s="38" t="s">
        <v>184</v>
      </c>
      <c r="D210" t="s">
        <v>190</v>
      </c>
    </row>
    <row r="214" spans="1:5" x14ac:dyDescent="0.4">
      <c r="A214" t="s">
        <v>204</v>
      </c>
    </row>
    <row r="215" spans="1:5" x14ac:dyDescent="0.4">
      <c r="A215" t="s">
        <v>203</v>
      </c>
      <c r="B215" t="s">
        <v>202</v>
      </c>
      <c r="C215" s="39" t="s">
        <v>140</v>
      </c>
      <c r="D215" t="s">
        <v>130</v>
      </c>
      <c r="E215" t="s">
        <v>151</v>
      </c>
    </row>
    <row r="216" spans="1:5" x14ac:dyDescent="0.4">
      <c r="A216" t="s">
        <v>202</v>
      </c>
      <c r="B216" s="39"/>
      <c r="C216"/>
      <c r="E216">
        <v>2415</v>
      </c>
    </row>
    <row r="217" spans="1:5" x14ac:dyDescent="0.4">
      <c r="A217" t="s">
        <v>140</v>
      </c>
      <c r="E217">
        <v>2415</v>
      </c>
    </row>
    <row r="218" spans="1:5" x14ac:dyDescent="0.4">
      <c r="A218" t="s">
        <v>130</v>
      </c>
      <c r="E218">
        <v>2415</v>
      </c>
    </row>
    <row r="219" spans="1:5" x14ac:dyDescent="0.4">
      <c r="A219" t="s">
        <v>151</v>
      </c>
      <c r="B219">
        <v>1911</v>
      </c>
      <c r="C219">
        <v>1911</v>
      </c>
      <c r="D219">
        <v>1911</v>
      </c>
    </row>
    <row r="223" spans="1:5" x14ac:dyDescent="0.4">
      <c r="A223" t="s">
        <v>206</v>
      </c>
    </row>
    <row r="224" spans="1:5" x14ac:dyDescent="0.4">
      <c r="C224" s="39" t="s">
        <v>207</v>
      </c>
    </row>
    <row r="225" spans="1:3" x14ac:dyDescent="0.4">
      <c r="A225">
        <v>10</v>
      </c>
      <c r="B225">
        <v>8575</v>
      </c>
      <c r="C225" s="39" t="s">
        <v>208</v>
      </c>
    </row>
    <row r="226" spans="1:3" x14ac:dyDescent="0.4">
      <c r="A226">
        <v>30</v>
      </c>
      <c r="B226">
        <v>7875</v>
      </c>
    </row>
    <row r="227" spans="1:3" x14ac:dyDescent="0.4">
      <c r="A227">
        <v>100</v>
      </c>
      <c r="B227">
        <v>5565</v>
      </c>
    </row>
    <row r="228" spans="1:3" x14ac:dyDescent="0.4">
      <c r="A228">
        <v>1000</v>
      </c>
      <c r="B228">
        <v>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5" sqref="Q5:Q10"/>
    </sheetView>
  </sheetViews>
  <sheetFormatPr defaultColWidth="9" defaultRowHeight="13.15" x14ac:dyDescent="0.4"/>
  <cols>
    <col min="1" max="1" width="18.2109375" customWidth="1"/>
    <col min="2" max="2" width="12.42578125" customWidth="1"/>
    <col min="7" max="8" width="16.5703125" customWidth="1"/>
    <col min="9" max="9" width="15.2109375" customWidth="1"/>
    <col min="10" max="11" width="9.42578125" bestFit="1" customWidth="1"/>
    <col min="12" max="13" width="9.42578125" customWidth="1"/>
    <col min="14" max="15" width="9.42578125" bestFit="1" customWidth="1"/>
    <col min="16" max="17" width="9.42578125" customWidth="1"/>
  </cols>
  <sheetData>
    <row r="1" spans="1:21" ht="13.05" customHeight="1" x14ac:dyDescent="0.4">
      <c r="A1" s="66" t="s">
        <v>1</v>
      </c>
      <c r="B1" s="71" t="s">
        <v>49</v>
      </c>
      <c r="C1" s="73" t="s">
        <v>55</v>
      </c>
      <c r="D1" s="73" t="s">
        <v>56</v>
      </c>
      <c r="E1" s="73" t="s">
        <v>57</v>
      </c>
      <c r="F1" s="73" t="s">
        <v>58</v>
      </c>
      <c r="G1" s="73" t="s">
        <v>64</v>
      </c>
      <c r="H1" s="73" t="s">
        <v>51</v>
      </c>
      <c r="I1" s="67" t="s">
        <v>4</v>
      </c>
      <c r="J1" s="64" t="s">
        <v>46</v>
      </c>
      <c r="K1" s="64"/>
      <c r="L1" s="64" t="s">
        <v>47</v>
      </c>
      <c r="M1" s="64"/>
      <c r="N1" s="64" t="s">
        <v>48</v>
      </c>
      <c r="O1" s="64"/>
      <c r="P1" s="25"/>
      <c r="Q1" s="25"/>
    </row>
    <row r="2" spans="1:21" ht="46.05" customHeight="1" x14ac:dyDescent="0.4">
      <c r="A2" s="66"/>
      <c r="B2" s="72"/>
      <c r="C2" s="74"/>
      <c r="D2" s="74"/>
      <c r="E2" s="74"/>
      <c r="F2" s="74"/>
      <c r="G2" s="74"/>
      <c r="H2" s="74"/>
      <c r="I2" s="67"/>
      <c r="J2" s="1" t="s">
        <v>5</v>
      </c>
      <c r="K2" s="1" t="s">
        <v>6</v>
      </c>
      <c r="L2" s="1" t="s">
        <v>5</v>
      </c>
      <c r="M2" s="1" t="s">
        <v>6</v>
      </c>
      <c r="N2" s="1" t="s">
        <v>5</v>
      </c>
      <c r="O2" s="1" t="s">
        <v>6</v>
      </c>
      <c r="P2" s="26" t="s">
        <v>98</v>
      </c>
      <c r="Q2" s="26" t="s">
        <v>101</v>
      </c>
      <c r="R2" s="14"/>
      <c r="S2" s="14"/>
      <c r="T2" s="14"/>
      <c r="U2" s="14"/>
    </row>
    <row r="3" spans="1:21" ht="46.05" customHeight="1" x14ac:dyDescent="0.4">
      <c r="A3" s="6" t="s">
        <v>60</v>
      </c>
      <c r="B3" s="5" t="s">
        <v>50</v>
      </c>
      <c r="C3" s="6" t="s">
        <v>33</v>
      </c>
      <c r="D3" s="6" t="s">
        <v>34</v>
      </c>
      <c r="E3" s="6" t="s">
        <v>35</v>
      </c>
      <c r="F3" s="6" t="s">
        <v>30</v>
      </c>
      <c r="G3" s="6" t="s">
        <v>32</v>
      </c>
      <c r="H3" s="6" t="s">
        <v>52</v>
      </c>
      <c r="I3" s="8" t="s">
        <v>65</v>
      </c>
      <c r="J3" s="9" t="s">
        <v>96</v>
      </c>
      <c r="K3" s="9" t="s">
        <v>97</v>
      </c>
      <c r="L3" s="9" t="s">
        <v>96</v>
      </c>
      <c r="M3" s="9" t="s">
        <v>97</v>
      </c>
      <c r="N3" s="9" t="s">
        <v>96</v>
      </c>
      <c r="O3" s="9" t="s">
        <v>97</v>
      </c>
      <c r="P3" s="9" t="s">
        <v>99</v>
      </c>
      <c r="Q3" s="9" t="s">
        <v>102</v>
      </c>
      <c r="R3" s="15"/>
      <c r="S3" s="15"/>
      <c r="T3" s="15"/>
      <c r="U3" s="15"/>
    </row>
    <row r="4" spans="1:21" ht="17.55" customHeight="1" x14ac:dyDescent="0.4">
      <c r="A4" s="6"/>
      <c r="B4" s="6" t="s">
        <v>54</v>
      </c>
      <c r="C4" s="6" t="s">
        <v>36</v>
      </c>
      <c r="D4" s="6" t="s">
        <v>37</v>
      </c>
      <c r="E4" s="6" t="s">
        <v>38</v>
      </c>
      <c r="F4" s="6" t="s">
        <v>39</v>
      </c>
      <c r="G4" s="7"/>
      <c r="H4" s="6" t="s">
        <v>53</v>
      </c>
      <c r="I4" s="68" t="s">
        <v>61</v>
      </c>
      <c r="J4" s="69"/>
      <c r="K4" s="69"/>
      <c r="L4" s="69"/>
      <c r="M4" s="69"/>
      <c r="N4" s="69"/>
      <c r="O4" s="70"/>
      <c r="P4" s="27" t="s">
        <v>80</v>
      </c>
      <c r="Q4" s="27" t="s">
        <v>104</v>
      </c>
    </row>
    <row r="5" spans="1:21" ht="13.05" customHeight="1" x14ac:dyDescent="0.4">
      <c r="A5" s="62" t="s">
        <v>59</v>
      </c>
      <c r="B5" s="63" t="s">
        <v>66</v>
      </c>
      <c r="C5" s="63" t="s">
        <v>31</v>
      </c>
      <c r="D5" s="63"/>
      <c r="E5" s="63"/>
      <c r="F5" s="63"/>
      <c r="G5" s="4" t="s">
        <v>40</v>
      </c>
      <c r="H5" s="75"/>
      <c r="I5" s="65" t="s">
        <v>62</v>
      </c>
      <c r="J5" s="3" t="s">
        <v>63</v>
      </c>
      <c r="K5" s="3" t="s">
        <v>63</v>
      </c>
      <c r="L5" s="3" t="s">
        <v>63</v>
      </c>
      <c r="M5" s="3" t="s">
        <v>63</v>
      </c>
      <c r="N5" s="3" t="s">
        <v>63</v>
      </c>
      <c r="O5" s="3" t="s">
        <v>63</v>
      </c>
      <c r="P5" s="59" t="s">
        <v>100</v>
      </c>
      <c r="Q5" s="59" t="s">
        <v>103</v>
      </c>
    </row>
    <row r="6" spans="1:21" ht="13.05" customHeight="1" x14ac:dyDescent="0.4">
      <c r="A6" s="62"/>
      <c r="B6" s="63"/>
      <c r="C6" s="63"/>
      <c r="D6" s="63"/>
      <c r="E6" s="63"/>
      <c r="F6" s="63"/>
      <c r="G6" s="4" t="s">
        <v>41</v>
      </c>
      <c r="H6" s="75"/>
      <c r="I6" s="65"/>
      <c r="J6" s="3" t="s">
        <v>63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63</v>
      </c>
      <c r="P6" s="60"/>
      <c r="Q6" s="60"/>
    </row>
    <row r="7" spans="1:21" ht="13.05" customHeight="1" x14ac:dyDescent="0.4">
      <c r="A7" s="62"/>
      <c r="B7" s="63"/>
      <c r="C7" s="63"/>
      <c r="D7" s="63"/>
      <c r="E7" s="63"/>
      <c r="F7" s="63"/>
      <c r="G7" s="4" t="s">
        <v>42</v>
      </c>
      <c r="H7" s="75"/>
      <c r="I7" s="65"/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60"/>
      <c r="Q7" s="60"/>
    </row>
    <row r="8" spans="1:21" ht="13.05" customHeight="1" x14ac:dyDescent="0.4">
      <c r="A8" s="62"/>
      <c r="B8" s="63"/>
      <c r="C8" s="63"/>
      <c r="D8" s="63"/>
      <c r="E8" s="63"/>
      <c r="F8" s="63"/>
      <c r="G8" s="4" t="s">
        <v>43</v>
      </c>
      <c r="H8" s="75"/>
      <c r="I8" s="65"/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60"/>
      <c r="Q8" s="60"/>
    </row>
    <row r="9" spans="1:21" ht="13.05" customHeight="1" x14ac:dyDescent="0.4">
      <c r="A9" s="62"/>
      <c r="B9" s="63"/>
      <c r="C9" s="63"/>
      <c r="D9" s="63"/>
      <c r="E9" s="63"/>
      <c r="F9" s="63"/>
      <c r="G9" s="4" t="s">
        <v>44</v>
      </c>
      <c r="H9" s="75"/>
      <c r="I9" s="65"/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60"/>
      <c r="Q9" s="60"/>
    </row>
    <row r="10" spans="1:21" x14ac:dyDescent="0.4">
      <c r="A10" s="62"/>
      <c r="B10" s="63"/>
      <c r="C10" s="63"/>
      <c r="D10" s="63"/>
      <c r="E10" s="63"/>
      <c r="F10" s="63"/>
      <c r="G10" s="4" t="s">
        <v>45</v>
      </c>
      <c r="H10" s="75"/>
      <c r="I10" s="65"/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61"/>
      <c r="Q10" s="61"/>
    </row>
  </sheetData>
  <mergeCells count="20">
    <mergeCell ref="G1:G2"/>
    <mergeCell ref="H1:H2"/>
    <mergeCell ref="H5:H10"/>
    <mergeCell ref="B5:B10"/>
    <mergeCell ref="P5:P10"/>
    <mergeCell ref="Q5:Q10"/>
    <mergeCell ref="A5:A10"/>
    <mergeCell ref="C5:F10"/>
    <mergeCell ref="L1:M1"/>
    <mergeCell ref="N1:O1"/>
    <mergeCell ref="I5:I10"/>
    <mergeCell ref="A1:A2"/>
    <mergeCell ref="I1:I2"/>
    <mergeCell ref="J1:K1"/>
    <mergeCell ref="I4:O4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"/>
  <sheetViews>
    <sheetView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AA5" sqref="AA5:AA10"/>
    </sheetView>
  </sheetViews>
  <sheetFormatPr defaultColWidth="9" defaultRowHeight="13.15" x14ac:dyDescent="0.4"/>
  <cols>
    <col min="1" max="1" width="18.2109375" customWidth="1"/>
    <col min="2" max="2" width="12.42578125" customWidth="1"/>
    <col min="7" max="7" width="16.5703125" customWidth="1"/>
    <col min="8" max="8" width="14.2109375" customWidth="1"/>
    <col min="9" max="9" width="15.2109375" customWidth="1"/>
    <col min="10" max="11" width="9.42578125" bestFit="1" customWidth="1"/>
    <col min="12" max="13" width="9.42578125" customWidth="1"/>
    <col min="14" max="15" width="9.42578125" bestFit="1" customWidth="1"/>
    <col min="16" max="16" width="20.5703125" customWidth="1"/>
    <col min="17" max="17" width="35.42578125" customWidth="1"/>
    <col min="18" max="18" width="11.42578125" customWidth="1"/>
    <col min="23" max="23" width="25.2109375" customWidth="1"/>
    <col min="24" max="24" width="33" bestFit="1" customWidth="1"/>
    <col min="25" max="25" width="9.42578125" customWidth="1"/>
    <col min="26" max="26" width="16.2109375" customWidth="1"/>
    <col min="27" max="27" width="22.5703125" customWidth="1"/>
  </cols>
  <sheetData>
    <row r="1" spans="1:27" ht="13.05" customHeight="1" x14ac:dyDescent="0.4">
      <c r="A1" s="66" t="s">
        <v>1</v>
      </c>
      <c r="B1" s="76" t="s">
        <v>49</v>
      </c>
      <c r="C1" s="66" t="s">
        <v>55</v>
      </c>
      <c r="D1" s="66" t="s">
        <v>56</v>
      </c>
      <c r="E1" s="66" t="s">
        <v>57</v>
      </c>
      <c r="F1" s="66" t="s">
        <v>58</v>
      </c>
      <c r="G1" s="66" t="s">
        <v>64</v>
      </c>
      <c r="H1" s="66" t="s">
        <v>51</v>
      </c>
      <c r="I1" s="67" t="s">
        <v>4</v>
      </c>
      <c r="J1" s="64" t="s">
        <v>46</v>
      </c>
      <c r="K1" s="64"/>
      <c r="L1" s="64" t="s">
        <v>47</v>
      </c>
      <c r="M1" s="64"/>
      <c r="N1" s="64" t="s">
        <v>48</v>
      </c>
      <c r="O1" s="64"/>
      <c r="P1" s="10"/>
      <c r="Q1" s="10"/>
      <c r="R1" s="67" t="s">
        <v>67</v>
      </c>
      <c r="S1" s="67"/>
      <c r="T1" s="67"/>
      <c r="U1" s="67"/>
      <c r="V1" s="67"/>
      <c r="W1" s="81" t="s">
        <v>89</v>
      </c>
      <c r="X1" s="81"/>
      <c r="Y1" s="25"/>
      <c r="Z1" s="25"/>
    </row>
    <row r="2" spans="1:27" ht="46.05" customHeight="1" x14ac:dyDescent="0.4">
      <c r="A2" s="66"/>
      <c r="B2" s="76"/>
      <c r="C2" s="66"/>
      <c r="D2" s="66"/>
      <c r="E2" s="66"/>
      <c r="F2" s="66"/>
      <c r="G2" s="66"/>
      <c r="H2" s="66"/>
      <c r="I2" s="67"/>
      <c r="J2" s="10" t="s">
        <v>5</v>
      </c>
      <c r="K2" s="10" t="s">
        <v>6</v>
      </c>
      <c r="L2" s="10" t="s">
        <v>5</v>
      </c>
      <c r="M2" s="10" t="s">
        <v>6</v>
      </c>
      <c r="N2" s="10" t="s">
        <v>5</v>
      </c>
      <c r="O2" s="10" t="s">
        <v>6</v>
      </c>
      <c r="P2" s="10" t="s">
        <v>69</v>
      </c>
      <c r="Q2" s="22" t="s">
        <v>88</v>
      </c>
      <c r="R2" s="67" t="s">
        <v>68</v>
      </c>
      <c r="S2" s="67"/>
      <c r="T2" s="67"/>
      <c r="U2" s="67"/>
      <c r="V2" s="67"/>
      <c r="W2" s="85" t="s">
        <v>90</v>
      </c>
      <c r="X2" s="85"/>
      <c r="Y2" s="26" t="s">
        <v>98</v>
      </c>
      <c r="Z2" s="26" t="s">
        <v>101</v>
      </c>
    </row>
    <row r="3" spans="1:27" ht="46.05" customHeight="1" x14ac:dyDescent="0.4">
      <c r="A3" s="13" t="s">
        <v>60</v>
      </c>
      <c r="B3" s="5" t="s">
        <v>50</v>
      </c>
      <c r="C3" s="13" t="s">
        <v>33</v>
      </c>
      <c r="D3" s="13" t="s">
        <v>34</v>
      </c>
      <c r="E3" s="13" t="s">
        <v>35</v>
      </c>
      <c r="F3" s="13" t="s">
        <v>30</v>
      </c>
      <c r="G3" s="13" t="s">
        <v>32</v>
      </c>
      <c r="H3" s="13" t="s">
        <v>52</v>
      </c>
      <c r="I3" s="23" t="s">
        <v>65</v>
      </c>
      <c r="J3" s="9" t="s">
        <v>96</v>
      </c>
      <c r="K3" s="9" t="s">
        <v>97</v>
      </c>
      <c r="L3" s="9" t="s">
        <v>96</v>
      </c>
      <c r="M3" s="9" t="s">
        <v>97</v>
      </c>
      <c r="N3" s="9" t="s">
        <v>96</v>
      </c>
      <c r="O3" s="9" t="s">
        <v>97</v>
      </c>
      <c r="P3" s="10" t="s">
        <v>70</v>
      </c>
      <c r="Q3" s="10"/>
      <c r="R3" s="67" t="s">
        <v>83</v>
      </c>
      <c r="S3" s="67"/>
      <c r="T3" s="67"/>
      <c r="U3" s="67"/>
      <c r="V3" s="67"/>
      <c r="W3" s="10" t="s">
        <v>84</v>
      </c>
      <c r="X3" s="10" t="s">
        <v>85</v>
      </c>
      <c r="Y3" s="9" t="s">
        <v>99</v>
      </c>
      <c r="Z3" s="9" t="s">
        <v>102</v>
      </c>
    </row>
    <row r="4" spans="1:27" ht="17.55" customHeight="1" x14ac:dyDescent="0.4">
      <c r="A4" s="13"/>
      <c r="B4" s="13" t="s">
        <v>54</v>
      </c>
      <c r="C4" s="13" t="s">
        <v>36</v>
      </c>
      <c r="D4" s="13" t="s">
        <v>37</v>
      </c>
      <c r="E4" s="13" t="s">
        <v>38</v>
      </c>
      <c r="F4" s="13" t="s">
        <v>39</v>
      </c>
      <c r="G4" s="7"/>
      <c r="H4" s="13" t="s">
        <v>53</v>
      </c>
      <c r="I4" s="67" t="s">
        <v>61</v>
      </c>
      <c r="J4" s="67"/>
      <c r="K4" s="67"/>
      <c r="L4" s="67"/>
      <c r="M4" s="67"/>
      <c r="N4" s="67"/>
      <c r="O4" s="67"/>
      <c r="P4" s="10" t="s">
        <v>80</v>
      </c>
      <c r="Q4" s="10" t="s">
        <v>82</v>
      </c>
      <c r="R4" s="17" t="s">
        <v>81</v>
      </c>
      <c r="S4" s="18">
        <v>14</v>
      </c>
      <c r="T4" s="18">
        <v>56</v>
      </c>
      <c r="U4" s="18">
        <v>222</v>
      </c>
      <c r="V4" s="19" t="s">
        <v>71</v>
      </c>
      <c r="W4" s="84" t="s">
        <v>87</v>
      </c>
      <c r="X4" s="84"/>
      <c r="Y4" s="27" t="s">
        <v>104</v>
      </c>
      <c r="Z4" s="10" t="s">
        <v>93</v>
      </c>
    </row>
    <row r="5" spans="1:27" ht="13.05" customHeight="1" x14ac:dyDescent="0.4">
      <c r="A5" s="62" t="s">
        <v>59</v>
      </c>
      <c r="B5" s="63" t="s">
        <v>66</v>
      </c>
      <c r="C5" s="63" t="s">
        <v>31</v>
      </c>
      <c r="D5" s="63"/>
      <c r="E5" s="63"/>
      <c r="F5" s="63"/>
      <c r="G5" s="11" t="s">
        <v>40</v>
      </c>
      <c r="H5" s="75"/>
      <c r="I5" s="65" t="s">
        <v>62</v>
      </c>
      <c r="J5" s="12" t="s">
        <v>63</v>
      </c>
      <c r="K5" s="12" t="s">
        <v>63</v>
      </c>
      <c r="L5" s="12" t="s">
        <v>63</v>
      </c>
      <c r="M5" s="12" t="s">
        <v>63</v>
      </c>
      <c r="N5" s="12" t="s">
        <v>63</v>
      </c>
      <c r="O5" s="12" t="s">
        <v>63</v>
      </c>
      <c r="P5" s="77" t="s">
        <v>78</v>
      </c>
      <c r="Q5" s="77" t="s">
        <v>86</v>
      </c>
      <c r="R5" s="20" t="s">
        <v>77</v>
      </c>
      <c r="S5" s="79" t="s">
        <v>79</v>
      </c>
      <c r="T5" s="79"/>
      <c r="U5" s="79"/>
      <c r="V5" s="79"/>
      <c r="W5" s="80" t="s">
        <v>91</v>
      </c>
      <c r="X5" s="80" t="s">
        <v>92</v>
      </c>
      <c r="Y5" s="59" t="s">
        <v>100</v>
      </c>
      <c r="Z5" s="59" t="s">
        <v>105</v>
      </c>
      <c r="AA5" s="82"/>
    </row>
    <row r="6" spans="1:27" ht="13.05" customHeight="1" x14ac:dyDescent="0.4">
      <c r="A6" s="62"/>
      <c r="B6" s="63"/>
      <c r="C6" s="63"/>
      <c r="D6" s="63"/>
      <c r="E6" s="63"/>
      <c r="F6" s="63"/>
      <c r="G6" s="11" t="s">
        <v>41</v>
      </c>
      <c r="H6" s="75"/>
      <c r="I6" s="65"/>
      <c r="J6" s="12" t="s">
        <v>63</v>
      </c>
      <c r="K6" s="12" t="s">
        <v>63</v>
      </c>
      <c r="L6" s="12" t="s">
        <v>63</v>
      </c>
      <c r="M6" s="12" t="s">
        <v>63</v>
      </c>
      <c r="N6" s="12" t="s">
        <v>63</v>
      </c>
      <c r="O6" s="12" t="s">
        <v>63</v>
      </c>
      <c r="P6" s="78"/>
      <c r="Q6" s="77"/>
      <c r="R6" s="21" t="s">
        <v>72</v>
      </c>
      <c r="S6" s="16">
        <v>14600</v>
      </c>
      <c r="T6" s="16">
        <v>17520</v>
      </c>
      <c r="U6" s="16">
        <v>20440</v>
      </c>
      <c r="V6" s="16">
        <v>29200</v>
      </c>
      <c r="W6" s="80"/>
      <c r="X6" s="80"/>
      <c r="Y6" s="60"/>
      <c r="Z6" s="60"/>
      <c r="AA6" s="83"/>
    </row>
    <row r="7" spans="1:27" ht="13.05" customHeight="1" x14ac:dyDescent="0.4">
      <c r="A7" s="62"/>
      <c r="B7" s="63"/>
      <c r="C7" s="63"/>
      <c r="D7" s="63"/>
      <c r="E7" s="63"/>
      <c r="F7" s="63"/>
      <c r="G7" s="11" t="s">
        <v>42</v>
      </c>
      <c r="H7" s="75"/>
      <c r="I7" s="65"/>
      <c r="J7" s="12" t="s">
        <v>63</v>
      </c>
      <c r="K7" s="12" t="s">
        <v>63</v>
      </c>
      <c r="L7" s="12" t="s">
        <v>63</v>
      </c>
      <c r="M7" s="12" t="s">
        <v>63</v>
      </c>
      <c r="N7" s="12" t="s">
        <v>63</v>
      </c>
      <c r="O7" s="12" t="s">
        <v>63</v>
      </c>
      <c r="P7" s="78"/>
      <c r="Q7" s="77"/>
      <c r="R7" s="21" t="s">
        <v>73</v>
      </c>
      <c r="S7" s="16">
        <v>19800</v>
      </c>
      <c r="T7" s="16">
        <v>23760</v>
      </c>
      <c r="U7" s="16">
        <v>27720</v>
      </c>
      <c r="V7" s="16">
        <v>39600</v>
      </c>
      <c r="W7" s="80"/>
      <c r="X7" s="80"/>
      <c r="Y7" s="60"/>
      <c r="Z7" s="60"/>
      <c r="AA7" s="83"/>
    </row>
    <row r="8" spans="1:27" ht="13.05" customHeight="1" x14ac:dyDescent="0.4">
      <c r="A8" s="62"/>
      <c r="B8" s="63"/>
      <c r="C8" s="63"/>
      <c r="D8" s="63"/>
      <c r="E8" s="63"/>
      <c r="F8" s="63"/>
      <c r="G8" s="11" t="s">
        <v>43</v>
      </c>
      <c r="H8" s="75"/>
      <c r="I8" s="65"/>
      <c r="J8" s="12" t="s">
        <v>63</v>
      </c>
      <c r="K8" s="12" t="s">
        <v>63</v>
      </c>
      <c r="L8" s="12" t="s">
        <v>63</v>
      </c>
      <c r="M8" s="12" t="s">
        <v>63</v>
      </c>
      <c r="N8" s="12" t="s">
        <v>63</v>
      </c>
      <c r="O8" s="12" t="s">
        <v>63</v>
      </c>
      <c r="P8" s="78"/>
      <c r="Q8" s="77"/>
      <c r="R8" s="21" t="s">
        <v>74</v>
      </c>
      <c r="S8" s="16">
        <v>26400</v>
      </c>
      <c r="T8" s="16">
        <v>31680</v>
      </c>
      <c r="U8" s="16">
        <v>36960</v>
      </c>
      <c r="V8" s="16">
        <v>52800</v>
      </c>
      <c r="W8" s="80"/>
      <c r="X8" s="80"/>
      <c r="Y8" s="60"/>
      <c r="Z8" s="60"/>
      <c r="AA8" s="83"/>
    </row>
    <row r="9" spans="1:27" ht="13.05" customHeight="1" x14ac:dyDescent="0.4">
      <c r="A9" s="62"/>
      <c r="B9" s="63"/>
      <c r="C9" s="63"/>
      <c r="D9" s="63"/>
      <c r="E9" s="63"/>
      <c r="F9" s="63"/>
      <c r="G9" s="11" t="s">
        <v>44</v>
      </c>
      <c r="H9" s="75"/>
      <c r="I9" s="65"/>
      <c r="J9" s="12" t="s">
        <v>63</v>
      </c>
      <c r="K9" s="12" t="s">
        <v>63</v>
      </c>
      <c r="L9" s="12" t="s">
        <v>63</v>
      </c>
      <c r="M9" s="12" t="s">
        <v>63</v>
      </c>
      <c r="N9" s="12" t="s">
        <v>63</v>
      </c>
      <c r="O9" s="12" t="s">
        <v>63</v>
      </c>
      <c r="P9" s="78"/>
      <c r="Q9" s="77"/>
      <c r="R9" s="21" t="s">
        <v>75</v>
      </c>
      <c r="S9" s="16">
        <v>35200</v>
      </c>
      <c r="T9" s="16">
        <v>42240</v>
      </c>
      <c r="U9" s="16">
        <v>49280</v>
      </c>
      <c r="V9" s="16">
        <v>70400</v>
      </c>
      <c r="W9" s="80"/>
      <c r="X9" s="80"/>
      <c r="Y9" s="60"/>
      <c r="Z9" s="60"/>
      <c r="AA9" s="83"/>
    </row>
    <row r="10" spans="1:27" x14ac:dyDescent="0.4">
      <c r="A10" s="62"/>
      <c r="B10" s="63"/>
      <c r="C10" s="63"/>
      <c r="D10" s="63"/>
      <c r="E10" s="63"/>
      <c r="F10" s="63"/>
      <c r="G10" s="11" t="s">
        <v>45</v>
      </c>
      <c r="H10" s="75"/>
      <c r="I10" s="65"/>
      <c r="J10" s="12" t="s">
        <v>63</v>
      </c>
      <c r="K10" s="12" t="s">
        <v>63</v>
      </c>
      <c r="L10" s="12" t="s">
        <v>63</v>
      </c>
      <c r="M10" s="12" t="s">
        <v>63</v>
      </c>
      <c r="N10" s="12" t="s">
        <v>63</v>
      </c>
      <c r="O10" s="12" t="s">
        <v>63</v>
      </c>
      <c r="P10" s="78"/>
      <c r="Q10" s="77"/>
      <c r="R10" s="21" t="s">
        <v>76</v>
      </c>
      <c r="S10" s="16">
        <v>50000</v>
      </c>
      <c r="T10" s="16">
        <v>60000</v>
      </c>
      <c r="U10" s="16">
        <v>70000</v>
      </c>
      <c r="V10" s="16">
        <v>100000</v>
      </c>
      <c r="W10" s="80"/>
      <c r="X10" s="80"/>
      <c r="Y10" s="61"/>
      <c r="Z10" s="61"/>
      <c r="AA10" s="83"/>
    </row>
  </sheetData>
  <mergeCells count="32">
    <mergeCell ref="AA5:AA10"/>
    <mergeCell ref="Q5:Q10"/>
    <mergeCell ref="W4:X4"/>
    <mergeCell ref="W5:W10"/>
    <mergeCell ref="W2:X2"/>
    <mergeCell ref="R3:V3"/>
    <mergeCell ref="R2:V2"/>
    <mergeCell ref="Y5:Y10"/>
    <mergeCell ref="Z5:Z10"/>
    <mergeCell ref="R1:V1"/>
    <mergeCell ref="P5:P10"/>
    <mergeCell ref="S5:V5"/>
    <mergeCell ref="X5:X10"/>
    <mergeCell ref="W1:X1"/>
    <mergeCell ref="I4:O4"/>
    <mergeCell ref="A5:A10"/>
    <mergeCell ref="B5:B10"/>
    <mergeCell ref="C5:F10"/>
    <mergeCell ref="H5:H10"/>
    <mergeCell ref="I5:I10"/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M34" sqref="M34:N39"/>
    </sheetView>
  </sheetViews>
  <sheetFormatPr defaultColWidth="9" defaultRowHeight="13.15" x14ac:dyDescent="0.4"/>
  <cols>
    <col min="9" max="9" width="11.5703125" customWidth="1"/>
    <col min="10" max="10" width="11.42578125" customWidth="1"/>
    <col min="11" max="11" width="11.78515625" customWidth="1"/>
    <col min="12" max="12" width="11.42578125" customWidth="1"/>
    <col min="13" max="13" width="12.42578125" customWidth="1"/>
    <col min="14" max="14" width="12" customWidth="1"/>
  </cols>
  <sheetData>
    <row r="1" spans="1:14" x14ac:dyDescent="0.4">
      <c r="A1" s="107" t="s">
        <v>0</v>
      </c>
      <c r="B1" s="109" t="s">
        <v>1</v>
      </c>
      <c r="C1" s="109"/>
      <c r="D1" s="109" t="s">
        <v>2</v>
      </c>
      <c r="E1" s="109"/>
      <c r="F1" s="107" t="s">
        <v>3</v>
      </c>
      <c r="G1" s="111" t="s">
        <v>4</v>
      </c>
      <c r="H1" s="112"/>
      <c r="I1" s="115" t="s">
        <v>21</v>
      </c>
      <c r="J1" s="115"/>
      <c r="K1" s="115" t="s">
        <v>22</v>
      </c>
      <c r="L1" s="115"/>
      <c r="M1" s="115" t="s">
        <v>20</v>
      </c>
      <c r="N1" s="115"/>
    </row>
    <row r="2" spans="1:14" ht="46.05" customHeight="1" x14ac:dyDescent="0.4">
      <c r="A2" s="108"/>
      <c r="B2" s="110"/>
      <c r="C2" s="110"/>
      <c r="D2" s="110"/>
      <c r="E2" s="110"/>
      <c r="F2" s="108"/>
      <c r="G2" s="113"/>
      <c r="H2" s="114"/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</row>
    <row r="3" spans="1:14" ht="46.05" customHeight="1" x14ac:dyDescent="0.4">
      <c r="A3" s="24" t="s">
        <v>95</v>
      </c>
      <c r="B3" s="118" t="s">
        <v>60</v>
      </c>
      <c r="C3" s="119"/>
      <c r="D3" s="120" t="s">
        <v>32</v>
      </c>
      <c r="E3" s="118"/>
      <c r="F3" s="24" t="s">
        <v>94</v>
      </c>
      <c r="G3" s="68" t="s">
        <v>65</v>
      </c>
      <c r="H3" s="70"/>
      <c r="I3" s="9" t="s">
        <v>96</v>
      </c>
      <c r="J3" s="9" t="s">
        <v>97</v>
      </c>
      <c r="K3" s="9" t="s">
        <v>96</v>
      </c>
      <c r="L3" s="9" t="s">
        <v>97</v>
      </c>
      <c r="M3" s="9" t="s">
        <v>96</v>
      </c>
      <c r="N3" s="9" t="s">
        <v>97</v>
      </c>
    </row>
    <row r="4" spans="1:14" x14ac:dyDescent="0.4">
      <c r="A4" s="98">
        <v>1</v>
      </c>
      <c r="B4" s="101" t="s">
        <v>7</v>
      </c>
      <c r="C4" s="102"/>
      <c r="D4" s="89" t="s">
        <v>8</v>
      </c>
      <c r="E4" s="90"/>
      <c r="F4" s="98" t="s">
        <v>9</v>
      </c>
      <c r="G4" s="91">
        <v>100000</v>
      </c>
      <c r="H4" s="92"/>
      <c r="I4" s="2">
        <v>305000</v>
      </c>
      <c r="J4" s="2">
        <v>320000</v>
      </c>
      <c r="K4" s="2">
        <v>305000</v>
      </c>
      <c r="L4" s="2">
        <v>320000</v>
      </c>
      <c r="M4" s="97">
        <v>120000</v>
      </c>
      <c r="N4" s="97"/>
    </row>
    <row r="5" spans="1:14" x14ac:dyDescent="0.4">
      <c r="A5" s="99"/>
      <c r="B5" s="103"/>
      <c r="C5" s="104"/>
      <c r="D5" s="89" t="s">
        <v>10</v>
      </c>
      <c r="E5" s="90"/>
      <c r="F5" s="99"/>
      <c r="G5" s="93"/>
      <c r="H5" s="94"/>
      <c r="I5" s="2">
        <v>242000</v>
      </c>
      <c r="J5" s="2">
        <v>254000</v>
      </c>
      <c r="K5" s="2">
        <v>242000</v>
      </c>
      <c r="L5" s="2">
        <v>254000</v>
      </c>
      <c r="M5" s="97"/>
      <c r="N5" s="97"/>
    </row>
    <row r="6" spans="1:14" x14ac:dyDescent="0.4">
      <c r="A6" s="99"/>
      <c r="B6" s="103"/>
      <c r="C6" s="104"/>
      <c r="D6" s="89" t="s">
        <v>11</v>
      </c>
      <c r="E6" s="90"/>
      <c r="F6" s="99"/>
      <c r="G6" s="93"/>
      <c r="H6" s="94"/>
      <c r="I6" s="2">
        <v>135000</v>
      </c>
      <c r="J6" s="2">
        <v>142000</v>
      </c>
      <c r="K6" s="2">
        <v>135000</v>
      </c>
      <c r="L6" s="2">
        <v>142000</v>
      </c>
      <c r="M6" s="97"/>
      <c r="N6" s="97"/>
    </row>
    <row r="7" spans="1:14" x14ac:dyDescent="0.4">
      <c r="A7" s="99"/>
      <c r="B7" s="103"/>
      <c r="C7" s="104"/>
      <c r="D7" s="89" t="s">
        <v>12</v>
      </c>
      <c r="E7" s="90"/>
      <c r="F7" s="99"/>
      <c r="G7" s="93"/>
      <c r="H7" s="94"/>
      <c r="I7" s="2">
        <v>122000</v>
      </c>
      <c r="J7" s="2">
        <v>128000</v>
      </c>
      <c r="K7" s="2">
        <v>122000</v>
      </c>
      <c r="L7" s="2">
        <v>128000</v>
      </c>
      <c r="M7" s="97"/>
      <c r="N7" s="97"/>
    </row>
    <row r="8" spans="1:14" x14ac:dyDescent="0.4">
      <c r="A8" s="99"/>
      <c r="B8" s="103"/>
      <c r="C8" s="104"/>
      <c r="D8" s="89" t="s">
        <v>13</v>
      </c>
      <c r="E8" s="90"/>
      <c r="F8" s="99"/>
      <c r="G8" s="93"/>
      <c r="H8" s="94"/>
      <c r="I8" s="2">
        <v>117000</v>
      </c>
      <c r="J8" s="2">
        <v>123000</v>
      </c>
      <c r="K8" s="2">
        <v>117000</v>
      </c>
      <c r="L8" s="2">
        <v>123000</v>
      </c>
      <c r="M8" s="97"/>
      <c r="N8" s="97"/>
    </row>
    <row r="9" spans="1:14" x14ac:dyDescent="0.4">
      <c r="A9" s="100"/>
      <c r="B9" s="105"/>
      <c r="C9" s="106"/>
      <c r="D9" s="89" t="s">
        <v>14</v>
      </c>
      <c r="E9" s="90"/>
      <c r="F9" s="100"/>
      <c r="G9" s="95"/>
      <c r="H9" s="96"/>
      <c r="I9" s="2">
        <v>115000</v>
      </c>
      <c r="J9" s="2">
        <v>121000</v>
      </c>
      <c r="K9" s="2">
        <v>115000</v>
      </c>
      <c r="L9" s="2">
        <v>121000</v>
      </c>
      <c r="M9" s="97"/>
      <c r="N9" s="97"/>
    </row>
    <row r="10" spans="1:14" x14ac:dyDescent="0.4">
      <c r="A10" s="98">
        <v>2</v>
      </c>
      <c r="B10" s="101" t="s">
        <v>15</v>
      </c>
      <c r="C10" s="102"/>
      <c r="D10" s="89" t="s">
        <v>8</v>
      </c>
      <c r="E10" s="90"/>
      <c r="F10" s="98" t="s">
        <v>9</v>
      </c>
      <c r="G10" s="91">
        <v>98000</v>
      </c>
      <c r="H10" s="92"/>
      <c r="I10" s="2">
        <v>303000</v>
      </c>
      <c r="J10" s="2">
        <v>318000</v>
      </c>
      <c r="K10" s="2">
        <v>303000</v>
      </c>
      <c r="L10" s="2">
        <v>318000</v>
      </c>
      <c r="M10" s="97">
        <v>118000</v>
      </c>
      <c r="N10" s="97"/>
    </row>
    <row r="11" spans="1:14" x14ac:dyDescent="0.4">
      <c r="A11" s="99"/>
      <c r="B11" s="103"/>
      <c r="C11" s="104"/>
      <c r="D11" s="89" t="s">
        <v>10</v>
      </c>
      <c r="E11" s="90"/>
      <c r="F11" s="99"/>
      <c r="G11" s="93"/>
      <c r="H11" s="94"/>
      <c r="I11" s="2">
        <v>240000</v>
      </c>
      <c r="J11" s="2">
        <v>252000</v>
      </c>
      <c r="K11" s="2">
        <v>240000</v>
      </c>
      <c r="L11" s="2">
        <v>252000</v>
      </c>
      <c r="M11" s="97"/>
      <c r="N11" s="97"/>
    </row>
    <row r="12" spans="1:14" x14ac:dyDescent="0.4">
      <c r="A12" s="99"/>
      <c r="B12" s="103"/>
      <c r="C12" s="104"/>
      <c r="D12" s="89" t="s">
        <v>11</v>
      </c>
      <c r="E12" s="90"/>
      <c r="F12" s="99"/>
      <c r="G12" s="93"/>
      <c r="H12" s="94"/>
      <c r="I12" s="2">
        <v>133000</v>
      </c>
      <c r="J12" s="2">
        <v>140000</v>
      </c>
      <c r="K12" s="2">
        <v>133000</v>
      </c>
      <c r="L12" s="2">
        <v>140000</v>
      </c>
      <c r="M12" s="97"/>
      <c r="N12" s="97"/>
    </row>
    <row r="13" spans="1:14" x14ac:dyDescent="0.4">
      <c r="A13" s="99"/>
      <c r="B13" s="103"/>
      <c r="C13" s="104"/>
      <c r="D13" s="89" t="s">
        <v>12</v>
      </c>
      <c r="E13" s="90"/>
      <c r="F13" s="99"/>
      <c r="G13" s="93"/>
      <c r="H13" s="94"/>
      <c r="I13" s="2">
        <v>121000</v>
      </c>
      <c r="J13" s="2">
        <v>127000</v>
      </c>
      <c r="K13" s="2">
        <v>121000</v>
      </c>
      <c r="L13" s="2">
        <v>127000</v>
      </c>
      <c r="M13" s="97"/>
      <c r="N13" s="97"/>
    </row>
    <row r="14" spans="1:14" x14ac:dyDescent="0.4">
      <c r="A14" s="99"/>
      <c r="B14" s="103"/>
      <c r="C14" s="104"/>
      <c r="D14" s="89" t="s">
        <v>13</v>
      </c>
      <c r="E14" s="90"/>
      <c r="F14" s="99"/>
      <c r="G14" s="93"/>
      <c r="H14" s="94"/>
      <c r="I14" s="2">
        <v>116000</v>
      </c>
      <c r="J14" s="2">
        <v>122000</v>
      </c>
      <c r="K14" s="2">
        <v>116000</v>
      </c>
      <c r="L14" s="2">
        <v>122000</v>
      </c>
      <c r="M14" s="97"/>
      <c r="N14" s="97"/>
    </row>
    <row r="15" spans="1:14" x14ac:dyDescent="0.4">
      <c r="A15" s="100"/>
      <c r="B15" s="105"/>
      <c r="C15" s="106"/>
      <c r="D15" s="89" t="s">
        <v>14</v>
      </c>
      <c r="E15" s="90"/>
      <c r="F15" s="100"/>
      <c r="G15" s="95"/>
      <c r="H15" s="96"/>
      <c r="I15" s="2">
        <v>114000</v>
      </c>
      <c r="J15" s="2">
        <v>120000</v>
      </c>
      <c r="K15" s="2">
        <v>114000</v>
      </c>
      <c r="L15" s="2">
        <v>120000</v>
      </c>
      <c r="M15" s="97"/>
      <c r="N15" s="97"/>
    </row>
    <row r="16" spans="1:14" x14ac:dyDescent="0.4">
      <c r="A16" s="98">
        <v>3</v>
      </c>
      <c r="B16" s="101" t="s">
        <v>16</v>
      </c>
      <c r="C16" s="102"/>
      <c r="D16" s="89" t="s">
        <v>8</v>
      </c>
      <c r="E16" s="90"/>
      <c r="F16" s="98" t="s">
        <v>9</v>
      </c>
      <c r="G16" s="91">
        <v>100000</v>
      </c>
      <c r="H16" s="92"/>
      <c r="I16" s="2">
        <v>305000</v>
      </c>
      <c r="J16" s="2">
        <v>320000</v>
      </c>
      <c r="K16" s="2">
        <v>305000</v>
      </c>
      <c r="L16" s="2">
        <v>320000</v>
      </c>
      <c r="M16" s="97">
        <v>120000</v>
      </c>
      <c r="N16" s="97"/>
    </row>
    <row r="17" spans="1:14" x14ac:dyDescent="0.4">
      <c r="A17" s="99"/>
      <c r="B17" s="103"/>
      <c r="C17" s="104"/>
      <c r="D17" s="89" t="s">
        <v>10</v>
      </c>
      <c r="E17" s="90"/>
      <c r="F17" s="99"/>
      <c r="G17" s="93"/>
      <c r="H17" s="94"/>
      <c r="I17" s="2">
        <v>242000</v>
      </c>
      <c r="J17" s="2">
        <v>254000</v>
      </c>
      <c r="K17" s="2">
        <v>242000</v>
      </c>
      <c r="L17" s="2">
        <v>254000</v>
      </c>
      <c r="M17" s="97"/>
      <c r="N17" s="97"/>
    </row>
    <row r="18" spans="1:14" x14ac:dyDescent="0.4">
      <c r="A18" s="99"/>
      <c r="B18" s="103"/>
      <c r="C18" s="104"/>
      <c r="D18" s="89" t="s">
        <v>11</v>
      </c>
      <c r="E18" s="90"/>
      <c r="F18" s="99"/>
      <c r="G18" s="93"/>
      <c r="H18" s="94"/>
      <c r="I18" s="2">
        <v>135000</v>
      </c>
      <c r="J18" s="2">
        <v>142000</v>
      </c>
      <c r="K18" s="2">
        <v>135000</v>
      </c>
      <c r="L18" s="2">
        <v>142000</v>
      </c>
      <c r="M18" s="97"/>
      <c r="N18" s="97"/>
    </row>
    <row r="19" spans="1:14" x14ac:dyDescent="0.4">
      <c r="A19" s="99"/>
      <c r="B19" s="103"/>
      <c r="C19" s="104"/>
      <c r="D19" s="89" t="s">
        <v>12</v>
      </c>
      <c r="E19" s="90"/>
      <c r="F19" s="99"/>
      <c r="G19" s="93"/>
      <c r="H19" s="94"/>
      <c r="I19" s="2">
        <v>122000</v>
      </c>
      <c r="J19" s="2">
        <v>128000</v>
      </c>
      <c r="K19" s="2">
        <v>122000</v>
      </c>
      <c r="L19" s="2">
        <v>128000</v>
      </c>
      <c r="M19" s="97"/>
      <c r="N19" s="97"/>
    </row>
    <row r="20" spans="1:14" x14ac:dyDescent="0.4">
      <c r="A20" s="99"/>
      <c r="B20" s="103"/>
      <c r="C20" s="104"/>
      <c r="D20" s="89" t="s">
        <v>13</v>
      </c>
      <c r="E20" s="90"/>
      <c r="F20" s="99"/>
      <c r="G20" s="93"/>
      <c r="H20" s="94"/>
      <c r="I20" s="2">
        <v>117000</v>
      </c>
      <c r="J20" s="2">
        <v>123000</v>
      </c>
      <c r="K20" s="2">
        <v>117000</v>
      </c>
      <c r="L20" s="2">
        <v>123000</v>
      </c>
      <c r="M20" s="97"/>
      <c r="N20" s="97"/>
    </row>
    <row r="21" spans="1:14" x14ac:dyDescent="0.4">
      <c r="A21" s="100"/>
      <c r="B21" s="105"/>
      <c r="C21" s="106"/>
      <c r="D21" s="89" t="s">
        <v>14</v>
      </c>
      <c r="E21" s="90"/>
      <c r="F21" s="100"/>
      <c r="G21" s="95"/>
      <c r="H21" s="96"/>
      <c r="I21" s="2">
        <v>115000</v>
      </c>
      <c r="J21" s="2">
        <v>121000</v>
      </c>
      <c r="K21" s="2">
        <v>115000</v>
      </c>
      <c r="L21" s="2">
        <v>121000</v>
      </c>
      <c r="M21" s="97"/>
      <c r="N21" s="97"/>
    </row>
    <row r="22" spans="1:14" x14ac:dyDescent="0.4">
      <c r="A22" s="98">
        <v>4</v>
      </c>
      <c r="B22" s="101" t="s">
        <v>17</v>
      </c>
      <c r="C22" s="102"/>
      <c r="D22" s="89" t="s">
        <v>8</v>
      </c>
      <c r="E22" s="90"/>
      <c r="F22" s="98" t="s">
        <v>18</v>
      </c>
      <c r="G22" s="91">
        <v>112000</v>
      </c>
      <c r="H22" s="92"/>
      <c r="I22" s="2">
        <v>358000</v>
      </c>
      <c r="J22" s="2">
        <v>375000</v>
      </c>
      <c r="K22" s="2">
        <v>358000</v>
      </c>
      <c r="L22" s="2">
        <v>375000</v>
      </c>
      <c r="M22" s="2">
        <v>358000</v>
      </c>
      <c r="N22" s="2">
        <v>375000</v>
      </c>
    </row>
    <row r="23" spans="1:14" x14ac:dyDescent="0.4">
      <c r="A23" s="99"/>
      <c r="B23" s="103"/>
      <c r="C23" s="104"/>
      <c r="D23" s="89" t="s">
        <v>10</v>
      </c>
      <c r="E23" s="90"/>
      <c r="F23" s="99"/>
      <c r="G23" s="93"/>
      <c r="H23" s="94"/>
      <c r="I23" s="2">
        <v>280000</v>
      </c>
      <c r="J23" s="2">
        <v>294000</v>
      </c>
      <c r="K23" s="2">
        <v>280000</v>
      </c>
      <c r="L23" s="2">
        <v>294000</v>
      </c>
      <c r="M23" s="2">
        <v>280000</v>
      </c>
      <c r="N23" s="2">
        <v>294000</v>
      </c>
    </row>
    <row r="24" spans="1:14" x14ac:dyDescent="0.4">
      <c r="A24" s="99"/>
      <c r="B24" s="103"/>
      <c r="C24" s="104"/>
      <c r="D24" s="89" t="s">
        <v>11</v>
      </c>
      <c r="E24" s="90"/>
      <c r="F24" s="99"/>
      <c r="G24" s="93"/>
      <c r="H24" s="94"/>
      <c r="I24" s="2">
        <v>160000</v>
      </c>
      <c r="J24" s="2">
        <v>168000</v>
      </c>
      <c r="K24" s="2">
        <v>160000</v>
      </c>
      <c r="L24" s="2">
        <v>168000</v>
      </c>
      <c r="M24" s="2">
        <v>160000</v>
      </c>
      <c r="N24" s="2">
        <v>168000</v>
      </c>
    </row>
    <row r="25" spans="1:14" x14ac:dyDescent="0.4">
      <c r="A25" s="99"/>
      <c r="B25" s="103"/>
      <c r="C25" s="104"/>
      <c r="D25" s="89" t="s">
        <v>12</v>
      </c>
      <c r="E25" s="90"/>
      <c r="F25" s="99"/>
      <c r="G25" s="93"/>
      <c r="H25" s="94"/>
      <c r="I25" s="2">
        <v>135000</v>
      </c>
      <c r="J25" s="2">
        <v>142000</v>
      </c>
      <c r="K25" s="2">
        <v>135000</v>
      </c>
      <c r="L25" s="2">
        <v>142000</v>
      </c>
      <c r="M25" s="2">
        <v>135000</v>
      </c>
      <c r="N25" s="2">
        <v>142000</v>
      </c>
    </row>
    <row r="26" spans="1:14" x14ac:dyDescent="0.4">
      <c r="A26" s="99"/>
      <c r="B26" s="103"/>
      <c r="C26" s="104"/>
      <c r="D26" s="89" t="s">
        <v>13</v>
      </c>
      <c r="E26" s="90"/>
      <c r="F26" s="99"/>
      <c r="G26" s="93"/>
      <c r="H26" s="94"/>
      <c r="I26" s="2">
        <v>130000</v>
      </c>
      <c r="J26" s="2">
        <v>137000</v>
      </c>
      <c r="K26" s="2">
        <v>130000</v>
      </c>
      <c r="L26" s="2">
        <v>137000</v>
      </c>
      <c r="M26" s="2">
        <v>130000</v>
      </c>
      <c r="N26" s="2">
        <v>137000</v>
      </c>
    </row>
    <row r="27" spans="1:14" x14ac:dyDescent="0.4">
      <c r="A27" s="100"/>
      <c r="B27" s="105"/>
      <c r="C27" s="106"/>
      <c r="D27" s="116" t="s">
        <v>14</v>
      </c>
      <c r="E27" s="117"/>
      <c r="F27" s="100"/>
      <c r="G27" s="95"/>
      <c r="H27" s="96"/>
      <c r="I27" s="2">
        <v>125000</v>
      </c>
      <c r="J27" s="2">
        <v>132000</v>
      </c>
      <c r="K27" s="2">
        <v>125000</v>
      </c>
      <c r="L27" s="2">
        <v>132000</v>
      </c>
      <c r="M27" s="2">
        <v>125000</v>
      </c>
      <c r="N27" s="2">
        <v>132000</v>
      </c>
    </row>
    <row r="28" spans="1:14" x14ac:dyDescent="0.4">
      <c r="A28" s="98">
        <v>5</v>
      </c>
      <c r="B28" s="101" t="s">
        <v>19</v>
      </c>
      <c r="C28" s="102"/>
      <c r="D28" s="89" t="s">
        <v>8</v>
      </c>
      <c r="E28" s="90"/>
      <c r="F28" s="98" t="s">
        <v>18</v>
      </c>
      <c r="G28" s="91">
        <v>210000</v>
      </c>
      <c r="H28" s="92"/>
      <c r="I28" s="2">
        <v>465000</v>
      </c>
      <c r="J28" s="2">
        <v>488000</v>
      </c>
      <c r="K28" s="2">
        <v>465000</v>
      </c>
      <c r="L28" s="2">
        <v>488000</v>
      </c>
      <c r="M28" s="2">
        <v>465000</v>
      </c>
      <c r="N28" s="2">
        <v>488000</v>
      </c>
    </row>
    <row r="29" spans="1:14" x14ac:dyDescent="0.4">
      <c r="A29" s="99"/>
      <c r="B29" s="103"/>
      <c r="C29" s="104"/>
      <c r="D29" s="89" t="s">
        <v>10</v>
      </c>
      <c r="E29" s="90"/>
      <c r="F29" s="99"/>
      <c r="G29" s="93"/>
      <c r="H29" s="94"/>
      <c r="I29" s="2">
        <v>432000</v>
      </c>
      <c r="J29" s="2">
        <v>454000</v>
      </c>
      <c r="K29" s="2">
        <v>432000</v>
      </c>
      <c r="L29" s="2">
        <v>454000</v>
      </c>
      <c r="M29" s="2">
        <v>432000</v>
      </c>
      <c r="N29" s="2">
        <v>454000</v>
      </c>
    </row>
    <row r="30" spans="1:14" x14ac:dyDescent="0.4">
      <c r="A30" s="99"/>
      <c r="B30" s="103"/>
      <c r="C30" s="104"/>
      <c r="D30" s="89" t="s">
        <v>11</v>
      </c>
      <c r="E30" s="90"/>
      <c r="F30" s="99"/>
      <c r="G30" s="93"/>
      <c r="H30" s="94"/>
      <c r="I30" s="2">
        <v>260000</v>
      </c>
      <c r="J30" s="2">
        <v>273000</v>
      </c>
      <c r="K30" s="2">
        <v>260000</v>
      </c>
      <c r="L30" s="2">
        <v>273000</v>
      </c>
      <c r="M30" s="2">
        <v>260000</v>
      </c>
      <c r="N30" s="2">
        <v>273000</v>
      </c>
    </row>
    <row r="31" spans="1:14" x14ac:dyDescent="0.4">
      <c r="A31" s="99"/>
      <c r="B31" s="103"/>
      <c r="C31" s="104"/>
      <c r="D31" s="89" t="s">
        <v>12</v>
      </c>
      <c r="E31" s="90"/>
      <c r="F31" s="99"/>
      <c r="G31" s="93"/>
      <c r="H31" s="94"/>
      <c r="I31" s="2">
        <v>236000</v>
      </c>
      <c r="J31" s="2">
        <v>248000</v>
      </c>
      <c r="K31" s="2">
        <v>236000</v>
      </c>
      <c r="L31" s="2">
        <v>248000</v>
      </c>
      <c r="M31" s="2">
        <v>236000</v>
      </c>
      <c r="N31" s="2">
        <v>248000</v>
      </c>
    </row>
    <row r="32" spans="1:14" x14ac:dyDescent="0.4">
      <c r="A32" s="99"/>
      <c r="B32" s="103"/>
      <c r="C32" s="104"/>
      <c r="D32" s="89" t="s">
        <v>13</v>
      </c>
      <c r="E32" s="90"/>
      <c r="F32" s="99"/>
      <c r="G32" s="93"/>
      <c r="H32" s="94"/>
      <c r="I32" s="2">
        <v>230000</v>
      </c>
      <c r="J32" s="2">
        <v>242000</v>
      </c>
      <c r="K32" s="2">
        <v>230000</v>
      </c>
      <c r="L32" s="2">
        <v>242000</v>
      </c>
      <c r="M32" s="2">
        <v>230000</v>
      </c>
      <c r="N32" s="2">
        <v>242000</v>
      </c>
    </row>
    <row r="33" spans="1:14" x14ac:dyDescent="0.4">
      <c r="A33" s="100"/>
      <c r="B33" s="105"/>
      <c r="C33" s="106"/>
      <c r="D33" s="116" t="s">
        <v>14</v>
      </c>
      <c r="E33" s="117"/>
      <c r="F33" s="100"/>
      <c r="G33" s="95"/>
      <c r="H33" s="96"/>
      <c r="I33" s="2">
        <v>220000</v>
      </c>
      <c r="J33" s="2">
        <v>231000</v>
      </c>
      <c r="K33" s="2">
        <v>220000</v>
      </c>
      <c r="L33" s="2">
        <v>231000</v>
      </c>
      <c r="M33" s="2">
        <v>220000</v>
      </c>
      <c r="N33" s="2">
        <v>231000</v>
      </c>
    </row>
    <row r="34" spans="1:14" x14ac:dyDescent="0.4">
      <c r="A34" s="98">
        <v>6</v>
      </c>
      <c r="B34" s="101" t="s">
        <v>7</v>
      </c>
      <c r="C34" s="102"/>
      <c r="D34" s="89" t="s">
        <v>8</v>
      </c>
      <c r="E34" s="90"/>
      <c r="F34" s="98" t="s">
        <v>23</v>
      </c>
      <c r="G34" s="91">
        <v>162000</v>
      </c>
      <c r="H34" s="92"/>
      <c r="I34" s="91">
        <v>186000</v>
      </c>
      <c r="J34" s="92"/>
      <c r="K34" s="91">
        <v>182000</v>
      </c>
      <c r="L34" s="92"/>
      <c r="M34" s="97">
        <v>176000</v>
      </c>
      <c r="N34" s="97"/>
    </row>
    <row r="35" spans="1:14" x14ac:dyDescent="0.4">
      <c r="A35" s="99"/>
      <c r="B35" s="103"/>
      <c r="C35" s="104"/>
      <c r="D35" s="89" t="s">
        <v>10</v>
      </c>
      <c r="E35" s="90"/>
      <c r="F35" s="99"/>
      <c r="G35" s="93"/>
      <c r="H35" s="94"/>
      <c r="I35" s="93"/>
      <c r="J35" s="94"/>
      <c r="K35" s="93"/>
      <c r="L35" s="94"/>
      <c r="M35" s="97"/>
      <c r="N35" s="97"/>
    </row>
    <row r="36" spans="1:14" x14ac:dyDescent="0.4">
      <c r="A36" s="99"/>
      <c r="B36" s="103"/>
      <c r="C36" s="104"/>
      <c r="D36" s="89" t="s">
        <v>11</v>
      </c>
      <c r="E36" s="90"/>
      <c r="F36" s="99"/>
      <c r="G36" s="93"/>
      <c r="H36" s="94"/>
      <c r="I36" s="93"/>
      <c r="J36" s="94"/>
      <c r="K36" s="93"/>
      <c r="L36" s="94"/>
      <c r="M36" s="97"/>
      <c r="N36" s="97"/>
    </row>
    <row r="37" spans="1:14" x14ac:dyDescent="0.4">
      <c r="A37" s="99"/>
      <c r="B37" s="103"/>
      <c r="C37" s="104"/>
      <c r="D37" s="89" t="s">
        <v>12</v>
      </c>
      <c r="E37" s="90"/>
      <c r="F37" s="99"/>
      <c r="G37" s="93"/>
      <c r="H37" s="94"/>
      <c r="I37" s="93"/>
      <c r="J37" s="94"/>
      <c r="K37" s="93"/>
      <c r="L37" s="94"/>
      <c r="M37" s="97"/>
      <c r="N37" s="97"/>
    </row>
    <row r="38" spans="1:14" x14ac:dyDescent="0.4">
      <c r="A38" s="99"/>
      <c r="B38" s="103"/>
      <c r="C38" s="104"/>
      <c r="D38" s="89" t="s">
        <v>13</v>
      </c>
      <c r="E38" s="90"/>
      <c r="F38" s="99"/>
      <c r="G38" s="93"/>
      <c r="H38" s="94"/>
      <c r="I38" s="93"/>
      <c r="J38" s="94"/>
      <c r="K38" s="93"/>
      <c r="L38" s="94"/>
      <c r="M38" s="97"/>
      <c r="N38" s="97"/>
    </row>
    <row r="39" spans="1:14" x14ac:dyDescent="0.4">
      <c r="A39" s="100"/>
      <c r="B39" s="105"/>
      <c r="C39" s="106"/>
      <c r="D39" s="89" t="s">
        <v>14</v>
      </c>
      <c r="E39" s="90"/>
      <c r="F39" s="100"/>
      <c r="G39" s="95"/>
      <c r="H39" s="96"/>
      <c r="I39" s="95"/>
      <c r="J39" s="96"/>
      <c r="K39" s="95"/>
      <c r="L39" s="96"/>
      <c r="M39" s="97"/>
      <c r="N39" s="97"/>
    </row>
    <row r="40" spans="1:14" x14ac:dyDescent="0.4">
      <c r="A40" s="88">
        <v>7</v>
      </c>
      <c r="B40" s="63" t="s">
        <v>24</v>
      </c>
      <c r="C40" s="63"/>
      <c r="D40" s="75" t="s">
        <v>25</v>
      </c>
      <c r="E40" s="75"/>
      <c r="F40" s="88" t="s">
        <v>28</v>
      </c>
      <c r="G40" s="65">
        <v>235000</v>
      </c>
      <c r="H40" s="65"/>
      <c r="I40" s="86">
        <v>440000</v>
      </c>
      <c r="J40" s="87"/>
      <c r="K40" s="86">
        <v>440000</v>
      </c>
      <c r="L40" s="87"/>
      <c r="M40" s="86">
        <v>440000</v>
      </c>
      <c r="N40" s="87"/>
    </row>
    <row r="41" spans="1:14" x14ac:dyDescent="0.4">
      <c r="A41" s="88"/>
      <c r="B41" s="63"/>
      <c r="C41" s="63"/>
      <c r="D41" s="75" t="s">
        <v>26</v>
      </c>
      <c r="E41" s="75"/>
      <c r="F41" s="88"/>
      <c r="G41" s="65"/>
      <c r="H41" s="65"/>
      <c r="I41" s="86">
        <v>387000</v>
      </c>
      <c r="J41" s="87"/>
      <c r="K41" s="86">
        <v>387000</v>
      </c>
      <c r="L41" s="87"/>
      <c r="M41" s="86">
        <v>387000</v>
      </c>
      <c r="N41" s="87"/>
    </row>
    <row r="42" spans="1:14" x14ac:dyDescent="0.4">
      <c r="A42" s="88"/>
      <c r="B42" s="63"/>
      <c r="C42" s="63"/>
      <c r="D42" s="75" t="s">
        <v>27</v>
      </c>
      <c r="E42" s="75"/>
      <c r="F42" s="88"/>
      <c r="G42" s="65"/>
      <c r="H42" s="65"/>
      <c r="I42" s="86">
        <v>324000</v>
      </c>
      <c r="J42" s="87"/>
      <c r="K42" s="86">
        <v>324000</v>
      </c>
      <c r="L42" s="87"/>
      <c r="M42" s="86">
        <v>324000</v>
      </c>
      <c r="N42" s="87"/>
    </row>
    <row r="43" spans="1:14" ht="13.05" customHeight="1" x14ac:dyDescent="0.4">
      <c r="A43" s="88"/>
      <c r="B43" s="63"/>
      <c r="C43" s="63"/>
      <c r="D43" s="75" t="s">
        <v>29</v>
      </c>
      <c r="E43" s="75"/>
      <c r="F43" s="88"/>
      <c r="G43" s="65"/>
      <c r="H43" s="65"/>
      <c r="I43" s="86">
        <v>275000</v>
      </c>
      <c r="J43" s="87"/>
      <c r="K43" s="86">
        <v>275000</v>
      </c>
      <c r="L43" s="87"/>
      <c r="M43" s="86">
        <v>275000</v>
      </c>
      <c r="N43" s="87"/>
    </row>
  </sheetData>
  <mergeCells count="97">
    <mergeCell ref="B3:C3"/>
    <mergeCell ref="D3:E3"/>
    <mergeCell ref="G3:H3"/>
    <mergeCell ref="F4:F9"/>
    <mergeCell ref="G4:H9"/>
    <mergeCell ref="D5:E5"/>
    <mergeCell ref="D6:E6"/>
    <mergeCell ref="D7:E7"/>
    <mergeCell ref="D8:E8"/>
    <mergeCell ref="D9:E9"/>
    <mergeCell ref="A10:A15"/>
    <mergeCell ref="B10:C15"/>
    <mergeCell ref="D10:E10"/>
    <mergeCell ref="A4:A9"/>
    <mergeCell ref="B4:C9"/>
    <mergeCell ref="D4:E4"/>
    <mergeCell ref="F10:F15"/>
    <mergeCell ref="G10:H15"/>
    <mergeCell ref="D11:E11"/>
    <mergeCell ref="D12:E12"/>
    <mergeCell ref="D13:E13"/>
    <mergeCell ref="D14:E14"/>
    <mergeCell ref="D15:E15"/>
    <mergeCell ref="A16:A21"/>
    <mergeCell ref="B16:C21"/>
    <mergeCell ref="D16:E16"/>
    <mergeCell ref="F16:F21"/>
    <mergeCell ref="G16:H21"/>
    <mergeCell ref="D17:E17"/>
    <mergeCell ref="D18:E18"/>
    <mergeCell ref="D19:E19"/>
    <mergeCell ref="D20:E20"/>
    <mergeCell ref="D21:E21"/>
    <mergeCell ref="D23:E23"/>
    <mergeCell ref="D24:E24"/>
    <mergeCell ref="D25:E25"/>
    <mergeCell ref="D26:E26"/>
    <mergeCell ref="D27:E27"/>
    <mergeCell ref="M16:N21"/>
    <mergeCell ref="A28:A33"/>
    <mergeCell ref="B28:C33"/>
    <mergeCell ref="D28:E28"/>
    <mergeCell ref="F28:F33"/>
    <mergeCell ref="G28:H33"/>
    <mergeCell ref="D29:E29"/>
    <mergeCell ref="D30:E30"/>
    <mergeCell ref="D31:E31"/>
    <mergeCell ref="D32:E32"/>
    <mergeCell ref="D33:E33"/>
    <mergeCell ref="A22:A27"/>
    <mergeCell ref="B22:C27"/>
    <mergeCell ref="D22:E22"/>
    <mergeCell ref="F22:F27"/>
    <mergeCell ref="G22:H27"/>
    <mergeCell ref="M4:N9"/>
    <mergeCell ref="M1:N1"/>
    <mergeCell ref="I1:J1"/>
    <mergeCell ref="K1:L1"/>
    <mergeCell ref="M10:N15"/>
    <mergeCell ref="A1:A2"/>
    <mergeCell ref="B1:C2"/>
    <mergeCell ref="D1:E2"/>
    <mergeCell ref="F1:F2"/>
    <mergeCell ref="G1:H2"/>
    <mergeCell ref="A34:A39"/>
    <mergeCell ref="B34:C39"/>
    <mergeCell ref="D34:E34"/>
    <mergeCell ref="F34:F39"/>
    <mergeCell ref="G34:H39"/>
    <mergeCell ref="D35:E35"/>
    <mergeCell ref="D36:E36"/>
    <mergeCell ref="D37:E37"/>
    <mergeCell ref="D38:E38"/>
    <mergeCell ref="K41:L41"/>
    <mergeCell ref="D39:E39"/>
    <mergeCell ref="I34:J39"/>
    <mergeCell ref="K34:L39"/>
    <mergeCell ref="M34:N39"/>
    <mergeCell ref="I40:J40"/>
    <mergeCell ref="I41:J41"/>
    <mergeCell ref="M41:N41"/>
    <mergeCell ref="K42:L42"/>
    <mergeCell ref="M42:N42"/>
    <mergeCell ref="K43:L43"/>
    <mergeCell ref="M43:N43"/>
    <mergeCell ref="A40:A43"/>
    <mergeCell ref="B40:C43"/>
    <mergeCell ref="D40:E40"/>
    <mergeCell ref="F40:F43"/>
    <mergeCell ref="G40:H43"/>
    <mergeCell ref="I42:J42"/>
    <mergeCell ref="I43:J43"/>
    <mergeCell ref="D41:E41"/>
    <mergeCell ref="D42:E42"/>
    <mergeCell ref="D43:E43"/>
    <mergeCell ref="K40:L40"/>
    <mergeCell ref="M40:N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Frame Calculator</vt:lpstr>
      <vt:lpstr>Vietstar</vt:lpstr>
      <vt:lpstr>Frame Formula</vt:lpstr>
      <vt:lpstr>Frame Formula milling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NAM</dc:creator>
  <cp:lastModifiedBy>tuantran</cp:lastModifiedBy>
  <dcterms:created xsi:type="dcterms:W3CDTF">2021-05-21T06:32:50Z</dcterms:created>
  <dcterms:modified xsi:type="dcterms:W3CDTF">2022-02-13T14:45:51Z</dcterms:modified>
</cp:coreProperties>
</file>