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Overview" sheetId="2" r:id="rId5"/>
    <sheet state="visible" name="October 22" sheetId="3" r:id="rId6"/>
    <sheet state="visible" name="Availability" sheetId="4" r:id="rId7"/>
    <sheet state="visible" name="Inventory" sheetId="5" r:id="rId8"/>
  </sheets>
  <definedNames/>
  <calcPr/>
</workbook>
</file>

<file path=xl/sharedStrings.xml><?xml version="1.0" encoding="utf-8"?>
<sst xmlns="http://schemas.openxmlformats.org/spreadsheetml/2006/main" count="490" uniqueCount="270">
  <si>
    <t>How to use</t>
  </si>
  <si>
    <t>New Entry</t>
  </si>
  <si>
    <t>Scroll right to a free field and enter data. Blue colored fields are filled in automatically.</t>
  </si>
  <si>
    <t>Sorting</t>
  </si>
  <si>
    <t>The entries are automatically sorted by the start date each time the spreadsheet gets opened.</t>
  </si>
  <si>
    <t>Availability</t>
  </si>
  <si>
    <t>The Availability Checker updates each time a cell is edited.</t>
  </si>
  <si>
    <t>The Availability Checker will only include entries which have a start and an end date.</t>
  </si>
  <si>
    <t>It doesn't include time so it considers the items for each day between (and including) start and end date as occupied.</t>
  </si>
  <si>
    <t>As for now if you want to add an item to the availability calculator you have to add the item in the a dict in the code base. (Todo: It should be possible to add this without edit the codebase)</t>
  </si>
  <si>
    <t>Overview</t>
  </si>
  <si>
    <t>The overview sheet is automatically filled in and updated.</t>
  </si>
  <si>
    <t>Code</t>
  </si>
  <si>
    <t>The code for the availability checker and the sorting can be found under "Extensions -&gt; Apps Script"</t>
  </si>
  <si>
    <r>
      <rPr>
        <color rgb="FF000000"/>
      </rPr>
      <t xml:space="preserve">Or alternatively on Github at </t>
    </r>
    <r>
      <rPr>
        <color rgb="FF1155CC"/>
        <u/>
      </rPr>
      <t>github.com/tunewriter/rental-booking-manager</t>
    </r>
  </si>
  <si>
    <t>If you can't open "Apps Script", try login into your default Google account</t>
  </si>
  <si>
    <t>Status Color</t>
  </si>
  <si>
    <t>Above each booking in row B, the cells can take on different colors, depending on temporal distance to the event:</t>
  </si>
  <si>
    <t xml:space="preserve">the end day is in the past --&gt; grey </t>
  </si>
  <si>
    <t>the start day is within 3 days --&gt; yellow</t>
  </si>
  <si>
    <t>the start day is tomorrow --&gt; orange</t>
  </si>
  <si>
    <t>the start date, end date or any date between is today --&gt; red</t>
  </si>
  <si>
    <t>Color Coding</t>
  </si>
  <si>
    <t>The Delivery / Pick Up cells are coloroed yellow / green</t>
  </si>
  <si>
    <t>Start and end date are colored orange if the date is tomorrow and red if the date is today</t>
  </si>
  <si>
    <t>The "paid" cell is colored light green if at least the advance has been paid and dark green if the full amount has been paid. It's purple if more than the full amount has been paid.</t>
  </si>
  <si>
    <t>Pricing</t>
  </si>
  <si>
    <t>Unit Prices can be set in the inventory sheet or can be overwritten in the booking sheet.</t>
  </si>
  <si>
    <t>Item Prices and full prices get calculated automatically</t>
  </si>
  <si>
    <t>In the overview sheet you can see the summed total price of the month split in delivery and pick up and also how much has been paid.</t>
  </si>
  <si>
    <t>Inventory</t>
  </si>
  <si>
    <t>You can add new items on the inventory sheet. Setting an unit price is optional but helpful for automatical price calculation.</t>
  </si>
  <si>
    <t>Be careful when changing the order since this could necessitate adaptions in the code base. (Todo: code shouldn't be dependent from the order of the inventory)</t>
  </si>
  <si>
    <t>Setting the max quantity is necessary if you want to use the availability calculator on this item.</t>
  </si>
  <si>
    <t>Feel free to insert new data and check the availability calculator, sorting function and other features!</t>
  </si>
  <si>
    <t>This is a demo and all the client data is randomly generated</t>
  </si>
  <si>
    <t>Today:</t>
  </si>
  <si>
    <t>Total in October 22</t>
  </si>
  <si>
    <t>Total Delivery</t>
  </si>
  <si>
    <t>Total Pick Up</t>
  </si>
  <si>
    <t>Total Paid</t>
  </si>
  <si>
    <t>sort(TRANSPOSE('September 22'!C4:AQ15), TRANSPOSE('September 22'!C10:AQ10), TRUE)</t>
  </si>
  <si>
    <t>SUM('September 22'!C20:BJ20)</t>
  </si>
  <si>
    <t>Event ID</t>
  </si>
  <si>
    <t>Name</t>
  </si>
  <si>
    <t>Address</t>
  </si>
  <si>
    <t>Location</t>
  </si>
  <si>
    <t>Phone</t>
  </si>
  <si>
    <t>D/P</t>
  </si>
  <si>
    <t>Start Date</t>
  </si>
  <si>
    <t>Start Time</t>
  </si>
  <si>
    <t>End Date</t>
  </si>
  <si>
    <t>End Time</t>
  </si>
  <si>
    <t>Aiden</t>
  </si>
  <si>
    <t>3940 Tator Patch Road</t>
  </si>
  <si>
    <t>Chicago</t>
  </si>
  <si>
    <t>773-968-4484</t>
  </si>
  <si>
    <t>Pick Up</t>
  </si>
  <si>
    <t>4pm</t>
  </si>
  <si>
    <t>10am</t>
  </si>
  <si>
    <t>E21004</t>
  </si>
  <si>
    <t xml:space="preserve">Anastasia </t>
  </si>
  <si>
    <t>2748 Poling Farm Road</t>
  </si>
  <si>
    <t>Omaha</t>
  </si>
  <si>
    <t>402-889-7931</t>
  </si>
  <si>
    <t>1pm</t>
  </si>
  <si>
    <t>5pm</t>
  </si>
  <si>
    <t>E21003</t>
  </si>
  <si>
    <t>Iona</t>
  </si>
  <si>
    <t>3484 Cerullo Road</t>
  </si>
  <si>
    <t>Louisville</t>
  </si>
  <si>
    <t>502-791-1717</t>
  </si>
  <si>
    <t>Delivery</t>
  </si>
  <si>
    <t>3pm</t>
  </si>
  <si>
    <t>E21006</t>
  </si>
  <si>
    <t>Aminah</t>
  </si>
  <si>
    <t>2001 Devils Hill Road</t>
  </si>
  <si>
    <t>Jackson</t>
  </si>
  <si>
    <t>601-461-4362</t>
  </si>
  <si>
    <t>8pm</t>
  </si>
  <si>
    <t>11am</t>
  </si>
  <si>
    <t>E21005</t>
  </si>
  <si>
    <t>Willie</t>
  </si>
  <si>
    <t>1080 Michael Street</t>
  </si>
  <si>
    <t>Houston</t>
  </si>
  <si>
    <t>832-744-1645</t>
  </si>
  <si>
    <t>6pm</t>
  </si>
  <si>
    <t>E21001</t>
  </si>
  <si>
    <t>John</t>
  </si>
  <si>
    <t>466 Musgrave Street</t>
  </si>
  <si>
    <t>Forest Park</t>
  </si>
  <si>
    <t>404-999-2698</t>
  </si>
  <si>
    <t/>
  </si>
  <si>
    <t>October</t>
  </si>
  <si>
    <t>Past</t>
  </si>
  <si>
    <t>Within next 3 days</t>
  </si>
  <si>
    <t>Tomorrow</t>
  </si>
  <si>
    <t>Currently</t>
  </si>
  <si>
    <t>E21002</t>
  </si>
  <si>
    <t>E21010</t>
  </si>
  <si>
    <t>E21007</t>
  </si>
  <si>
    <t>E21009</t>
  </si>
  <si>
    <t>E21008</t>
  </si>
  <si>
    <t>E21011</t>
  </si>
  <si>
    <t>E21012</t>
  </si>
  <si>
    <t>E21013</t>
  </si>
  <si>
    <t>E21014</t>
  </si>
  <si>
    <t>E21015</t>
  </si>
  <si>
    <t>E21016</t>
  </si>
  <si>
    <t>E21017</t>
  </si>
  <si>
    <t>E21018</t>
  </si>
  <si>
    <t>E21019</t>
  </si>
  <si>
    <t>E21020</t>
  </si>
  <si>
    <t>E21021</t>
  </si>
  <si>
    <t>E21022</t>
  </si>
  <si>
    <t>E21023</t>
  </si>
  <si>
    <t>E21024</t>
  </si>
  <si>
    <t>E21025</t>
  </si>
  <si>
    <t>E21026</t>
  </si>
  <si>
    <t>E21027</t>
  </si>
  <si>
    <t>E21028</t>
  </si>
  <si>
    <t>E21029</t>
  </si>
  <si>
    <t>E21030</t>
  </si>
  <si>
    <t>E21031</t>
  </si>
  <si>
    <t>E21032</t>
  </si>
  <si>
    <t>E21033</t>
  </si>
  <si>
    <t>E21034</t>
  </si>
  <si>
    <t>E21035</t>
  </si>
  <si>
    <t>E21036</t>
  </si>
  <si>
    <t>E21037</t>
  </si>
  <si>
    <t>E21038</t>
  </si>
  <si>
    <t>E21039</t>
  </si>
  <si>
    <t>E21040</t>
  </si>
  <si>
    <t>E21041</t>
  </si>
  <si>
    <t>E21042</t>
  </si>
  <si>
    <t>E21043</t>
  </si>
  <si>
    <t>E21044</t>
  </si>
  <si>
    <t>E21045</t>
  </si>
  <si>
    <t>E21046</t>
  </si>
  <si>
    <t>E21047</t>
  </si>
  <si>
    <t>E21048</t>
  </si>
  <si>
    <t>E21049</t>
  </si>
  <si>
    <t>E21050</t>
  </si>
  <si>
    <t>E21051</t>
  </si>
  <si>
    <t>E21052</t>
  </si>
  <si>
    <t>E21053</t>
  </si>
  <si>
    <t>E21054</t>
  </si>
  <si>
    <t>E21055</t>
  </si>
  <si>
    <t>E21056</t>
  </si>
  <si>
    <t>E21057</t>
  </si>
  <si>
    <t>E21058</t>
  </si>
  <si>
    <t>E21059</t>
  </si>
  <si>
    <t>E21060</t>
  </si>
  <si>
    <t>Event ID *</t>
  </si>
  <si>
    <t xml:space="preserve">Customer  </t>
  </si>
  <si>
    <t>Delivery / Pick Up</t>
  </si>
  <si>
    <t>Dates</t>
  </si>
  <si>
    <t>Event Date</t>
  </si>
  <si>
    <t>Event Time</t>
  </si>
  <si>
    <t>Status</t>
  </si>
  <si>
    <t>Issued</t>
  </si>
  <si>
    <t>Returned</t>
  </si>
  <si>
    <t>Total Price</t>
  </si>
  <si>
    <t>Payment</t>
  </si>
  <si>
    <t>Left</t>
  </si>
  <si>
    <t>Paid</t>
  </si>
  <si>
    <t>Advance</t>
  </si>
  <si>
    <t>Payment Method</t>
  </si>
  <si>
    <t>Cash</t>
  </si>
  <si>
    <t>EMT</t>
  </si>
  <si>
    <t>Other Info</t>
  </si>
  <si>
    <t>Item 1</t>
  </si>
  <si>
    <t>Item Name</t>
  </si>
  <si>
    <t>Chair</t>
  </si>
  <si>
    <t>Dishes</t>
  </si>
  <si>
    <t>Tent - 30x10ft</t>
  </si>
  <si>
    <t>Quantity</t>
  </si>
  <si>
    <t>Unit Price</t>
  </si>
  <si>
    <t>Price</t>
  </si>
  <si>
    <t>Item 2</t>
  </si>
  <si>
    <t>Chair Kids</t>
  </si>
  <si>
    <t>Burning Gel</t>
  </si>
  <si>
    <t>Tent - 20x10ft</t>
  </si>
  <si>
    <t>Table 6ft</t>
  </si>
  <si>
    <t>Item 3</t>
  </si>
  <si>
    <t>Item 4</t>
  </si>
  <si>
    <t>Table 4ft</t>
  </si>
  <si>
    <t>Item 5</t>
  </si>
  <si>
    <t>Item 6</t>
  </si>
  <si>
    <t>Item 7</t>
  </si>
  <si>
    <t>Item 8</t>
  </si>
  <si>
    <t>Refreshed on:</t>
  </si>
  <si>
    <t>2/16/2023, 3:36:11 p.m.</t>
  </si>
  <si>
    <t>October 22</t>
  </si>
  <si>
    <t>Sat</t>
  </si>
  <si>
    <t>Sun</t>
  </si>
  <si>
    <t>Mon</t>
  </si>
  <si>
    <t>Tue</t>
  </si>
  <si>
    <t>Wed</t>
  </si>
  <si>
    <t>Thu</t>
  </si>
  <si>
    <t>Fri</t>
  </si>
  <si>
    <t>Revenue</t>
  </si>
  <si>
    <t>Total Quantity</t>
  </si>
  <si>
    <t>Revenue per Item</t>
  </si>
  <si>
    <t>Table ONE</t>
  </si>
  <si>
    <t>No</t>
  </si>
  <si>
    <t>Item ID *</t>
  </si>
  <si>
    <t>Category</t>
  </si>
  <si>
    <t>Item Name *</t>
  </si>
  <si>
    <t>Initial Quantity *</t>
  </si>
  <si>
    <t>Description</t>
  </si>
  <si>
    <t>Payment Methods</t>
  </si>
  <si>
    <t>D</t>
  </si>
  <si>
    <t>C1</t>
  </si>
  <si>
    <t>Chairs</t>
  </si>
  <si>
    <t>C2</t>
  </si>
  <si>
    <t>ca. 24</t>
  </si>
  <si>
    <t>TA1</t>
  </si>
  <si>
    <t>Tables</t>
  </si>
  <si>
    <t>height adjustable</t>
  </si>
  <si>
    <t>TA2</t>
  </si>
  <si>
    <t>TA3</t>
  </si>
  <si>
    <t>TA4</t>
  </si>
  <si>
    <t>Table Cloth</t>
  </si>
  <si>
    <t>TE1</t>
  </si>
  <si>
    <t>Tents</t>
  </si>
  <si>
    <t>TE2</t>
  </si>
  <si>
    <t>TW1</t>
  </si>
  <si>
    <t>Tableware</t>
  </si>
  <si>
    <t>TW2</t>
  </si>
  <si>
    <t>Cake Stand</t>
  </si>
  <si>
    <t>gold / white</t>
  </si>
  <si>
    <t>TW3</t>
  </si>
  <si>
    <t>Coffee Urn</t>
  </si>
  <si>
    <t>TW4</t>
  </si>
  <si>
    <t>Spoon</t>
  </si>
  <si>
    <t>S1</t>
  </si>
  <si>
    <t>Sellings</t>
  </si>
  <si>
    <t>D1</t>
  </si>
  <si>
    <t>Deco</t>
  </si>
  <si>
    <t>Wall, Green</t>
  </si>
  <si>
    <t>needs stand</t>
  </si>
  <si>
    <t>D2</t>
  </si>
  <si>
    <t>Wall, Flower</t>
  </si>
  <si>
    <t>white, needs stand</t>
  </si>
  <si>
    <t>D3</t>
  </si>
  <si>
    <t>Stand</t>
  </si>
  <si>
    <t>D4</t>
  </si>
  <si>
    <t>Arch Round</t>
  </si>
  <si>
    <t>N0</t>
  </si>
  <si>
    <t>Numbers</t>
  </si>
  <si>
    <t>Number 0</t>
  </si>
  <si>
    <t>N1</t>
  </si>
  <si>
    <t>Number 1</t>
  </si>
  <si>
    <t>N4</t>
  </si>
  <si>
    <t>Number 4</t>
  </si>
  <si>
    <t>N5</t>
  </si>
  <si>
    <t>Number 5</t>
  </si>
  <si>
    <t>N6</t>
  </si>
  <si>
    <t>Number 6</t>
  </si>
  <si>
    <t>N8</t>
  </si>
  <si>
    <t>Number 8</t>
  </si>
  <si>
    <t>K1</t>
  </si>
  <si>
    <t>Kids</t>
  </si>
  <si>
    <t>Jumping Castle</t>
  </si>
  <si>
    <t>S</t>
  </si>
  <si>
    <t>Special</t>
  </si>
  <si>
    <t>Surcharge</t>
  </si>
  <si>
    <t>DECO</t>
  </si>
  <si>
    <t>Decoration</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</si>
</sst>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_(* #,##0.00_);_(* \(#,##0.00\);_(* &quot;-&quot;??_);_(@_)"/>
    <numFmt numFmtId="165" formatCode="dddd&quot;, &quot;d&quot;. &quot;mmm&quot;  &quot;"/>
    <numFmt numFmtId="166" formatCode="hh&quot;:&quot;mm"/>
    <numFmt numFmtId="167" formatCode="hh:mm"/>
    <numFmt numFmtId="168" formatCode="mmmm d"/>
  </numFmts>
  <fonts count="28">
    <font>
      <sz val="10.0"/>
      <color rgb="FF000000"/>
      <name val="Arial"/>
      <scheme val="minor"/>
    </font>
    <font>
      <color theme="1"/>
      <name val="Arial"/>
      <scheme val="minor"/>
    </font>
    <font>
      <i/>
      <color theme="1"/>
      <name val="Arial"/>
      <scheme val="minor"/>
    </font>
    <font>
      <b/>
      <color theme="1"/>
      <name val="Arial"/>
      <scheme val="minor"/>
    </font>
    <font/>
    <font>
      <b/>
      <i/>
      <color theme="1"/>
      <name val="Arial"/>
      <scheme val="minor"/>
    </font>
    <font>
      <u/>
      <color rgb="FF0000FF"/>
    </font>
    <font>
      <i/>
      <sz val="8.0"/>
      <color theme="1"/>
      <name val="Arial"/>
      <scheme val="minor"/>
    </font>
    <font>
      <b/>
      <sz val="11.0"/>
      <color theme="1"/>
      <name val="Arial"/>
      <scheme val="minor"/>
    </font>
    <font>
      <b/>
      <sz val="9.0"/>
      <color rgb="FFFFFFFF"/>
      <name val="Arial"/>
      <scheme val="minor"/>
    </font>
    <font>
      <b/>
      <sz val="9.0"/>
      <color theme="0"/>
      <name val="Arial"/>
      <scheme val="minor"/>
    </font>
    <font>
      <color rgb="FFFFFFFF"/>
      <name val="Arial"/>
      <scheme val="minor"/>
    </font>
    <font>
      <sz val="11.0"/>
      <color rgb="FFFFFFFF"/>
      <name val="Inconsolata"/>
    </font>
    <font>
      <b/>
      <color rgb="FFFFFFFF"/>
      <name val="Arial"/>
      <scheme val="minor"/>
    </font>
    <font>
      <sz val="11.0"/>
      <color theme="1"/>
      <name val="Inconsolata"/>
    </font>
    <font>
      <b/>
      <sz val="9.0"/>
      <color theme="1"/>
      <name val="Arial"/>
      <scheme val="minor"/>
    </font>
    <font>
      <b/>
      <sz val="12.0"/>
      <color theme="1"/>
      <name val="Arial"/>
      <scheme val="minor"/>
    </font>
    <font>
      <b/>
      <i/>
      <sz val="12.0"/>
      <color theme="1"/>
      <name val="Arial"/>
      <scheme val="minor"/>
    </font>
    <font>
      <b/>
      <i/>
      <sz val="12.0"/>
      <color rgb="FFFFFFFF"/>
      <name val="Arial"/>
      <scheme val="minor"/>
    </font>
    <font>
      <color theme="1"/>
      <name val="Arial"/>
    </font>
    <font>
      <sz val="10.0"/>
      <color theme="1"/>
      <name val="Arial"/>
      <scheme val="minor"/>
    </font>
    <font>
      <b/>
      <sz val="10.0"/>
      <color theme="1"/>
      <name val="Arial"/>
      <scheme val="minor"/>
    </font>
    <font>
      <sz val="11.0"/>
      <color theme="1"/>
      <name val="Arial"/>
      <scheme val="minor"/>
    </font>
    <font>
      <i/>
      <sz val="11.0"/>
      <color theme="1"/>
      <name val="Arial"/>
      <scheme val="minor"/>
    </font>
    <font>
      <b/>
      <sz val="8.0"/>
      <color theme="1"/>
      <name val="Arial"/>
      <scheme val="minor"/>
    </font>
    <font>
      <color rgb="FF000000"/>
      <name val="Arial"/>
      <scheme val="minor"/>
    </font>
    <font>
      <b/>
      <sz val="11.0"/>
      <color rgb="FFFFFFFF"/>
      <name val="Calibri"/>
    </font>
    <font>
      <sz val="11.0"/>
      <color theme="0"/>
      <name val="Calibri"/>
    </font>
  </fonts>
  <fills count="16">
    <fill>
      <patternFill patternType="none"/>
    </fill>
    <fill>
      <patternFill patternType="lightGray"/>
    </fill>
    <fill>
      <patternFill patternType="solid">
        <fgColor rgb="FFD0E0E3"/>
        <bgColor rgb="FFD0E0E3"/>
      </patternFill>
    </fill>
    <fill>
      <patternFill patternType="solid">
        <fgColor rgb="FFFFF2CC"/>
        <bgColor rgb="FFFFF2CC"/>
      </patternFill>
    </fill>
    <fill>
      <patternFill patternType="solid">
        <fgColor rgb="FFFCE5CD"/>
        <bgColor rgb="FFFCE5CD"/>
      </patternFill>
    </fill>
    <fill>
      <patternFill patternType="solid">
        <fgColor rgb="FFA64D79"/>
        <bgColor rgb="FFA64D79"/>
      </patternFill>
    </fill>
    <fill>
      <patternFill patternType="solid">
        <fgColor theme="0"/>
        <bgColor theme="0"/>
      </patternFill>
    </fill>
    <fill>
      <patternFill patternType="solid">
        <fgColor rgb="FF674EA7"/>
        <bgColor rgb="FF674EA7"/>
      </patternFill>
    </fill>
    <fill>
      <patternFill patternType="solid">
        <fgColor rgb="FFFFFFFF"/>
        <bgColor rgb="FFFFFFFF"/>
      </patternFill>
    </fill>
    <fill>
      <patternFill patternType="solid">
        <fgColor rgb="FFCCCCCC"/>
        <bgColor rgb="FFCCCCCC"/>
      </patternFill>
    </fill>
    <fill>
      <patternFill patternType="solid">
        <fgColor rgb="FFFFD966"/>
        <bgColor rgb="FFFFD966"/>
      </patternFill>
    </fill>
    <fill>
      <patternFill patternType="solid">
        <fgColor rgb="FFF6B26B"/>
        <bgColor rgb="FFF6B26B"/>
      </patternFill>
    </fill>
    <fill>
      <patternFill patternType="solid">
        <fgColor rgb="FFE06666"/>
        <bgColor rgb="FFE06666"/>
      </patternFill>
    </fill>
    <fill>
      <patternFill patternType="solid">
        <fgColor rgb="FF3D85C6"/>
        <bgColor rgb="FF3D85C6"/>
      </patternFill>
    </fill>
    <fill>
      <patternFill patternType="solid">
        <fgColor rgb="FFCFE2F3"/>
        <bgColor rgb="FFCFE2F3"/>
      </patternFill>
    </fill>
    <fill>
      <patternFill patternType="solid">
        <fgColor rgb="FF45818E"/>
        <bgColor rgb="FF45818E"/>
      </patternFill>
    </fill>
  </fills>
  <borders count="50">
    <border/>
    <border>
      <left style="thin">
        <color rgb="FFFFFFFF"/>
      </left>
      <right style="thin">
        <color rgb="FFFFFFFF"/>
      </right>
      <top style="thin">
        <color rgb="FFFFFFFF"/>
      </top>
    </border>
    <border>
      <right style="thin">
        <color rgb="FFFFFFFF"/>
      </right>
    </border>
    <border>
      <left style="thin">
        <color rgb="FFFFFFFF"/>
      </left>
      <top style="thin">
        <color rgb="FFFFFFFF"/>
      </top>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right style="thin">
        <color rgb="FFFFFFFF"/>
      </right>
      <top style="thin">
        <color rgb="FFFFFFFF"/>
      </top>
    </border>
    <border>
      <top style="thin">
        <color rgb="FFFFFFFF"/>
      </top>
    </border>
    <border>
      <left style="thin">
        <color rgb="FFFFFFFF"/>
      </left>
    </border>
    <border>
      <left style="thin">
        <color rgb="FFFFFFFF"/>
      </left>
      <right style="thin">
        <color rgb="FFFFFFFF"/>
      </right>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right style="thin">
        <color rgb="FFFFFFFF"/>
      </right>
      <top style="thin">
        <color rgb="FFFFFFFF"/>
      </top>
      <bottom style="thin">
        <color rgb="FFFFFFFF"/>
      </bottom>
    </border>
    <border>
      <top style="thin">
        <color rgb="FF000000"/>
      </top>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style="thin">
        <color rgb="FFFFFFFF"/>
      </left>
      <right style="thin">
        <color rgb="FFFFFFFF"/>
      </right>
      <bottom style="thin">
        <color rgb="FF000000"/>
      </bottom>
    </border>
    <border>
      <left style="thin">
        <color rgb="FFFFFFFF"/>
      </left>
      <right style="thin">
        <color rgb="FFFFFFFF"/>
      </right>
      <top style="thin">
        <color rgb="FF000000"/>
      </top>
      <bottom style="thin">
        <color rgb="FF000000"/>
      </bottom>
    </border>
    <border>
      <bottom style="thin">
        <color rgb="FF000000"/>
      </bottom>
    </border>
    <border>
      <left style="thin">
        <color rgb="FF000000"/>
      </left>
      <top style="thin">
        <color rgb="FF000000"/>
      </top>
      <bottom style="medium">
        <color rgb="FF000000"/>
      </bottom>
    </border>
    <border>
      <right style="thin">
        <color rgb="FF000000"/>
      </right>
      <top style="thin">
        <color rgb="FF000000"/>
      </top>
      <bottom style="medium">
        <color rgb="FF000000"/>
      </bottom>
    </border>
    <border>
      <left style="thin">
        <color rgb="FF000000"/>
      </left>
      <right style="thin">
        <color rgb="FF000000"/>
      </right>
      <bottom style="medium">
        <color rgb="FF000000"/>
      </bottom>
    </border>
    <border>
      <right style="thin">
        <color rgb="FF000000"/>
      </right>
      <bottom style="medium">
        <color rgb="FF000000"/>
      </bottom>
    </border>
    <border>
      <bottom style="medium">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style="medium">
        <color rgb="FF000000"/>
      </bottom>
    </border>
    <border>
      <left style="thin">
        <color rgb="FF000000"/>
      </left>
      <top style="medium">
        <color rgb="FF000000"/>
      </top>
      <bottom style="medium">
        <color rgb="FF000000"/>
      </bottom>
    </border>
    <border>
      <right style="thin">
        <color rgb="FF000000"/>
      </right>
      <top style="medium">
        <color rgb="FF000000"/>
      </top>
      <bottom style="medium">
        <color rgb="FF000000"/>
      </bottom>
    </border>
    <border>
      <left style="thin">
        <color rgb="FF000000"/>
      </left>
      <bottom style="medium">
        <color rgb="FF000000"/>
      </bottom>
    </border>
    <border>
      <left style="thin">
        <color rgb="FF000000"/>
      </left>
      <right style="thin">
        <color rgb="FF000000"/>
      </right>
      <top style="medium">
        <color rgb="FF000000"/>
      </top>
    </border>
    <border>
      <left style="thin">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left style="thin">
        <color rgb="FF000000"/>
      </left>
      <right style="thin">
        <color rgb="FF000000"/>
      </right>
      <top style="medium">
        <color rgb="FF000000"/>
      </top>
      <bottom style="medium">
        <color rgb="FF000000"/>
      </bottom>
    </border>
    <border>
      <left style="thin">
        <color rgb="FF000000"/>
      </left>
      <top style="thin">
        <color rgb="FF000000"/>
      </top>
      <bottom style="thick">
        <color rgb="FF000000"/>
      </bottom>
    </border>
    <border>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n">
        <color rgb="FF000000"/>
      </right>
      <bottom style="thick">
        <color rgb="FF000000"/>
      </bottom>
    </border>
    <border>
      <right style="thin">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CFE2F3"/>
      </left>
    </border>
    <border>
      <left style="thin">
        <color rgb="FFD9D2E9"/>
      </left>
    </border>
  </borders>
  <cellStyleXfs count="1">
    <xf borderId="0" fillId="0" fontId="0" numFmtId="0" applyAlignment="1" applyFont="1"/>
  </cellStyleXfs>
  <cellXfs count="226">
    <xf borderId="0" fillId="0" fontId="0" numFmtId="0" xfId="0" applyAlignment="1" applyFont="1">
      <alignment readingOrder="0" shrinkToFit="0" vertical="bottom" wrapText="0"/>
    </xf>
    <xf borderId="1" fillId="0" fontId="1" numFmtId="0" xfId="0" applyBorder="1" applyFont="1"/>
    <xf borderId="2" fillId="0" fontId="2" numFmtId="0" xfId="0" applyAlignment="1" applyBorder="1" applyFont="1">
      <alignment horizontal="center" vertical="center"/>
    </xf>
    <xf borderId="0" fillId="0" fontId="1" numFmtId="0" xfId="0" applyAlignment="1" applyFont="1">
      <alignment horizontal="center"/>
    </xf>
    <xf borderId="3" fillId="0" fontId="1" numFmtId="0" xfId="0" applyBorder="1" applyFont="1"/>
    <xf borderId="4" fillId="2" fontId="3" numFmtId="0" xfId="0" applyAlignment="1" applyBorder="1" applyFill="1" applyFont="1">
      <alignment horizontal="center" readingOrder="0"/>
    </xf>
    <xf borderId="5" fillId="0" fontId="4" numFmtId="0" xfId="0" applyBorder="1" applyFont="1"/>
    <xf borderId="4" fillId="0" fontId="5" numFmtId="0" xfId="0" applyAlignment="1" applyBorder="1" applyFont="1">
      <alignment horizontal="center" readingOrder="0" vertical="center"/>
    </xf>
    <xf borderId="5" fillId="0" fontId="1" numFmtId="0" xfId="0" applyAlignment="1" applyBorder="1" applyFont="1">
      <alignment horizontal="center" readingOrder="0" shrinkToFit="0" wrapText="1"/>
    </xf>
    <xf borderId="6" fillId="0" fontId="5" numFmtId="0" xfId="0" applyAlignment="1" applyBorder="1" applyFont="1">
      <alignment horizontal="center" vertical="center"/>
    </xf>
    <xf borderId="7" fillId="0" fontId="1" numFmtId="0" xfId="0" applyAlignment="1" applyBorder="1" applyFont="1">
      <alignment horizontal="center" shrinkToFit="0" wrapText="1"/>
    </xf>
    <xf borderId="7" fillId="0" fontId="1" numFmtId="0" xfId="0" applyAlignment="1" applyBorder="1" applyFont="1">
      <alignment horizontal="center" readingOrder="0" shrinkToFit="0" wrapText="1"/>
    </xf>
    <xf borderId="4" fillId="3" fontId="5" numFmtId="0" xfId="0" applyAlignment="1" applyBorder="1" applyFill="1" applyFont="1">
      <alignment horizontal="center" readingOrder="0" vertical="center"/>
    </xf>
    <xf borderId="5" fillId="3" fontId="1" numFmtId="0" xfId="0" applyAlignment="1" applyBorder="1" applyFont="1">
      <alignment horizontal="center" readingOrder="0" shrinkToFit="0" wrapText="1"/>
    </xf>
    <xf borderId="6" fillId="3" fontId="5" numFmtId="0" xfId="0" applyAlignment="1" applyBorder="1" applyFont="1">
      <alignment horizontal="center" readingOrder="0" vertical="center"/>
    </xf>
    <xf borderId="7" fillId="3" fontId="6" numFmtId="0" xfId="0" applyAlignment="1" applyBorder="1" applyFont="1">
      <alignment horizontal="center" readingOrder="0" shrinkToFit="0" wrapText="1"/>
    </xf>
    <xf borderId="6" fillId="3" fontId="5" numFmtId="0" xfId="0" applyAlignment="1" applyBorder="1" applyFont="1">
      <alignment horizontal="center" vertical="center"/>
    </xf>
    <xf borderId="7" fillId="3" fontId="1" numFmtId="0" xfId="0" applyAlignment="1" applyBorder="1" applyFont="1">
      <alignment horizontal="center" readingOrder="0" shrinkToFit="0" wrapText="1"/>
    </xf>
    <xf borderId="6" fillId="0" fontId="2" numFmtId="0" xfId="0" applyAlignment="1" applyBorder="1" applyFont="1">
      <alignment horizontal="center" vertical="center"/>
    </xf>
    <xf borderId="8" fillId="0" fontId="2" numFmtId="0" xfId="0" applyAlignment="1" applyBorder="1" applyFont="1">
      <alignment horizontal="center" vertical="center"/>
    </xf>
    <xf borderId="9" fillId="0" fontId="1" numFmtId="0" xfId="0" applyAlignment="1" applyBorder="1" applyFont="1">
      <alignment horizontal="center" readingOrder="0" shrinkToFit="0" wrapText="1"/>
    </xf>
    <xf borderId="10" fillId="0" fontId="1" numFmtId="0" xfId="0" applyBorder="1" applyFont="1"/>
    <xf borderId="11" fillId="0" fontId="1" numFmtId="0" xfId="0" applyBorder="1" applyFont="1"/>
    <xf borderId="6" fillId="0" fontId="5" numFmtId="0" xfId="0" applyAlignment="1" applyBorder="1" applyFont="1">
      <alignment horizontal="center" readingOrder="0" vertical="center"/>
    </xf>
    <xf borderId="8" fillId="0" fontId="5" numFmtId="0" xfId="0" applyAlignment="1" applyBorder="1" applyFont="1">
      <alignment horizontal="center" readingOrder="0" vertical="center"/>
    </xf>
    <xf borderId="12" fillId="0" fontId="5" numFmtId="0" xfId="0" applyAlignment="1" applyBorder="1" applyFont="1">
      <alignment horizontal="center" readingOrder="0" vertical="center"/>
    </xf>
    <xf borderId="13" fillId="0" fontId="1" numFmtId="0" xfId="0" applyAlignment="1" applyBorder="1" applyFont="1">
      <alignment horizontal="center" readingOrder="0" shrinkToFit="0" wrapText="1"/>
    </xf>
    <xf borderId="14" fillId="4" fontId="1" numFmtId="0" xfId="0" applyAlignment="1" applyBorder="1" applyFill="1" applyFont="1">
      <alignment horizontal="center" readingOrder="0" shrinkToFit="0" vertical="center" wrapText="1"/>
    </xf>
    <xf borderId="15" fillId="0" fontId="4" numFmtId="0" xfId="0" applyBorder="1" applyFont="1"/>
    <xf borderId="16" fillId="0" fontId="1" numFmtId="0" xfId="0" applyBorder="1" applyFont="1"/>
    <xf borderId="17" fillId="0" fontId="1" numFmtId="0" xfId="0" applyBorder="1" applyFont="1"/>
    <xf borderId="14" fillId="0" fontId="7" numFmtId="0" xfId="0" applyAlignment="1" applyBorder="1" applyFont="1">
      <alignment horizontal="center" readingOrder="0" vertical="center"/>
    </xf>
    <xf borderId="18" fillId="0" fontId="1" numFmtId="0" xfId="0" applyBorder="1" applyFont="1"/>
    <xf borderId="0" fillId="0" fontId="8" numFmtId="0" xfId="0" applyAlignment="1" applyFont="1">
      <alignment horizontal="center" readingOrder="0"/>
    </xf>
    <xf borderId="0" fillId="0" fontId="8" numFmtId="14" xfId="0" applyAlignment="1" applyFont="1" applyNumberFormat="1">
      <alignment horizontal="center" readingOrder="0"/>
    </xf>
    <xf borderId="12" fillId="0" fontId="1" numFmtId="0" xfId="0" applyBorder="1" applyFont="1"/>
    <xf borderId="4" fillId="5" fontId="9" numFmtId="164" xfId="0" applyAlignment="1" applyBorder="1" applyFill="1" applyFont="1" applyNumberFormat="1">
      <alignment horizontal="center" readingOrder="0" vertical="center"/>
    </xf>
    <xf borderId="19" fillId="0" fontId="1" numFmtId="0" xfId="0" applyAlignment="1" applyBorder="1" applyFont="1">
      <alignment horizontal="center"/>
    </xf>
    <xf borderId="19" fillId="5" fontId="10" numFmtId="0" xfId="0" applyAlignment="1" applyBorder="1" applyFont="1">
      <alignment horizontal="center" readingOrder="0"/>
    </xf>
    <xf borderId="19" fillId="5" fontId="9" numFmtId="0" xfId="0" applyAlignment="1" applyBorder="1" applyFont="1">
      <alignment horizontal="center" readingOrder="0"/>
    </xf>
    <xf borderId="19" fillId="0" fontId="4" numFmtId="0" xfId="0" applyBorder="1" applyFont="1"/>
    <xf borderId="0" fillId="6" fontId="10" numFmtId="0" xfId="0" applyAlignment="1" applyFill="1" applyFont="1">
      <alignment horizontal="center" readingOrder="0"/>
    </xf>
    <xf borderId="0" fillId="6" fontId="1" numFmtId="0" xfId="0" applyAlignment="1" applyFont="1">
      <alignment horizontal="center"/>
    </xf>
    <xf borderId="0" fillId="6" fontId="9" numFmtId="0" xfId="0" applyAlignment="1" applyFont="1">
      <alignment horizontal="center" readingOrder="0"/>
    </xf>
    <xf borderId="0" fillId="0" fontId="11" numFmtId="0" xfId="0" applyAlignment="1" applyFont="1">
      <alignment readingOrder="0"/>
    </xf>
    <xf borderId="0" fillId="0" fontId="12" numFmtId="0" xfId="0" applyAlignment="1" applyFont="1">
      <alignment readingOrder="0"/>
    </xf>
    <xf borderId="15" fillId="7" fontId="13" numFmtId="0" xfId="0" applyAlignment="1" applyBorder="1" applyFill="1" applyFont="1">
      <alignment horizontal="center" readingOrder="0"/>
    </xf>
    <xf borderId="20" fillId="7" fontId="13" numFmtId="0" xfId="0" applyAlignment="1" applyBorder="1" applyFont="1">
      <alignment horizontal="center" readingOrder="0"/>
    </xf>
    <xf borderId="0" fillId="7" fontId="13" numFmtId="0" xfId="0" applyAlignment="1" applyFont="1">
      <alignment horizontal="center" readingOrder="0"/>
    </xf>
    <xf borderId="19" fillId="7" fontId="13" numFmtId="0" xfId="0" applyAlignment="1" applyBorder="1" applyFont="1">
      <alignment horizontal="center" readingOrder="0"/>
    </xf>
    <xf borderId="15" fillId="8" fontId="14" numFmtId="0" xfId="0" applyAlignment="1" applyBorder="1" applyFill="1" applyFont="1">
      <alignment horizontal="center"/>
    </xf>
    <xf borderId="20" fillId="8" fontId="1" numFmtId="0" xfId="0" applyAlignment="1" applyBorder="1" applyFont="1">
      <alignment horizontal="center"/>
    </xf>
    <xf borderId="20" fillId="8" fontId="1" numFmtId="165" xfId="0" applyAlignment="1" applyBorder="1" applyFont="1" applyNumberFormat="1">
      <alignment horizontal="center"/>
    </xf>
    <xf borderId="21" fillId="8" fontId="1" numFmtId="165" xfId="0" applyAlignment="1" applyBorder="1" applyFont="1" applyNumberFormat="1">
      <alignment horizontal="center"/>
    </xf>
    <xf borderId="22" fillId="8" fontId="1" numFmtId="49" xfId="0" applyAlignment="1" applyBorder="1" applyFont="1" applyNumberFormat="1">
      <alignment horizontal="center"/>
    </xf>
    <xf borderId="15" fillId="8" fontId="1" numFmtId="165" xfId="0" applyAlignment="1" applyBorder="1" applyFont="1" applyNumberFormat="1">
      <alignment horizontal="center"/>
    </xf>
    <xf borderId="0" fillId="6" fontId="1" numFmtId="0" xfId="0" applyFont="1"/>
    <xf borderId="15" fillId="8" fontId="1" numFmtId="0" xfId="0" applyAlignment="1" applyBorder="1" applyFont="1">
      <alignment horizontal="center"/>
    </xf>
    <xf borderId="23" fillId="8" fontId="1" numFmtId="49" xfId="0" applyAlignment="1" applyBorder="1" applyFont="1" applyNumberFormat="1">
      <alignment horizontal="center"/>
    </xf>
    <xf borderId="15" fillId="6" fontId="1" numFmtId="0" xfId="0" applyAlignment="1" applyBorder="1" applyFont="1">
      <alignment horizontal="center"/>
    </xf>
    <xf borderId="20" fillId="6" fontId="1" numFmtId="0" xfId="0" applyAlignment="1" applyBorder="1" applyFont="1">
      <alignment horizontal="center"/>
    </xf>
    <xf borderId="20" fillId="6" fontId="1" numFmtId="165" xfId="0" applyAlignment="1" applyBorder="1" applyFont="1" applyNumberFormat="1">
      <alignment horizontal="center"/>
    </xf>
    <xf borderId="21" fillId="6" fontId="1" numFmtId="165" xfId="0" applyAlignment="1" applyBorder="1" applyFont="1" applyNumberFormat="1">
      <alignment horizontal="center"/>
    </xf>
    <xf borderId="23" fillId="6" fontId="1" numFmtId="49" xfId="0" applyAlignment="1" applyBorder="1" applyFont="1" applyNumberFormat="1">
      <alignment horizontal="center"/>
    </xf>
    <xf borderId="15" fillId="6" fontId="1" numFmtId="165" xfId="0" applyAlignment="1" applyBorder="1" applyFont="1" applyNumberFormat="1">
      <alignment horizontal="center"/>
    </xf>
    <xf borderId="15" fillId="0" fontId="1" numFmtId="0" xfId="0" applyAlignment="1" applyBorder="1" applyFont="1">
      <alignment horizontal="center"/>
    </xf>
    <xf borderId="20" fillId="0" fontId="1" numFmtId="0" xfId="0" applyAlignment="1" applyBorder="1" applyFont="1">
      <alignment horizontal="center"/>
    </xf>
    <xf borderId="20" fillId="0" fontId="1" numFmtId="165" xfId="0" applyAlignment="1" applyBorder="1" applyFont="1" applyNumberFormat="1">
      <alignment horizontal="center"/>
    </xf>
    <xf borderId="21" fillId="0" fontId="1" numFmtId="165" xfId="0" applyAlignment="1" applyBorder="1" applyFont="1" applyNumberFormat="1">
      <alignment horizontal="center"/>
    </xf>
    <xf borderId="23" fillId="0" fontId="1" numFmtId="49" xfId="0" applyAlignment="1" applyBorder="1" applyFont="1" applyNumberFormat="1">
      <alignment horizontal="center"/>
    </xf>
    <xf borderId="15" fillId="0" fontId="1" numFmtId="165" xfId="0" applyAlignment="1" applyBorder="1" applyFont="1" applyNumberFormat="1">
      <alignment horizontal="center"/>
    </xf>
    <xf borderId="20" fillId="0" fontId="1" numFmtId="166" xfId="0" applyAlignment="1" applyBorder="1" applyFont="1" applyNumberFormat="1">
      <alignment horizontal="center"/>
    </xf>
    <xf borderId="20" fillId="0" fontId="1" numFmtId="167" xfId="0" applyAlignment="1" applyBorder="1" applyFont="1" applyNumberFormat="1">
      <alignment horizontal="center"/>
    </xf>
    <xf borderId="21" fillId="0" fontId="1" numFmtId="0" xfId="0" applyAlignment="1" applyBorder="1" applyFont="1">
      <alignment horizontal="center"/>
    </xf>
    <xf borderId="23" fillId="0" fontId="1" numFmtId="0" xfId="0" applyAlignment="1" applyBorder="1" applyFont="1">
      <alignment horizontal="center"/>
    </xf>
    <xf borderId="0" fillId="0" fontId="15" numFmtId="0" xfId="0" applyAlignment="1" applyFont="1">
      <alignment horizontal="center" readingOrder="0"/>
    </xf>
    <xf borderId="0" fillId="0" fontId="16" numFmtId="0" xfId="0" applyAlignment="1" applyFont="1">
      <alignment horizontal="center" readingOrder="0"/>
    </xf>
    <xf borderId="0" fillId="0" fontId="16" numFmtId="14" xfId="0" applyAlignment="1" applyFont="1" applyNumberFormat="1">
      <alignment horizontal="center" readingOrder="0"/>
    </xf>
    <xf borderId="0" fillId="9" fontId="17" numFmtId="0" xfId="0" applyAlignment="1" applyFill="1" applyFont="1">
      <alignment horizontal="center" readingOrder="0"/>
    </xf>
    <xf borderId="0" fillId="10" fontId="17" numFmtId="0" xfId="0" applyAlignment="1" applyFill="1" applyFont="1">
      <alignment horizontal="center" readingOrder="0"/>
    </xf>
    <xf borderId="0" fillId="11" fontId="17" numFmtId="0" xfId="0" applyAlignment="1" applyFill="1" applyFont="1">
      <alignment horizontal="center" readingOrder="0"/>
    </xf>
    <xf borderId="0" fillId="12" fontId="18" numFmtId="0" xfId="0" applyAlignment="1" applyFill="1" applyFont="1">
      <alignment horizontal="center" readingOrder="0"/>
    </xf>
    <xf borderId="24" fillId="8" fontId="19" numFmtId="0" xfId="0" applyAlignment="1" applyBorder="1" applyFont="1">
      <alignment vertical="bottom"/>
    </xf>
    <xf borderId="25" fillId="13" fontId="9" numFmtId="0" xfId="0" applyAlignment="1" applyBorder="1" applyFill="1" applyFont="1">
      <alignment horizontal="center" readingOrder="0" vertical="center"/>
    </xf>
    <xf borderId="26" fillId="0" fontId="4" numFmtId="0" xfId="0" applyBorder="1" applyFont="1"/>
    <xf borderId="25" fillId="14" fontId="20" numFmtId="0" xfId="0" applyAlignment="1" applyBorder="1" applyFill="1" applyFont="1">
      <alignment horizontal="center" readingOrder="0"/>
    </xf>
    <xf borderId="27" fillId="14" fontId="19" numFmtId="0" xfId="0" applyAlignment="1" applyBorder="1" applyFont="1">
      <alignment horizontal="center" vertical="bottom"/>
    </xf>
    <xf borderId="28" fillId="14" fontId="19" numFmtId="0" xfId="0" applyAlignment="1" applyBorder="1" applyFont="1">
      <alignment horizontal="center" vertical="bottom"/>
    </xf>
    <xf borderId="29" fillId="14" fontId="19" numFmtId="0" xfId="0" applyAlignment="1" applyBorder="1" applyFont="1">
      <alignment horizontal="center" vertical="bottom"/>
    </xf>
    <xf borderId="30" fillId="13" fontId="9" numFmtId="0" xfId="0" applyAlignment="1" applyBorder="1" applyFont="1">
      <alignment horizontal="center" readingOrder="0" vertical="center"/>
    </xf>
    <xf borderId="31" fillId="13" fontId="9" numFmtId="0" xfId="0" applyAlignment="1" applyBorder="1" applyFont="1">
      <alignment horizontal="center" readingOrder="0" vertical="center"/>
    </xf>
    <xf borderId="31" fillId="8" fontId="0" numFmtId="0" xfId="0" applyAlignment="1" applyBorder="1" applyFont="1">
      <alignment horizontal="center" readingOrder="0"/>
    </xf>
    <xf borderId="8" fillId="8" fontId="0" numFmtId="0" xfId="0" applyAlignment="1" applyBorder="1" applyFont="1">
      <alignment horizontal="center" readingOrder="0"/>
    </xf>
    <xf borderId="31" fillId="8" fontId="19" numFmtId="0" xfId="0" applyAlignment="1" applyBorder="1" applyFont="1">
      <alignment horizontal="center" vertical="bottom"/>
    </xf>
    <xf borderId="9" fillId="8" fontId="19" numFmtId="0" xfId="0" applyAlignment="1" applyBorder="1" applyFont="1">
      <alignment horizontal="center" vertical="bottom"/>
    </xf>
    <xf borderId="30" fillId="0" fontId="4" numFmtId="0" xfId="0" applyBorder="1" applyFont="1"/>
    <xf borderId="20" fillId="13" fontId="9" numFmtId="0" xfId="0" applyAlignment="1" applyBorder="1" applyFont="1">
      <alignment horizontal="center" vertical="center"/>
    </xf>
    <xf borderId="20" fillId="0" fontId="20" numFmtId="0" xfId="0" applyAlignment="1" applyBorder="1" applyFont="1">
      <alignment horizontal="center" readingOrder="0"/>
    </xf>
    <xf borderId="14" fillId="0" fontId="20" numFmtId="0" xfId="0" applyAlignment="1" applyBorder="1" applyFont="1">
      <alignment horizontal="center" readingOrder="0"/>
    </xf>
    <xf borderId="31" fillId="0" fontId="19" numFmtId="0" xfId="0" applyAlignment="1" applyBorder="1" applyFont="1">
      <alignment horizontal="center" vertical="bottom"/>
    </xf>
    <xf borderId="9" fillId="0" fontId="19" numFmtId="0" xfId="0" applyAlignment="1" applyBorder="1" applyFont="1">
      <alignment horizontal="center" vertical="bottom"/>
    </xf>
    <xf borderId="20" fillId="13" fontId="9" numFmtId="0" xfId="0" applyAlignment="1" applyBorder="1" applyFont="1">
      <alignment horizontal="center" readingOrder="0" vertical="center"/>
    </xf>
    <xf borderId="31" fillId="0" fontId="4" numFmtId="0" xfId="0" applyBorder="1" applyFont="1"/>
    <xf borderId="32" fillId="13" fontId="9" numFmtId="0" xfId="0" applyAlignment="1" applyBorder="1" applyFont="1">
      <alignment horizontal="center" vertical="center"/>
    </xf>
    <xf borderId="33" fillId="0" fontId="20" numFmtId="0" xfId="0" applyAlignment="1" applyBorder="1" applyFont="1">
      <alignment horizontal="center" readingOrder="0"/>
    </xf>
    <xf borderId="25" fillId="0" fontId="20" numFmtId="0" xfId="0" applyAlignment="1" applyBorder="1" applyFont="1">
      <alignment horizontal="center" readingOrder="0"/>
    </xf>
    <xf borderId="27" fillId="0" fontId="19" numFmtId="0" xfId="0" applyAlignment="1" applyBorder="1" applyFont="1">
      <alignment horizontal="center" vertical="bottom"/>
    </xf>
    <xf borderId="28" fillId="0" fontId="19" numFmtId="0" xfId="0" applyAlignment="1" applyBorder="1" applyFont="1">
      <alignment horizontal="center" vertical="bottom"/>
    </xf>
    <xf borderId="34" fillId="13" fontId="9" numFmtId="0" xfId="0" applyAlignment="1" applyBorder="1" applyFont="1">
      <alignment horizontal="center" readingOrder="0" vertical="center"/>
    </xf>
    <xf borderId="35" fillId="0" fontId="4" numFmtId="0" xfId="0" applyBorder="1" applyFont="1"/>
    <xf borderId="27" fillId="0" fontId="20" numFmtId="0" xfId="0" applyAlignment="1" applyBorder="1" applyFont="1">
      <alignment horizontal="center" readingOrder="0"/>
    </xf>
    <xf borderId="36" fillId="0" fontId="20" numFmtId="0" xfId="0" applyAlignment="1" applyBorder="1" applyFont="1">
      <alignment horizontal="center" readingOrder="0"/>
    </xf>
    <xf borderId="31" fillId="8" fontId="19" numFmtId="165" xfId="0" applyAlignment="1" applyBorder="1" applyFont="1" applyNumberFormat="1">
      <alignment horizontal="center" readingOrder="0" vertical="bottom"/>
    </xf>
    <xf borderId="31" fillId="8" fontId="19" numFmtId="165" xfId="0" applyAlignment="1" applyBorder="1" applyFont="1" applyNumberFormat="1">
      <alignment horizontal="center" vertical="bottom"/>
    </xf>
    <xf borderId="9" fillId="8" fontId="19" numFmtId="165" xfId="0" applyAlignment="1" applyBorder="1" applyFont="1" applyNumberFormat="1">
      <alignment horizontal="center" vertical="bottom"/>
    </xf>
    <xf borderId="27" fillId="13" fontId="9" numFmtId="0" xfId="0" applyAlignment="1" applyBorder="1" applyFont="1">
      <alignment horizontal="center" readingOrder="0" vertical="center"/>
    </xf>
    <xf borderId="27" fillId="8" fontId="19" numFmtId="0" xfId="0" applyAlignment="1" applyBorder="1" applyFont="1">
      <alignment horizontal="center" readingOrder="0" vertical="bottom"/>
    </xf>
    <xf borderId="28" fillId="8" fontId="19" numFmtId="0" xfId="0" applyAlignment="1" applyBorder="1" applyFont="1">
      <alignment horizontal="center" readingOrder="0" vertical="bottom"/>
    </xf>
    <xf borderId="33" fillId="8" fontId="19" numFmtId="0" xfId="0" applyAlignment="1" applyBorder="1" applyFont="1">
      <alignment horizontal="center" readingOrder="0" vertical="bottom"/>
    </xf>
    <xf borderId="28" fillId="8" fontId="19" numFmtId="165" xfId="0" applyAlignment="1" applyBorder="1" applyFont="1" applyNumberFormat="1">
      <alignment horizontal="center" readingOrder="0" vertical="bottom"/>
    </xf>
    <xf borderId="27" fillId="8" fontId="19" numFmtId="166" xfId="0" applyAlignment="1" applyBorder="1" applyFont="1" applyNumberFormat="1">
      <alignment horizontal="center" readingOrder="0" vertical="bottom"/>
    </xf>
    <xf borderId="27" fillId="8" fontId="19" numFmtId="165" xfId="0" applyAlignment="1" applyBorder="1" applyFont="1" applyNumberFormat="1">
      <alignment horizontal="center" vertical="bottom"/>
    </xf>
    <xf borderId="28" fillId="8" fontId="19" numFmtId="165" xfId="0" applyAlignment="1" applyBorder="1" applyFont="1" applyNumberFormat="1">
      <alignment horizontal="center" vertical="bottom"/>
    </xf>
    <xf borderId="28" fillId="8" fontId="19" numFmtId="166" xfId="0" applyAlignment="1" applyBorder="1" applyFont="1" applyNumberFormat="1">
      <alignment horizontal="center" vertical="bottom"/>
    </xf>
    <xf borderId="33" fillId="13" fontId="9" numFmtId="49" xfId="0" applyAlignment="1" applyBorder="1" applyFont="1" applyNumberFormat="1">
      <alignment horizontal="center" readingOrder="0" vertical="center"/>
    </xf>
    <xf borderId="27" fillId="8" fontId="19" numFmtId="49" xfId="0" applyAlignment="1" applyBorder="1" applyFont="1" applyNumberFormat="1">
      <alignment horizontal="center" readingOrder="0" vertical="bottom"/>
    </xf>
    <xf borderId="27" fillId="8" fontId="19" numFmtId="49" xfId="0" applyAlignment="1" applyBorder="1" applyFont="1" applyNumberFormat="1">
      <alignment horizontal="center" vertical="bottom"/>
    </xf>
    <xf borderId="28" fillId="8" fontId="19" numFmtId="49" xfId="0" applyAlignment="1" applyBorder="1" applyFont="1" applyNumberFormat="1">
      <alignment horizontal="center" vertical="bottom"/>
    </xf>
    <xf borderId="33" fillId="13" fontId="9" numFmtId="0" xfId="0" applyAlignment="1" applyBorder="1" applyFont="1">
      <alignment horizontal="center" readingOrder="0" vertical="center"/>
    </xf>
    <xf borderId="26" fillId="8" fontId="19" numFmtId="0" xfId="0" applyAlignment="1" applyBorder="1" applyFont="1">
      <alignment horizontal="center" readingOrder="0" vertical="bottom"/>
    </xf>
    <xf borderId="26" fillId="8" fontId="19" numFmtId="165" xfId="0" applyAlignment="1" applyBorder="1" applyFont="1" applyNumberFormat="1">
      <alignment horizontal="center" readingOrder="0" vertical="bottom"/>
    </xf>
    <xf borderId="33" fillId="8" fontId="19" numFmtId="167" xfId="0" applyAlignment="1" applyBorder="1" applyFont="1" applyNumberFormat="1">
      <alignment horizontal="center" readingOrder="0" vertical="bottom"/>
    </xf>
    <xf borderId="28" fillId="8" fontId="19" numFmtId="167" xfId="0" applyAlignment="1" applyBorder="1" applyFont="1" applyNumberFormat="1">
      <alignment horizontal="center" vertical="bottom"/>
    </xf>
    <xf borderId="37" fillId="13" fontId="9" numFmtId="0" xfId="0" applyAlignment="1" applyBorder="1" applyFont="1">
      <alignment horizontal="center" readingOrder="0" vertical="center"/>
    </xf>
    <xf borderId="7" fillId="8" fontId="19" numFmtId="0" xfId="0" applyAlignment="1" applyBorder="1" applyFont="1">
      <alignment horizontal="center" readingOrder="0" vertical="bottom"/>
    </xf>
    <xf borderId="7" fillId="8" fontId="19" numFmtId="165" xfId="0" applyAlignment="1" applyBorder="1" applyFont="1" applyNumberFormat="1">
      <alignment horizontal="center" readingOrder="0" vertical="bottom"/>
    </xf>
    <xf borderId="27" fillId="0" fontId="4" numFmtId="0" xfId="0" applyBorder="1" applyFont="1"/>
    <xf borderId="5" fillId="8" fontId="19" numFmtId="0" xfId="0" applyAlignment="1" applyBorder="1" applyFont="1">
      <alignment horizontal="center" readingOrder="0" vertical="bottom"/>
    </xf>
    <xf borderId="5" fillId="8" fontId="19" numFmtId="165" xfId="0" applyAlignment="1" applyBorder="1" applyFont="1" applyNumberFormat="1">
      <alignment horizontal="center" readingOrder="0" vertical="bottom"/>
    </xf>
    <xf borderId="8" fillId="13" fontId="9" numFmtId="0" xfId="0" applyAlignment="1" applyBorder="1" applyFont="1">
      <alignment horizontal="center" readingOrder="0" vertical="center"/>
    </xf>
    <xf borderId="9" fillId="0" fontId="4" numFmtId="0" xfId="0" applyBorder="1" applyFont="1"/>
    <xf borderId="38" fillId="14" fontId="21" numFmtId="0" xfId="0" applyAlignment="1" applyBorder="1" applyFont="1">
      <alignment horizontal="center" readingOrder="0"/>
    </xf>
    <xf borderId="39" fillId="14" fontId="21" numFmtId="0" xfId="0" applyAlignment="1" applyBorder="1" applyFont="1">
      <alignment horizontal="center" readingOrder="0"/>
    </xf>
    <xf borderId="31" fillId="14" fontId="19" numFmtId="0" xfId="0" applyAlignment="1" applyBorder="1" applyFont="1">
      <alignment horizontal="center" vertical="bottom"/>
    </xf>
    <xf borderId="9" fillId="14" fontId="19" numFmtId="0" xfId="0" applyAlignment="1" applyBorder="1" applyFont="1">
      <alignment horizontal="center" vertical="bottom"/>
    </xf>
    <xf borderId="4" fillId="13" fontId="9" numFmtId="0" xfId="0" applyAlignment="1" applyBorder="1" applyFont="1">
      <alignment horizontal="center" readingOrder="0" vertical="center"/>
    </xf>
    <xf borderId="20" fillId="14" fontId="0" numFmtId="0" xfId="0" applyAlignment="1" applyBorder="1" applyFont="1">
      <alignment horizontal="center"/>
    </xf>
    <xf borderId="14" fillId="14" fontId="0" numFmtId="0" xfId="0" applyAlignment="1" applyBorder="1" applyFont="1">
      <alignment horizontal="center"/>
    </xf>
    <xf borderId="31" fillId="14" fontId="19" numFmtId="0" xfId="0" applyAlignment="1" applyBorder="1" applyFont="1">
      <alignment horizontal="center" vertical="bottom"/>
    </xf>
    <xf borderId="9" fillId="14" fontId="19" numFmtId="0" xfId="0" applyAlignment="1" applyBorder="1" applyFont="1">
      <alignment horizontal="center" vertical="bottom"/>
    </xf>
    <xf borderId="8" fillId="0" fontId="4" numFmtId="0" xfId="0" applyBorder="1" applyFont="1"/>
    <xf borderId="32" fillId="13" fontId="9" numFmtId="0" xfId="0" applyAlignment="1" applyBorder="1" applyFont="1">
      <alignment horizontal="center" readingOrder="0" vertical="center"/>
    </xf>
    <xf borderId="32" fillId="0" fontId="20" numFmtId="0" xfId="0" applyAlignment="1" applyBorder="1" applyFont="1">
      <alignment horizontal="center" readingOrder="0"/>
    </xf>
    <xf borderId="4" fillId="0" fontId="20" numFmtId="0" xfId="0" applyAlignment="1" applyBorder="1" applyFont="1">
      <alignment horizontal="center" readingOrder="0"/>
    </xf>
    <xf borderId="40" fillId="0" fontId="20" numFmtId="0" xfId="0" applyAlignment="1" applyBorder="1" applyFont="1">
      <alignment horizontal="center" readingOrder="0"/>
    </xf>
    <xf borderId="34" fillId="0" fontId="20" numFmtId="0" xfId="0" applyAlignment="1" applyBorder="1" applyFont="1">
      <alignment horizontal="center" readingOrder="0"/>
    </xf>
    <xf borderId="8" fillId="13" fontId="9" numFmtId="164" xfId="0" applyAlignment="1" applyBorder="1" applyFont="1" applyNumberFormat="1">
      <alignment horizontal="center" readingOrder="0" vertical="center"/>
    </xf>
    <xf borderId="31" fillId="0" fontId="20" numFmtId="0" xfId="0" applyAlignment="1" applyBorder="1" applyFont="1">
      <alignment horizontal="center" readingOrder="0"/>
    </xf>
    <xf borderId="8" fillId="0" fontId="20" numFmtId="0" xfId="0" applyAlignment="1" applyBorder="1" applyFont="1">
      <alignment horizontal="center" readingOrder="0"/>
    </xf>
    <xf borderId="41" fillId="13" fontId="9" numFmtId="164" xfId="0" applyAlignment="1" applyBorder="1" applyFont="1" applyNumberFormat="1">
      <alignment horizontal="center" readingOrder="0" vertical="center"/>
    </xf>
    <xf borderId="42" fillId="0" fontId="4" numFmtId="0" xfId="0" applyBorder="1" applyFont="1"/>
    <xf borderId="43" fillId="0" fontId="20" numFmtId="0" xfId="0" applyAlignment="1" applyBorder="1" applyFont="1">
      <alignment horizontal="center" readingOrder="0" shrinkToFit="0" wrapText="1"/>
    </xf>
    <xf borderId="41" fillId="0" fontId="20" numFmtId="0" xfId="0" applyAlignment="1" applyBorder="1" applyFont="1">
      <alignment horizontal="center" readingOrder="0" shrinkToFit="0" wrapText="1"/>
    </xf>
    <xf borderId="44" fillId="0" fontId="19" numFmtId="0" xfId="0" applyAlignment="1" applyBorder="1" applyFont="1">
      <alignment horizontal="center" vertical="bottom"/>
    </xf>
    <xf borderId="45" fillId="0" fontId="19" numFmtId="0" xfId="0" applyAlignment="1" applyBorder="1" applyFont="1">
      <alignment horizontal="center" vertical="bottom"/>
    </xf>
    <xf borderId="46" fillId="15" fontId="9" numFmtId="0" xfId="0" applyAlignment="1" applyBorder="1" applyFill="1" applyFont="1">
      <alignment horizontal="center" readingOrder="0" vertical="center"/>
    </xf>
    <xf borderId="47" fillId="15" fontId="9" numFmtId="0" xfId="0" applyAlignment="1" applyBorder="1" applyFont="1">
      <alignment horizontal="center" readingOrder="0" vertical="center"/>
    </xf>
    <xf borderId="31" fillId="0" fontId="20" numFmtId="0" xfId="0" applyAlignment="1" applyBorder="1" applyFont="1">
      <alignment horizontal="center" readingOrder="0" vertical="bottom"/>
    </xf>
    <xf borderId="8" fillId="0" fontId="20" numFmtId="0" xfId="0" applyAlignment="1" applyBorder="1" applyFont="1">
      <alignment horizontal="center" readingOrder="0" vertical="bottom"/>
    </xf>
    <xf borderId="20" fillId="15" fontId="9" numFmtId="0" xfId="0" applyAlignment="1" applyBorder="1" applyFont="1">
      <alignment horizontal="center" vertical="center"/>
    </xf>
    <xf borderId="20" fillId="0" fontId="20" numFmtId="0" xfId="0" applyAlignment="1" applyBorder="1" applyFont="1">
      <alignment horizontal="center" readingOrder="0" vertical="bottom"/>
    </xf>
    <xf borderId="14" fillId="0" fontId="20" numFmtId="0" xfId="0" applyAlignment="1" applyBorder="1" applyFont="1">
      <alignment horizontal="center" readingOrder="0" vertical="bottom"/>
    </xf>
    <xf borderId="20" fillId="15" fontId="9" numFmtId="164" xfId="0" applyAlignment="1" applyBorder="1" applyFont="1" applyNumberFormat="1">
      <alignment horizontal="center" vertical="center"/>
    </xf>
    <xf borderId="14" fillId="14" fontId="20" numFmtId="0" xfId="0" applyAlignment="1" applyBorder="1" applyFont="1">
      <alignment horizontal="center" readingOrder="0" vertical="bottom"/>
    </xf>
    <xf borderId="24" fillId="14" fontId="19" numFmtId="0" xfId="0" applyAlignment="1" applyBorder="1" applyFont="1">
      <alignment horizontal="center" vertical="bottom"/>
    </xf>
    <xf borderId="33" fillId="15" fontId="9" numFmtId="164" xfId="0" applyAlignment="1" applyBorder="1" applyFont="1" applyNumberFormat="1">
      <alignment horizontal="center" vertical="center"/>
    </xf>
    <xf borderId="32" fillId="14" fontId="20" numFmtId="0" xfId="0" applyAlignment="1" applyBorder="1" applyFont="1">
      <alignment horizontal="center" vertical="bottom"/>
    </xf>
    <xf borderId="4" fillId="14" fontId="20" numFmtId="0" xfId="0" applyAlignment="1" applyBorder="1" applyFont="1">
      <alignment horizontal="center" vertical="bottom"/>
    </xf>
    <xf borderId="27" fillId="14" fontId="19" numFmtId="0" xfId="0" applyAlignment="1" applyBorder="1" applyFont="1">
      <alignment horizontal="center" vertical="bottom"/>
    </xf>
    <xf borderId="28" fillId="14" fontId="19" numFmtId="0" xfId="0" applyAlignment="1" applyBorder="1" applyFont="1">
      <alignment horizontal="center" vertical="bottom"/>
    </xf>
    <xf borderId="38" fillId="0" fontId="20" numFmtId="0" xfId="0" applyAlignment="1" applyBorder="1" applyFont="1">
      <alignment horizontal="center" readingOrder="0" vertical="bottom"/>
    </xf>
    <xf borderId="39" fillId="0" fontId="20" numFmtId="0" xfId="0" applyAlignment="1" applyBorder="1" applyFont="1">
      <alignment horizontal="center" readingOrder="0" vertical="bottom"/>
    </xf>
    <xf borderId="30" fillId="14" fontId="19" numFmtId="0" xfId="0" applyAlignment="1" applyBorder="1" applyFont="1">
      <alignment horizontal="center" vertical="bottom"/>
    </xf>
    <xf borderId="7" fillId="14" fontId="19" numFmtId="0" xfId="0" applyAlignment="1" applyBorder="1" applyFont="1">
      <alignment horizontal="center" vertical="bottom"/>
    </xf>
    <xf borderId="0" fillId="0" fontId="19" numFmtId="0" xfId="0" applyAlignment="1" applyFont="1">
      <alignment vertical="bottom"/>
    </xf>
    <xf borderId="0" fillId="0" fontId="22" numFmtId="168" xfId="0" applyAlignment="1" applyFont="1" applyNumberFormat="1">
      <alignment horizontal="center" readingOrder="0" vertical="center"/>
    </xf>
    <xf borderId="0" fillId="14" fontId="22" numFmtId="0" xfId="0" applyAlignment="1" applyFont="1">
      <alignment horizontal="left" readingOrder="0" shrinkToFit="0" wrapText="0"/>
    </xf>
    <xf borderId="48" fillId="14" fontId="23" numFmtId="0" xfId="0" applyAlignment="1" applyBorder="1" applyFont="1">
      <alignment horizontal="left" readingOrder="0" shrinkToFit="0" wrapText="0"/>
    </xf>
    <xf borderId="0" fillId="8" fontId="22" numFmtId="0" xfId="0" applyAlignment="1" applyFont="1">
      <alignment horizontal="center" readingOrder="0"/>
    </xf>
    <xf borderId="0" fillId="8" fontId="22" numFmtId="0" xfId="0" applyAlignment="1" applyFont="1">
      <alignment horizontal="left" readingOrder="0"/>
    </xf>
    <xf borderId="49" fillId="8" fontId="22" numFmtId="0" xfId="0" applyAlignment="1" applyBorder="1" applyFont="1">
      <alignment horizontal="left" readingOrder="0"/>
    </xf>
    <xf borderId="0" fillId="0" fontId="22" numFmtId="0" xfId="0" applyAlignment="1" applyFont="1">
      <alignment horizontal="center" readingOrder="0"/>
    </xf>
    <xf borderId="5" fillId="0" fontId="15" numFmtId="49" xfId="0" applyAlignment="1" applyBorder="1" applyFont="1" applyNumberFormat="1">
      <alignment horizontal="center" readingOrder="0" vertical="center"/>
    </xf>
    <xf borderId="19" fillId="8" fontId="1" numFmtId="0" xfId="0" applyAlignment="1" applyBorder="1" applyFont="1">
      <alignment horizontal="center" readingOrder="0"/>
    </xf>
    <xf borderId="19" fillId="0" fontId="1" numFmtId="0" xfId="0" applyAlignment="1" applyBorder="1" applyFont="1">
      <alignment horizontal="center" readingOrder="0"/>
    </xf>
    <xf borderId="32" fillId="8" fontId="24" numFmtId="0" xfId="0" applyAlignment="1" applyBorder="1" applyFont="1">
      <alignment horizontal="center" readingOrder="0" vertical="center"/>
    </xf>
    <xf borderId="5" fillId="8" fontId="24" numFmtId="0" xfId="0" applyAlignment="1" applyBorder="1" applyFont="1">
      <alignment horizontal="center" readingOrder="0" vertical="center"/>
    </xf>
    <xf borderId="7" fillId="0" fontId="4" numFmtId="0" xfId="0" applyBorder="1" applyFont="1"/>
    <xf borderId="24" fillId="0" fontId="1" numFmtId="0" xfId="0" applyAlignment="1" applyBorder="1" applyFont="1">
      <alignment horizontal="center" readingOrder="0"/>
    </xf>
    <xf borderId="9" fillId="0" fontId="25" numFmtId="0" xfId="0" applyAlignment="1" applyBorder="1" applyFont="1">
      <alignment horizontal="center" readingOrder="0"/>
    </xf>
    <xf borderId="0" fillId="0" fontId="1" numFmtId="0" xfId="0" applyAlignment="1" applyFont="1">
      <alignment horizontal="center" readingOrder="0"/>
    </xf>
    <xf borderId="0" fillId="6" fontId="1" numFmtId="0" xfId="0" applyAlignment="1" applyFont="1">
      <alignment horizontal="center" readingOrder="0"/>
    </xf>
    <xf borderId="0" fillId="0" fontId="1" numFmtId="0" xfId="0" applyAlignment="1" applyFont="1">
      <alignment horizontal="center" readingOrder="0"/>
    </xf>
    <xf borderId="0" fillId="0" fontId="19" numFmtId="0" xfId="0" applyAlignment="1" applyFont="1">
      <alignment horizontal="center" readingOrder="0" vertical="bottom"/>
    </xf>
    <xf borderId="7" fillId="0" fontId="19" numFmtId="0" xfId="0" applyAlignment="1" applyBorder="1" applyFont="1">
      <alignment horizontal="center" readingOrder="0" vertical="bottom"/>
    </xf>
    <xf borderId="7" fillId="6" fontId="19" numFmtId="0" xfId="0" applyAlignment="1" applyBorder="1" applyFont="1">
      <alignment horizontal="center" readingOrder="0" vertical="bottom"/>
    </xf>
    <xf borderId="8" fillId="8" fontId="20" numFmtId="0" xfId="0" applyAlignment="1" applyBorder="1" applyFont="1">
      <alignment horizontal="center" readingOrder="0" vertical="bottom"/>
    </xf>
    <xf borderId="8" fillId="0" fontId="1" numFmtId="0" xfId="0" applyAlignment="1" applyBorder="1" applyFont="1">
      <alignment horizontal="center" readingOrder="0"/>
    </xf>
    <xf borderId="24" fillId="0" fontId="1" numFmtId="0" xfId="0" applyAlignment="1" applyBorder="1" applyFont="1">
      <alignment horizontal="center" readingOrder="0"/>
    </xf>
    <xf borderId="24" fillId="0" fontId="19" numFmtId="0" xfId="0" applyAlignment="1" applyBorder="1" applyFont="1">
      <alignment horizontal="center" readingOrder="0" vertical="bottom"/>
    </xf>
    <xf borderId="9" fillId="0" fontId="19" numFmtId="0" xfId="0" applyAlignment="1" applyBorder="1" applyFont="1">
      <alignment horizontal="center" readingOrder="0" vertical="bottom"/>
    </xf>
    <xf borderId="9" fillId="6" fontId="19" numFmtId="0" xfId="0" applyAlignment="1" applyBorder="1" applyFont="1">
      <alignment horizontal="center" readingOrder="0" vertical="bottom"/>
    </xf>
    <xf borderId="6" fillId="8" fontId="20" numFmtId="0" xfId="0" applyAlignment="1" applyBorder="1" applyFont="1">
      <alignment horizontal="center" readingOrder="0" vertical="bottom"/>
    </xf>
    <xf borderId="0" fillId="0" fontId="19" numFmtId="0" xfId="0" applyAlignment="1" applyFont="1">
      <alignment horizontal="center" vertical="bottom"/>
    </xf>
    <xf borderId="0" fillId="13" fontId="26" numFmtId="0" xfId="0" applyAlignment="1" applyFont="1">
      <alignment horizontal="center" vertical="center"/>
    </xf>
    <xf borderId="5" fillId="13" fontId="26" numFmtId="0" xfId="0" applyAlignment="1" applyBorder="1" applyFont="1">
      <alignment horizontal="center" vertical="center"/>
    </xf>
    <xf borderId="5" fillId="13" fontId="26" numFmtId="0" xfId="0" applyAlignment="1" applyBorder="1" applyFont="1">
      <alignment horizontal="center" readingOrder="0" vertical="center"/>
    </xf>
    <xf borderId="5" fillId="13" fontId="26" numFmtId="0" xfId="0" applyAlignment="1" applyBorder="1" applyFont="1">
      <alignment horizontal="center" shrinkToFit="0" vertical="center" wrapText="1"/>
    </xf>
    <xf borderId="20" fillId="13" fontId="27" numFmtId="0" xfId="0" applyAlignment="1" applyBorder="1" applyFont="1">
      <alignment horizontal="center" readingOrder="0"/>
    </xf>
    <xf borderId="20" fillId="8" fontId="22" numFmtId="0" xfId="0" applyAlignment="1" applyBorder="1" applyFont="1">
      <alignment horizontal="center" readingOrder="0"/>
    </xf>
    <xf borderId="20" fillId="8" fontId="22" numFmtId="0" xfId="0" applyAlignment="1" applyBorder="1" applyFont="1">
      <alignment horizontal="center"/>
    </xf>
    <xf borderId="20" fillId="0" fontId="22" numFmtId="0" xfId="0" applyAlignment="1" applyBorder="1" applyFont="1">
      <alignment horizontal="center" readingOrder="0"/>
    </xf>
    <xf borderId="20" fillId="14" fontId="22" numFmtId="0" xfId="0" applyAlignment="1" applyBorder="1" applyFont="1">
      <alignment horizontal="center" readingOrder="0"/>
    </xf>
    <xf borderId="20" fillId="14" fontId="22" numFmtId="0" xfId="0" applyAlignment="1" applyBorder="1" applyFont="1">
      <alignment horizontal="center" readingOrder="0"/>
    </xf>
    <xf borderId="20" fillId="14" fontId="22" numFmtId="0" xfId="0" applyAlignment="1" applyBorder="1" applyFont="1">
      <alignment horizontal="center"/>
    </xf>
    <xf borderId="20" fillId="8" fontId="22" numFmtId="0" xfId="0" applyAlignment="1" applyBorder="1" applyFont="1">
      <alignment horizontal="center" readingOrder="0"/>
    </xf>
  </cellXfs>
  <cellStyles count="1">
    <cellStyle xfId="0" name="Normal" builtinId="0"/>
  </cellStyles>
  <dxfs count="25">
    <dxf>
      <font/>
      <fill>
        <patternFill patternType="solid">
          <fgColor rgb="FFFCE5CD"/>
          <bgColor rgb="FFFCE5CD"/>
        </patternFill>
      </fill>
      <border/>
    </dxf>
    <dxf>
      <font/>
      <fill>
        <patternFill patternType="solid">
          <fgColor rgb="FFF4CCCC"/>
          <bgColor rgb="FFF4CCCC"/>
        </patternFill>
      </fill>
      <border/>
    </dxf>
    <dxf>
      <font/>
      <fill>
        <patternFill patternType="solid">
          <fgColor rgb="FFFFD966"/>
          <bgColor rgb="FFFFD966"/>
        </patternFill>
      </fill>
      <border/>
    </dxf>
    <dxf>
      <font/>
      <fill>
        <patternFill patternType="solid">
          <fgColor rgb="FFB6D7A8"/>
          <bgColor rgb="FFB6D7A8"/>
        </patternFill>
      </fill>
      <border/>
    </dxf>
    <dxf>
      <font/>
      <fill>
        <patternFill patternType="solid">
          <fgColor rgb="FFCCCCCC"/>
          <bgColor rgb="FFCCCCCC"/>
        </patternFill>
      </fill>
      <border/>
    </dxf>
    <dxf>
      <font/>
      <fill>
        <patternFill patternType="solid">
          <fgColor rgb="FFE06666"/>
          <bgColor rgb="FFE06666"/>
        </patternFill>
      </fill>
      <border/>
    </dxf>
    <dxf>
      <font/>
      <fill>
        <patternFill patternType="solid">
          <fgColor rgb="FFF6B26B"/>
          <bgColor rgb="FFF6B26B"/>
        </patternFill>
      </fill>
      <border/>
    </dxf>
    <dxf>
      <font/>
      <fill>
        <patternFill patternType="solid">
          <fgColor rgb="FFFFFFFF"/>
          <bgColor rgb="FFFFFFFF"/>
        </patternFill>
      </fill>
      <border/>
    </dxf>
    <dxf>
      <font/>
      <fill>
        <patternFill patternType="solid">
          <fgColor rgb="FFA2C4C9"/>
          <bgColor rgb="FFA2C4C9"/>
        </patternFill>
      </fill>
      <border/>
    </dxf>
    <dxf>
      <font/>
      <fill>
        <patternFill patternType="solid">
          <fgColor rgb="FFD9EAD3"/>
          <bgColor rgb="FFD9EAD3"/>
        </patternFill>
      </fill>
      <border/>
    </dxf>
    <dxf>
      <font/>
      <fill>
        <patternFill patternType="solid">
          <fgColor rgb="FF93C47D"/>
          <bgColor rgb="FF93C47D"/>
        </patternFill>
      </fill>
      <border/>
    </dxf>
    <dxf>
      <font>
        <color rgb="FF000000"/>
      </font>
      <fill>
        <patternFill patternType="solid">
          <fgColor rgb="FFFFE599"/>
          <bgColor rgb="FFFFE599"/>
        </patternFill>
      </fill>
      <border/>
    </dxf>
    <dxf>
      <font/>
      <fill>
        <patternFill patternType="solid">
          <fgColor rgb="FFD9D9D9"/>
          <bgColor rgb="FFD9D9D9"/>
        </patternFill>
      </fill>
      <border/>
    </dxf>
    <dxf>
      <font/>
      <fill>
        <patternFill patternType="solid">
          <fgColor rgb="FFFFF2CC"/>
          <bgColor rgb="FFFFF2CC"/>
        </patternFill>
      </fill>
      <border/>
    </dxf>
    <dxf>
      <font>
        <color rgb="FF000000"/>
      </font>
      <fill>
        <patternFill patternType="solid">
          <fgColor rgb="FFF4CCCC"/>
          <bgColor rgb="FFF4CCCC"/>
        </patternFill>
      </fill>
      <border/>
    </dxf>
    <dxf>
      <font>
        <color rgb="FF000000"/>
      </font>
      <fill>
        <patternFill patternType="solid">
          <fgColor rgb="FFB6D7A8"/>
          <bgColor rgb="FFB6D7A8"/>
        </patternFill>
      </fill>
      <border/>
    </dxf>
    <dxf>
      <font>
        <color rgb="FFFFFFFF"/>
      </font>
      <fill>
        <patternFill patternType="solid">
          <fgColor rgb="FF0C343D"/>
          <bgColor rgb="FF0C343D"/>
        </patternFill>
      </fill>
      <border/>
    </dxf>
    <dxf>
      <font>
        <color rgb="FFFFFFFF"/>
      </font>
      <fill>
        <patternFill patternType="solid">
          <fgColor rgb="FF134F5C"/>
          <bgColor rgb="FF134F5C"/>
        </patternFill>
      </fill>
      <border/>
    </dxf>
    <dxf>
      <font>
        <color rgb="FFFFFFFF"/>
      </font>
      <fill>
        <patternFill patternType="solid">
          <fgColor rgb="FF45818E"/>
          <bgColor rgb="FF45818E"/>
        </patternFill>
      </fill>
      <border/>
    </dxf>
    <dxf>
      <font>
        <color rgb="FFFFFFFF"/>
      </font>
      <fill>
        <patternFill patternType="solid">
          <fgColor rgb="FF76A5AF"/>
          <bgColor rgb="FF76A5AF"/>
        </patternFill>
      </fill>
      <border/>
    </dxf>
    <dxf>
      <font>
        <color rgb="FF000000"/>
      </font>
      <fill>
        <patternFill patternType="solid">
          <fgColor rgb="FFA2C4C9"/>
          <bgColor rgb="FFA2C4C9"/>
        </patternFill>
      </fill>
      <border/>
    </dxf>
    <dxf>
      <font>
        <color rgb="FF000000"/>
      </font>
      <fill>
        <patternFill patternType="solid">
          <fgColor rgb="FFD0E0E3"/>
          <bgColor rgb="FFD0E0E3"/>
        </patternFill>
      </fill>
      <border/>
    </dxf>
    <dxf>
      <font/>
      <fill>
        <patternFill patternType="none"/>
      </fill>
      <border/>
    </dxf>
    <dxf>
      <font/>
      <fill>
        <patternFill patternType="solid">
          <fgColor rgb="FFFFFFFF"/>
          <bgColor rgb="FFFFFFFF"/>
        </patternFill>
      </fill>
      <border/>
    </dxf>
    <dxf>
      <font/>
      <fill>
        <patternFill patternType="solid">
          <fgColor rgb="FFCFE2F3"/>
          <bgColor rgb="FFCFE2F3"/>
        </patternFill>
      </fill>
      <border/>
    </dxf>
  </dxfs>
  <tableStyles count="1">
    <tableStyle count="2" pivot="0" name="Inventory-style">
      <tableStyleElement dxfId="23" type="firstRowStripe"/>
      <tableStyleElement dxfId="2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B4:H30" displayName="Table_1" id="1">
  <tableColumns count="7">
    <tableColumn name="Column1" id="1"/>
    <tableColumn name="Column2" id="2"/>
    <tableColumn name="Column3" id="3"/>
    <tableColumn name="Column4" id="4"/>
    <tableColumn name="Column5" id="5"/>
    <tableColumn name="Column6" id="6"/>
    <tableColumn name="Column7" id="7"/>
  </tableColumns>
  <tableStyleInfo name="Inventory-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tunewriter/rental-booking-manager"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0.13"/>
  </cols>
  <sheetData>
    <row r="1">
      <c r="A1" s="1"/>
      <c r="B1" s="2"/>
      <c r="C1" s="3"/>
      <c r="D1" s="1"/>
    </row>
    <row r="2">
      <c r="A2" s="4"/>
      <c r="B2" s="5" t="s">
        <v>0</v>
      </c>
      <c r="C2" s="6"/>
      <c r="D2" s="1"/>
    </row>
    <row r="3">
      <c r="A3" s="4"/>
      <c r="B3" s="7" t="s">
        <v>1</v>
      </c>
      <c r="C3" s="8" t="s">
        <v>2</v>
      </c>
      <c r="D3" s="1"/>
    </row>
    <row r="4">
      <c r="A4" s="4"/>
      <c r="B4" s="9"/>
      <c r="C4" s="10"/>
      <c r="D4" s="1"/>
    </row>
    <row r="5">
      <c r="A5" s="4"/>
      <c r="B5" s="7" t="s">
        <v>3</v>
      </c>
      <c r="C5" s="8" t="s">
        <v>4</v>
      </c>
      <c r="D5" s="1"/>
    </row>
    <row r="6">
      <c r="A6" s="4"/>
      <c r="B6" s="9"/>
      <c r="C6" s="10"/>
      <c r="D6" s="1"/>
    </row>
    <row r="7">
      <c r="A7" s="4"/>
      <c r="B7" s="7" t="s">
        <v>5</v>
      </c>
      <c r="C7" s="8" t="s">
        <v>6</v>
      </c>
      <c r="D7" s="1"/>
    </row>
    <row r="8">
      <c r="A8" s="4"/>
      <c r="B8" s="9"/>
      <c r="C8" s="11" t="s">
        <v>7</v>
      </c>
      <c r="D8" s="1"/>
    </row>
    <row r="9">
      <c r="A9" s="4"/>
      <c r="B9" s="9"/>
      <c r="C9" s="11" t="s">
        <v>8</v>
      </c>
      <c r="D9" s="1"/>
    </row>
    <row r="10">
      <c r="A10" s="4"/>
      <c r="B10" s="9"/>
      <c r="C10" s="11" t="s">
        <v>9</v>
      </c>
      <c r="D10" s="1"/>
    </row>
    <row r="11">
      <c r="A11" s="4"/>
      <c r="B11" s="7" t="s">
        <v>10</v>
      </c>
      <c r="C11" s="8" t="s">
        <v>11</v>
      </c>
      <c r="D11" s="1"/>
    </row>
    <row r="12">
      <c r="A12" s="4"/>
      <c r="B12" s="9"/>
      <c r="C12" s="10"/>
      <c r="D12" s="1"/>
    </row>
    <row r="13">
      <c r="A13" s="4"/>
      <c r="B13" s="12" t="s">
        <v>12</v>
      </c>
      <c r="C13" s="13" t="s">
        <v>13</v>
      </c>
      <c r="D13" s="1"/>
    </row>
    <row r="14">
      <c r="A14" s="4"/>
      <c r="B14" s="14"/>
      <c r="C14" s="15" t="s">
        <v>14</v>
      </c>
      <c r="D14" s="1"/>
    </row>
    <row r="15">
      <c r="A15" s="4"/>
      <c r="B15" s="16"/>
      <c r="C15" s="17" t="s">
        <v>15</v>
      </c>
      <c r="D15" s="1"/>
    </row>
    <row r="16">
      <c r="A16" s="4"/>
      <c r="B16" s="7" t="s">
        <v>16</v>
      </c>
      <c r="C16" s="8" t="s">
        <v>17</v>
      </c>
      <c r="D16" s="1"/>
    </row>
    <row r="17">
      <c r="A17" s="4"/>
      <c r="B17" s="18"/>
      <c r="C17" s="11" t="s">
        <v>18</v>
      </c>
      <c r="D17" s="1"/>
    </row>
    <row r="18">
      <c r="A18" s="4"/>
      <c r="B18" s="18"/>
      <c r="C18" s="11" t="s">
        <v>19</v>
      </c>
      <c r="D18" s="1"/>
    </row>
    <row r="19">
      <c r="A19" s="4"/>
      <c r="B19" s="18"/>
      <c r="C19" s="11" t="s">
        <v>20</v>
      </c>
      <c r="D19" s="1"/>
    </row>
    <row r="20">
      <c r="A20" s="4"/>
      <c r="B20" s="19"/>
      <c r="C20" s="20" t="s">
        <v>21</v>
      </c>
      <c r="D20" s="1"/>
    </row>
    <row r="21">
      <c r="A21" s="4"/>
      <c r="B21" s="7" t="s">
        <v>22</v>
      </c>
      <c r="C21" s="8" t="s">
        <v>23</v>
      </c>
      <c r="D21" s="21"/>
    </row>
    <row r="22">
      <c r="A22" s="4"/>
      <c r="B22" s="18"/>
      <c r="C22" s="11" t="s">
        <v>24</v>
      </c>
      <c r="D22" s="21"/>
    </row>
    <row r="23">
      <c r="A23" s="4"/>
      <c r="B23" s="19"/>
      <c r="C23" s="20" t="s">
        <v>25</v>
      </c>
      <c r="D23" s="21"/>
    </row>
    <row r="24">
      <c r="A24" s="4"/>
      <c r="B24" s="7" t="s">
        <v>26</v>
      </c>
      <c r="C24" s="8" t="s">
        <v>27</v>
      </c>
      <c r="D24" s="21"/>
    </row>
    <row r="25">
      <c r="A25" s="4"/>
      <c r="B25" s="18"/>
      <c r="C25" s="11" t="s">
        <v>28</v>
      </c>
      <c r="D25" s="21"/>
    </row>
    <row r="26">
      <c r="A26" s="22"/>
      <c r="B26" s="19"/>
      <c r="C26" s="20" t="s">
        <v>29</v>
      </c>
      <c r="D26" s="21"/>
    </row>
    <row r="27">
      <c r="A27" s="22"/>
      <c r="B27" s="7" t="s">
        <v>30</v>
      </c>
      <c r="C27" s="8" t="s">
        <v>31</v>
      </c>
      <c r="D27" s="21"/>
    </row>
    <row r="28">
      <c r="A28" s="22"/>
      <c r="B28" s="23"/>
      <c r="C28" s="11" t="s">
        <v>32</v>
      </c>
      <c r="D28" s="21"/>
    </row>
    <row r="29">
      <c r="A29" s="22"/>
      <c r="B29" s="24"/>
      <c r="C29" s="20" t="s">
        <v>33</v>
      </c>
      <c r="D29" s="21"/>
    </row>
    <row r="30">
      <c r="A30" s="22"/>
      <c r="B30" s="25"/>
      <c r="C30" s="26"/>
      <c r="D30" s="1"/>
    </row>
    <row r="31">
      <c r="A31" s="22"/>
      <c r="B31" s="27" t="s">
        <v>34</v>
      </c>
      <c r="C31" s="28"/>
      <c r="D31" s="21"/>
    </row>
    <row r="32">
      <c r="A32" s="29"/>
      <c r="B32" s="2"/>
      <c r="C32" s="3"/>
      <c r="D32" s="29"/>
    </row>
    <row r="33">
      <c r="A33" s="30"/>
      <c r="B33" s="31" t="s">
        <v>35</v>
      </c>
      <c r="C33" s="28"/>
      <c r="D33" s="32"/>
    </row>
  </sheetData>
  <mergeCells count="3">
    <mergeCell ref="B2:C2"/>
    <mergeCell ref="B31:C31"/>
    <mergeCell ref="B33:C33"/>
  </mergeCells>
  <hyperlinks>
    <hyperlink r:id="rId1" ref="C1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3"/>
    <col customWidth="1" min="4" max="4" width="18.88"/>
    <col customWidth="1" min="5" max="5" width="17.63"/>
    <col customWidth="1" min="8" max="8" width="18.88"/>
    <col customWidth="1" min="9" max="9" width="8.88"/>
    <col customWidth="1" min="10" max="11" width="0.38"/>
    <col customWidth="1" min="12" max="12" width="18.88"/>
    <col customWidth="1" min="13" max="13" width="8.88"/>
  </cols>
  <sheetData>
    <row r="1">
      <c r="B1" s="33" t="s">
        <v>36</v>
      </c>
      <c r="C1" s="34">
        <f>TODAY()</f>
        <v>44973</v>
      </c>
      <c r="K1" s="35"/>
    </row>
    <row r="2">
      <c r="B2" s="36" t="s">
        <v>37</v>
      </c>
      <c r="C2" s="6"/>
      <c r="D2" s="37">
        <f>SUM('October 22'!C18:AQ18)</f>
        <v>1970</v>
      </c>
      <c r="E2" s="38" t="s">
        <v>38</v>
      </c>
      <c r="F2" s="37">
        <f>SUMIF('October 22'!C9:AQ9, "Delivery", 'October 22'!C18:AQ18)</f>
        <v>830</v>
      </c>
      <c r="G2" s="39" t="s">
        <v>39</v>
      </c>
      <c r="H2" s="37">
        <f>SUMIF('October 22'!C9:AQ9, "Pick Up", 'October 22'!C18:AQ18)</f>
        <v>1140</v>
      </c>
      <c r="K2" s="35"/>
    </row>
    <row r="3">
      <c r="B3" s="36" t="s">
        <v>40</v>
      </c>
      <c r="C3" s="40"/>
      <c r="D3" s="37">
        <f>SUM('October 22'!C20:BJ20)</f>
        <v>530</v>
      </c>
      <c r="E3" s="41"/>
      <c r="F3" s="42"/>
      <c r="G3" s="43"/>
      <c r="H3" s="3"/>
      <c r="K3" s="35"/>
    </row>
    <row r="4">
      <c r="B4" s="44" t="s">
        <v>41</v>
      </c>
      <c r="D4" s="45" t="s">
        <v>42</v>
      </c>
      <c r="K4" s="35"/>
    </row>
    <row r="5">
      <c r="B5" s="46" t="s">
        <v>43</v>
      </c>
      <c r="C5" s="47" t="s">
        <v>44</v>
      </c>
      <c r="D5" s="47" t="s">
        <v>45</v>
      </c>
      <c r="E5" s="47" t="s">
        <v>46</v>
      </c>
      <c r="F5" s="47" t="s">
        <v>47</v>
      </c>
      <c r="G5" s="47" t="s">
        <v>48</v>
      </c>
      <c r="H5" s="47" t="s">
        <v>49</v>
      </c>
      <c r="I5" s="48" t="s">
        <v>50</v>
      </c>
      <c r="J5" s="48"/>
      <c r="K5" s="49"/>
      <c r="L5" s="48" t="s">
        <v>51</v>
      </c>
      <c r="M5" s="48" t="s">
        <v>52</v>
      </c>
    </row>
    <row r="6">
      <c r="B6" s="50" t="str">
        <f t="array" ref="B6:M46">sort(TRANSPOSE('October 22'!C4:AQ15), TRANSPOSE('October 22'!C10:AQ10), TRUE)</f>
        <v>E21002</v>
      </c>
      <c r="C6" s="51" t="s">
        <v>53</v>
      </c>
      <c r="D6" s="51" t="s">
        <v>54</v>
      </c>
      <c r="E6" s="51" t="s">
        <v>55</v>
      </c>
      <c r="F6" s="51" t="s">
        <v>56</v>
      </c>
      <c r="G6" s="51" t="s">
        <v>57</v>
      </c>
      <c r="H6" s="52">
        <v>44837.0</v>
      </c>
      <c r="I6" s="51" t="s">
        <v>58</v>
      </c>
      <c r="J6" s="53">
        <v>44838.0</v>
      </c>
      <c r="K6" s="54" t="s">
        <v>59</v>
      </c>
      <c r="L6" s="55">
        <v>44838.0</v>
      </c>
      <c r="M6" s="51" t="s">
        <v>58</v>
      </c>
      <c r="N6" s="56"/>
    </row>
    <row r="7">
      <c r="B7" s="57" t="s">
        <v>60</v>
      </c>
      <c r="C7" s="51" t="s">
        <v>61</v>
      </c>
      <c r="D7" s="51" t="s">
        <v>62</v>
      </c>
      <c r="E7" s="51" t="s">
        <v>63</v>
      </c>
      <c r="F7" s="51" t="s">
        <v>64</v>
      </c>
      <c r="G7" s="51" t="s">
        <v>57</v>
      </c>
      <c r="H7" s="52">
        <v>44839.0</v>
      </c>
      <c r="I7" s="51" t="s">
        <v>65</v>
      </c>
      <c r="J7" s="53">
        <v>44839.0</v>
      </c>
      <c r="K7" s="58" t="s">
        <v>66</v>
      </c>
      <c r="L7" s="55">
        <v>44840.0</v>
      </c>
      <c r="M7" s="51" t="s">
        <v>65</v>
      </c>
      <c r="N7" s="56"/>
    </row>
    <row r="8">
      <c r="B8" s="57" t="s">
        <v>67</v>
      </c>
      <c r="C8" s="51" t="s">
        <v>68</v>
      </c>
      <c r="D8" s="51" t="s">
        <v>69</v>
      </c>
      <c r="E8" s="51" t="s">
        <v>70</v>
      </c>
      <c r="F8" s="51" t="s">
        <v>71</v>
      </c>
      <c r="G8" s="51" t="s">
        <v>72</v>
      </c>
      <c r="H8" s="52">
        <v>44842.0</v>
      </c>
      <c r="I8" s="51" t="s">
        <v>65</v>
      </c>
      <c r="J8" s="53">
        <v>44842.0</v>
      </c>
      <c r="K8" s="58" t="s">
        <v>58</v>
      </c>
      <c r="L8" s="55">
        <v>44843.0</v>
      </c>
      <c r="M8" s="51" t="s">
        <v>73</v>
      </c>
      <c r="N8" s="56"/>
    </row>
    <row r="9">
      <c r="B9" s="57" t="s">
        <v>74</v>
      </c>
      <c r="C9" s="51" t="s">
        <v>75</v>
      </c>
      <c r="D9" s="51" t="s">
        <v>76</v>
      </c>
      <c r="E9" s="51" t="s">
        <v>77</v>
      </c>
      <c r="F9" s="51" t="s">
        <v>78</v>
      </c>
      <c r="G9" s="51" t="s">
        <v>57</v>
      </c>
      <c r="H9" s="52">
        <v>44845.0</v>
      </c>
      <c r="I9" s="51" t="s">
        <v>58</v>
      </c>
      <c r="J9" s="53">
        <v>44845.0</v>
      </c>
      <c r="K9" s="58" t="s">
        <v>79</v>
      </c>
      <c r="L9" s="55">
        <v>44846.0</v>
      </c>
      <c r="M9" s="51" t="s">
        <v>80</v>
      </c>
      <c r="N9" s="56"/>
    </row>
    <row r="10">
      <c r="B10" s="57" t="s">
        <v>81</v>
      </c>
      <c r="C10" s="51" t="s">
        <v>82</v>
      </c>
      <c r="D10" s="51" t="s">
        <v>83</v>
      </c>
      <c r="E10" s="51" t="s">
        <v>84</v>
      </c>
      <c r="F10" s="51" t="s">
        <v>85</v>
      </c>
      <c r="G10" s="51" t="s">
        <v>72</v>
      </c>
      <c r="H10" s="52">
        <v>44851.0</v>
      </c>
      <c r="I10" s="51" t="s">
        <v>59</v>
      </c>
      <c r="J10" s="53">
        <v>44851.0</v>
      </c>
      <c r="K10" s="58" t="s">
        <v>86</v>
      </c>
      <c r="L10" s="55">
        <v>44852.0</v>
      </c>
      <c r="M10" s="51" t="s">
        <v>59</v>
      </c>
      <c r="N10" s="56"/>
    </row>
    <row r="11">
      <c r="B11" s="57" t="s">
        <v>87</v>
      </c>
      <c r="C11" s="51" t="s">
        <v>88</v>
      </c>
      <c r="D11" s="51" t="s">
        <v>89</v>
      </c>
      <c r="E11" s="51" t="s">
        <v>90</v>
      </c>
      <c r="F11" s="51" t="s">
        <v>91</v>
      </c>
      <c r="G11" s="51" t="s">
        <v>72</v>
      </c>
      <c r="H11" s="52">
        <v>44854.0</v>
      </c>
      <c r="I11" s="51" t="s">
        <v>59</v>
      </c>
      <c r="J11" s="53">
        <v>44854.0</v>
      </c>
      <c r="K11" s="58" t="s">
        <v>86</v>
      </c>
      <c r="L11" s="55">
        <v>44855.0</v>
      </c>
      <c r="M11" s="51" t="s">
        <v>59</v>
      </c>
      <c r="N11" s="56"/>
    </row>
    <row r="12">
      <c r="B12" s="57" t="s">
        <v>92</v>
      </c>
      <c r="C12" s="51"/>
      <c r="D12" s="51"/>
      <c r="E12" s="51"/>
      <c r="F12" s="51"/>
      <c r="G12" s="51"/>
      <c r="H12" s="52"/>
      <c r="I12" s="52"/>
      <c r="J12" s="53"/>
      <c r="K12" s="58"/>
      <c r="L12" s="55"/>
      <c r="M12" s="52"/>
    </row>
    <row r="13">
      <c r="B13" s="57" t="s">
        <v>92</v>
      </c>
      <c r="C13" s="51"/>
      <c r="D13" s="51"/>
      <c r="E13" s="51"/>
      <c r="F13" s="51"/>
      <c r="G13" s="51"/>
      <c r="H13" s="52"/>
      <c r="I13" s="52"/>
      <c r="J13" s="53"/>
      <c r="K13" s="58"/>
      <c r="L13" s="55"/>
      <c r="M13" s="52"/>
    </row>
    <row r="14">
      <c r="B14" s="57" t="s">
        <v>92</v>
      </c>
      <c r="C14" s="51"/>
      <c r="D14" s="51"/>
      <c r="E14" s="51"/>
      <c r="F14" s="51"/>
      <c r="G14" s="51"/>
      <c r="H14" s="52"/>
      <c r="I14" s="52"/>
      <c r="J14" s="53"/>
      <c r="K14" s="58"/>
      <c r="L14" s="55"/>
      <c r="M14" s="52"/>
    </row>
    <row r="15">
      <c r="B15" s="57" t="s">
        <v>92</v>
      </c>
      <c r="C15" s="51"/>
      <c r="D15" s="51"/>
      <c r="E15" s="51"/>
      <c r="F15" s="51"/>
      <c r="G15" s="51"/>
      <c r="H15" s="52"/>
      <c r="I15" s="52"/>
      <c r="J15" s="53"/>
      <c r="K15" s="58"/>
      <c r="L15" s="55"/>
      <c r="M15" s="52"/>
    </row>
    <row r="16">
      <c r="B16" s="57" t="s">
        <v>92</v>
      </c>
      <c r="C16" s="51"/>
      <c r="D16" s="51"/>
      <c r="E16" s="51"/>
      <c r="F16" s="51"/>
      <c r="G16" s="51"/>
      <c r="H16" s="52"/>
      <c r="I16" s="52"/>
      <c r="J16" s="53"/>
      <c r="K16" s="58"/>
      <c r="L16" s="55"/>
      <c r="M16" s="52"/>
    </row>
    <row r="17">
      <c r="B17" s="57" t="s">
        <v>92</v>
      </c>
      <c r="C17" s="51"/>
      <c r="D17" s="51"/>
      <c r="E17" s="51"/>
      <c r="F17" s="51"/>
      <c r="G17" s="51"/>
      <c r="H17" s="52"/>
      <c r="I17" s="52"/>
      <c r="J17" s="53"/>
      <c r="K17" s="58"/>
      <c r="L17" s="55"/>
      <c r="M17" s="52"/>
    </row>
    <row r="18">
      <c r="B18" s="59" t="s">
        <v>92</v>
      </c>
      <c r="C18" s="60"/>
      <c r="D18" s="60"/>
      <c r="E18" s="60"/>
      <c r="F18" s="60"/>
      <c r="G18" s="60"/>
      <c r="H18" s="61"/>
      <c r="I18" s="61"/>
      <c r="J18" s="62"/>
      <c r="K18" s="63"/>
      <c r="L18" s="64"/>
      <c r="M18" s="61"/>
    </row>
    <row r="19">
      <c r="B19" s="65" t="s">
        <v>92</v>
      </c>
      <c r="C19" s="66"/>
      <c r="D19" s="66"/>
      <c r="E19" s="66"/>
      <c r="F19" s="66"/>
      <c r="G19" s="66"/>
      <c r="H19" s="67"/>
      <c r="I19" s="67"/>
      <c r="J19" s="68"/>
      <c r="K19" s="69"/>
      <c r="L19" s="70"/>
      <c r="M19" s="67"/>
    </row>
    <row r="20">
      <c r="B20" s="65" t="s">
        <v>92</v>
      </c>
      <c r="C20" s="66"/>
      <c r="D20" s="66"/>
      <c r="E20" s="66"/>
      <c r="F20" s="66"/>
      <c r="G20" s="66"/>
      <c r="H20" s="67"/>
      <c r="I20" s="67"/>
      <c r="J20" s="68"/>
      <c r="K20" s="69"/>
      <c r="L20" s="70"/>
      <c r="M20" s="67"/>
    </row>
    <row r="21">
      <c r="B21" s="65" t="s">
        <v>92</v>
      </c>
      <c r="C21" s="66"/>
      <c r="D21" s="66"/>
      <c r="E21" s="66"/>
      <c r="F21" s="66"/>
      <c r="G21" s="66"/>
      <c r="H21" s="67"/>
      <c r="I21" s="67"/>
      <c r="J21" s="68"/>
      <c r="K21" s="69"/>
      <c r="L21" s="70"/>
      <c r="M21" s="67"/>
    </row>
    <row r="22">
      <c r="B22" s="65" t="s">
        <v>92</v>
      </c>
      <c r="C22" s="66"/>
      <c r="D22" s="66"/>
      <c r="E22" s="66"/>
      <c r="F22" s="66"/>
      <c r="G22" s="66"/>
      <c r="H22" s="67"/>
      <c r="I22" s="67"/>
      <c r="J22" s="68"/>
      <c r="K22" s="69"/>
      <c r="L22" s="70"/>
      <c r="M22" s="67"/>
    </row>
    <row r="23">
      <c r="B23" s="65" t="s">
        <v>92</v>
      </c>
      <c r="C23" s="66"/>
      <c r="D23" s="66"/>
      <c r="E23" s="66"/>
      <c r="F23" s="66"/>
      <c r="G23" s="66"/>
      <c r="H23" s="67"/>
      <c r="I23" s="67"/>
      <c r="J23" s="68"/>
      <c r="K23" s="69"/>
      <c r="L23" s="70"/>
      <c r="M23" s="67"/>
    </row>
    <row r="24">
      <c r="B24" s="65" t="s">
        <v>92</v>
      </c>
      <c r="C24" s="66"/>
      <c r="D24" s="66"/>
      <c r="E24" s="66"/>
      <c r="F24" s="66"/>
      <c r="G24" s="66"/>
      <c r="H24" s="67"/>
      <c r="I24" s="67"/>
      <c r="J24" s="68"/>
      <c r="K24" s="69"/>
      <c r="L24" s="70"/>
      <c r="M24" s="67"/>
    </row>
    <row r="25">
      <c r="B25" s="65" t="s">
        <v>92</v>
      </c>
      <c r="C25" s="66"/>
      <c r="D25" s="66"/>
      <c r="E25" s="66"/>
      <c r="F25" s="66"/>
      <c r="G25" s="66"/>
      <c r="H25" s="67"/>
      <c r="I25" s="67"/>
      <c r="J25" s="68"/>
      <c r="K25" s="69"/>
      <c r="L25" s="70"/>
      <c r="M25" s="67"/>
    </row>
    <row r="26">
      <c r="B26" s="65" t="s">
        <v>92</v>
      </c>
      <c r="C26" s="66"/>
      <c r="D26" s="66"/>
      <c r="E26" s="66"/>
      <c r="F26" s="66"/>
      <c r="G26" s="66"/>
      <c r="H26" s="67"/>
      <c r="I26" s="67"/>
      <c r="J26" s="68"/>
      <c r="K26" s="69"/>
      <c r="L26" s="70"/>
      <c r="M26" s="67"/>
    </row>
    <row r="27">
      <c r="B27" s="65" t="s">
        <v>92</v>
      </c>
      <c r="C27" s="66"/>
      <c r="D27" s="66"/>
      <c r="E27" s="66"/>
      <c r="F27" s="66"/>
      <c r="G27" s="66"/>
      <c r="H27" s="67"/>
      <c r="I27" s="71"/>
      <c r="J27" s="68"/>
      <c r="K27" s="69"/>
      <c r="L27" s="70"/>
      <c r="M27" s="72"/>
    </row>
    <row r="28">
      <c r="B28" s="65" t="s">
        <v>92</v>
      </c>
      <c r="C28" s="66"/>
      <c r="D28" s="66"/>
      <c r="E28" s="66"/>
      <c r="F28" s="66"/>
      <c r="G28" s="66"/>
      <c r="H28" s="67"/>
      <c r="I28" s="67"/>
      <c r="J28" s="68"/>
      <c r="K28" s="69"/>
      <c r="L28" s="70"/>
      <c r="M28" s="67"/>
    </row>
    <row r="29">
      <c r="B29" s="65" t="s">
        <v>92</v>
      </c>
      <c r="C29" s="66"/>
      <c r="D29" s="66"/>
      <c r="E29" s="66"/>
      <c r="F29" s="66"/>
      <c r="G29" s="66"/>
      <c r="H29" s="67"/>
      <c r="I29" s="67"/>
      <c r="J29" s="68"/>
      <c r="K29" s="69"/>
      <c r="L29" s="70"/>
      <c r="M29" s="67"/>
    </row>
    <row r="30">
      <c r="B30" s="65" t="s">
        <v>92</v>
      </c>
      <c r="C30" s="66"/>
      <c r="D30" s="66"/>
      <c r="E30" s="66"/>
      <c r="F30" s="66"/>
      <c r="G30" s="66"/>
      <c r="H30" s="67"/>
      <c r="I30" s="67"/>
      <c r="J30" s="68"/>
      <c r="K30" s="69"/>
      <c r="L30" s="70"/>
      <c r="M30" s="67"/>
    </row>
    <row r="31">
      <c r="B31" s="65" t="s">
        <v>92</v>
      </c>
      <c r="C31" s="66"/>
      <c r="D31" s="66"/>
      <c r="E31" s="66"/>
      <c r="F31" s="66"/>
      <c r="G31" s="66"/>
      <c r="H31" s="67"/>
      <c r="I31" s="67"/>
      <c r="J31" s="68"/>
      <c r="K31" s="69"/>
      <c r="L31" s="70"/>
      <c r="M31" s="67"/>
    </row>
    <row r="32">
      <c r="B32" s="65" t="s">
        <v>92</v>
      </c>
      <c r="C32" s="66"/>
      <c r="D32" s="66"/>
      <c r="E32" s="66"/>
      <c r="F32" s="66"/>
      <c r="G32" s="66"/>
      <c r="H32" s="67"/>
      <c r="I32" s="67"/>
      <c r="J32" s="68"/>
      <c r="K32" s="69"/>
      <c r="L32" s="70"/>
      <c r="M32" s="67"/>
    </row>
    <row r="33">
      <c r="B33" s="65" t="s">
        <v>92</v>
      </c>
      <c r="C33" s="66"/>
      <c r="D33" s="66"/>
      <c r="E33" s="66"/>
      <c r="F33" s="66"/>
      <c r="G33" s="66"/>
      <c r="H33" s="67"/>
      <c r="I33" s="67"/>
      <c r="J33" s="68"/>
      <c r="K33" s="69"/>
      <c r="L33" s="70"/>
      <c r="M33" s="67"/>
    </row>
    <row r="34">
      <c r="B34" s="65" t="s">
        <v>92</v>
      </c>
      <c r="C34" s="66"/>
      <c r="D34" s="66"/>
      <c r="E34" s="66"/>
      <c r="F34" s="66"/>
      <c r="G34" s="66"/>
      <c r="H34" s="67"/>
      <c r="I34" s="67"/>
      <c r="J34" s="68"/>
      <c r="K34" s="69"/>
      <c r="L34" s="70"/>
      <c r="M34" s="67"/>
    </row>
    <row r="35">
      <c r="B35" s="65" t="s">
        <v>92</v>
      </c>
      <c r="C35" s="66"/>
      <c r="D35" s="66"/>
      <c r="E35" s="66"/>
      <c r="F35" s="66"/>
      <c r="G35" s="66"/>
      <c r="H35" s="67"/>
      <c r="I35" s="67"/>
      <c r="J35" s="68"/>
      <c r="K35" s="69"/>
      <c r="L35" s="70"/>
      <c r="M35" s="67"/>
    </row>
    <row r="36">
      <c r="B36" s="65" t="s">
        <v>92</v>
      </c>
      <c r="C36" s="66"/>
      <c r="D36" s="66"/>
      <c r="E36" s="66"/>
      <c r="F36" s="66"/>
      <c r="G36" s="66"/>
      <c r="H36" s="67"/>
      <c r="I36" s="67"/>
      <c r="J36" s="68"/>
      <c r="K36" s="69"/>
      <c r="L36" s="70"/>
      <c r="M36" s="67"/>
    </row>
    <row r="37">
      <c r="B37" s="65" t="s">
        <v>92</v>
      </c>
      <c r="C37" s="66"/>
      <c r="D37" s="66"/>
      <c r="E37" s="66"/>
      <c r="F37" s="66"/>
      <c r="G37" s="66"/>
      <c r="H37" s="67"/>
      <c r="I37" s="67"/>
      <c r="J37" s="68"/>
      <c r="K37" s="69"/>
      <c r="L37" s="70"/>
      <c r="M37" s="67"/>
    </row>
    <row r="38">
      <c r="B38" s="65" t="s">
        <v>92</v>
      </c>
      <c r="C38" s="66"/>
      <c r="D38" s="66"/>
      <c r="E38" s="66"/>
      <c r="F38" s="66"/>
      <c r="G38" s="66"/>
      <c r="H38" s="67"/>
      <c r="I38" s="67"/>
      <c r="J38" s="68"/>
      <c r="K38" s="69"/>
      <c r="L38" s="70"/>
      <c r="M38" s="67"/>
    </row>
    <row r="39">
      <c r="B39" s="65" t="s">
        <v>92</v>
      </c>
      <c r="C39" s="66"/>
      <c r="D39" s="66"/>
      <c r="E39" s="66"/>
      <c r="F39" s="66"/>
      <c r="G39" s="66"/>
      <c r="H39" s="67"/>
      <c r="I39" s="67"/>
      <c r="J39" s="68"/>
      <c r="K39" s="69"/>
      <c r="L39" s="70"/>
      <c r="M39" s="67"/>
    </row>
    <row r="40">
      <c r="B40" s="65" t="s">
        <v>92</v>
      </c>
      <c r="C40" s="66"/>
      <c r="D40" s="66"/>
      <c r="E40" s="66"/>
      <c r="F40" s="66"/>
      <c r="G40" s="66"/>
      <c r="H40" s="67"/>
      <c r="I40" s="67"/>
      <c r="J40" s="68"/>
      <c r="K40" s="69"/>
      <c r="L40" s="70"/>
      <c r="M40" s="67"/>
    </row>
    <row r="41">
      <c r="B41" s="65" t="s">
        <v>92</v>
      </c>
      <c r="C41" s="66"/>
      <c r="D41" s="66"/>
      <c r="E41" s="66"/>
      <c r="F41" s="66"/>
      <c r="G41" s="66"/>
      <c r="H41" s="67"/>
      <c r="I41" s="67"/>
      <c r="J41" s="68"/>
      <c r="K41" s="69"/>
      <c r="L41" s="70"/>
      <c r="M41" s="67"/>
    </row>
    <row r="42">
      <c r="B42" s="65" t="s">
        <v>92</v>
      </c>
      <c r="C42" s="66"/>
      <c r="D42" s="66"/>
      <c r="E42" s="66"/>
      <c r="F42" s="66"/>
      <c r="G42" s="66"/>
      <c r="H42" s="67"/>
      <c r="I42" s="67"/>
      <c r="J42" s="68"/>
      <c r="K42" s="69"/>
      <c r="L42" s="70"/>
      <c r="M42" s="67"/>
    </row>
    <row r="43">
      <c r="B43" s="65" t="s">
        <v>92</v>
      </c>
      <c r="C43" s="66"/>
      <c r="D43" s="66"/>
      <c r="E43" s="66"/>
      <c r="F43" s="66"/>
      <c r="G43" s="66"/>
      <c r="H43" s="67"/>
      <c r="I43" s="67"/>
      <c r="J43" s="68"/>
      <c r="K43" s="69"/>
      <c r="L43" s="70"/>
      <c r="M43" s="67"/>
    </row>
    <row r="44">
      <c r="B44" s="65" t="s">
        <v>92</v>
      </c>
      <c r="C44" s="66"/>
      <c r="D44" s="66"/>
      <c r="E44" s="66"/>
      <c r="F44" s="66"/>
      <c r="G44" s="66"/>
      <c r="H44" s="67"/>
      <c r="I44" s="67"/>
      <c r="J44" s="68"/>
      <c r="K44" s="69"/>
      <c r="L44" s="70"/>
      <c r="M44" s="67"/>
    </row>
    <row r="45">
      <c r="B45" s="65" t="s">
        <v>92</v>
      </c>
      <c r="C45" s="66"/>
      <c r="D45" s="66"/>
      <c r="E45" s="66"/>
      <c r="F45" s="66"/>
      <c r="G45" s="66"/>
      <c r="H45" s="67"/>
      <c r="I45" s="67"/>
      <c r="J45" s="68"/>
      <c r="K45" s="69"/>
      <c r="L45" s="70"/>
      <c r="M45" s="67"/>
    </row>
    <row r="46">
      <c r="B46" s="65" t="s">
        <v>92</v>
      </c>
      <c r="C46" s="66"/>
      <c r="D46" s="66"/>
      <c r="E46" s="66"/>
      <c r="F46" s="66"/>
      <c r="G46" s="66"/>
      <c r="H46" s="67"/>
      <c r="I46" s="67"/>
      <c r="J46" s="68"/>
      <c r="K46" s="69"/>
      <c r="L46" s="70"/>
      <c r="M46" s="67"/>
    </row>
    <row r="47">
      <c r="B47" s="65"/>
      <c r="C47" s="66"/>
      <c r="D47" s="66"/>
      <c r="E47" s="66"/>
      <c r="F47" s="66"/>
      <c r="G47" s="66"/>
      <c r="H47" s="66"/>
      <c r="I47" s="66"/>
      <c r="J47" s="73"/>
      <c r="K47" s="74"/>
      <c r="L47" s="65"/>
      <c r="M47" s="66"/>
    </row>
    <row r="48">
      <c r="B48" s="65"/>
      <c r="C48" s="66"/>
      <c r="D48" s="66"/>
      <c r="E48" s="66"/>
      <c r="F48" s="66"/>
      <c r="G48" s="66"/>
      <c r="H48" s="66"/>
      <c r="I48" s="66"/>
      <c r="J48" s="73"/>
      <c r="K48" s="74"/>
      <c r="L48" s="65"/>
      <c r="M48" s="66"/>
    </row>
    <row r="49">
      <c r="B49" s="65"/>
      <c r="C49" s="66"/>
      <c r="D49" s="66"/>
      <c r="E49" s="66"/>
      <c r="F49" s="66"/>
      <c r="G49" s="66"/>
      <c r="H49" s="66"/>
      <c r="I49" s="66"/>
      <c r="J49" s="73"/>
      <c r="K49" s="74"/>
      <c r="L49" s="65"/>
      <c r="M49" s="66"/>
    </row>
    <row r="50">
      <c r="B50" s="65"/>
      <c r="C50" s="66"/>
      <c r="D50" s="66"/>
      <c r="E50" s="66"/>
      <c r="F50" s="66"/>
      <c r="G50" s="66"/>
      <c r="H50" s="66"/>
      <c r="I50" s="66"/>
      <c r="J50" s="73"/>
      <c r="K50" s="74"/>
      <c r="L50" s="65"/>
      <c r="M50" s="66"/>
    </row>
    <row r="51">
      <c r="B51" s="65"/>
      <c r="C51" s="66"/>
      <c r="D51" s="66"/>
      <c r="E51" s="66"/>
      <c r="F51" s="66"/>
      <c r="G51" s="66"/>
      <c r="H51" s="66"/>
      <c r="I51" s="66"/>
      <c r="J51" s="73"/>
      <c r="K51" s="74"/>
      <c r="L51" s="65"/>
      <c r="M51" s="66"/>
    </row>
    <row r="52">
      <c r="B52" s="65"/>
      <c r="C52" s="66"/>
      <c r="D52" s="66"/>
      <c r="E52" s="66"/>
      <c r="F52" s="66"/>
      <c r="G52" s="66"/>
      <c r="H52" s="66"/>
      <c r="I52" s="66"/>
      <c r="J52" s="73"/>
      <c r="K52" s="74"/>
      <c r="L52" s="65"/>
      <c r="M52" s="66"/>
    </row>
    <row r="53">
      <c r="B53" s="65"/>
      <c r="C53" s="66"/>
      <c r="D53" s="66"/>
      <c r="E53" s="66"/>
      <c r="F53" s="66"/>
      <c r="G53" s="66"/>
      <c r="H53" s="66"/>
      <c r="I53" s="66"/>
      <c r="J53" s="73"/>
      <c r="K53" s="74"/>
      <c r="L53" s="65"/>
      <c r="M53" s="66"/>
    </row>
    <row r="54">
      <c r="K54" s="35"/>
    </row>
    <row r="55">
      <c r="K55" s="35"/>
    </row>
    <row r="56">
      <c r="K56" s="35"/>
    </row>
    <row r="57">
      <c r="K57" s="35"/>
    </row>
    <row r="58">
      <c r="K58" s="35"/>
    </row>
    <row r="59">
      <c r="K59" s="35"/>
    </row>
    <row r="60">
      <c r="K60" s="35"/>
    </row>
    <row r="61">
      <c r="K61" s="35"/>
    </row>
    <row r="62">
      <c r="K62" s="35"/>
    </row>
    <row r="63">
      <c r="K63" s="35"/>
    </row>
    <row r="64">
      <c r="K64" s="35"/>
    </row>
    <row r="65">
      <c r="K65" s="35"/>
    </row>
    <row r="66">
      <c r="K66" s="35"/>
    </row>
    <row r="67">
      <c r="K67" s="35"/>
    </row>
    <row r="68">
      <c r="K68" s="35"/>
    </row>
    <row r="69">
      <c r="K69" s="35"/>
    </row>
    <row r="70">
      <c r="K70" s="35"/>
    </row>
    <row r="71">
      <c r="K71" s="35"/>
    </row>
    <row r="72">
      <c r="K72" s="35"/>
    </row>
    <row r="73">
      <c r="K73" s="35"/>
    </row>
    <row r="74">
      <c r="K74" s="35"/>
    </row>
    <row r="75">
      <c r="K75" s="35"/>
    </row>
    <row r="76">
      <c r="K76" s="35"/>
    </row>
    <row r="77">
      <c r="K77" s="35"/>
    </row>
    <row r="78">
      <c r="K78" s="35"/>
    </row>
    <row r="79">
      <c r="K79" s="35"/>
    </row>
    <row r="80">
      <c r="K80" s="35"/>
    </row>
    <row r="81">
      <c r="K81" s="35"/>
    </row>
    <row r="82">
      <c r="K82" s="35"/>
    </row>
    <row r="83">
      <c r="K83" s="35"/>
    </row>
    <row r="84">
      <c r="K84" s="35"/>
    </row>
    <row r="85">
      <c r="K85" s="35"/>
    </row>
    <row r="86">
      <c r="K86" s="35"/>
    </row>
    <row r="87">
      <c r="K87" s="35"/>
    </row>
    <row r="88">
      <c r="K88" s="35"/>
    </row>
    <row r="89">
      <c r="K89" s="35"/>
    </row>
    <row r="90">
      <c r="K90" s="35"/>
    </row>
    <row r="91">
      <c r="K91" s="35"/>
    </row>
    <row r="92">
      <c r="K92" s="35"/>
    </row>
    <row r="93">
      <c r="K93" s="35"/>
    </row>
    <row r="94">
      <c r="K94" s="35"/>
    </row>
    <row r="95">
      <c r="K95" s="35"/>
    </row>
    <row r="96">
      <c r="K96" s="35"/>
    </row>
    <row r="97">
      <c r="K97" s="35"/>
    </row>
    <row r="98">
      <c r="K98" s="35"/>
    </row>
    <row r="99">
      <c r="K99" s="35"/>
    </row>
    <row r="100">
      <c r="K100" s="35"/>
    </row>
    <row r="101">
      <c r="K101" s="35"/>
    </row>
    <row r="102">
      <c r="K102" s="35"/>
    </row>
    <row r="103">
      <c r="K103" s="35"/>
    </row>
    <row r="104">
      <c r="K104" s="35"/>
    </row>
    <row r="105">
      <c r="K105" s="35"/>
    </row>
    <row r="106">
      <c r="K106" s="35"/>
    </row>
    <row r="107">
      <c r="K107" s="35"/>
    </row>
    <row r="108">
      <c r="K108" s="35"/>
    </row>
    <row r="109">
      <c r="K109" s="35"/>
    </row>
    <row r="110">
      <c r="K110" s="35"/>
    </row>
    <row r="111">
      <c r="K111" s="35"/>
    </row>
    <row r="112">
      <c r="K112" s="35"/>
    </row>
    <row r="113">
      <c r="K113" s="35"/>
    </row>
    <row r="114">
      <c r="K114" s="35"/>
    </row>
    <row r="115">
      <c r="K115" s="35"/>
    </row>
    <row r="116">
      <c r="K116" s="35"/>
    </row>
    <row r="117">
      <c r="K117" s="35"/>
    </row>
    <row r="118">
      <c r="K118" s="35"/>
    </row>
    <row r="119">
      <c r="K119" s="35"/>
    </row>
    <row r="120">
      <c r="K120" s="35"/>
    </row>
    <row r="121">
      <c r="K121" s="35"/>
    </row>
    <row r="122">
      <c r="K122" s="35"/>
    </row>
    <row r="123">
      <c r="K123" s="35"/>
    </row>
    <row r="124">
      <c r="K124" s="35"/>
    </row>
    <row r="125">
      <c r="K125" s="35"/>
    </row>
    <row r="126">
      <c r="K126" s="35"/>
    </row>
    <row r="127">
      <c r="K127" s="35"/>
    </row>
    <row r="128">
      <c r="K128" s="35"/>
    </row>
    <row r="129">
      <c r="K129" s="35"/>
    </row>
    <row r="130">
      <c r="K130" s="35"/>
    </row>
    <row r="131">
      <c r="K131" s="35"/>
    </row>
    <row r="132">
      <c r="K132" s="35"/>
    </row>
    <row r="133">
      <c r="K133" s="35"/>
    </row>
    <row r="134">
      <c r="K134" s="35"/>
    </row>
    <row r="135">
      <c r="K135" s="35"/>
    </row>
    <row r="136">
      <c r="K136" s="35"/>
    </row>
    <row r="137">
      <c r="K137" s="35"/>
    </row>
    <row r="138">
      <c r="K138" s="35"/>
    </row>
    <row r="139">
      <c r="K139" s="35"/>
    </row>
    <row r="140">
      <c r="K140" s="35"/>
    </row>
    <row r="141">
      <c r="K141" s="35"/>
    </row>
    <row r="142">
      <c r="K142" s="35"/>
    </row>
    <row r="143">
      <c r="K143" s="35"/>
    </row>
    <row r="144">
      <c r="K144" s="35"/>
    </row>
    <row r="145">
      <c r="K145" s="35"/>
    </row>
    <row r="146">
      <c r="K146" s="35"/>
    </row>
    <row r="147">
      <c r="K147" s="35"/>
    </row>
    <row r="148">
      <c r="K148" s="35"/>
    </row>
    <row r="149">
      <c r="K149" s="35"/>
    </row>
    <row r="150">
      <c r="K150" s="35"/>
    </row>
    <row r="151">
      <c r="K151" s="35"/>
    </row>
    <row r="152">
      <c r="K152" s="35"/>
    </row>
    <row r="153">
      <c r="K153" s="35"/>
    </row>
    <row r="154">
      <c r="K154" s="35"/>
    </row>
    <row r="155">
      <c r="K155" s="35"/>
    </row>
    <row r="156">
      <c r="K156" s="35"/>
    </row>
    <row r="157">
      <c r="K157" s="35"/>
    </row>
    <row r="158">
      <c r="K158" s="35"/>
    </row>
    <row r="159">
      <c r="K159" s="35"/>
    </row>
    <row r="160">
      <c r="K160" s="35"/>
    </row>
    <row r="161">
      <c r="K161" s="35"/>
    </row>
    <row r="162">
      <c r="K162" s="35"/>
    </row>
    <row r="163">
      <c r="K163" s="35"/>
    </row>
    <row r="164">
      <c r="K164" s="35"/>
    </row>
    <row r="165">
      <c r="K165" s="35"/>
    </row>
    <row r="166">
      <c r="K166" s="35"/>
    </row>
    <row r="167">
      <c r="K167" s="35"/>
    </row>
    <row r="168">
      <c r="K168" s="35"/>
    </row>
    <row r="169">
      <c r="K169" s="35"/>
    </row>
    <row r="170">
      <c r="K170" s="35"/>
    </row>
    <row r="171">
      <c r="K171" s="35"/>
    </row>
    <row r="172">
      <c r="K172" s="35"/>
    </row>
    <row r="173">
      <c r="K173" s="35"/>
    </row>
    <row r="174">
      <c r="K174" s="35"/>
    </row>
    <row r="175">
      <c r="K175" s="35"/>
    </row>
    <row r="176">
      <c r="K176" s="35"/>
    </row>
    <row r="177">
      <c r="K177" s="35"/>
    </row>
    <row r="178">
      <c r="K178" s="35"/>
    </row>
    <row r="179">
      <c r="K179" s="35"/>
    </row>
    <row r="180">
      <c r="K180" s="35"/>
    </row>
    <row r="181">
      <c r="K181" s="35"/>
    </row>
    <row r="182">
      <c r="K182" s="35"/>
    </row>
    <row r="183">
      <c r="K183" s="35"/>
    </row>
    <row r="184">
      <c r="K184" s="35"/>
    </row>
    <row r="185">
      <c r="K185" s="35"/>
    </row>
    <row r="186">
      <c r="K186" s="35"/>
    </row>
    <row r="187">
      <c r="K187" s="35"/>
    </row>
    <row r="188">
      <c r="K188" s="35"/>
    </row>
    <row r="189">
      <c r="K189" s="35"/>
    </row>
    <row r="190">
      <c r="K190" s="35"/>
    </row>
    <row r="191">
      <c r="K191" s="35"/>
    </row>
    <row r="192">
      <c r="K192" s="35"/>
    </row>
    <row r="193">
      <c r="K193" s="35"/>
    </row>
    <row r="194">
      <c r="K194" s="35"/>
    </row>
    <row r="195">
      <c r="K195" s="35"/>
    </row>
    <row r="196">
      <c r="K196" s="35"/>
    </row>
    <row r="197">
      <c r="K197" s="35"/>
    </row>
    <row r="198">
      <c r="K198" s="35"/>
    </row>
    <row r="199">
      <c r="K199" s="35"/>
    </row>
    <row r="200">
      <c r="K200" s="35"/>
    </row>
    <row r="201">
      <c r="K201" s="35"/>
    </row>
    <row r="202">
      <c r="K202" s="35"/>
    </row>
    <row r="203">
      <c r="K203" s="35"/>
    </row>
    <row r="204">
      <c r="K204" s="35"/>
    </row>
    <row r="205">
      <c r="K205" s="35"/>
    </row>
    <row r="206">
      <c r="K206" s="35"/>
    </row>
    <row r="207">
      <c r="K207" s="35"/>
    </row>
    <row r="208">
      <c r="K208" s="35"/>
    </row>
    <row r="209">
      <c r="K209" s="35"/>
    </row>
    <row r="210">
      <c r="K210" s="35"/>
    </row>
    <row r="211">
      <c r="K211" s="35"/>
    </row>
    <row r="212">
      <c r="K212" s="35"/>
    </row>
    <row r="213">
      <c r="K213" s="35"/>
    </row>
    <row r="214">
      <c r="K214" s="35"/>
    </row>
    <row r="215">
      <c r="K215" s="35"/>
    </row>
    <row r="216">
      <c r="K216" s="35"/>
    </row>
    <row r="217">
      <c r="K217" s="35"/>
    </row>
    <row r="218">
      <c r="K218" s="35"/>
    </row>
    <row r="219">
      <c r="K219" s="35"/>
    </row>
    <row r="220">
      <c r="K220" s="35"/>
    </row>
    <row r="221">
      <c r="K221" s="35"/>
    </row>
    <row r="222">
      <c r="K222" s="35"/>
    </row>
    <row r="223">
      <c r="K223" s="35"/>
    </row>
    <row r="224">
      <c r="K224" s="35"/>
    </row>
    <row r="225">
      <c r="K225" s="35"/>
    </row>
    <row r="226">
      <c r="K226" s="35"/>
    </row>
    <row r="227">
      <c r="K227" s="35"/>
    </row>
    <row r="228">
      <c r="K228" s="35"/>
    </row>
    <row r="229">
      <c r="K229" s="35"/>
    </row>
    <row r="230">
      <c r="K230" s="35"/>
    </row>
    <row r="231">
      <c r="K231" s="35"/>
    </row>
    <row r="232">
      <c r="K232" s="35"/>
    </row>
    <row r="233">
      <c r="K233" s="35"/>
    </row>
    <row r="234">
      <c r="K234" s="35"/>
    </row>
    <row r="235">
      <c r="K235" s="35"/>
    </row>
    <row r="236">
      <c r="K236" s="35"/>
    </row>
    <row r="237">
      <c r="K237" s="35"/>
    </row>
    <row r="238">
      <c r="K238" s="35"/>
    </row>
    <row r="239">
      <c r="K239" s="35"/>
    </row>
    <row r="240">
      <c r="K240" s="35"/>
    </row>
    <row r="241">
      <c r="K241" s="35"/>
    </row>
    <row r="242">
      <c r="K242" s="35"/>
    </row>
    <row r="243">
      <c r="K243" s="35"/>
    </row>
    <row r="244">
      <c r="K244" s="35"/>
    </row>
    <row r="245">
      <c r="K245" s="35"/>
    </row>
    <row r="246">
      <c r="K246" s="35"/>
    </row>
    <row r="247">
      <c r="K247" s="35"/>
    </row>
    <row r="248">
      <c r="K248" s="35"/>
    </row>
    <row r="249">
      <c r="K249" s="35"/>
    </row>
    <row r="250">
      <c r="K250" s="35"/>
    </row>
    <row r="251">
      <c r="K251" s="35"/>
    </row>
    <row r="252">
      <c r="K252" s="35"/>
    </row>
    <row r="253">
      <c r="K253" s="35"/>
    </row>
    <row r="254">
      <c r="K254" s="35"/>
    </row>
    <row r="255">
      <c r="K255" s="35"/>
    </row>
    <row r="256">
      <c r="K256" s="35"/>
    </row>
    <row r="257">
      <c r="K257" s="35"/>
    </row>
    <row r="258">
      <c r="K258" s="35"/>
    </row>
    <row r="259">
      <c r="K259" s="35"/>
    </row>
    <row r="260">
      <c r="K260" s="35"/>
    </row>
    <row r="261">
      <c r="K261" s="35"/>
    </row>
    <row r="262">
      <c r="K262" s="35"/>
    </row>
    <row r="263">
      <c r="K263" s="35"/>
    </row>
    <row r="264">
      <c r="K264" s="35"/>
    </row>
    <row r="265">
      <c r="K265" s="35"/>
    </row>
    <row r="266">
      <c r="K266" s="35"/>
    </row>
    <row r="267">
      <c r="K267" s="35"/>
    </row>
    <row r="268">
      <c r="K268" s="35"/>
    </row>
    <row r="269">
      <c r="K269" s="35"/>
    </row>
    <row r="270">
      <c r="K270" s="35"/>
    </row>
    <row r="271">
      <c r="K271" s="35"/>
    </row>
    <row r="272">
      <c r="K272" s="35"/>
    </row>
    <row r="273">
      <c r="K273" s="35"/>
    </row>
    <row r="274">
      <c r="K274" s="35"/>
    </row>
    <row r="275">
      <c r="K275" s="35"/>
    </row>
    <row r="276">
      <c r="K276" s="35"/>
    </row>
    <row r="277">
      <c r="K277" s="35"/>
    </row>
    <row r="278">
      <c r="K278" s="35"/>
    </row>
    <row r="279">
      <c r="K279" s="35"/>
    </row>
    <row r="280">
      <c r="K280" s="35"/>
    </row>
    <row r="281">
      <c r="K281" s="35"/>
    </row>
    <row r="282">
      <c r="K282" s="35"/>
    </row>
    <row r="283">
      <c r="K283" s="35"/>
    </row>
    <row r="284">
      <c r="K284" s="35"/>
    </row>
    <row r="285">
      <c r="K285" s="35"/>
    </row>
    <row r="286">
      <c r="K286" s="35"/>
    </row>
    <row r="287">
      <c r="K287" s="35"/>
    </row>
    <row r="288">
      <c r="K288" s="35"/>
    </row>
    <row r="289">
      <c r="K289" s="35"/>
    </row>
    <row r="290">
      <c r="K290" s="35"/>
    </row>
    <row r="291">
      <c r="K291" s="35"/>
    </row>
    <row r="292">
      <c r="K292" s="35"/>
    </row>
    <row r="293">
      <c r="K293" s="35"/>
    </row>
    <row r="294">
      <c r="K294" s="35"/>
    </row>
    <row r="295">
      <c r="K295" s="35"/>
    </row>
    <row r="296">
      <c r="K296" s="35"/>
    </row>
    <row r="297">
      <c r="K297" s="35"/>
    </row>
    <row r="298">
      <c r="K298" s="35"/>
    </row>
    <row r="299">
      <c r="K299" s="35"/>
    </row>
    <row r="300">
      <c r="K300" s="35"/>
    </row>
    <row r="301">
      <c r="K301" s="35"/>
    </row>
    <row r="302">
      <c r="K302" s="35"/>
    </row>
    <row r="303">
      <c r="K303" s="35"/>
    </row>
    <row r="304">
      <c r="K304" s="35"/>
    </row>
    <row r="305">
      <c r="K305" s="35"/>
    </row>
    <row r="306">
      <c r="K306" s="35"/>
    </row>
    <row r="307">
      <c r="K307" s="35"/>
    </row>
    <row r="308">
      <c r="K308" s="35"/>
    </row>
    <row r="309">
      <c r="K309" s="35"/>
    </row>
    <row r="310">
      <c r="K310" s="35"/>
    </row>
    <row r="311">
      <c r="K311" s="35"/>
    </row>
    <row r="312">
      <c r="K312" s="35"/>
    </row>
    <row r="313">
      <c r="K313" s="35"/>
    </row>
    <row r="314">
      <c r="K314" s="35"/>
    </row>
    <row r="315">
      <c r="K315" s="35"/>
    </row>
    <row r="316">
      <c r="K316" s="35"/>
    </row>
    <row r="317">
      <c r="K317" s="35"/>
    </row>
    <row r="318">
      <c r="K318" s="35"/>
    </row>
    <row r="319">
      <c r="K319" s="35"/>
    </row>
    <row r="320">
      <c r="K320" s="35"/>
    </row>
    <row r="321">
      <c r="K321" s="35"/>
    </row>
    <row r="322">
      <c r="K322" s="35"/>
    </row>
    <row r="323">
      <c r="K323" s="35"/>
    </row>
    <row r="324">
      <c r="K324" s="35"/>
    </row>
    <row r="325">
      <c r="K325" s="35"/>
    </row>
    <row r="326">
      <c r="K326" s="35"/>
    </row>
    <row r="327">
      <c r="K327" s="35"/>
    </row>
    <row r="328">
      <c r="K328" s="35"/>
    </row>
    <row r="329">
      <c r="K329" s="35"/>
    </row>
    <row r="330">
      <c r="K330" s="35"/>
    </row>
    <row r="331">
      <c r="K331" s="35"/>
    </row>
    <row r="332">
      <c r="K332" s="35"/>
    </row>
    <row r="333">
      <c r="K333" s="35"/>
    </row>
    <row r="334">
      <c r="K334" s="35"/>
    </row>
    <row r="335">
      <c r="K335" s="35"/>
    </row>
    <row r="336">
      <c r="K336" s="35"/>
    </row>
    <row r="337">
      <c r="K337" s="35"/>
    </row>
    <row r="338">
      <c r="K338" s="35"/>
    </row>
    <row r="339">
      <c r="K339" s="35"/>
    </row>
    <row r="340">
      <c r="K340" s="35"/>
    </row>
    <row r="341">
      <c r="K341" s="35"/>
    </row>
    <row r="342">
      <c r="K342" s="35"/>
    </row>
    <row r="343">
      <c r="K343" s="35"/>
    </row>
    <row r="344">
      <c r="K344" s="35"/>
    </row>
    <row r="345">
      <c r="K345" s="35"/>
    </row>
    <row r="346">
      <c r="K346" s="35"/>
    </row>
    <row r="347">
      <c r="K347" s="35"/>
    </row>
    <row r="348">
      <c r="K348" s="35"/>
    </row>
    <row r="349">
      <c r="K349" s="35"/>
    </row>
    <row r="350">
      <c r="K350" s="35"/>
    </row>
    <row r="351">
      <c r="K351" s="35"/>
    </row>
    <row r="352">
      <c r="K352" s="35"/>
    </row>
    <row r="353">
      <c r="K353" s="35"/>
    </row>
    <row r="354">
      <c r="K354" s="35"/>
    </row>
    <row r="355">
      <c r="K355" s="35"/>
    </row>
    <row r="356">
      <c r="K356" s="35"/>
    </row>
    <row r="357">
      <c r="K357" s="35"/>
    </row>
    <row r="358">
      <c r="K358" s="35"/>
    </row>
    <row r="359">
      <c r="K359" s="35"/>
    </row>
    <row r="360">
      <c r="K360" s="35"/>
    </row>
    <row r="361">
      <c r="K361" s="35"/>
    </row>
    <row r="362">
      <c r="K362" s="35"/>
    </row>
    <row r="363">
      <c r="K363" s="35"/>
    </row>
    <row r="364">
      <c r="K364" s="35"/>
    </row>
    <row r="365">
      <c r="K365" s="35"/>
    </row>
    <row r="366">
      <c r="K366" s="35"/>
    </row>
    <row r="367">
      <c r="K367" s="35"/>
    </row>
    <row r="368">
      <c r="K368" s="35"/>
    </row>
    <row r="369">
      <c r="K369" s="35"/>
    </row>
    <row r="370">
      <c r="K370" s="35"/>
    </row>
    <row r="371">
      <c r="K371" s="35"/>
    </row>
    <row r="372">
      <c r="K372" s="35"/>
    </row>
    <row r="373">
      <c r="K373" s="35"/>
    </row>
    <row r="374">
      <c r="K374" s="35"/>
    </row>
    <row r="375">
      <c r="K375" s="35"/>
    </row>
    <row r="376">
      <c r="K376" s="35"/>
    </row>
    <row r="377">
      <c r="K377" s="35"/>
    </row>
    <row r="378">
      <c r="K378" s="35"/>
    </row>
    <row r="379">
      <c r="K379" s="35"/>
    </row>
    <row r="380">
      <c r="K380" s="35"/>
    </row>
    <row r="381">
      <c r="K381" s="35"/>
    </row>
    <row r="382">
      <c r="K382" s="35"/>
    </row>
    <row r="383">
      <c r="K383" s="35"/>
    </row>
    <row r="384">
      <c r="K384" s="35"/>
    </row>
    <row r="385">
      <c r="K385" s="35"/>
    </row>
    <row r="386">
      <c r="K386" s="35"/>
    </row>
    <row r="387">
      <c r="K387" s="35"/>
    </row>
    <row r="388">
      <c r="K388" s="35"/>
    </row>
    <row r="389">
      <c r="K389" s="35"/>
    </row>
    <row r="390">
      <c r="K390" s="35"/>
    </row>
    <row r="391">
      <c r="K391" s="35"/>
    </row>
    <row r="392">
      <c r="K392" s="35"/>
    </row>
    <row r="393">
      <c r="K393" s="35"/>
    </row>
    <row r="394">
      <c r="K394" s="35"/>
    </row>
    <row r="395">
      <c r="K395" s="35"/>
    </row>
    <row r="396">
      <c r="K396" s="35"/>
    </row>
    <row r="397">
      <c r="K397" s="35"/>
    </row>
    <row r="398">
      <c r="K398" s="35"/>
    </row>
    <row r="399">
      <c r="K399" s="35"/>
    </row>
    <row r="400">
      <c r="K400" s="35"/>
    </row>
    <row r="401">
      <c r="K401" s="35"/>
    </row>
    <row r="402">
      <c r="K402" s="35"/>
    </row>
    <row r="403">
      <c r="K403" s="35"/>
    </row>
    <row r="404">
      <c r="K404" s="35"/>
    </row>
    <row r="405">
      <c r="K405" s="35"/>
    </row>
    <row r="406">
      <c r="K406" s="35"/>
    </row>
    <row r="407">
      <c r="K407" s="35"/>
    </row>
    <row r="408">
      <c r="K408" s="35"/>
    </row>
    <row r="409">
      <c r="K409" s="35"/>
    </row>
    <row r="410">
      <c r="K410" s="35"/>
    </row>
    <row r="411">
      <c r="K411" s="35"/>
    </row>
    <row r="412">
      <c r="K412" s="35"/>
    </row>
    <row r="413">
      <c r="K413" s="35"/>
    </row>
    <row r="414">
      <c r="K414" s="35"/>
    </row>
    <row r="415">
      <c r="K415" s="35"/>
    </row>
    <row r="416">
      <c r="K416" s="35"/>
    </row>
    <row r="417">
      <c r="K417" s="35"/>
    </row>
    <row r="418">
      <c r="K418" s="35"/>
    </row>
    <row r="419">
      <c r="K419" s="35"/>
    </row>
    <row r="420">
      <c r="K420" s="35"/>
    </row>
    <row r="421">
      <c r="K421" s="35"/>
    </row>
    <row r="422">
      <c r="K422" s="35"/>
    </row>
    <row r="423">
      <c r="K423" s="35"/>
    </row>
    <row r="424">
      <c r="K424" s="35"/>
    </row>
    <row r="425">
      <c r="K425" s="35"/>
    </row>
    <row r="426">
      <c r="K426" s="35"/>
    </row>
    <row r="427">
      <c r="K427" s="35"/>
    </row>
    <row r="428">
      <c r="K428" s="35"/>
    </row>
    <row r="429">
      <c r="K429" s="35"/>
    </row>
    <row r="430">
      <c r="K430" s="35"/>
    </row>
    <row r="431">
      <c r="K431" s="35"/>
    </row>
    <row r="432">
      <c r="K432" s="35"/>
    </row>
    <row r="433">
      <c r="K433" s="35"/>
    </row>
    <row r="434">
      <c r="K434" s="35"/>
    </row>
    <row r="435">
      <c r="K435" s="35"/>
    </row>
    <row r="436">
      <c r="K436" s="35"/>
    </row>
    <row r="437">
      <c r="K437" s="35"/>
    </row>
    <row r="438">
      <c r="K438" s="35"/>
    </row>
    <row r="439">
      <c r="K439" s="35"/>
    </row>
    <row r="440">
      <c r="K440" s="35"/>
    </row>
    <row r="441">
      <c r="K441" s="35"/>
    </row>
    <row r="442">
      <c r="K442" s="35"/>
    </row>
    <row r="443">
      <c r="K443" s="35"/>
    </row>
    <row r="444">
      <c r="K444" s="35"/>
    </row>
    <row r="445">
      <c r="K445" s="35"/>
    </row>
    <row r="446">
      <c r="K446" s="35"/>
    </row>
    <row r="447">
      <c r="K447" s="35"/>
    </row>
    <row r="448">
      <c r="K448" s="35"/>
    </row>
    <row r="449">
      <c r="K449" s="35"/>
    </row>
    <row r="450">
      <c r="K450" s="35"/>
    </row>
    <row r="451">
      <c r="K451" s="35"/>
    </row>
    <row r="452">
      <c r="K452" s="35"/>
    </row>
    <row r="453">
      <c r="K453" s="35"/>
    </row>
    <row r="454">
      <c r="K454" s="35"/>
    </row>
    <row r="455">
      <c r="K455" s="35"/>
    </row>
    <row r="456">
      <c r="K456" s="35"/>
    </row>
    <row r="457">
      <c r="K457" s="35"/>
    </row>
    <row r="458">
      <c r="K458" s="35"/>
    </row>
    <row r="459">
      <c r="K459" s="35"/>
    </row>
    <row r="460">
      <c r="K460" s="35"/>
    </row>
    <row r="461">
      <c r="K461" s="35"/>
    </row>
    <row r="462">
      <c r="K462" s="35"/>
    </row>
    <row r="463">
      <c r="K463" s="35"/>
    </row>
    <row r="464">
      <c r="K464" s="35"/>
    </row>
    <row r="465">
      <c r="K465" s="35"/>
    </row>
    <row r="466">
      <c r="K466" s="35"/>
    </row>
    <row r="467">
      <c r="K467" s="35"/>
    </row>
    <row r="468">
      <c r="K468" s="35"/>
    </row>
    <row r="469">
      <c r="K469" s="35"/>
    </row>
    <row r="470">
      <c r="K470" s="35"/>
    </row>
    <row r="471">
      <c r="K471" s="35"/>
    </row>
    <row r="472">
      <c r="K472" s="35"/>
    </row>
    <row r="473">
      <c r="K473" s="35"/>
    </row>
    <row r="474">
      <c r="K474" s="35"/>
    </row>
    <row r="475">
      <c r="K475" s="35"/>
    </row>
    <row r="476">
      <c r="K476" s="35"/>
    </row>
    <row r="477">
      <c r="K477" s="35"/>
    </row>
    <row r="478">
      <c r="K478" s="35"/>
    </row>
    <row r="479">
      <c r="K479" s="35"/>
    </row>
    <row r="480">
      <c r="K480" s="35"/>
    </row>
    <row r="481">
      <c r="K481" s="35"/>
    </row>
    <row r="482">
      <c r="K482" s="35"/>
    </row>
    <row r="483">
      <c r="K483" s="35"/>
    </row>
    <row r="484">
      <c r="K484" s="35"/>
    </row>
    <row r="485">
      <c r="K485" s="35"/>
    </row>
    <row r="486">
      <c r="K486" s="35"/>
    </row>
    <row r="487">
      <c r="K487" s="35"/>
    </row>
    <row r="488">
      <c r="K488" s="35"/>
    </row>
    <row r="489">
      <c r="K489" s="35"/>
    </row>
    <row r="490">
      <c r="K490" s="35"/>
    </row>
    <row r="491">
      <c r="K491" s="35"/>
    </row>
    <row r="492">
      <c r="K492" s="35"/>
    </row>
    <row r="493">
      <c r="K493" s="35"/>
    </row>
    <row r="494">
      <c r="K494" s="35"/>
    </row>
    <row r="495">
      <c r="K495" s="35"/>
    </row>
    <row r="496">
      <c r="K496" s="35"/>
    </row>
    <row r="497">
      <c r="K497" s="35"/>
    </row>
    <row r="498">
      <c r="K498" s="35"/>
    </row>
    <row r="499">
      <c r="K499" s="35"/>
    </row>
    <row r="500">
      <c r="K500" s="35"/>
    </row>
    <row r="501">
      <c r="K501" s="35"/>
    </row>
    <row r="502">
      <c r="K502" s="35"/>
    </row>
    <row r="503">
      <c r="K503" s="35"/>
    </row>
    <row r="504">
      <c r="K504" s="35"/>
    </row>
    <row r="505">
      <c r="K505" s="35"/>
    </row>
    <row r="506">
      <c r="K506" s="35"/>
    </row>
    <row r="507">
      <c r="K507" s="35"/>
    </row>
    <row r="508">
      <c r="K508" s="35"/>
    </row>
    <row r="509">
      <c r="K509" s="35"/>
    </row>
    <row r="510">
      <c r="K510" s="35"/>
    </row>
    <row r="511">
      <c r="K511" s="35"/>
    </row>
    <row r="512">
      <c r="K512" s="35"/>
    </row>
    <row r="513">
      <c r="K513" s="35"/>
    </row>
    <row r="514">
      <c r="K514" s="35"/>
    </row>
    <row r="515">
      <c r="K515" s="35"/>
    </row>
    <row r="516">
      <c r="K516" s="35"/>
    </row>
    <row r="517">
      <c r="K517" s="35"/>
    </row>
    <row r="518">
      <c r="K518" s="35"/>
    </row>
    <row r="519">
      <c r="K519" s="35"/>
    </row>
    <row r="520">
      <c r="K520" s="35"/>
    </row>
    <row r="521">
      <c r="K521" s="35"/>
    </row>
    <row r="522">
      <c r="K522" s="35"/>
    </row>
    <row r="523">
      <c r="K523" s="35"/>
    </row>
    <row r="524">
      <c r="K524" s="35"/>
    </row>
    <row r="525">
      <c r="K525" s="35"/>
    </row>
    <row r="526">
      <c r="K526" s="35"/>
    </row>
    <row r="527">
      <c r="K527" s="35"/>
    </row>
    <row r="528">
      <c r="K528" s="35"/>
    </row>
    <row r="529">
      <c r="K529" s="35"/>
    </row>
    <row r="530">
      <c r="K530" s="35"/>
    </row>
    <row r="531">
      <c r="K531" s="35"/>
    </row>
    <row r="532">
      <c r="K532" s="35"/>
    </row>
    <row r="533">
      <c r="K533" s="35"/>
    </row>
    <row r="534">
      <c r="K534" s="35"/>
    </row>
    <row r="535">
      <c r="K535" s="35"/>
    </row>
    <row r="536">
      <c r="K536" s="35"/>
    </row>
    <row r="537">
      <c r="K537" s="35"/>
    </row>
    <row r="538">
      <c r="K538" s="35"/>
    </row>
    <row r="539">
      <c r="K539" s="35"/>
    </row>
    <row r="540">
      <c r="K540" s="35"/>
    </row>
    <row r="541">
      <c r="K541" s="35"/>
    </row>
    <row r="542">
      <c r="K542" s="35"/>
    </row>
    <row r="543">
      <c r="K543" s="35"/>
    </row>
    <row r="544">
      <c r="K544" s="35"/>
    </row>
    <row r="545">
      <c r="K545" s="35"/>
    </row>
    <row r="546">
      <c r="K546" s="35"/>
    </row>
    <row r="547">
      <c r="K547" s="35"/>
    </row>
    <row r="548">
      <c r="K548" s="35"/>
    </row>
    <row r="549">
      <c r="K549" s="35"/>
    </row>
    <row r="550">
      <c r="K550" s="35"/>
    </row>
    <row r="551">
      <c r="K551" s="35"/>
    </row>
    <row r="552">
      <c r="K552" s="35"/>
    </row>
    <row r="553">
      <c r="K553" s="35"/>
    </row>
    <row r="554">
      <c r="K554" s="35"/>
    </row>
    <row r="555">
      <c r="K555" s="35"/>
    </row>
    <row r="556">
      <c r="K556" s="35"/>
    </row>
    <row r="557">
      <c r="K557" s="35"/>
    </row>
    <row r="558">
      <c r="K558" s="35"/>
    </row>
    <row r="559">
      <c r="K559" s="35"/>
    </row>
    <row r="560">
      <c r="K560" s="35"/>
    </row>
    <row r="561">
      <c r="K561" s="35"/>
    </row>
    <row r="562">
      <c r="K562" s="35"/>
    </row>
    <row r="563">
      <c r="K563" s="35"/>
    </row>
    <row r="564">
      <c r="K564" s="35"/>
    </row>
    <row r="565">
      <c r="K565" s="35"/>
    </row>
    <row r="566">
      <c r="K566" s="35"/>
    </row>
    <row r="567">
      <c r="K567" s="35"/>
    </row>
    <row r="568">
      <c r="K568" s="35"/>
    </row>
    <row r="569">
      <c r="K569" s="35"/>
    </row>
    <row r="570">
      <c r="K570" s="35"/>
    </row>
    <row r="571">
      <c r="K571" s="35"/>
    </row>
    <row r="572">
      <c r="K572" s="35"/>
    </row>
    <row r="573">
      <c r="K573" s="35"/>
    </row>
    <row r="574">
      <c r="K574" s="35"/>
    </row>
    <row r="575">
      <c r="K575" s="35"/>
    </row>
    <row r="576">
      <c r="K576" s="35"/>
    </row>
    <row r="577">
      <c r="K577" s="35"/>
    </row>
    <row r="578">
      <c r="K578" s="35"/>
    </row>
    <row r="579">
      <c r="K579" s="35"/>
    </row>
    <row r="580">
      <c r="K580" s="35"/>
    </row>
    <row r="581">
      <c r="K581" s="35"/>
    </row>
    <row r="582">
      <c r="K582" s="35"/>
    </row>
    <row r="583">
      <c r="K583" s="35"/>
    </row>
    <row r="584">
      <c r="K584" s="35"/>
    </row>
    <row r="585">
      <c r="K585" s="35"/>
    </row>
    <row r="586">
      <c r="K586" s="35"/>
    </row>
    <row r="587">
      <c r="K587" s="35"/>
    </row>
    <row r="588">
      <c r="K588" s="35"/>
    </row>
    <row r="589">
      <c r="K589" s="35"/>
    </row>
    <row r="590">
      <c r="K590" s="35"/>
    </row>
    <row r="591">
      <c r="K591" s="35"/>
    </row>
    <row r="592">
      <c r="K592" s="35"/>
    </row>
    <row r="593">
      <c r="K593" s="35"/>
    </row>
    <row r="594">
      <c r="K594" s="35"/>
    </row>
    <row r="595">
      <c r="K595" s="35"/>
    </row>
    <row r="596">
      <c r="K596" s="35"/>
    </row>
    <row r="597">
      <c r="K597" s="35"/>
    </row>
    <row r="598">
      <c r="K598" s="35"/>
    </row>
    <row r="599">
      <c r="K599" s="35"/>
    </row>
    <row r="600">
      <c r="K600" s="35"/>
    </row>
    <row r="601">
      <c r="K601" s="35"/>
    </row>
    <row r="602">
      <c r="K602" s="35"/>
    </row>
    <row r="603">
      <c r="K603" s="35"/>
    </row>
    <row r="604">
      <c r="K604" s="35"/>
    </row>
    <row r="605">
      <c r="K605" s="35"/>
    </row>
    <row r="606">
      <c r="K606" s="35"/>
    </row>
    <row r="607">
      <c r="K607" s="35"/>
    </row>
    <row r="608">
      <c r="K608" s="35"/>
    </row>
    <row r="609">
      <c r="K609" s="35"/>
    </row>
    <row r="610">
      <c r="K610" s="35"/>
    </row>
    <row r="611">
      <c r="K611" s="35"/>
    </row>
    <row r="612">
      <c r="K612" s="35"/>
    </row>
    <row r="613">
      <c r="K613" s="35"/>
    </row>
    <row r="614">
      <c r="K614" s="35"/>
    </row>
    <row r="615">
      <c r="K615" s="35"/>
    </row>
    <row r="616">
      <c r="K616" s="35"/>
    </row>
    <row r="617">
      <c r="K617" s="35"/>
    </row>
    <row r="618">
      <c r="K618" s="35"/>
    </row>
    <row r="619">
      <c r="K619" s="35"/>
    </row>
    <row r="620">
      <c r="K620" s="35"/>
    </row>
    <row r="621">
      <c r="K621" s="35"/>
    </row>
    <row r="622">
      <c r="K622" s="35"/>
    </row>
    <row r="623">
      <c r="K623" s="35"/>
    </row>
    <row r="624">
      <c r="K624" s="35"/>
    </row>
    <row r="625">
      <c r="K625" s="35"/>
    </row>
    <row r="626">
      <c r="K626" s="35"/>
    </row>
    <row r="627">
      <c r="K627" s="35"/>
    </row>
    <row r="628">
      <c r="K628" s="35"/>
    </row>
    <row r="629">
      <c r="K629" s="35"/>
    </row>
    <row r="630">
      <c r="K630" s="35"/>
    </row>
    <row r="631">
      <c r="K631" s="35"/>
    </row>
    <row r="632">
      <c r="K632" s="35"/>
    </row>
    <row r="633">
      <c r="K633" s="35"/>
    </row>
    <row r="634">
      <c r="K634" s="35"/>
    </row>
    <row r="635">
      <c r="K635" s="35"/>
    </row>
    <row r="636">
      <c r="K636" s="35"/>
    </row>
    <row r="637">
      <c r="K637" s="35"/>
    </row>
    <row r="638">
      <c r="K638" s="35"/>
    </row>
    <row r="639">
      <c r="K639" s="35"/>
    </row>
    <row r="640">
      <c r="K640" s="35"/>
    </row>
    <row r="641">
      <c r="K641" s="35"/>
    </row>
    <row r="642">
      <c r="K642" s="35"/>
    </row>
    <row r="643">
      <c r="K643" s="35"/>
    </row>
    <row r="644">
      <c r="K644" s="35"/>
    </row>
    <row r="645">
      <c r="K645" s="35"/>
    </row>
    <row r="646">
      <c r="K646" s="35"/>
    </row>
    <row r="647">
      <c r="K647" s="35"/>
    </row>
    <row r="648">
      <c r="K648" s="35"/>
    </row>
    <row r="649">
      <c r="K649" s="35"/>
    </row>
    <row r="650">
      <c r="K650" s="35"/>
    </row>
    <row r="651">
      <c r="K651" s="35"/>
    </row>
    <row r="652">
      <c r="K652" s="35"/>
    </row>
    <row r="653">
      <c r="K653" s="35"/>
    </row>
    <row r="654">
      <c r="K654" s="35"/>
    </row>
    <row r="655">
      <c r="K655" s="35"/>
    </row>
    <row r="656">
      <c r="K656" s="35"/>
    </row>
    <row r="657">
      <c r="K657" s="35"/>
    </row>
    <row r="658">
      <c r="K658" s="35"/>
    </row>
    <row r="659">
      <c r="K659" s="35"/>
    </row>
    <row r="660">
      <c r="K660" s="35"/>
    </row>
    <row r="661">
      <c r="K661" s="35"/>
    </row>
    <row r="662">
      <c r="K662" s="35"/>
    </row>
    <row r="663">
      <c r="K663" s="35"/>
    </row>
    <row r="664">
      <c r="K664" s="35"/>
    </row>
    <row r="665">
      <c r="K665" s="35"/>
    </row>
    <row r="666">
      <c r="K666" s="35"/>
    </row>
    <row r="667">
      <c r="K667" s="35"/>
    </row>
    <row r="668">
      <c r="K668" s="35"/>
    </row>
    <row r="669">
      <c r="K669" s="35"/>
    </row>
    <row r="670">
      <c r="K670" s="35"/>
    </row>
    <row r="671">
      <c r="K671" s="35"/>
    </row>
    <row r="672">
      <c r="K672" s="35"/>
    </row>
    <row r="673">
      <c r="K673" s="35"/>
    </row>
    <row r="674">
      <c r="K674" s="35"/>
    </row>
    <row r="675">
      <c r="K675" s="35"/>
    </row>
    <row r="676">
      <c r="K676" s="35"/>
    </row>
    <row r="677">
      <c r="K677" s="35"/>
    </row>
    <row r="678">
      <c r="K678" s="35"/>
    </row>
    <row r="679">
      <c r="K679" s="35"/>
    </row>
    <row r="680">
      <c r="K680" s="35"/>
    </row>
    <row r="681">
      <c r="K681" s="35"/>
    </row>
    <row r="682">
      <c r="K682" s="35"/>
    </row>
    <row r="683">
      <c r="K683" s="35"/>
    </row>
    <row r="684">
      <c r="K684" s="35"/>
    </row>
    <row r="685">
      <c r="K685" s="35"/>
    </row>
    <row r="686">
      <c r="K686" s="35"/>
    </row>
    <row r="687">
      <c r="K687" s="35"/>
    </row>
    <row r="688">
      <c r="K688" s="35"/>
    </row>
    <row r="689">
      <c r="K689" s="35"/>
    </row>
    <row r="690">
      <c r="K690" s="35"/>
    </row>
    <row r="691">
      <c r="K691" s="35"/>
    </row>
    <row r="692">
      <c r="K692" s="35"/>
    </row>
    <row r="693">
      <c r="K693" s="35"/>
    </row>
    <row r="694">
      <c r="K694" s="35"/>
    </row>
    <row r="695">
      <c r="K695" s="35"/>
    </row>
    <row r="696">
      <c r="K696" s="35"/>
    </row>
    <row r="697">
      <c r="K697" s="35"/>
    </row>
    <row r="698">
      <c r="K698" s="35"/>
    </row>
    <row r="699">
      <c r="K699" s="35"/>
    </row>
    <row r="700">
      <c r="K700" s="35"/>
    </row>
    <row r="701">
      <c r="K701" s="35"/>
    </row>
    <row r="702">
      <c r="K702" s="35"/>
    </row>
    <row r="703">
      <c r="K703" s="35"/>
    </row>
    <row r="704">
      <c r="K704" s="35"/>
    </row>
    <row r="705">
      <c r="K705" s="35"/>
    </row>
    <row r="706">
      <c r="K706" s="35"/>
    </row>
    <row r="707">
      <c r="K707" s="35"/>
    </row>
    <row r="708">
      <c r="K708" s="35"/>
    </row>
    <row r="709">
      <c r="K709" s="35"/>
    </row>
    <row r="710">
      <c r="K710" s="35"/>
    </row>
    <row r="711">
      <c r="K711" s="35"/>
    </row>
    <row r="712">
      <c r="K712" s="35"/>
    </row>
    <row r="713">
      <c r="K713" s="35"/>
    </row>
    <row r="714">
      <c r="K714" s="35"/>
    </row>
    <row r="715">
      <c r="K715" s="35"/>
    </row>
    <row r="716">
      <c r="K716" s="35"/>
    </row>
    <row r="717">
      <c r="K717" s="35"/>
    </row>
    <row r="718">
      <c r="K718" s="35"/>
    </row>
    <row r="719">
      <c r="K719" s="35"/>
    </row>
    <row r="720">
      <c r="K720" s="35"/>
    </row>
    <row r="721">
      <c r="K721" s="35"/>
    </row>
    <row r="722">
      <c r="K722" s="35"/>
    </row>
    <row r="723">
      <c r="K723" s="35"/>
    </row>
    <row r="724">
      <c r="K724" s="35"/>
    </row>
    <row r="725">
      <c r="K725" s="35"/>
    </row>
    <row r="726">
      <c r="K726" s="35"/>
    </row>
    <row r="727">
      <c r="K727" s="35"/>
    </row>
    <row r="728">
      <c r="K728" s="35"/>
    </row>
    <row r="729">
      <c r="K729" s="35"/>
    </row>
    <row r="730">
      <c r="K730" s="35"/>
    </row>
    <row r="731">
      <c r="K731" s="35"/>
    </row>
    <row r="732">
      <c r="K732" s="35"/>
    </row>
    <row r="733">
      <c r="K733" s="35"/>
    </row>
    <row r="734">
      <c r="K734" s="35"/>
    </row>
    <row r="735">
      <c r="K735" s="35"/>
    </row>
    <row r="736">
      <c r="K736" s="35"/>
    </row>
    <row r="737">
      <c r="K737" s="35"/>
    </row>
    <row r="738">
      <c r="K738" s="35"/>
    </row>
    <row r="739">
      <c r="K739" s="35"/>
    </row>
    <row r="740">
      <c r="K740" s="35"/>
    </row>
    <row r="741">
      <c r="K741" s="35"/>
    </row>
    <row r="742">
      <c r="K742" s="35"/>
    </row>
    <row r="743">
      <c r="K743" s="35"/>
    </row>
    <row r="744">
      <c r="K744" s="35"/>
    </row>
    <row r="745">
      <c r="K745" s="35"/>
    </row>
    <row r="746">
      <c r="K746" s="35"/>
    </row>
    <row r="747">
      <c r="K747" s="35"/>
    </row>
    <row r="748">
      <c r="K748" s="35"/>
    </row>
    <row r="749">
      <c r="K749" s="35"/>
    </row>
    <row r="750">
      <c r="K750" s="35"/>
    </row>
    <row r="751">
      <c r="K751" s="35"/>
    </row>
    <row r="752">
      <c r="K752" s="35"/>
    </row>
    <row r="753">
      <c r="K753" s="35"/>
    </row>
    <row r="754">
      <c r="K754" s="35"/>
    </row>
    <row r="755">
      <c r="K755" s="35"/>
    </row>
    <row r="756">
      <c r="K756" s="35"/>
    </row>
    <row r="757">
      <c r="K757" s="35"/>
    </row>
    <row r="758">
      <c r="K758" s="35"/>
    </row>
    <row r="759">
      <c r="K759" s="35"/>
    </row>
    <row r="760">
      <c r="K760" s="35"/>
    </row>
    <row r="761">
      <c r="K761" s="35"/>
    </row>
    <row r="762">
      <c r="K762" s="35"/>
    </row>
    <row r="763">
      <c r="K763" s="35"/>
    </row>
    <row r="764">
      <c r="K764" s="35"/>
    </row>
    <row r="765">
      <c r="K765" s="35"/>
    </row>
    <row r="766">
      <c r="K766" s="35"/>
    </row>
    <row r="767">
      <c r="K767" s="35"/>
    </row>
    <row r="768">
      <c r="K768" s="35"/>
    </row>
    <row r="769">
      <c r="K769" s="35"/>
    </row>
    <row r="770">
      <c r="K770" s="35"/>
    </row>
    <row r="771">
      <c r="K771" s="35"/>
    </row>
    <row r="772">
      <c r="K772" s="35"/>
    </row>
    <row r="773">
      <c r="K773" s="35"/>
    </row>
    <row r="774">
      <c r="K774" s="35"/>
    </row>
    <row r="775">
      <c r="K775" s="35"/>
    </row>
    <row r="776">
      <c r="K776" s="35"/>
    </row>
    <row r="777">
      <c r="K777" s="35"/>
    </row>
    <row r="778">
      <c r="K778" s="35"/>
    </row>
    <row r="779">
      <c r="K779" s="35"/>
    </row>
    <row r="780">
      <c r="K780" s="35"/>
    </row>
    <row r="781">
      <c r="K781" s="35"/>
    </row>
    <row r="782">
      <c r="K782" s="35"/>
    </row>
    <row r="783">
      <c r="K783" s="35"/>
    </row>
    <row r="784">
      <c r="K784" s="35"/>
    </row>
    <row r="785">
      <c r="K785" s="35"/>
    </row>
    <row r="786">
      <c r="K786" s="35"/>
    </row>
    <row r="787">
      <c r="K787" s="35"/>
    </row>
    <row r="788">
      <c r="K788" s="35"/>
    </row>
    <row r="789">
      <c r="K789" s="35"/>
    </row>
    <row r="790">
      <c r="K790" s="35"/>
    </row>
    <row r="791">
      <c r="K791" s="35"/>
    </row>
    <row r="792">
      <c r="K792" s="35"/>
    </row>
    <row r="793">
      <c r="K793" s="35"/>
    </row>
    <row r="794">
      <c r="K794" s="35"/>
    </row>
    <row r="795">
      <c r="K795" s="35"/>
    </row>
    <row r="796">
      <c r="K796" s="35"/>
    </row>
    <row r="797">
      <c r="K797" s="35"/>
    </row>
    <row r="798">
      <c r="K798" s="35"/>
    </row>
    <row r="799">
      <c r="K799" s="35"/>
    </row>
    <row r="800">
      <c r="K800" s="35"/>
    </row>
    <row r="801">
      <c r="K801" s="35"/>
    </row>
    <row r="802">
      <c r="K802" s="35"/>
    </row>
    <row r="803">
      <c r="K803" s="35"/>
    </row>
    <row r="804">
      <c r="K804" s="35"/>
    </row>
    <row r="805">
      <c r="K805" s="35"/>
    </row>
    <row r="806">
      <c r="K806" s="35"/>
    </row>
    <row r="807">
      <c r="K807" s="35"/>
    </row>
    <row r="808">
      <c r="K808" s="35"/>
    </row>
    <row r="809">
      <c r="K809" s="35"/>
    </row>
    <row r="810">
      <c r="K810" s="35"/>
    </row>
    <row r="811">
      <c r="K811" s="35"/>
    </row>
    <row r="812">
      <c r="K812" s="35"/>
    </row>
    <row r="813">
      <c r="K813" s="35"/>
    </row>
    <row r="814">
      <c r="K814" s="35"/>
    </row>
    <row r="815">
      <c r="K815" s="35"/>
    </row>
    <row r="816">
      <c r="K816" s="35"/>
    </row>
    <row r="817">
      <c r="K817" s="35"/>
    </row>
    <row r="818">
      <c r="K818" s="35"/>
    </row>
    <row r="819">
      <c r="K819" s="35"/>
    </row>
    <row r="820">
      <c r="K820" s="35"/>
    </row>
    <row r="821">
      <c r="K821" s="35"/>
    </row>
    <row r="822">
      <c r="K822" s="35"/>
    </row>
    <row r="823">
      <c r="K823" s="35"/>
    </row>
    <row r="824">
      <c r="K824" s="35"/>
    </row>
    <row r="825">
      <c r="K825" s="35"/>
    </row>
    <row r="826">
      <c r="K826" s="35"/>
    </row>
    <row r="827">
      <c r="K827" s="35"/>
    </row>
    <row r="828">
      <c r="K828" s="35"/>
    </row>
    <row r="829">
      <c r="K829" s="35"/>
    </row>
    <row r="830">
      <c r="K830" s="35"/>
    </row>
    <row r="831">
      <c r="K831" s="35"/>
    </row>
    <row r="832">
      <c r="K832" s="35"/>
    </row>
    <row r="833">
      <c r="K833" s="35"/>
    </row>
    <row r="834">
      <c r="K834" s="35"/>
    </row>
    <row r="835">
      <c r="K835" s="35"/>
    </row>
    <row r="836">
      <c r="K836" s="35"/>
    </row>
    <row r="837">
      <c r="K837" s="35"/>
    </row>
    <row r="838">
      <c r="K838" s="35"/>
    </row>
    <row r="839">
      <c r="K839" s="35"/>
    </row>
    <row r="840">
      <c r="K840" s="35"/>
    </row>
    <row r="841">
      <c r="K841" s="35"/>
    </row>
    <row r="842">
      <c r="K842" s="35"/>
    </row>
    <row r="843">
      <c r="K843" s="35"/>
    </row>
    <row r="844">
      <c r="K844" s="35"/>
    </row>
    <row r="845">
      <c r="K845" s="35"/>
    </row>
    <row r="846">
      <c r="K846" s="35"/>
    </row>
    <row r="847">
      <c r="K847" s="35"/>
    </row>
    <row r="848">
      <c r="K848" s="35"/>
    </row>
    <row r="849">
      <c r="K849" s="35"/>
    </row>
    <row r="850">
      <c r="K850" s="35"/>
    </row>
    <row r="851">
      <c r="K851" s="35"/>
    </row>
    <row r="852">
      <c r="K852" s="35"/>
    </row>
    <row r="853">
      <c r="K853" s="35"/>
    </row>
    <row r="854">
      <c r="K854" s="35"/>
    </row>
    <row r="855">
      <c r="K855" s="35"/>
    </row>
    <row r="856">
      <c r="K856" s="35"/>
    </row>
    <row r="857">
      <c r="K857" s="35"/>
    </row>
    <row r="858">
      <c r="K858" s="35"/>
    </row>
    <row r="859">
      <c r="K859" s="35"/>
    </row>
    <row r="860">
      <c r="K860" s="35"/>
    </row>
    <row r="861">
      <c r="K861" s="35"/>
    </row>
    <row r="862">
      <c r="K862" s="35"/>
    </row>
    <row r="863">
      <c r="K863" s="35"/>
    </row>
    <row r="864">
      <c r="K864" s="35"/>
    </row>
    <row r="865">
      <c r="K865" s="35"/>
    </row>
    <row r="866">
      <c r="K866" s="35"/>
    </row>
    <row r="867">
      <c r="K867" s="35"/>
    </row>
    <row r="868">
      <c r="K868" s="35"/>
    </row>
    <row r="869">
      <c r="K869" s="35"/>
    </row>
    <row r="870">
      <c r="K870" s="35"/>
    </row>
    <row r="871">
      <c r="K871" s="35"/>
    </row>
    <row r="872">
      <c r="K872" s="35"/>
    </row>
    <row r="873">
      <c r="K873" s="35"/>
    </row>
    <row r="874">
      <c r="K874" s="35"/>
    </row>
    <row r="875">
      <c r="K875" s="35"/>
    </row>
    <row r="876">
      <c r="K876" s="35"/>
    </row>
    <row r="877">
      <c r="K877" s="35"/>
    </row>
    <row r="878">
      <c r="K878" s="35"/>
    </row>
    <row r="879">
      <c r="K879" s="35"/>
    </row>
    <row r="880">
      <c r="K880" s="35"/>
    </row>
    <row r="881">
      <c r="K881" s="35"/>
    </row>
    <row r="882">
      <c r="K882" s="35"/>
    </row>
    <row r="883">
      <c r="K883" s="35"/>
    </row>
    <row r="884">
      <c r="K884" s="35"/>
    </row>
    <row r="885">
      <c r="K885" s="35"/>
    </row>
    <row r="886">
      <c r="K886" s="35"/>
    </row>
    <row r="887">
      <c r="K887" s="35"/>
    </row>
    <row r="888">
      <c r="K888" s="35"/>
    </row>
    <row r="889">
      <c r="K889" s="35"/>
    </row>
    <row r="890">
      <c r="K890" s="35"/>
    </row>
    <row r="891">
      <c r="K891" s="35"/>
    </row>
    <row r="892">
      <c r="K892" s="35"/>
    </row>
    <row r="893">
      <c r="K893" s="35"/>
    </row>
    <row r="894">
      <c r="K894" s="35"/>
    </row>
    <row r="895">
      <c r="K895" s="35"/>
    </row>
    <row r="896">
      <c r="K896" s="35"/>
    </row>
    <row r="897">
      <c r="K897" s="35"/>
    </row>
    <row r="898">
      <c r="K898" s="35"/>
    </row>
    <row r="899">
      <c r="K899" s="35"/>
    </row>
    <row r="900">
      <c r="K900" s="35"/>
    </row>
    <row r="901">
      <c r="K901" s="35"/>
    </row>
    <row r="902">
      <c r="K902" s="35"/>
    </row>
    <row r="903">
      <c r="K903" s="35"/>
    </row>
    <row r="904">
      <c r="K904" s="35"/>
    </row>
    <row r="905">
      <c r="K905" s="35"/>
    </row>
    <row r="906">
      <c r="K906" s="35"/>
    </row>
    <row r="907">
      <c r="K907" s="35"/>
    </row>
    <row r="908">
      <c r="K908" s="35"/>
    </row>
    <row r="909">
      <c r="K909" s="35"/>
    </row>
    <row r="910">
      <c r="K910" s="35"/>
    </row>
    <row r="911">
      <c r="K911" s="35"/>
    </row>
    <row r="912">
      <c r="K912" s="35"/>
    </row>
    <row r="913">
      <c r="K913" s="35"/>
    </row>
    <row r="914">
      <c r="K914" s="35"/>
    </row>
    <row r="915">
      <c r="K915" s="35"/>
    </row>
    <row r="916">
      <c r="K916" s="35"/>
    </row>
    <row r="917">
      <c r="K917" s="35"/>
    </row>
    <row r="918">
      <c r="K918" s="35"/>
    </row>
    <row r="919">
      <c r="K919" s="35"/>
    </row>
    <row r="920">
      <c r="K920" s="35"/>
    </row>
    <row r="921">
      <c r="K921" s="35"/>
    </row>
    <row r="922">
      <c r="K922" s="35"/>
    </row>
    <row r="923">
      <c r="K923" s="35"/>
    </row>
    <row r="924">
      <c r="K924" s="35"/>
    </row>
    <row r="925">
      <c r="K925" s="35"/>
    </row>
    <row r="926">
      <c r="K926" s="35"/>
    </row>
    <row r="927">
      <c r="K927" s="35"/>
    </row>
    <row r="928">
      <c r="K928" s="35"/>
    </row>
    <row r="929">
      <c r="K929" s="35"/>
    </row>
    <row r="930">
      <c r="K930" s="35"/>
    </row>
    <row r="931">
      <c r="K931" s="35"/>
    </row>
    <row r="932">
      <c r="K932" s="35"/>
    </row>
    <row r="933">
      <c r="K933" s="35"/>
    </row>
    <row r="934">
      <c r="K934" s="35"/>
    </row>
    <row r="935">
      <c r="K935" s="35"/>
    </row>
    <row r="936">
      <c r="K936" s="35"/>
    </row>
    <row r="937">
      <c r="K937" s="35"/>
    </row>
    <row r="938">
      <c r="K938" s="35"/>
    </row>
    <row r="939">
      <c r="K939" s="35"/>
    </row>
    <row r="940">
      <c r="K940" s="35"/>
    </row>
    <row r="941">
      <c r="K941" s="35"/>
    </row>
    <row r="942">
      <c r="K942" s="35"/>
    </row>
    <row r="943">
      <c r="K943" s="35"/>
    </row>
    <row r="944">
      <c r="K944" s="35"/>
    </row>
    <row r="945">
      <c r="K945" s="35"/>
    </row>
    <row r="946">
      <c r="K946" s="35"/>
    </row>
    <row r="947">
      <c r="K947" s="35"/>
    </row>
    <row r="948">
      <c r="K948" s="35"/>
    </row>
    <row r="949">
      <c r="K949" s="35"/>
    </row>
    <row r="950">
      <c r="K950" s="35"/>
    </row>
    <row r="951">
      <c r="K951" s="35"/>
    </row>
    <row r="952">
      <c r="K952" s="35"/>
    </row>
    <row r="953">
      <c r="K953" s="35"/>
    </row>
    <row r="954">
      <c r="K954" s="35"/>
    </row>
    <row r="955">
      <c r="K955" s="35"/>
    </row>
    <row r="956">
      <c r="K956" s="35"/>
    </row>
    <row r="957">
      <c r="K957" s="35"/>
    </row>
    <row r="958">
      <c r="K958" s="35"/>
    </row>
    <row r="959">
      <c r="K959" s="35"/>
    </row>
    <row r="960">
      <c r="K960" s="35"/>
    </row>
    <row r="961">
      <c r="K961" s="35"/>
    </row>
    <row r="962">
      <c r="K962" s="35"/>
    </row>
    <row r="963">
      <c r="K963" s="35"/>
    </row>
    <row r="964">
      <c r="K964" s="35"/>
    </row>
    <row r="965">
      <c r="K965" s="35"/>
    </row>
    <row r="966">
      <c r="K966" s="35"/>
    </row>
    <row r="967">
      <c r="K967" s="35"/>
    </row>
    <row r="968">
      <c r="K968" s="35"/>
    </row>
    <row r="969">
      <c r="K969" s="35"/>
    </row>
    <row r="970">
      <c r="K970" s="35"/>
    </row>
    <row r="971">
      <c r="K971" s="35"/>
    </row>
    <row r="972">
      <c r="K972" s="35"/>
    </row>
    <row r="973">
      <c r="K973" s="35"/>
    </row>
    <row r="974">
      <c r="K974" s="35"/>
    </row>
    <row r="975">
      <c r="K975" s="35"/>
    </row>
    <row r="976">
      <c r="K976" s="35"/>
    </row>
    <row r="977">
      <c r="K977" s="35"/>
    </row>
    <row r="978">
      <c r="K978" s="35"/>
    </row>
    <row r="979">
      <c r="K979" s="35"/>
    </row>
    <row r="980">
      <c r="K980" s="35"/>
    </row>
    <row r="981">
      <c r="K981" s="35"/>
    </row>
    <row r="982">
      <c r="K982" s="35"/>
    </row>
    <row r="983">
      <c r="K983" s="35"/>
    </row>
    <row r="984">
      <c r="K984" s="35"/>
    </row>
    <row r="985">
      <c r="K985" s="35"/>
    </row>
    <row r="986">
      <c r="K986" s="35"/>
    </row>
    <row r="987">
      <c r="K987" s="35"/>
    </row>
    <row r="988">
      <c r="K988" s="35"/>
    </row>
    <row r="989">
      <c r="K989" s="35"/>
    </row>
    <row r="990">
      <c r="K990" s="35"/>
    </row>
    <row r="991">
      <c r="K991" s="35"/>
    </row>
    <row r="992">
      <c r="K992" s="35"/>
    </row>
    <row r="993">
      <c r="K993" s="35"/>
    </row>
    <row r="994">
      <c r="K994" s="35"/>
    </row>
    <row r="995">
      <c r="K995" s="35"/>
    </row>
    <row r="996">
      <c r="K996" s="35"/>
    </row>
    <row r="997">
      <c r="K997" s="35"/>
    </row>
    <row r="998">
      <c r="K998" s="35"/>
    </row>
    <row r="999">
      <c r="K999" s="35"/>
    </row>
  </sheetData>
  <mergeCells count="2">
    <mergeCell ref="B2:C2"/>
    <mergeCell ref="B3:C3"/>
  </mergeCells>
  <conditionalFormatting sqref="L6:L53">
    <cfRule type="timePeriod" dxfId="0" priority="1" timePeriod="tomorrow"/>
  </conditionalFormatting>
  <conditionalFormatting sqref="L6:L53">
    <cfRule type="timePeriod" dxfId="1" priority="2" timePeriod="today"/>
  </conditionalFormatting>
  <conditionalFormatting sqref="H6:H53">
    <cfRule type="timePeriod" dxfId="0" priority="3" timePeriod="tomorrow"/>
  </conditionalFormatting>
  <conditionalFormatting sqref="H6:H53">
    <cfRule type="timePeriod" dxfId="1" priority="4" timePeriod="today"/>
  </conditionalFormatting>
  <conditionalFormatting sqref="G6:G53">
    <cfRule type="containsText" dxfId="2" priority="5" operator="containsText" text="Delivery">
      <formula>NOT(ISERROR(SEARCH(("Delivery"),(G6))))</formula>
    </cfRule>
  </conditionalFormatting>
  <conditionalFormatting sqref="G6:G53">
    <cfRule type="containsText" dxfId="3" priority="6" operator="containsText" text="Pick Up">
      <formula>NOT(ISERROR(SEARCH(("Pick Up"),(G6))))</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9.0"/>
    <col customWidth="1" min="2" max="2" width="9.5"/>
    <col customWidth="1" min="3" max="62" width="18.25"/>
  </cols>
  <sheetData>
    <row r="1" ht="15.75" customHeight="1">
      <c r="A1" s="75" t="s">
        <v>93</v>
      </c>
      <c r="B1" s="75">
        <v>2022.0</v>
      </c>
      <c r="C1" s="76" t="s">
        <v>36</v>
      </c>
      <c r="D1" s="77">
        <f>TODAY()</f>
        <v>44973</v>
      </c>
      <c r="E1" s="76"/>
      <c r="F1" s="78" t="s">
        <v>94</v>
      </c>
      <c r="G1" s="79" t="s">
        <v>95</v>
      </c>
      <c r="H1" s="80" t="s">
        <v>96</v>
      </c>
      <c r="I1" s="81" t="s">
        <v>97</v>
      </c>
      <c r="M1" s="76"/>
      <c r="N1" s="76"/>
      <c r="O1" s="76"/>
      <c r="P1" s="76"/>
      <c r="Q1" s="76"/>
      <c r="R1" s="76"/>
      <c r="S1" s="76"/>
      <c r="T1" s="76"/>
      <c r="U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row>
    <row r="2" ht="6.75" customHeight="1">
      <c r="C2" s="44" t="s">
        <v>98</v>
      </c>
      <c r="D2" s="44" t="s">
        <v>60</v>
      </c>
      <c r="E2" s="44" t="s">
        <v>67</v>
      </c>
      <c r="F2" s="44" t="s">
        <v>74</v>
      </c>
      <c r="G2" s="44" t="s">
        <v>81</v>
      </c>
      <c r="H2" s="44" t="s">
        <v>87</v>
      </c>
      <c r="I2" s="44" t="s">
        <v>99</v>
      </c>
      <c r="J2" s="44" t="s">
        <v>100</v>
      </c>
      <c r="K2" s="44" t="s">
        <v>101</v>
      </c>
      <c r="L2" s="44" t="s">
        <v>102</v>
      </c>
      <c r="M2" s="44" t="s">
        <v>103</v>
      </c>
      <c r="N2" s="44" t="s">
        <v>104</v>
      </c>
      <c r="O2" s="44" t="s">
        <v>105</v>
      </c>
      <c r="P2" s="44" t="s">
        <v>106</v>
      </c>
      <c r="Q2" s="44" t="s">
        <v>107</v>
      </c>
      <c r="R2" s="44" t="s">
        <v>108</v>
      </c>
      <c r="S2" s="44" t="s">
        <v>109</v>
      </c>
      <c r="T2" s="44" t="s">
        <v>110</v>
      </c>
      <c r="U2" s="44" t="s">
        <v>111</v>
      </c>
      <c r="V2" s="44" t="s">
        <v>112</v>
      </c>
      <c r="W2" s="44" t="s">
        <v>113</v>
      </c>
      <c r="X2" s="44" t="s">
        <v>114</v>
      </c>
      <c r="Y2" s="44" t="s">
        <v>115</v>
      </c>
      <c r="Z2" s="44" t="s">
        <v>116</v>
      </c>
      <c r="AA2" s="44" t="s">
        <v>117</v>
      </c>
      <c r="AB2" s="44" t="s">
        <v>118</v>
      </c>
      <c r="AC2" s="44" t="s">
        <v>119</v>
      </c>
      <c r="AD2" s="44" t="s">
        <v>120</v>
      </c>
      <c r="AE2" s="44" t="s">
        <v>121</v>
      </c>
      <c r="AF2" s="44" t="s">
        <v>122</v>
      </c>
      <c r="AG2" s="44" t="s">
        <v>123</v>
      </c>
      <c r="AH2" s="44" t="s">
        <v>124</v>
      </c>
      <c r="AI2" s="44" t="s">
        <v>125</v>
      </c>
      <c r="AJ2" s="44" t="s">
        <v>126</v>
      </c>
      <c r="AK2" s="44" t="s">
        <v>127</v>
      </c>
      <c r="AL2" s="44" t="s">
        <v>128</v>
      </c>
      <c r="AM2" s="44" t="s">
        <v>129</v>
      </c>
      <c r="AN2" s="44" t="s">
        <v>130</v>
      </c>
      <c r="AO2" s="44" t="s">
        <v>131</v>
      </c>
      <c r="AP2" s="44" t="s">
        <v>132</v>
      </c>
      <c r="AQ2" s="44" t="s">
        <v>133</v>
      </c>
      <c r="AR2" s="44" t="s">
        <v>134</v>
      </c>
      <c r="AS2" s="44" t="s">
        <v>135</v>
      </c>
      <c r="AT2" s="44" t="s">
        <v>136</v>
      </c>
      <c r="AU2" s="44" t="s">
        <v>137</v>
      </c>
      <c r="AV2" s="44" t="s">
        <v>138</v>
      </c>
      <c r="AW2" s="44" t="s">
        <v>139</v>
      </c>
      <c r="AX2" s="44" t="s">
        <v>140</v>
      </c>
      <c r="AY2" s="44" t="s">
        <v>141</v>
      </c>
      <c r="AZ2" s="44" t="s">
        <v>142</v>
      </c>
      <c r="BA2" s="44" t="s">
        <v>143</v>
      </c>
      <c r="BB2" s="44" t="s">
        <v>144</v>
      </c>
      <c r="BC2" s="44" t="s">
        <v>145</v>
      </c>
      <c r="BD2" s="44" t="s">
        <v>146</v>
      </c>
      <c r="BE2" s="44" t="s">
        <v>147</v>
      </c>
      <c r="BF2" s="44" t="s">
        <v>148</v>
      </c>
      <c r="BG2" s="44" t="s">
        <v>149</v>
      </c>
      <c r="BH2" s="44" t="s">
        <v>150</v>
      </c>
      <c r="BI2" s="44" t="s">
        <v>151</v>
      </c>
      <c r="BJ2" s="44" t="s">
        <v>152</v>
      </c>
    </row>
    <row r="3" ht="6.75" customHeight="1">
      <c r="C3" s="44"/>
      <c r="D3" s="44"/>
      <c r="E3" s="44"/>
      <c r="F3" s="44"/>
      <c r="G3" s="44"/>
      <c r="H3" s="44"/>
      <c r="I3" s="44"/>
      <c r="J3" s="44"/>
      <c r="K3" s="44"/>
      <c r="L3" s="44"/>
      <c r="M3" s="44"/>
      <c r="N3" s="44"/>
      <c r="O3" s="44"/>
      <c r="P3" s="44"/>
      <c r="Q3" s="44"/>
      <c r="R3" s="44"/>
      <c r="S3" s="44"/>
      <c r="T3" s="44"/>
      <c r="U3" s="44"/>
      <c r="V3" s="44"/>
      <c r="W3" s="44"/>
      <c r="X3" s="44"/>
      <c r="Y3" s="44"/>
      <c r="Z3" s="44"/>
      <c r="AA3" s="44"/>
      <c r="AB3" s="44"/>
      <c r="AC3" s="44"/>
      <c r="AD3" s="44"/>
      <c r="AE3" s="44"/>
      <c r="AF3" s="44"/>
      <c r="AG3" s="44"/>
      <c r="AH3" s="44"/>
      <c r="AI3" s="44"/>
      <c r="AJ3" s="44"/>
      <c r="AK3" s="44"/>
      <c r="AL3" s="44"/>
      <c r="AM3" s="44"/>
      <c r="AN3" s="44"/>
      <c r="AO3" s="44"/>
      <c r="AP3" s="44"/>
      <c r="AQ3" s="44"/>
      <c r="AR3" s="44"/>
      <c r="AS3" s="44"/>
      <c r="AT3" s="44"/>
      <c r="AU3" s="44"/>
      <c r="AV3" s="44"/>
      <c r="AW3" s="82"/>
      <c r="AX3" s="82"/>
      <c r="AY3" s="82"/>
      <c r="AZ3" s="82"/>
      <c r="BA3" s="82"/>
      <c r="BB3" s="82"/>
      <c r="BC3" s="82"/>
      <c r="BD3" s="82"/>
      <c r="BE3" s="82"/>
      <c r="BF3" s="82"/>
      <c r="BG3" s="82"/>
      <c r="BH3" s="82"/>
      <c r="BI3" s="82"/>
      <c r="BJ3" s="82"/>
    </row>
    <row r="4">
      <c r="A4" s="83" t="s">
        <v>153</v>
      </c>
      <c r="B4" s="84"/>
      <c r="C4" s="85" t="str">
        <f t="shared" ref="C4:BJ4" si="1">IF(C5&lt;&gt;"",C2,"")</f>
        <v>E21002</v>
      </c>
      <c r="D4" s="85" t="str">
        <f t="shared" si="1"/>
        <v>E21004</v>
      </c>
      <c r="E4" s="85" t="str">
        <f t="shared" si="1"/>
        <v>E21003</v>
      </c>
      <c r="F4" s="85" t="str">
        <f t="shared" si="1"/>
        <v>E21006</v>
      </c>
      <c r="G4" s="85" t="str">
        <f t="shared" si="1"/>
        <v>E21005</v>
      </c>
      <c r="H4" s="85" t="str">
        <f t="shared" si="1"/>
        <v>E21001</v>
      </c>
      <c r="I4" s="85" t="str">
        <f t="shared" si="1"/>
        <v/>
      </c>
      <c r="J4" s="85" t="str">
        <f t="shared" si="1"/>
        <v/>
      </c>
      <c r="K4" s="85" t="str">
        <f t="shared" si="1"/>
        <v/>
      </c>
      <c r="L4" s="85" t="str">
        <f t="shared" si="1"/>
        <v/>
      </c>
      <c r="M4" s="85" t="str">
        <f t="shared" si="1"/>
        <v/>
      </c>
      <c r="N4" s="85" t="str">
        <f t="shared" si="1"/>
        <v/>
      </c>
      <c r="O4" s="85" t="str">
        <f t="shared" si="1"/>
        <v/>
      </c>
      <c r="P4" s="85" t="str">
        <f t="shared" si="1"/>
        <v/>
      </c>
      <c r="Q4" s="85" t="str">
        <f t="shared" si="1"/>
        <v/>
      </c>
      <c r="R4" s="85" t="str">
        <f t="shared" si="1"/>
        <v/>
      </c>
      <c r="S4" s="85" t="str">
        <f t="shared" si="1"/>
        <v/>
      </c>
      <c r="T4" s="85" t="str">
        <f t="shared" si="1"/>
        <v/>
      </c>
      <c r="U4" s="85" t="str">
        <f t="shared" si="1"/>
        <v/>
      </c>
      <c r="V4" s="85" t="str">
        <f t="shared" si="1"/>
        <v/>
      </c>
      <c r="W4" s="85" t="str">
        <f t="shared" si="1"/>
        <v/>
      </c>
      <c r="X4" s="85" t="str">
        <f t="shared" si="1"/>
        <v/>
      </c>
      <c r="Y4" s="85" t="str">
        <f t="shared" si="1"/>
        <v/>
      </c>
      <c r="Z4" s="85" t="str">
        <f t="shared" si="1"/>
        <v/>
      </c>
      <c r="AA4" s="85" t="str">
        <f t="shared" si="1"/>
        <v/>
      </c>
      <c r="AB4" s="85" t="str">
        <f t="shared" si="1"/>
        <v/>
      </c>
      <c r="AC4" s="85" t="str">
        <f t="shared" si="1"/>
        <v/>
      </c>
      <c r="AD4" s="85" t="str">
        <f t="shared" si="1"/>
        <v/>
      </c>
      <c r="AE4" s="85" t="str">
        <f t="shared" si="1"/>
        <v/>
      </c>
      <c r="AF4" s="85" t="str">
        <f t="shared" si="1"/>
        <v/>
      </c>
      <c r="AG4" s="85" t="str">
        <f t="shared" si="1"/>
        <v/>
      </c>
      <c r="AH4" s="85" t="str">
        <f t="shared" si="1"/>
        <v/>
      </c>
      <c r="AI4" s="85" t="str">
        <f t="shared" si="1"/>
        <v/>
      </c>
      <c r="AJ4" s="85" t="str">
        <f t="shared" si="1"/>
        <v/>
      </c>
      <c r="AK4" s="85" t="str">
        <f t="shared" si="1"/>
        <v/>
      </c>
      <c r="AL4" s="85" t="str">
        <f t="shared" si="1"/>
        <v/>
      </c>
      <c r="AM4" s="85" t="str">
        <f t="shared" si="1"/>
        <v/>
      </c>
      <c r="AN4" s="85" t="str">
        <f t="shared" si="1"/>
        <v/>
      </c>
      <c r="AO4" s="85" t="str">
        <f t="shared" si="1"/>
        <v/>
      </c>
      <c r="AP4" s="85" t="str">
        <f t="shared" si="1"/>
        <v/>
      </c>
      <c r="AQ4" s="85" t="str">
        <f t="shared" si="1"/>
        <v/>
      </c>
      <c r="AR4" s="85" t="str">
        <f t="shared" si="1"/>
        <v/>
      </c>
      <c r="AS4" s="85" t="str">
        <f t="shared" si="1"/>
        <v/>
      </c>
      <c r="AT4" s="85" t="str">
        <f t="shared" si="1"/>
        <v/>
      </c>
      <c r="AU4" s="85" t="str">
        <f t="shared" si="1"/>
        <v/>
      </c>
      <c r="AV4" s="85" t="str">
        <f t="shared" si="1"/>
        <v/>
      </c>
      <c r="AW4" s="86" t="str">
        <f t="shared" si="1"/>
        <v/>
      </c>
      <c r="AX4" s="87" t="str">
        <f t="shared" si="1"/>
        <v/>
      </c>
      <c r="AY4" s="87" t="str">
        <f t="shared" si="1"/>
        <v/>
      </c>
      <c r="AZ4" s="87" t="str">
        <f t="shared" si="1"/>
        <v/>
      </c>
      <c r="BA4" s="87" t="str">
        <f t="shared" si="1"/>
        <v/>
      </c>
      <c r="BB4" s="87" t="str">
        <f t="shared" si="1"/>
        <v/>
      </c>
      <c r="BC4" s="86" t="str">
        <f t="shared" si="1"/>
        <v/>
      </c>
      <c r="BD4" s="87" t="str">
        <f t="shared" si="1"/>
        <v/>
      </c>
      <c r="BE4" s="87" t="str">
        <f t="shared" si="1"/>
        <v/>
      </c>
      <c r="BF4" s="87" t="str">
        <f t="shared" si="1"/>
        <v/>
      </c>
      <c r="BG4" s="87" t="str">
        <f t="shared" si="1"/>
        <v/>
      </c>
      <c r="BH4" s="87" t="str">
        <f t="shared" si="1"/>
        <v/>
      </c>
      <c r="BI4" s="87" t="str">
        <f t="shared" si="1"/>
        <v/>
      </c>
      <c r="BJ4" s="88" t="str">
        <f t="shared" si="1"/>
        <v/>
      </c>
    </row>
    <row r="5">
      <c r="A5" s="89" t="s">
        <v>154</v>
      </c>
      <c r="B5" s="90" t="s">
        <v>44</v>
      </c>
      <c r="C5" s="91" t="s">
        <v>53</v>
      </c>
      <c r="D5" s="92" t="s">
        <v>61</v>
      </c>
      <c r="E5" s="92" t="s">
        <v>68</v>
      </c>
      <c r="F5" s="92" t="s">
        <v>75</v>
      </c>
      <c r="G5" s="92" t="s">
        <v>82</v>
      </c>
      <c r="H5" s="92" t="s">
        <v>88</v>
      </c>
      <c r="I5" s="92"/>
      <c r="J5" s="92"/>
      <c r="K5" s="92"/>
      <c r="L5" s="92"/>
      <c r="M5" s="92"/>
      <c r="N5" s="92"/>
      <c r="O5" s="92"/>
      <c r="P5" s="92"/>
      <c r="Q5" s="92"/>
      <c r="R5" s="92"/>
      <c r="S5" s="92"/>
      <c r="T5" s="92"/>
      <c r="U5" s="92"/>
      <c r="V5" s="92"/>
      <c r="W5" s="92"/>
      <c r="X5" s="91"/>
      <c r="Y5" s="92"/>
      <c r="Z5" s="92"/>
      <c r="AA5" s="92"/>
      <c r="AB5" s="92"/>
      <c r="AC5" s="92"/>
      <c r="AD5" s="92"/>
      <c r="AE5" s="92"/>
      <c r="AF5" s="92"/>
      <c r="AG5" s="92"/>
      <c r="AH5" s="92"/>
      <c r="AI5" s="92"/>
      <c r="AJ5" s="92"/>
      <c r="AK5" s="92"/>
      <c r="AL5" s="92"/>
      <c r="AM5" s="92"/>
      <c r="AN5" s="92"/>
      <c r="AO5" s="92"/>
      <c r="AP5" s="92"/>
      <c r="AQ5" s="92"/>
      <c r="AR5" s="92"/>
      <c r="AS5" s="92"/>
      <c r="AT5" s="92"/>
      <c r="AU5" s="92"/>
      <c r="AV5" s="92"/>
      <c r="AW5" s="93"/>
      <c r="AX5" s="94"/>
      <c r="AY5" s="94"/>
      <c r="AZ5" s="94"/>
      <c r="BA5" s="94"/>
      <c r="BB5" s="94"/>
      <c r="BC5" s="93"/>
      <c r="BD5" s="94"/>
      <c r="BE5" s="94"/>
      <c r="BF5" s="94"/>
      <c r="BG5" s="94"/>
      <c r="BH5" s="94"/>
      <c r="BI5" s="94"/>
      <c r="BJ5" s="94"/>
    </row>
    <row r="6">
      <c r="A6" s="95"/>
      <c r="B6" s="96" t="s">
        <v>45</v>
      </c>
      <c r="C6" s="97" t="s">
        <v>54</v>
      </c>
      <c r="D6" s="98" t="s">
        <v>62</v>
      </c>
      <c r="E6" s="98" t="s">
        <v>69</v>
      </c>
      <c r="F6" s="98" t="s">
        <v>76</v>
      </c>
      <c r="G6" s="98" t="s">
        <v>83</v>
      </c>
      <c r="H6" s="98" t="s">
        <v>89</v>
      </c>
      <c r="I6" s="98"/>
      <c r="J6" s="98"/>
      <c r="K6" s="98"/>
      <c r="L6" s="98"/>
      <c r="M6" s="98"/>
      <c r="N6" s="98"/>
      <c r="O6" s="98"/>
      <c r="P6" s="98"/>
      <c r="Q6" s="98"/>
      <c r="R6" s="98"/>
      <c r="S6" s="98"/>
      <c r="T6" s="98"/>
      <c r="U6" s="98"/>
      <c r="V6" s="98"/>
      <c r="W6" s="98"/>
      <c r="X6" s="97"/>
      <c r="Y6" s="98"/>
      <c r="Z6" s="98"/>
      <c r="AA6" s="98"/>
      <c r="AB6" s="98"/>
      <c r="AC6" s="98"/>
      <c r="AD6" s="98"/>
      <c r="AE6" s="98"/>
      <c r="AF6" s="98"/>
      <c r="AG6" s="98"/>
      <c r="AH6" s="98"/>
      <c r="AI6" s="98"/>
      <c r="AJ6" s="98"/>
      <c r="AK6" s="98"/>
      <c r="AL6" s="98"/>
      <c r="AM6" s="98"/>
      <c r="AN6" s="98"/>
      <c r="AO6" s="98"/>
      <c r="AP6" s="98"/>
      <c r="AQ6" s="98"/>
      <c r="AR6" s="98"/>
      <c r="AS6" s="98"/>
      <c r="AT6" s="98"/>
      <c r="AU6" s="98"/>
      <c r="AV6" s="98"/>
      <c r="AW6" s="99"/>
      <c r="AX6" s="100"/>
      <c r="AY6" s="100"/>
      <c r="AZ6" s="100"/>
      <c r="BA6" s="100"/>
      <c r="BB6" s="100"/>
      <c r="BC6" s="99"/>
      <c r="BD6" s="100"/>
      <c r="BE6" s="100"/>
      <c r="BF6" s="100"/>
      <c r="BG6" s="100"/>
      <c r="BH6" s="100"/>
      <c r="BI6" s="100"/>
      <c r="BJ6" s="100"/>
    </row>
    <row r="7">
      <c r="A7" s="95"/>
      <c r="B7" s="101" t="s">
        <v>46</v>
      </c>
      <c r="C7" s="97" t="s">
        <v>55</v>
      </c>
      <c r="D7" s="98" t="s">
        <v>63</v>
      </c>
      <c r="E7" s="98" t="s">
        <v>70</v>
      </c>
      <c r="F7" s="98" t="s">
        <v>77</v>
      </c>
      <c r="G7" s="98" t="s">
        <v>84</v>
      </c>
      <c r="H7" s="98" t="s">
        <v>90</v>
      </c>
      <c r="I7" s="98"/>
      <c r="J7" s="98"/>
      <c r="K7" s="98"/>
      <c r="L7" s="98"/>
      <c r="M7" s="98"/>
      <c r="N7" s="98"/>
      <c r="O7" s="98"/>
      <c r="P7" s="98"/>
      <c r="Q7" s="98"/>
      <c r="R7" s="98"/>
      <c r="S7" s="98"/>
      <c r="T7" s="98"/>
      <c r="U7" s="98"/>
      <c r="V7" s="98"/>
      <c r="W7" s="98"/>
      <c r="X7" s="97"/>
      <c r="Y7" s="98"/>
      <c r="Z7" s="98"/>
      <c r="AA7" s="98"/>
      <c r="AB7" s="98"/>
      <c r="AC7" s="98"/>
      <c r="AD7" s="98"/>
      <c r="AE7" s="98"/>
      <c r="AF7" s="98"/>
      <c r="AG7" s="98"/>
      <c r="AH7" s="98"/>
      <c r="AI7" s="98"/>
      <c r="AJ7" s="98"/>
      <c r="AK7" s="98"/>
      <c r="AL7" s="98"/>
      <c r="AM7" s="98"/>
      <c r="AN7" s="98"/>
      <c r="AO7" s="98"/>
      <c r="AP7" s="98"/>
      <c r="AQ7" s="98"/>
      <c r="AR7" s="98"/>
      <c r="AS7" s="98"/>
      <c r="AT7" s="98"/>
      <c r="AU7" s="98"/>
      <c r="AV7" s="98"/>
      <c r="AW7" s="99"/>
      <c r="AX7" s="100"/>
      <c r="AY7" s="100"/>
      <c r="AZ7" s="100"/>
      <c r="BA7" s="100"/>
      <c r="BB7" s="100"/>
      <c r="BC7" s="99"/>
      <c r="BD7" s="100"/>
      <c r="BE7" s="100"/>
      <c r="BF7" s="100"/>
      <c r="BG7" s="100"/>
      <c r="BH7" s="100"/>
      <c r="BI7" s="100"/>
      <c r="BJ7" s="100"/>
    </row>
    <row r="8">
      <c r="A8" s="102"/>
      <c r="B8" s="103" t="s">
        <v>47</v>
      </c>
      <c r="C8" s="104" t="s">
        <v>56</v>
      </c>
      <c r="D8" s="105" t="s">
        <v>64</v>
      </c>
      <c r="E8" s="105" t="s">
        <v>71</v>
      </c>
      <c r="F8" s="105" t="s">
        <v>78</v>
      </c>
      <c r="G8" s="105" t="s">
        <v>85</v>
      </c>
      <c r="H8" s="105" t="s">
        <v>91</v>
      </c>
      <c r="I8" s="105"/>
      <c r="J8" s="105"/>
      <c r="K8" s="105"/>
      <c r="L8" s="105"/>
      <c r="M8" s="105"/>
      <c r="N8" s="105"/>
      <c r="O8" s="105"/>
      <c r="P8" s="105"/>
      <c r="Q8" s="105"/>
      <c r="R8" s="105"/>
      <c r="S8" s="105"/>
      <c r="T8" s="105"/>
      <c r="U8" s="105"/>
      <c r="V8" s="105"/>
      <c r="W8" s="105"/>
      <c r="X8" s="104"/>
      <c r="Y8" s="105"/>
      <c r="Z8" s="105"/>
      <c r="AA8" s="105"/>
      <c r="AB8" s="105"/>
      <c r="AC8" s="105"/>
      <c r="AD8" s="105"/>
      <c r="AE8" s="105"/>
      <c r="AF8" s="105"/>
      <c r="AG8" s="105"/>
      <c r="AH8" s="105"/>
      <c r="AI8" s="105"/>
      <c r="AJ8" s="105"/>
      <c r="AK8" s="105"/>
      <c r="AL8" s="105"/>
      <c r="AM8" s="105"/>
      <c r="AN8" s="105"/>
      <c r="AO8" s="105"/>
      <c r="AP8" s="105"/>
      <c r="AQ8" s="105"/>
      <c r="AR8" s="105"/>
      <c r="AS8" s="105"/>
      <c r="AT8" s="105"/>
      <c r="AU8" s="105"/>
      <c r="AV8" s="105"/>
      <c r="AW8" s="106"/>
      <c r="AX8" s="107"/>
      <c r="AY8" s="107"/>
      <c r="AZ8" s="107"/>
      <c r="BA8" s="107"/>
      <c r="BB8" s="107"/>
      <c r="BC8" s="106"/>
      <c r="BD8" s="107"/>
      <c r="BE8" s="107"/>
      <c r="BF8" s="107"/>
      <c r="BG8" s="107"/>
      <c r="BH8" s="107"/>
      <c r="BI8" s="107"/>
      <c r="BJ8" s="107"/>
    </row>
    <row r="9">
      <c r="A9" s="108" t="s">
        <v>155</v>
      </c>
      <c r="B9" s="109"/>
      <c r="C9" s="110" t="s">
        <v>57</v>
      </c>
      <c r="D9" s="111" t="s">
        <v>57</v>
      </c>
      <c r="E9" s="111" t="s">
        <v>72</v>
      </c>
      <c r="F9" s="111" t="s">
        <v>57</v>
      </c>
      <c r="G9" s="111" t="s">
        <v>72</v>
      </c>
      <c r="H9" s="111" t="s">
        <v>72</v>
      </c>
      <c r="I9" s="111"/>
      <c r="J9" s="111"/>
      <c r="K9" s="111"/>
      <c r="L9" s="111"/>
      <c r="M9" s="111"/>
      <c r="N9" s="111"/>
      <c r="O9" s="111"/>
      <c r="P9" s="111"/>
      <c r="Q9" s="111"/>
      <c r="R9" s="111"/>
      <c r="S9" s="111"/>
      <c r="T9" s="111"/>
      <c r="U9" s="111"/>
      <c r="V9" s="111"/>
      <c r="W9" s="111"/>
      <c r="X9" s="110"/>
      <c r="Y9" s="111"/>
      <c r="Z9" s="111"/>
      <c r="AA9" s="111"/>
      <c r="AB9" s="111"/>
      <c r="AC9" s="111"/>
      <c r="AD9" s="111"/>
      <c r="AE9" s="111"/>
      <c r="AF9" s="111"/>
      <c r="AG9" s="111"/>
      <c r="AH9" s="111"/>
      <c r="AI9" s="111"/>
      <c r="AJ9" s="111"/>
      <c r="AK9" s="111"/>
      <c r="AL9" s="111"/>
      <c r="AM9" s="111"/>
      <c r="AN9" s="111"/>
      <c r="AO9" s="111"/>
      <c r="AP9" s="111"/>
      <c r="AQ9" s="111"/>
      <c r="AR9" s="111"/>
      <c r="AS9" s="111"/>
      <c r="AT9" s="111"/>
      <c r="AU9" s="111"/>
      <c r="AV9" s="111"/>
      <c r="AW9" s="106"/>
      <c r="AX9" s="107"/>
      <c r="AY9" s="107"/>
      <c r="AZ9" s="107"/>
      <c r="BA9" s="107"/>
      <c r="BB9" s="107"/>
      <c r="BC9" s="106"/>
      <c r="BD9" s="107"/>
      <c r="BE9" s="107"/>
      <c r="BF9" s="107"/>
      <c r="BG9" s="107"/>
      <c r="BH9" s="107"/>
      <c r="BI9" s="107"/>
      <c r="BJ9" s="107"/>
    </row>
    <row r="10">
      <c r="A10" s="89" t="s">
        <v>156</v>
      </c>
      <c r="B10" s="90" t="s">
        <v>49</v>
      </c>
      <c r="C10" s="112">
        <v>44837.0</v>
      </c>
      <c r="D10" s="112">
        <v>44839.0</v>
      </c>
      <c r="E10" s="112">
        <v>44842.0</v>
      </c>
      <c r="F10" s="112">
        <v>44845.0</v>
      </c>
      <c r="G10" s="112">
        <v>44851.0</v>
      </c>
      <c r="H10" s="112">
        <v>44854.0</v>
      </c>
      <c r="I10" s="112"/>
      <c r="J10" s="112"/>
      <c r="K10" s="112"/>
      <c r="L10" s="112"/>
      <c r="M10" s="112"/>
      <c r="N10" s="112"/>
      <c r="O10" s="112"/>
      <c r="P10" s="112"/>
      <c r="Q10" s="112"/>
      <c r="R10" s="112"/>
      <c r="S10" s="112"/>
      <c r="T10" s="112"/>
      <c r="U10" s="112"/>
      <c r="V10" s="112"/>
      <c r="W10" s="112"/>
      <c r="X10" s="112"/>
      <c r="Y10" s="112"/>
      <c r="Z10" s="112"/>
      <c r="AA10" s="112"/>
      <c r="AB10" s="112"/>
      <c r="AC10" s="112"/>
      <c r="AD10" s="112"/>
      <c r="AE10" s="112"/>
      <c r="AF10" s="112"/>
      <c r="AG10" s="112"/>
      <c r="AH10" s="112"/>
      <c r="AI10" s="112"/>
      <c r="AJ10" s="112"/>
      <c r="AK10" s="112"/>
      <c r="AL10" s="112"/>
      <c r="AM10" s="112"/>
      <c r="AN10" s="112"/>
      <c r="AO10" s="112"/>
      <c r="AP10" s="112"/>
      <c r="AQ10" s="112"/>
      <c r="AR10" s="112"/>
      <c r="AS10" s="112"/>
      <c r="AT10" s="112"/>
      <c r="AU10" s="112"/>
      <c r="AV10" s="112"/>
      <c r="AW10" s="113"/>
      <c r="AX10" s="114"/>
      <c r="AY10" s="114"/>
      <c r="AZ10" s="114"/>
      <c r="BA10" s="114"/>
      <c r="BB10" s="114"/>
      <c r="BC10" s="113"/>
      <c r="BD10" s="114"/>
      <c r="BE10" s="114"/>
      <c r="BF10" s="114"/>
      <c r="BG10" s="114"/>
      <c r="BH10" s="114"/>
      <c r="BI10" s="114"/>
      <c r="BJ10" s="114"/>
    </row>
    <row r="11">
      <c r="A11" s="95"/>
      <c r="B11" s="115" t="s">
        <v>50</v>
      </c>
      <c r="C11" s="116" t="s">
        <v>58</v>
      </c>
      <c r="D11" s="117" t="s">
        <v>65</v>
      </c>
      <c r="E11" s="117" t="s">
        <v>65</v>
      </c>
      <c r="F11" s="117" t="s">
        <v>58</v>
      </c>
      <c r="G11" s="117" t="s">
        <v>59</v>
      </c>
      <c r="H11" s="118" t="s">
        <v>59</v>
      </c>
      <c r="I11" s="119"/>
      <c r="J11" s="119"/>
      <c r="K11" s="119"/>
      <c r="L11" s="119"/>
      <c r="M11" s="119"/>
      <c r="N11" s="119"/>
      <c r="O11" s="119"/>
      <c r="P11" s="119"/>
      <c r="Q11" s="119"/>
      <c r="R11" s="119"/>
      <c r="S11" s="119"/>
      <c r="T11" s="119"/>
      <c r="U11" s="119"/>
      <c r="V11" s="119"/>
      <c r="W11" s="119"/>
      <c r="X11" s="120"/>
      <c r="Y11" s="119"/>
      <c r="Z11" s="119"/>
      <c r="AA11" s="119"/>
      <c r="AB11" s="119"/>
      <c r="AC11" s="119"/>
      <c r="AD11" s="119"/>
      <c r="AE11" s="119"/>
      <c r="AF11" s="119"/>
      <c r="AG11" s="119"/>
      <c r="AH11" s="119"/>
      <c r="AI11" s="119"/>
      <c r="AJ11" s="119"/>
      <c r="AK11" s="119"/>
      <c r="AL11" s="119"/>
      <c r="AM11" s="119"/>
      <c r="AN11" s="119"/>
      <c r="AO11" s="119"/>
      <c r="AP11" s="119"/>
      <c r="AQ11" s="119"/>
      <c r="AR11" s="119"/>
      <c r="AS11" s="119"/>
      <c r="AT11" s="119"/>
      <c r="AU11" s="119"/>
      <c r="AV11" s="119"/>
      <c r="AW11" s="121"/>
      <c r="AX11" s="122"/>
      <c r="AY11" s="122"/>
      <c r="AZ11" s="122"/>
      <c r="BA11" s="122"/>
      <c r="BB11" s="122"/>
      <c r="BC11" s="121"/>
      <c r="BD11" s="122"/>
      <c r="BE11" s="122"/>
      <c r="BF11" s="122"/>
      <c r="BG11" s="122"/>
      <c r="BH11" s="122"/>
      <c r="BI11" s="122"/>
      <c r="BJ11" s="123"/>
    </row>
    <row r="12">
      <c r="A12" s="95"/>
      <c r="B12" s="89" t="s">
        <v>157</v>
      </c>
      <c r="C12" s="112">
        <v>44838.0</v>
      </c>
      <c r="D12" s="112">
        <v>44839.0</v>
      </c>
      <c r="E12" s="112">
        <v>44842.0</v>
      </c>
      <c r="F12" s="112">
        <v>44845.0</v>
      </c>
      <c r="G12" s="112">
        <v>44851.0</v>
      </c>
      <c r="H12" s="112">
        <v>44854.0</v>
      </c>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2"/>
      <c r="AG12" s="112"/>
      <c r="AH12" s="112"/>
      <c r="AI12" s="112"/>
      <c r="AJ12" s="112"/>
      <c r="AK12" s="112"/>
      <c r="AL12" s="112"/>
      <c r="AM12" s="112"/>
      <c r="AN12" s="112"/>
      <c r="AO12" s="112"/>
      <c r="AP12" s="112"/>
      <c r="AQ12" s="112"/>
      <c r="AR12" s="112"/>
      <c r="AS12" s="112"/>
      <c r="AT12" s="112"/>
      <c r="AU12" s="112"/>
      <c r="AV12" s="112"/>
      <c r="AW12" s="113"/>
      <c r="AX12" s="114"/>
      <c r="AY12" s="114"/>
      <c r="AZ12" s="114"/>
      <c r="BA12" s="114"/>
      <c r="BB12" s="114"/>
      <c r="BC12" s="113"/>
      <c r="BD12" s="114"/>
      <c r="BE12" s="114"/>
      <c r="BF12" s="114"/>
      <c r="BG12" s="114"/>
      <c r="BH12" s="114"/>
      <c r="BI12" s="114"/>
      <c r="BJ12" s="114"/>
    </row>
    <row r="13">
      <c r="A13" s="95"/>
      <c r="B13" s="124" t="s">
        <v>158</v>
      </c>
      <c r="C13" s="125" t="s">
        <v>59</v>
      </c>
      <c r="D13" s="125" t="s">
        <v>66</v>
      </c>
      <c r="E13" s="125" t="s">
        <v>58</v>
      </c>
      <c r="F13" s="125" t="s">
        <v>79</v>
      </c>
      <c r="G13" s="125" t="s">
        <v>86</v>
      </c>
      <c r="H13" s="125" t="s">
        <v>86</v>
      </c>
      <c r="I13" s="125"/>
      <c r="J13" s="125"/>
      <c r="K13" s="125"/>
      <c r="L13" s="125"/>
      <c r="M13" s="125"/>
      <c r="N13" s="125"/>
      <c r="O13" s="125"/>
      <c r="P13" s="125"/>
      <c r="Q13" s="125"/>
      <c r="R13" s="125"/>
      <c r="S13" s="125"/>
      <c r="T13" s="125"/>
      <c r="U13" s="125"/>
      <c r="V13" s="125"/>
      <c r="W13" s="125"/>
      <c r="X13" s="125"/>
      <c r="Y13" s="125"/>
      <c r="Z13" s="125"/>
      <c r="AA13" s="125"/>
      <c r="AB13" s="125"/>
      <c r="AC13" s="125"/>
      <c r="AD13" s="125"/>
      <c r="AE13" s="125"/>
      <c r="AF13" s="125"/>
      <c r="AG13" s="125"/>
      <c r="AH13" s="125"/>
      <c r="AI13" s="125"/>
      <c r="AJ13" s="125"/>
      <c r="AK13" s="125"/>
      <c r="AL13" s="125"/>
      <c r="AM13" s="125"/>
      <c r="AN13" s="125"/>
      <c r="AO13" s="125"/>
      <c r="AP13" s="125"/>
      <c r="AQ13" s="125"/>
      <c r="AR13" s="125"/>
      <c r="AS13" s="125"/>
      <c r="AT13" s="125"/>
      <c r="AU13" s="125"/>
      <c r="AV13" s="125"/>
      <c r="AW13" s="126"/>
      <c r="AX13" s="127"/>
      <c r="AY13" s="127"/>
      <c r="AZ13" s="127"/>
      <c r="BA13" s="127"/>
      <c r="BB13" s="127"/>
      <c r="BC13" s="126"/>
      <c r="BD13" s="127"/>
      <c r="BE13" s="127"/>
      <c r="BF13" s="127"/>
      <c r="BG13" s="127"/>
      <c r="BH13" s="127"/>
      <c r="BI13" s="127"/>
      <c r="BJ13" s="127"/>
    </row>
    <row r="14">
      <c r="A14" s="95"/>
      <c r="B14" s="90" t="s">
        <v>51</v>
      </c>
      <c r="C14" s="112">
        <v>44838.0</v>
      </c>
      <c r="D14" s="112">
        <v>44840.0</v>
      </c>
      <c r="E14" s="112">
        <v>44843.0</v>
      </c>
      <c r="F14" s="112">
        <v>44846.0</v>
      </c>
      <c r="G14" s="112">
        <v>44852.0</v>
      </c>
      <c r="H14" s="112">
        <v>44855.0</v>
      </c>
      <c r="I14" s="112"/>
      <c r="J14" s="112"/>
      <c r="K14" s="112"/>
      <c r="L14" s="112"/>
      <c r="M14" s="112"/>
      <c r="N14" s="112"/>
      <c r="O14" s="112"/>
      <c r="P14" s="112"/>
      <c r="Q14" s="112"/>
      <c r="R14" s="112"/>
      <c r="S14" s="112"/>
      <c r="T14" s="112"/>
      <c r="U14" s="112"/>
      <c r="V14" s="112"/>
      <c r="W14" s="112"/>
      <c r="X14" s="112"/>
      <c r="Y14" s="112"/>
      <c r="Z14" s="112"/>
      <c r="AA14" s="112"/>
      <c r="AB14" s="112"/>
      <c r="AC14" s="112"/>
      <c r="AD14" s="112"/>
      <c r="AE14" s="112"/>
      <c r="AF14" s="112"/>
      <c r="AG14" s="112"/>
      <c r="AH14" s="112"/>
      <c r="AI14" s="112"/>
      <c r="AJ14" s="112"/>
      <c r="AK14" s="112"/>
      <c r="AL14" s="112"/>
      <c r="AM14" s="112"/>
      <c r="AN14" s="112"/>
      <c r="AO14" s="112"/>
      <c r="AP14" s="112"/>
      <c r="AQ14" s="112"/>
      <c r="AR14" s="112"/>
      <c r="AS14" s="112"/>
      <c r="AT14" s="112"/>
      <c r="AU14" s="112"/>
      <c r="AV14" s="112"/>
      <c r="AW14" s="113"/>
      <c r="AX14" s="114"/>
      <c r="AY14" s="114"/>
      <c r="AZ14" s="114"/>
      <c r="BA14" s="114"/>
      <c r="BB14" s="114"/>
      <c r="BC14" s="113"/>
      <c r="BD14" s="114"/>
      <c r="BE14" s="114"/>
      <c r="BF14" s="114"/>
      <c r="BG14" s="114"/>
      <c r="BH14" s="114"/>
      <c r="BI14" s="114"/>
      <c r="BJ14" s="114"/>
    </row>
    <row r="15">
      <c r="A15" s="95"/>
      <c r="B15" s="128" t="s">
        <v>52</v>
      </c>
      <c r="C15" s="118" t="s">
        <v>58</v>
      </c>
      <c r="D15" s="129" t="s">
        <v>65</v>
      </c>
      <c r="E15" s="129" t="s">
        <v>73</v>
      </c>
      <c r="F15" s="129" t="s">
        <v>80</v>
      </c>
      <c r="G15" s="129" t="s">
        <v>59</v>
      </c>
      <c r="H15" s="118" t="s">
        <v>59</v>
      </c>
      <c r="I15" s="130"/>
      <c r="J15" s="130"/>
      <c r="K15" s="130"/>
      <c r="L15" s="130"/>
      <c r="M15" s="130"/>
      <c r="N15" s="130"/>
      <c r="O15" s="130"/>
      <c r="P15" s="130"/>
      <c r="Q15" s="130"/>
      <c r="R15" s="130"/>
      <c r="S15" s="130"/>
      <c r="T15" s="130"/>
      <c r="U15" s="130"/>
      <c r="V15" s="130"/>
      <c r="W15" s="130"/>
      <c r="X15" s="131"/>
      <c r="Y15" s="130"/>
      <c r="Z15" s="130"/>
      <c r="AA15" s="130"/>
      <c r="AB15" s="130"/>
      <c r="AC15" s="130"/>
      <c r="AD15" s="130"/>
      <c r="AE15" s="130"/>
      <c r="AF15" s="130"/>
      <c r="AG15" s="130"/>
      <c r="AH15" s="130"/>
      <c r="AI15" s="130"/>
      <c r="AJ15" s="130"/>
      <c r="AK15" s="130"/>
      <c r="AL15" s="130"/>
      <c r="AM15" s="130"/>
      <c r="AN15" s="130"/>
      <c r="AO15" s="130"/>
      <c r="AP15" s="130"/>
      <c r="AQ15" s="130"/>
      <c r="AR15" s="130"/>
      <c r="AS15" s="130"/>
      <c r="AT15" s="130"/>
      <c r="AU15" s="130"/>
      <c r="AV15" s="130"/>
      <c r="AW15" s="121"/>
      <c r="AX15" s="122"/>
      <c r="AY15" s="122"/>
      <c r="AZ15" s="122"/>
      <c r="BA15" s="122"/>
      <c r="BB15" s="122"/>
      <c r="BC15" s="121"/>
      <c r="BD15" s="122"/>
      <c r="BE15" s="122"/>
      <c r="BF15" s="122"/>
      <c r="BG15" s="122"/>
      <c r="BH15" s="122"/>
      <c r="BI15" s="122"/>
      <c r="BJ15" s="132"/>
    </row>
    <row r="16">
      <c r="A16" s="133" t="s">
        <v>159</v>
      </c>
      <c r="B16" s="90" t="s">
        <v>160</v>
      </c>
      <c r="C16" s="134" t="b">
        <v>0</v>
      </c>
      <c r="D16" s="135" t="b">
        <v>0</v>
      </c>
      <c r="E16" s="135" t="b">
        <v>0</v>
      </c>
      <c r="F16" s="135" t="b">
        <v>0</v>
      </c>
      <c r="G16" s="135" t="b">
        <v>0</v>
      </c>
      <c r="H16" s="134" t="b">
        <v>0</v>
      </c>
      <c r="I16" s="135" t="b">
        <v>0</v>
      </c>
      <c r="J16" s="135" t="b">
        <v>0</v>
      </c>
      <c r="K16" s="135" t="b">
        <v>0</v>
      </c>
      <c r="L16" s="135" t="b">
        <v>0</v>
      </c>
      <c r="M16" s="135" t="b">
        <v>0</v>
      </c>
      <c r="N16" s="135" t="b">
        <v>0</v>
      </c>
      <c r="O16" s="135" t="b">
        <v>0</v>
      </c>
      <c r="P16" s="135" t="b">
        <v>0</v>
      </c>
      <c r="Q16" s="135" t="b">
        <v>0</v>
      </c>
      <c r="R16" s="135" t="b">
        <v>0</v>
      </c>
      <c r="S16" s="135" t="b">
        <v>0</v>
      </c>
      <c r="T16" s="135" t="b">
        <v>0</v>
      </c>
      <c r="U16" s="135" t="b">
        <v>0</v>
      </c>
      <c r="V16" s="135" t="b">
        <v>0</v>
      </c>
      <c r="W16" s="135" t="b">
        <v>0</v>
      </c>
      <c r="X16" s="135" t="b">
        <v>0</v>
      </c>
      <c r="Y16" s="135" t="b">
        <v>0</v>
      </c>
      <c r="Z16" s="135" t="b">
        <v>0</v>
      </c>
      <c r="AA16" s="135" t="b">
        <v>0</v>
      </c>
      <c r="AB16" s="135" t="b">
        <v>0</v>
      </c>
      <c r="AC16" s="135" t="b">
        <v>0</v>
      </c>
      <c r="AD16" s="135" t="b">
        <v>0</v>
      </c>
      <c r="AE16" s="135" t="b">
        <v>0</v>
      </c>
      <c r="AF16" s="135" t="b">
        <v>0</v>
      </c>
      <c r="AG16" s="135" t="b">
        <v>0</v>
      </c>
      <c r="AH16" s="135" t="b">
        <v>0</v>
      </c>
      <c r="AI16" s="135" t="b">
        <v>0</v>
      </c>
      <c r="AJ16" s="135" t="b">
        <v>0</v>
      </c>
      <c r="AK16" s="135" t="b">
        <v>0</v>
      </c>
      <c r="AL16" s="135" t="b">
        <v>0</v>
      </c>
      <c r="AM16" s="135" t="b">
        <v>0</v>
      </c>
      <c r="AN16" s="135" t="b">
        <v>0</v>
      </c>
      <c r="AO16" s="135" t="b">
        <v>0</v>
      </c>
      <c r="AP16" s="135" t="b">
        <v>0</v>
      </c>
      <c r="AQ16" s="135" t="b">
        <v>0</v>
      </c>
      <c r="AR16" s="135" t="b">
        <v>0</v>
      </c>
      <c r="AS16" s="135" t="b">
        <v>0</v>
      </c>
      <c r="AT16" s="135" t="b">
        <v>0</v>
      </c>
      <c r="AU16" s="135" t="b">
        <v>0</v>
      </c>
      <c r="AV16" s="135" t="b">
        <v>0</v>
      </c>
      <c r="AW16" s="113" t="b">
        <v>0</v>
      </c>
      <c r="AX16" s="114" t="b">
        <v>0</v>
      </c>
      <c r="AY16" s="114" t="b">
        <v>0</v>
      </c>
      <c r="AZ16" s="114" t="b">
        <v>0</v>
      </c>
      <c r="BA16" s="114" t="b">
        <v>0</v>
      </c>
      <c r="BB16" s="114" t="b">
        <v>0</v>
      </c>
      <c r="BC16" s="113" t="b">
        <v>0</v>
      </c>
      <c r="BD16" s="114" t="b">
        <v>0</v>
      </c>
      <c r="BE16" s="114" t="b">
        <v>0</v>
      </c>
      <c r="BF16" s="114" t="b">
        <v>0</v>
      </c>
      <c r="BG16" s="114" t="b">
        <v>0</v>
      </c>
      <c r="BH16" s="114" t="b">
        <v>0</v>
      </c>
      <c r="BI16" s="114" t="b">
        <v>0</v>
      </c>
      <c r="BJ16" s="114" t="b">
        <v>0</v>
      </c>
    </row>
    <row r="17">
      <c r="A17" s="136"/>
      <c r="B17" s="115" t="s">
        <v>161</v>
      </c>
      <c r="C17" s="137" t="b">
        <v>0</v>
      </c>
      <c r="D17" s="138" t="b">
        <v>0</v>
      </c>
      <c r="E17" s="138" t="b">
        <v>0</v>
      </c>
      <c r="F17" s="138" t="b">
        <v>0</v>
      </c>
      <c r="G17" s="138" t="b">
        <v>0</v>
      </c>
      <c r="H17" s="138" t="b">
        <v>0</v>
      </c>
      <c r="I17" s="138" t="b">
        <v>0</v>
      </c>
      <c r="J17" s="138" t="b">
        <v>0</v>
      </c>
      <c r="K17" s="138" t="b">
        <v>0</v>
      </c>
      <c r="L17" s="138" t="b">
        <v>0</v>
      </c>
      <c r="M17" s="138" t="b">
        <v>0</v>
      </c>
      <c r="N17" s="138" t="b">
        <v>0</v>
      </c>
      <c r="O17" s="138" t="b">
        <v>0</v>
      </c>
      <c r="P17" s="138" t="b">
        <v>0</v>
      </c>
      <c r="Q17" s="138" t="b">
        <v>0</v>
      </c>
      <c r="R17" s="138" t="b">
        <v>0</v>
      </c>
      <c r="S17" s="138" t="b">
        <v>0</v>
      </c>
      <c r="T17" s="138" t="b">
        <v>0</v>
      </c>
      <c r="U17" s="138" t="b">
        <v>0</v>
      </c>
      <c r="V17" s="138" t="b">
        <v>0</v>
      </c>
      <c r="W17" s="138" t="b">
        <v>0</v>
      </c>
      <c r="X17" s="138" t="b">
        <v>0</v>
      </c>
      <c r="Y17" s="138" t="b">
        <v>0</v>
      </c>
      <c r="Z17" s="138" t="b">
        <v>0</v>
      </c>
      <c r="AA17" s="138" t="b">
        <v>0</v>
      </c>
      <c r="AB17" s="138" t="b">
        <v>0</v>
      </c>
      <c r="AC17" s="138" t="b">
        <v>0</v>
      </c>
      <c r="AD17" s="138" t="b">
        <v>0</v>
      </c>
      <c r="AE17" s="138" t="b">
        <v>0</v>
      </c>
      <c r="AF17" s="138" t="b">
        <v>0</v>
      </c>
      <c r="AG17" s="138" t="b">
        <v>0</v>
      </c>
      <c r="AH17" s="138" t="b">
        <v>0</v>
      </c>
      <c r="AI17" s="138" t="b">
        <v>0</v>
      </c>
      <c r="AJ17" s="138" t="b">
        <v>0</v>
      </c>
      <c r="AK17" s="138" t="b">
        <v>0</v>
      </c>
      <c r="AL17" s="138" t="b">
        <v>0</v>
      </c>
      <c r="AM17" s="138" t="b">
        <v>0</v>
      </c>
      <c r="AN17" s="138" t="b">
        <v>0</v>
      </c>
      <c r="AO17" s="138" t="b">
        <v>0</v>
      </c>
      <c r="AP17" s="138" t="b">
        <v>0</v>
      </c>
      <c r="AQ17" s="138" t="b">
        <v>0</v>
      </c>
      <c r="AR17" s="138" t="b">
        <v>0</v>
      </c>
      <c r="AS17" s="138" t="b">
        <v>0</v>
      </c>
      <c r="AT17" s="138" t="b">
        <v>0</v>
      </c>
      <c r="AU17" s="138" t="b">
        <v>0</v>
      </c>
      <c r="AV17" s="138" t="b">
        <v>0</v>
      </c>
      <c r="AW17" s="121" t="b">
        <v>0</v>
      </c>
      <c r="AX17" s="122" t="b">
        <v>0</v>
      </c>
      <c r="AY17" s="122" t="b">
        <v>0</v>
      </c>
      <c r="AZ17" s="122" t="b">
        <v>0</v>
      </c>
      <c r="BA17" s="122" t="b">
        <v>0</v>
      </c>
      <c r="BB17" s="122" t="b">
        <v>0</v>
      </c>
      <c r="BC17" s="121" t="b">
        <v>0</v>
      </c>
      <c r="BD17" s="122" t="b">
        <v>0</v>
      </c>
      <c r="BE17" s="122" t="b">
        <v>0</v>
      </c>
      <c r="BF17" s="122" t="b">
        <v>0</v>
      </c>
      <c r="BG17" s="122" t="b">
        <v>0</v>
      </c>
      <c r="BH17" s="122" t="b">
        <v>0</v>
      </c>
      <c r="BI17" s="122" t="b">
        <v>0</v>
      </c>
      <c r="BJ17" s="122" t="b">
        <v>0</v>
      </c>
    </row>
    <row r="18">
      <c r="A18" s="139" t="s">
        <v>162</v>
      </c>
      <c r="B18" s="140"/>
      <c r="C18" s="141">
        <f t="shared" ref="C18:BJ18" si="2">if(C5&lt;&gt;"", SUM(C27+C31+C35+C39+C43+C47+C51+C55),"")</f>
        <v>120</v>
      </c>
      <c r="D18" s="142">
        <f t="shared" si="2"/>
        <v>50</v>
      </c>
      <c r="E18" s="142">
        <f t="shared" si="2"/>
        <v>485</v>
      </c>
      <c r="F18" s="142">
        <f t="shared" si="2"/>
        <v>970</v>
      </c>
      <c r="G18" s="142">
        <f t="shared" si="2"/>
        <v>100</v>
      </c>
      <c r="H18" s="142">
        <f t="shared" si="2"/>
        <v>245</v>
      </c>
      <c r="I18" s="142" t="str">
        <f t="shared" si="2"/>
        <v/>
      </c>
      <c r="J18" s="142" t="str">
        <f t="shared" si="2"/>
        <v/>
      </c>
      <c r="K18" s="142" t="str">
        <f t="shared" si="2"/>
        <v/>
      </c>
      <c r="L18" s="142" t="str">
        <f t="shared" si="2"/>
        <v/>
      </c>
      <c r="M18" s="142" t="str">
        <f t="shared" si="2"/>
        <v/>
      </c>
      <c r="N18" s="142" t="str">
        <f t="shared" si="2"/>
        <v/>
      </c>
      <c r="O18" s="142" t="str">
        <f t="shared" si="2"/>
        <v/>
      </c>
      <c r="P18" s="142" t="str">
        <f t="shared" si="2"/>
        <v/>
      </c>
      <c r="Q18" s="142" t="str">
        <f t="shared" si="2"/>
        <v/>
      </c>
      <c r="R18" s="142" t="str">
        <f t="shared" si="2"/>
        <v/>
      </c>
      <c r="S18" s="142" t="str">
        <f t="shared" si="2"/>
        <v/>
      </c>
      <c r="T18" s="142" t="str">
        <f t="shared" si="2"/>
        <v/>
      </c>
      <c r="U18" s="142" t="str">
        <f t="shared" si="2"/>
        <v/>
      </c>
      <c r="V18" s="142" t="str">
        <f t="shared" si="2"/>
        <v/>
      </c>
      <c r="W18" s="142" t="str">
        <f t="shared" si="2"/>
        <v/>
      </c>
      <c r="X18" s="141" t="str">
        <f t="shared" si="2"/>
        <v/>
      </c>
      <c r="Y18" s="142" t="str">
        <f t="shared" si="2"/>
        <v/>
      </c>
      <c r="Z18" s="142" t="str">
        <f t="shared" si="2"/>
        <v/>
      </c>
      <c r="AA18" s="142" t="str">
        <f t="shared" si="2"/>
        <v/>
      </c>
      <c r="AB18" s="142" t="str">
        <f t="shared" si="2"/>
        <v/>
      </c>
      <c r="AC18" s="142" t="str">
        <f t="shared" si="2"/>
        <v/>
      </c>
      <c r="AD18" s="142" t="str">
        <f t="shared" si="2"/>
        <v/>
      </c>
      <c r="AE18" s="142" t="str">
        <f t="shared" si="2"/>
        <v/>
      </c>
      <c r="AF18" s="142" t="str">
        <f t="shared" si="2"/>
        <v/>
      </c>
      <c r="AG18" s="142" t="str">
        <f t="shared" si="2"/>
        <v/>
      </c>
      <c r="AH18" s="142" t="str">
        <f t="shared" si="2"/>
        <v/>
      </c>
      <c r="AI18" s="142" t="str">
        <f t="shared" si="2"/>
        <v/>
      </c>
      <c r="AJ18" s="142" t="str">
        <f t="shared" si="2"/>
        <v/>
      </c>
      <c r="AK18" s="142" t="str">
        <f t="shared" si="2"/>
        <v/>
      </c>
      <c r="AL18" s="142" t="str">
        <f t="shared" si="2"/>
        <v/>
      </c>
      <c r="AM18" s="142" t="str">
        <f t="shared" si="2"/>
        <v/>
      </c>
      <c r="AN18" s="142" t="str">
        <f t="shared" si="2"/>
        <v/>
      </c>
      <c r="AO18" s="142" t="str">
        <f t="shared" si="2"/>
        <v/>
      </c>
      <c r="AP18" s="142" t="str">
        <f t="shared" si="2"/>
        <v/>
      </c>
      <c r="AQ18" s="142" t="str">
        <f t="shared" si="2"/>
        <v/>
      </c>
      <c r="AR18" s="142" t="str">
        <f t="shared" si="2"/>
        <v/>
      </c>
      <c r="AS18" s="142" t="str">
        <f t="shared" si="2"/>
        <v/>
      </c>
      <c r="AT18" s="142" t="str">
        <f t="shared" si="2"/>
        <v/>
      </c>
      <c r="AU18" s="142" t="str">
        <f t="shared" si="2"/>
        <v/>
      </c>
      <c r="AV18" s="142" t="str">
        <f t="shared" si="2"/>
        <v/>
      </c>
      <c r="AW18" s="143" t="str">
        <f t="shared" si="2"/>
        <v/>
      </c>
      <c r="AX18" s="144" t="str">
        <f t="shared" si="2"/>
        <v/>
      </c>
      <c r="AY18" s="144" t="str">
        <f t="shared" si="2"/>
        <v/>
      </c>
      <c r="AZ18" s="144" t="str">
        <f t="shared" si="2"/>
        <v/>
      </c>
      <c r="BA18" s="144" t="str">
        <f t="shared" si="2"/>
        <v/>
      </c>
      <c r="BB18" s="144" t="str">
        <f t="shared" si="2"/>
        <v/>
      </c>
      <c r="BC18" s="143" t="str">
        <f t="shared" si="2"/>
        <v/>
      </c>
      <c r="BD18" s="144" t="str">
        <f t="shared" si="2"/>
        <v/>
      </c>
      <c r="BE18" s="144" t="str">
        <f t="shared" si="2"/>
        <v/>
      </c>
      <c r="BF18" s="144" t="str">
        <f t="shared" si="2"/>
        <v/>
      </c>
      <c r="BG18" s="144" t="str">
        <f t="shared" si="2"/>
        <v/>
      </c>
      <c r="BH18" s="144" t="str">
        <f t="shared" si="2"/>
        <v/>
      </c>
      <c r="BI18" s="144" t="str">
        <f t="shared" si="2"/>
        <v/>
      </c>
      <c r="BJ18" s="144" t="str">
        <f t="shared" si="2"/>
        <v/>
      </c>
    </row>
    <row r="19">
      <c r="A19" s="145" t="s">
        <v>163</v>
      </c>
      <c r="B19" s="101" t="s">
        <v>164</v>
      </c>
      <c r="C19" s="146">
        <f t="shared" ref="C19:BJ19" si="3">IF(C18&lt;&gt;"",C18-C20,"")</f>
        <v>70</v>
      </c>
      <c r="D19" s="147">
        <f t="shared" si="3"/>
        <v>50</v>
      </c>
      <c r="E19" s="147">
        <f t="shared" si="3"/>
        <v>335</v>
      </c>
      <c r="F19" s="147">
        <f t="shared" si="3"/>
        <v>670</v>
      </c>
      <c r="G19" s="147">
        <f t="shared" si="3"/>
        <v>70</v>
      </c>
      <c r="H19" s="147">
        <f t="shared" si="3"/>
        <v>245</v>
      </c>
      <c r="I19" s="147" t="str">
        <f t="shared" si="3"/>
        <v/>
      </c>
      <c r="J19" s="147" t="str">
        <f t="shared" si="3"/>
        <v/>
      </c>
      <c r="K19" s="147" t="str">
        <f t="shared" si="3"/>
        <v/>
      </c>
      <c r="L19" s="147" t="str">
        <f t="shared" si="3"/>
        <v/>
      </c>
      <c r="M19" s="147" t="str">
        <f t="shared" si="3"/>
        <v/>
      </c>
      <c r="N19" s="147" t="str">
        <f t="shared" si="3"/>
        <v/>
      </c>
      <c r="O19" s="147" t="str">
        <f t="shared" si="3"/>
        <v/>
      </c>
      <c r="P19" s="147" t="str">
        <f t="shared" si="3"/>
        <v/>
      </c>
      <c r="Q19" s="147" t="str">
        <f t="shared" si="3"/>
        <v/>
      </c>
      <c r="R19" s="147" t="str">
        <f t="shared" si="3"/>
        <v/>
      </c>
      <c r="S19" s="147" t="str">
        <f t="shared" si="3"/>
        <v/>
      </c>
      <c r="T19" s="147" t="str">
        <f t="shared" si="3"/>
        <v/>
      </c>
      <c r="U19" s="147" t="str">
        <f t="shared" si="3"/>
        <v/>
      </c>
      <c r="V19" s="147" t="str">
        <f t="shared" si="3"/>
        <v/>
      </c>
      <c r="W19" s="147" t="str">
        <f t="shared" si="3"/>
        <v/>
      </c>
      <c r="X19" s="146" t="str">
        <f t="shared" si="3"/>
        <v/>
      </c>
      <c r="Y19" s="147" t="str">
        <f t="shared" si="3"/>
        <v/>
      </c>
      <c r="Z19" s="147" t="str">
        <f t="shared" si="3"/>
        <v/>
      </c>
      <c r="AA19" s="147" t="str">
        <f t="shared" si="3"/>
        <v/>
      </c>
      <c r="AB19" s="147" t="str">
        <f t="shared" si="3"/>
        <v/>
      </c>
      <c r="AC19" s="147" t="str">
        <f t="shared" si="3"/>
        <v/>
      </c>
      <c r="AD19" s="147" t="str">
        <f t="shared" si="3"/>
        <v/>
      </c>
      <c r="AE19" s="147" t="str">
        <f t="shared" si="3"/>
        <v/>
      </c>
      <c r="AF19" s="147" t="str">
        <f t="shared" si="3"/>
        <v/>
      </c>
      <c r="AG19" s="147" t="str">
        <f t="shared" si="3"/>
        <v/>
      </c>
      <c r="AH19" s="147" t="str">
        <f t="shared" si="3"/>
        <v/>
      </c>
      <c r="AI19" s="147" t="str">
        <f t="shared" si="3"/>
        <v/>
      </c>
      <c r="AJ19" s="147" t="str">
        <f t="shared" si="3"/>
        <v/>
      </c>
      <c r="AK19" s="147" t="str">
        <f t="shared" si="3"/>
        <v/>
      </c>
      <c r="AL19" s="147" t="str">
        <f t="shared" si="3"/>
        <v/>
      </c>
      <c r="AM19" s="147" t="str">
        <f t="shared" si="3"/>
        <v/>
      </c>
      <c r="AN19" s="147" t="str">
        <f t="shared" si="3"/>
        <v/>
      </c>
      <c r="AO19" s="147" t="str">
        <f t="shared" si="3"/>
        <v/>
      </c>
      <c r="AP19" s="147" t="str">
        <f t="shared" si="3"/>
        <v/>
      </c>
      <c r="AQ19" s="147" t="str">
        <f t="shared" si="3"/>
        <v/>
      </c>
      <c r="AR19" s="147" t="str">
        <f t="shared" si="3"/>
        <v/>
      </c>
      <c r="AS19" s="147" t="str">
        <f t="shared" si="3"/>
        <v/>
      </c>
      <c r="AT19" s="147" t="str">
        <f t="shared" si="3"/>
        <v/>
      </c>
      <c r="AU19" s="147" t="str">
        <f t="shared" si="3"/>
        <v/>
      </c>
      <c r="AV19" s="147" t="str">
        <f t="shared" si="3"/>
        <v/>
      </c>
      <c r="AW19" s="148" t="str">
        <f t="shared" si="3"/>
        <v/>
      </c>
      <c r="AX19" s="149" t="str">
        <f t="shared" si="3"/>
        <v/>
      </c>
      <c r="AY19" s="149" t="str">
        <f t="shared" si="3"/>
        <v/>
      </c>
      <c r="AZ19" s="149" t="str">
        <f t="shared" si="3"/>
        <v/>
      </c>
      <c r="BA19" s="149" t="str">
        <f t="shared" si="3"/>
        <v/>
      </c>
      <c r="BB19" s="149" t="str">
        <f t="shared" si="3"/>
        <v/>
      </c>
      <c r="BC19" s="148" t="str">
        <f t="shared" si="3"/>
        <v/>
      </c>
      <c r="BD19" s="149" t="str">
        <f t="shared" si="3"/>
        <v/>
      </c>
      <c r="BE19" s="149" t="str">
        <f t="shared" si="3"/>
        <v/>
      </c>
      <c r="BF19" s="149" t="str">
        <f t="shared" si="3"/>
        <v/>
      </c>
      <c r="BG19" s="149" t="str">
        <f t="shared" si="3"/>
        <v/>
      </c>
      <c r="BH19" s="149" t="str">
        <f t="shared" si="3"/>
        <v/>
      </c>
      <c r="BI19" s="149" t="str">
        <f t="shared" si="3"/>
        <v/>
      </c>
      <c r="BJ19" s="149" t="str">
        <f t="shared" si="3"/>
        <v/>
      </c>
    </row>
    <row r="20">
      <c r="A20" s="150"/>
      <c r="B20" s="151" t="s">
        <v>165</v>
      </c>
      <c r="C20" s="152">
        <v>50.0</v>
      </c>
      <c r="D20" s="153">
        <v>0.0</v>
      </c>
      <c r="E20" s="153">
        <v>150.0</v>
      </c>
      <c r="F20" s="153">
        <v>300.0</v>
      </c>
      <c r="G20" s="153">
        <v>30.0</v>
      </c>
      <c r="H20" s="153">
        <v>0.0</v>
      </c>
      <c r="I20" s="153"/>
      <c r="J20" s="153"/>
      <c r="K20" s="153"/>
      <c r="L20" s="153"/>
      <c r="M20" s="153"/>
      <c r="N20" s="153"/>
      <c r="O20" s="153"/>
      <c r="P20" s="153"/>
      <c r="Q20" s="153"/>
      <c r="R20" s="153"/>
      <c r="S20" s="153"/>
      <c r="T20" s="153"/>
      <c r="U20" s="153"/>
      <c r="V20" s="153"/>
      <c r="W20" s="153"/>
      <c r="X20" s="152"/>
      <c r="Y20" s="153"/>
      <c r="Z20" s="153"/>
      <c r="AA20" s="153"/>
      <c r="AB20" s="153"/>
      <c r="AC20" s="153"/>
      <c r="AD20" s="153"/>
      <c r="AE20" s="153"/>
      <c r="AF20" s="153"/>
      <c r="AG20" s="153"/>
      <c r="AH20" s="153"/>
      <c r="AI20" s="153"/>
      <c r="AJ20" s="153"/>
      <c r="AK20" s="153"/>
      <c r="AL20" s="153"/>
      <c r="AM20" s="153"/>
      <c r="AN20" s="153"/>
      <c r="AO20" s="153"/>
      <c r="AP20" s="153"/>
      <c r="AQ20" s="153"/>
      <c r="AR20" s="153"/>
      <c r="AS20" s="153"/>
      <c r="AT20" s="153"/>
      <c r="AU20" s="153"/>
      <c r="AV20" s="153"/>
      <c r="AW20" s="106"/>
      <c r="AX20" s="107"/>
      <c r="AY20" s="107"/>
      <c r="AZ20" s="107"/>
      <c r="BA20" s="107"/>
      <c r="BB20" s="107"/>
      <c r="BC20" s="106"/>
      <c r="BD20" s="107"/>
      <c r="BE20" s="107"/>
      <c r="BF20" s="107"/>
      <c r="BG20" s="107"/>
      <c r="BH20" s="107"/>
      <c r="BI20" s="107"/>
      <c r="BJ20" s="107"/>
    </row>
    <row r="21">
      <c r="A21" s="108" t="s">
        <v>166</v>
      </c>
      <c r="B21" s="109"/>
      <c r="C21" s="154">
        <v>50.0</v>
      </c>
      <c r="D21" s="155">
        <v>15.0</v>
      </c>
      <c r="E21" s="155">
        <v>150.0</v>
      </c>
      <c r="F21" s="155">
        <v>300.0</v>
      </c>
      <c r="G21" s="155">
        <v>30.0</v>
      </c>
      <c r="H21" s="155">
        <v>70.0</v>
      </c>
      <c r="I21" s="155"/>
      <c r="J21" s="155"/>
      <c r="K21" s="155"/>
      <c r="L21" s="155"/>
      <c r="M21" s="155"/>
      <c r="N21" s="155"/>
      <c r="O21" s="155"/>
      <c r="P21" s="155"/>
      <c r="Q21" s="155"/>
      <c r="R21" s="155"/>
      <c r="S21" s="155"/>
      <c r="T21" s="155"/>
      <c r="U21" s="155"/>
      <c r="V21" s="155"/>
      <c r="W21" s="155"/>
      <c r="X21" s="154"/>
      <c r="Y21" s="155"/>
      <c r="Z21" s="155"/>
      <c r="AA21" s="155"/>
      <c r="AB21" s="155"/>
      <c r="AC21" s="155"/>
      <c r="AD21" s="155"/>
      <c r="AE21" s="155"/>
      <c r="AF21" s="155"/>
      <c r="AG21" s="155"/>
      <c r="AH21" s="155"/>
      <c r="AI21" s="155"/>
      <c r="AJ21" s="155"/>
      <c r="AK21" s="155"/>
      <c r="AL21" s="155"/>
      <c r="AM21" s="155"/>
      <c r="AN21" s="155"/>
      <c r="AO21" s="155"/>
      <c r="AP21" s="155"/>
      <c r="AQ21" s="155"/>
      <c r="AR21" s="155"/>
      <c r="AS21" s="155"/>
      <c r="AT21" s="155"/>
      <c r="AU21" s="155"/>
      <c r="AV21" s="155"/>
      <c r="AW21" s="106"/>
      <c r="AX21" s="107"/>
      <c r="AY21" s="107"/>
      <c r="AZ21" s="107"/>
      <c r="BA21" s="107"/>
      <c r="BB21" s="107"/>
      <c r="BC21" s="106"/>
      <c r="BD21" s="107"/>
      <c r="BE21" s="107"/>
      <c r="BF21" s="107"/>
      <c r="BG21" s="107"/>
      <c r="BH21" s="107"/>
      <c r="BI21" s="107"/>
      <c r="BJ21" s="107"/>
    </row>
    <row r="22">
      <c r="A22" s="156" t="s">
        <v>167</v>
      </c>
      <c r="B22" s="140"/>
      <c r="C22" s="157" t="s">
        <v>168</v>
      </c>
      <c r="D22" s="158" t="s">
        <v>168</v>
      </c>
      <c r="E22" s="158" t="s">
        <v>169</v>
      </c>
      <c r="F22" s="158" t="s">
        <v>168</v>
      </c>
      <c r="G22" s="158" t="s">
        <v>169</v>
      </c>
      <c r="H22" s="158" t="s">
        <v>169</v>
      </c>
      <c r="I22" s="158"/>
      <c r="J22" s="158"/>
      <c r="K22" s="158"/>
      <c r="L22" s="158"/>
      <c r="M22" s="158"/>
      <c r="N22" s="158"/>
      <c r="O22" s="158"/>
      <c r="P22" s="158"/>
      <c r="Q22" s="158"/>
      <c r="R22" s="158"/>
      <c r="S22" s="158"/>
      <c r="T22" s="158"/>
      <c r="U22" s="158"/>
      <c r="V22" s="158"/>
      <c r="W22" s="158"/>
      <c r="X22" s="157"/>
      <c r="Y22" s="158"/>
      <c r="Z22" s="158"/>
      <c r="AA22" s="158"/>
      <c r="AB22" s="158"/>
      <c r="AC22" s="158"/>
      <c r="AD22" s="158"/>
      <c r="AE22" s="158"/>
      <c r="AF22" s="158"/>
      <c r="AG22" s="158"/>
      <c r="AH22" s="158"/>
      <c r="AI22" s="158"/>
      <c r="AJ22" s="158"/>
      <c r="AK22" s="158"/>
      <c r="AL22" s="158"/>
      <c r="AM22" s="158"/>
      <c r="AN22" s="158"/>
      <c r="AO22" s="158"/>
      <c r="AP22" s="158"/>
      <c r="AQ22" s="158"/>
      <c r="AR22" s="158"/>
      <c r="AS22" s="158"/>
      <c r="AT22" s="158"/>
      <c r="AU22" s="158"/>
      <c r="AV22" s="158"/>
      <c r="AW22" s="99"/>
      <c r="AX22" s="100"/>
      <c r="AY22" s="100"/>
      <c r="AZ22" s="100"/>
      <c r="BA22" s="100"/>
      <c r="BB22" s="100"/>
      <c r="BC22" s="99"/>
      <c r="BD22" s="100"/>
      <c r="BE22" s="100"/>
      <c r="BF22" s="100"/>
      <c r="BG22" s="100"/>
      <c r="BH22" s="100"/>
      <c r="BI22" s="100"/>
      <c r="BJ22" s="100"/>
    </row>
    <row r="23">
      <c r="A23" s="159" t="s">
        <v>170</v>
      </c>
      <c r="B23" s="160"/>
      <c r="C23" s="161"/>
      <c r="D23" s="162"/>
      <c r="E23" s="162"/>
      <c r="F23" s="162"/>
      <c r="G23" s="162"/>
      <c r="H23" s="162"/>
      <c r="I23" s="162"/>
      <c r="J23" s="162"/>
      <c r="K23" s="162"/>
      <c r="L23" s="162"/>
      <c r="M23" s="162"/>
      <c r="N23" s="162"/>
      <c r="O23" s="162"/>
      <c r="P23" s="162"/>
      <c r="Q23" s="162"/>
      <c r="R23" s="162"/>
      <c r="S23" s="162"/>
      <c r="T23" s="162"/>
      <c r="U23" s="162"/>
      <c r="V23" s="162"/>
      <c r="W23" s="162"/>
      <c r="X23" s="161"/>
      <c r="Y23" s="162"/>
      <c r="Z23" s="162"/>
      <c r="AA23" s="162"/>
      <c r="AB23" s="162"/>
      <c r="AC23" s="162"/>
      <c r="AD23" s="162"/>
      <c r="AE23" s="162"/>
      <c r="AF23" s="162"/>
      <c r="AG23" s="162"/>
      <c r="AH23" s="162"/>
      <c r="AI23" s="162"/>
      <c r="AJ23" s="162"/>
      <c r="AK23" s="162"/>
      <c r="AL23" s="162"/>
      <c r="AM23" s="162"/>
      <c r="AN23" s="162"/>
      <c r="AO23" s="162"/>
      <c r="AP23" s="162"/>
      <c r="AQ23" s="162"/>
      <c r="AR23" s="162"/>
      <c r="AS23" s="162"/>
      <c r="AT23" s="162"/>
      <c r="AU23" s="162"/>
      <c r="AV23" s="162"/>
      <c r="AW23" s="163"/>
      <c r="AX23" s="164"/>
      <c r="AY23" s="164"/>
      <c r="AZ23" s="164"/>
      <c r="BA23" s="164"/>
      <c r="BB23" s="164"/>
      <c r="BC23" s="163"/>
      <c r="BD23" s="164"/>
      <c r="BE23" s="164"/>
      <c r="BF23" s="164"/>
      <c r="BG23" s="164"/>
      <c r="BH23" s="164"/>
      <c r="BI23" s="164"/>
      <c r="BJ23" s="164"/>
    </row>
    <row r="24">
      <c r="A24" s="165" t="s">
        <v>171</v>
      </c>
      <c r="B24" s="166" t="s">
        <v>172</v>
      </c>
      <c r="C24" s="167" t="s">
        <v>173</v>
      </c>
      <c r="D24" s="168" t="s">
        <v>174</v>
      </c>
      <c r="E24" s="168" t="s">
        <v>175</v>
      </c>
      <c r="F24" s="168" t="s">
        <v>175</v>
      </c>
      <c r="G24" s="168" t="s">
        <v>173</v>
      </c>
      <c r="H24" s="168" t="s">
        <v>173</v>
      </c>
      <c r="I24" s="168"/>
      <c r="J24" s="168"/>
      <c r="K24" s="168"/>
      <c r="L24" s="168"/>
      <c r="M24" s="168"/>
      <c r="N24" s="168"/>
      <c r="O24" s="168"/>
      <c r="P24" s="168"/>
      <c r="Q24" s="168"/>
      <c r="R24" s="168"/>
      <c r="S24" s="168"/>
      <c r="T24" s="168"/>
      <c r="U24" s="168"/>
      <c r="V24" s="168"/>
      <c r="W24" s="168"/>
      <c r="X24" s="167"/>
      <c r="Y24" s="168"/>
      <c r="Z24" s="168"/>
      <c r="AA24" s="168"/>
      <c r="AB24" s="168"/>
      <c r="AC24" s="168"/>
      <c r="AD24" s="168"/>
      <c r="AE24" s="168"/>
      <c r="AF24" s="168"/>
      <c r="AG24" s="168"/>
      <c r="AH24" s="168"/>
      <c r="AI24" s="168"/>
      <c r="AJ24" s="168"/>
      <c r="AK24" s="168"/>
      <c r="AL24" s="168"/>
      <c r="AM24" s="168"/>
      <c r="AN24" s="168"/>
      <c r="AO24" s="168"/>
      <c r="AP24" s="168"/>
      <c r="AQ24" s="168"/>
      <c r="AR24" s="168"/>
      <c r="AS24" s="168"/>
      <c r="AT24" s="168"/>
      <c r="AU24" s="168"/>
      <c r="AV24" s="168"/>
      <c r="AW24" s="99"/>
      <c r="AX24" s="100"/>
      <c r="AY24" s="100"/>
      <c r="AZ24" s="100"/>
      <c r="BA24" s="100"/>
      <c r="BB24" s="100"/>
      <c r="BC24" s="99"/>
      <c r="BD24" s="100"/>
      <c r="BE24" s="100"/>
      <c r="BF24" s="100"/>
      <c r="BG24" s="100"/>
      <c r="BH24" s="100"/>
      <c r="BI24" s="100"/>
      <c r="BJ24" s="100"/>
    </row>
    <row r="25">
      <c r="A25" s="95"/>
      <c r="B25" s="169" t="s">
        <v>176</v>
      </c>
      <c r="C25" s="170">
        <v>20.0</v>
      </c>
      <c r="D25" s="171">
        <v>4.0</v>
      </c>
      <c r="E25" s="171">
        <v>1.0</v>
      </c>
      <c r="F25" s="171">
        <v>1.0</v>
      </c>
      <c r="G25" s="171">
        <v>10.0</v>
      </c>
      <c r="H25" s="171">
        <v>30.0</v>
      </c>
      <c r="I25" s="171"/>
      <c r="J25" s="171"/>
      <c r="K25" s="171"/>
      <c r="L25" s="171"/>
      <c r="M25" s="171"/>
      <c r="N25" s="171"/>
      <c r="O25" s="171"/>
      <c r="P25" s="171"/>
      <c r="Q25" s="171"/>
      <c r="R25" s="171"/>
      <c r="S25" s="171"/>
      <c r="T25" s="171"/>
      <c r="U25" s="171"/>
      <c r="V25" s="171"/>
      <c r="W25" s="171"/>
      <c r="X25" s="170"/>
      <c r="Y25" s="171"/>
      <c r="Z25" s="171"/>
      <c r="AA25" s="171"/>
      <c r="AB25" s="171"/>
      <c r="AC25" s="171"/>
      <c r="AD25" s="171"/>
      <c r="AE25" s="171"/>
      <c r="AF25" s="171"/>
      <c r="AG25" s="171"/>
      <c r="AH25" s="171"/>
      <c r="AI25" s="171"/>
      <c r="AJ25" s="171"/>
      <c r="AK25" s="171"/>
      <c r="AL25" s="171"/>
      <c r="AM25" s="171"/>
      <c r="AN25" s="171"/>
      <c r="AO25" s="171"/>
      <c r="AP25" s="171"/>
      <c r="AQ25" s="171"/>
      <c r="AR25" s="171"/>
      <c r="AS25" s="171"/>
      <c r="AT25" s="171"/>
      <c r="AU25" s="171"/>
      <c r="AV25" s="171"/>
      <c r="AW25" s="99"/>
      <c r="AX25" s="100"/>
      <c r="AY25" s="100"/>
      <c r="AZ25" s="100"/>
      <c r="BA25" s="100"/>
      <c r="BB25" s="100"/>
      <c r="BC25" s="99"/>
      <c r="BD25" s="100"/>
      <c r="BE25" s="100"/>
      <c r="BF25" s="100"/>
      <c r="BG25" s="100"/>
      <c r="BH25" s="100"/>
      <c r="BI25" s="100"/>
      <c r="BJ25" s="100"/>
    </row>
    <row r="26">
      <c r="A26" s="95"/>
      <c r="B26" s="172" t="s">
        <v>177</v>
      </c>
      <c r="C26" s="173">
        <f>IF(C24&lt;&gt;"", VLOOKUP(C24,Inventory!$E$4:$F$40,2,false), "")</f>
        <v>2</v>
      </c>
      <c r="D26" s="173">
        <f>IF(D24&lt;&gt;"", VLOOKUP(D24,Inventory!$E$4:$F$40,2,false), "")</f>
        <v>8</v>
      </c>
      <c r="E26" s="173">
        <v>275.0</v>
      </c>
      <c r="F26" s="173">
        <v>275.0</v>
      </c>
      <c r="G26" s="173">
        <f>IF(G24&lt;&gt;"", VLOOKUP(G24,Inventory!$E$4:$F$40,2,false), "")</f>
        <v>2</v>
      </c>
      <c r="H26" s="173">
        <f>IF(H24&lt;&gt;"", VLOOKUP(H24,Inventory!$E$4:$F$40,2,false), "")</f>
        <v>2</v>
      </c>
      <c r="I26" s="173" t="str">
        <f>IF(I24&lt;&gt;"", VLOOKUP(I24,Inventory!$E$4:$F$40,2,false), "")</f>
        <v/>
      </c>
      <c r="J26" s="173" t="str">
        <f>IF(J24&lt;&gt;"", VLOOKUP(J24,Inventory!$E$4:$F$40,2,false), "")</f>
        <v/>
      </c>
      <c r="K26" s="173" t="str">
        <f>IF(K24&lt;&gt;"", VLOOKUP(K24,Inventory!$E$4:$F$40,2,false), "")</f>
        <v/>
      </c>
      <c r="L26" s="173" t="str">
        <f>IF(L24&lt;&gt;"", VLOOKUP(L24,Inventory!$E$4:$F$40,2,false), "")</f>
        <v/>
      </c>
      <c r="M26" s="173" t="str">
        <f>IF(M24&lt;&gt;"", VLOOKUP(M24,Inventory!$E$4:$F$40,2,false), "")</f>
        <v/>
      </c>
      <c r="N26" s="173" t="str">
        <f>IF(N24&lt;&gt;"", VLOOKUP(N24,Inventory!$E$4:$F$40,2,false), "")</f>
        <v/>
      </c>
      <c r="O26" s="173" t="str">
        <f>IF(O24&lt;&gt;"", VLOOKUP(O24,Inventory!$E$4:$F$40,2,false), "")</f>
        <v/>
      </c>
      <c r="P26" s="173" t="str">
        <f>IF(P24&lt;&gt;"", VLOOKUP(P24,Inventory!$E$4:$F$40,2,false), "")</f>
        <v/>
      </c>
      <c r="Q26" s="173" t="str">
        <f>IF(Q24&lt;&gt;"", VLOOKUP(Q24,Inventory!$E$4:$F$40,2,false), "")</f>
        <v/>
      </c>
      <c r="R26" s="173" t="str">
        <f>IF(R24&lt;&gt;"", VLOOKUP(R24,Inventory!$E$4:$F$40,2,false), "")</f>
        <v/>
      </c>
      <c r="S26" s="173" t="str">
        <f>IF(S24&lt;&gt;"", VLOOKUP(S24,Inventory!$E$4:$F$40,2,false), "")</f>
        <v/>
      </c>
      <c r="T26" s="173" t="str">
        <f>IF(T24&lt;&gt;"", VLOOKUP(T24,Inventory!$E$4:$F$40,2,false), "")</f>
        <v/>
      </c>
      <c r="U26" s="173" t="str">
        <f>IF(U24&lt;&gt;"", VLOOKUP(U24,Inventory!$E$4:$F$40,2,false), "")</f>
        <v/>
      </c>
      <c r="V26" s="173" t="str">
        <f>IF(V24&lt;&gt;"", VLOOKUP(V24,Inventory!$E$4:$F$40,2,false), "")</f>
        <v/>
      </c>
      <c r="W26" s="173" t="str">
        <f>IF(W24&lt;&gt;"", VLOOKUP(W24,Inventory!$E$4:$F$40,2,false), "")</f>
        <v/>
      </c>
      <c r="X26" s="173" t="str">
        <f>IF(X24&lt;&gt;"", VLOOKUP(X24,Inventory!$E$4:$F$40,2,false), "")</f>
        <v/>
      </c>
      <c r="Y26" s="173" t="str">
        <f>IF(Y24&lt;&gt;"", VLOOKUP(Y24,Inventory!$E$4:$F$40,2,false), "")</f>
        <v/>
      </c>
      <c r="Z26" s="173" t="str">
        <f>IF(Z24&lt;&gt;"", VLOOKUP(Z24,Inventory!$E$4:$F$40,2,false), "")</f>
        <v/>
      </c>
      <c r="AA26" s="173" t="str">
        <f>IF(AA24&lt;&gt;"", VLOOKUP(AA24,Inventory!$E$4:$F$40,2,false), "")</f>
        <v/>
      </c>
      <c r="AB26" s="173" t="str">
        <f>IF(AB24&lt;&gt;"", VLOOKUP(AB24,Inventory!$E$4:$F$40,2,false), "")</f>
        <v/>
      </c>
      <c r="AC26" s="173" t="str">
        <f>IF(AC24&lt;&gt;"", VLOOKUP(AC24,Inventory!$E$4:$F$40,2,false), "")</f>
        <v/>
      </c>
      <c r="AD26" s="173" t="str">
        <f>IF(AD24&lt;&gt;"", VLOOKUP(AD24,Inventory!$E$4:$F$40,2,false), "")</f>
        <v/>
      </c>
      <c r="AE26" s="173" t="str">
        <f>IF(AE24&lt;&gt;"", VLOOKUP(AE24,Inventory!$E$4:$F$40,2,false), "")</f>
        <v/>
      </c>
      <c r="AF26" s="173" t="str">
        <f>IF(AF24&lt;&gt;"", VLOOKUP(AF24,Inventory!$E$4:$F$40,2,false), "")</f>
        <v/>
      </c>
      <c r="AG26" s="173" t="str">
        <f>IF(AG24&lt;&gt;"", VLOOKUP(AG24,Inventory!$E$4:$F$40,2,false), "")</f>
        <v/>
      </c>
      <c r="AH26" s="173" t="str">
        <f>IF(AH24&lt;&gt;"", VLOOKUP(AH24,Inventory!$E$4:$F$40,2,false), "")</f>
        <v/>
      </c>
      <c r="AI26" s="173" t="str">
        <f>IF(AI24&lt;&gt;"", VLOOKUP(AI24,Inventory!$E$4:$F$40,2,false), "")</f>
        <v/>
      </c>
      <c r="AJ26" s="173" t="str">
        <f>IF(AJ24&lt;&gt;"", VLOOKUP(AJ24,Inventory!$E$4:$F$40,2,false), "")</f>
        <v/>
      </c>
      <c r="AK26" s="173" t="str">
        <f>IF(AK24&lt;&gt;"", VLOOKUP(AK24,Inventory!$E$4:$F$40,2,false), "")</f>
        <v/>
      </c>
      <c r="AL26" s="173" t="str">
        <f>IF(AL24&lt;&gt;"", VLOOKUP(AL24,Inventory!$E$4:$F$40,2,false), "")</f>
        <v/>
      </c>
      <c r="AM26" s="173" t="str">
        <f>IF(AM24&lt;&gt;"", VLOOKUP(AM24,Inventory!$E$4:$F$40,2,false), "")</f>
        <v/>
      </c>
      <c r="AN26" s="173" t="str">
        <f>IF(AN24&lt;&gt;"", VLOOKUP(AN24,Inventory!$E$4:$F$40,2,false), "")</f>
        <v/>
      </c>
      <c r="AO26" s="173" t="str">
        <f>IF(AO24&lt;&gt;"", VLOOKUP(AO24,Inventory!$E$4:$F$40,2,false), "")</f>
        <v/>
      </c>
      <c r="AP26" s="173" t="str">
        <f>IF(AP24&lt;&gt;"", VLOOKUP(AP24,Inventory!$E$4:$F$40,2,false), "")</f>
        <v/>
      </c>
      <c r="AQ26" s="173" t="str">
        <f>IF(AQ24&lt;&gt;"", VLOOKUP(AQ24,Inventory!$E$4:$F$40,2,false), "")</f>
        <v/>
      </c>
      <c r="AR26" s="173" t="str">
        <f>IF(AR24&lt;&gt;"", VLOOKUP(AR24,Inventory!$E$4:$F$40,2,false), "")</f>
        <v/>
      </c>
      <c r="AS26" s="173" t="str">
        <f>IF(AS24&lt;&gt;"", VLOOKUP(AS24,Inventory!$E$4:$F$40,2,false), "")</f>
        <v/>
      </c>
      <c r="AT26" s="173" t="str">
        <f>IF(AT24&lt;&gt;"", VLOOKUP(AT24,Inventory!$E$4:$F$40,2,false), "")</f>
        <v/>
      </c>
      <c r="AU26" s="173" t="str">
        <f>IF(AU24&lt;&gt;"", VLOOKUP(AU24,Inventory!$E$4:$F$40,2,false), "")</f>
        <v/>
      </c>
      <c r="AV26" s="173" t="str">
        <f>IF(AV24&lt;&gt;"", VLOOKUP(AV24,Inventory!$E$4:$F$40,2,false), "")</f>
        <v/>
      </c>
      <c r="AW26" s="143" t="str">
        <f>IF(AW24&lt;&gt;"", VLOOKUP(AW24,Inventory!$E$4:$F$40,2,false), "")</f>
        <v/>
      </c>
      <c r="AX26" s="144" t="str">
        <f>IF(AX24&lt;&gt;"", VLOOKUP(AX24,Inventory!$E$4:$F$40,2,false), "")</f>
        <v/>
      </c>
      <c r="AY26" s="144" t="str">
        <f>IF(AY24&lt;&gt;"", VLOOKUP(AY24,Inventory!$E$4:$F$40,2,false), "")</f>
        <v/>
      </c>
      <c r="AZ26" s="144" t="str">
        <f>IF(AZ24&lt;&gt;"", VLOOKUP(AZ24,Inventory!$E$4:$F$40,2,false), "")</f>
        <v/>
      </c>
      <c r="BA26" s="144" t="str">
        <f>IF(BA24&lt;&gt;"", VLOOKUP(BA24,Inventory!$E$4:$F$40,2,false), "")</f>
        <v/>
      </c>
      <c r="BB26" s="144" t="str">
        <f>IF(BB24&lt;&gt;"", VLOOKUP(BB24,Inventory!$E$4:$F$40,2,false), "")</f>
        <v/>
      </c>
      <c r="BC26" s="143" t="str">
        <f>IF(BC24&lt;&gt;"", VLOOKUP(BC24,Inventory!$E$4:$F$40,2,false), "")</f>
        <v/>
      </c>
      <c r="BD26" s="144" t="str">
        <f>IF(BD24&lt;&gt;"", VLOOKUP(BD24,Inventory!$E$4:$F$40,2,false), "")</f>
        <v/>
      </c>
      <c r="BE26" s="144" t="str">
        <f>IF(BE24&lt;&gt;"", VLOOKUP(BE24,Inventory!$E$4:$F$40,2,false), "")</f>
        <v/>
      </c>
      <c r="BF26" s="144" t="str">
        <f>IF(BF24&lt;&gt;"", VLOOKUP(BF24,Inventory!$E$4:$F$40,2,false), "")</f>
        <v/>
      </c>
      <c r="BG26" s="144" t="str">
        <f>IF(BG24&lt;&gt;"", VLOOKUP(BG24,Inventory!$E$4:$F$40,2,false), "")</f>
        <v/>
      </c>
      <c r="BH26" s="144" t="str">
        <f>IF(BH24&lt;&gt;"", VLOOKUP(BH24,Inventory!$E$4:$F$40,2,false), "")</f>
        <v/>
      </c>
      <c r="BI26" s="144" t="str">
        <f>IF(BI24&lt;&gt;"", VLOOKUP(BI24,Inventory!$E$4:$F$40,2,false), "")</f>
        <v/>
      </c>
      <c r="BJ26" s="174" t="str">
        <f>IF(BJ24&lt;&gt;"", VLOOKUP(BJ24,Inventory!$E$4:$F$40,2,false), "")</f>
        <v/>
      </c>
    </row>
    <row r="27">
      <c r="A27" s="136"/>
      <c r="B27" s="175" t="s">
        <v>178</v>
      </c>
      <c r="C27" s="176">
        <f t="shared" ref="C27:BJ27" si="4">IF(C24&lt;&gt;"",C25*C26,"")</f>
        <v>40</v>
      </c>
      <c r="D27" s="177">
        <f t="shared" si="4"/>
        <v>32</v>
      </c>
      <c r="E27" s="177">
        <f t="shared" si="4"/>
        <v>275</v>
      </c>
      <c r="F27" s="177">
        <f t="shared" si="4"/>
        <v>275</v>
      </c>
      <c r="G27" s="177">
        <f t="shared" si="4"/>
        <v>20</v>
      </c>
      <c r="H27" s="177">
        <f t="shared" si="4"/>
        <v>60</v>
      </c>
      <c r="I27" s="177" t="str">
        <f t="shared" si="4"/>
        <v/>
      </c>
      <c r="J27" s="177" t="str">
        <f t="shared" si="4"/>
        <v/>
      </c>
      <c r="K27" s="177" t="str">
        <f t="shared" si="4"/>
        <v/>
      </c>
      <c r="L27" s="177" t="str">
        <f t="shared" si="4"/>
        <v/>
      </c>
      <c r="M27" s="177" t="str">
        <f t="shared" si="4"/>
        <v/>
      </c>
      <c r="N27" s="177" t="str">
        <f t="shared" si="4"/>
        <v/>
      </c>
      <c r="O27" s="177" t="str">
        <f t="shared" si="4"/>
        <v/>
      </c>
      <c r="P27" s="177" t="str">
        <f t="shared" si="4"/>
        <v/>
      </c>
      <c r="Q27" s="177" t="str">
        <f t="shared" si="4"/>
        <v/>
      </c>
      <c r="R27" s="177" t="str">
        <f t="shared" si="4"/>
        <v/>
      </c>
      <c r="S27" s="177" t="str">
        <f t="shared" si="4"/>
        <v/>
      </c>
      <c r="T27" s="177" t="str">
        <f t="shared" si="4"/>
        <v/>
      </c>
      <c r="U27" s="177" t="str">
        <f t="shared" si="4"/>
        <v/>
      </c>
      <c r="V27" s="177" t="str">
        <f t="shared" si="4"/>
        <v/>
      </c>
      <c r="W27" s="177" t="str">
        <f t="shared" si="4"/>
        <v/>
      </c>
      <c r="X27" s="176" t="str">
        <f t="shared" si="4"/>
        <v/>
      </c>
      <c r="Y27" s="177" t="str">
        <f t="shared" si="4"/>
        <v/>
      </c>
      <c r="Z27" s="177" t="str">
        <f t="shared" si="4"/>
        <v/>
      </c>
      <c r="AA27" s="177" t="str">
        <f t="shared" si="4"/>
        <v/>
      </c>
      <c r="AB27" s="177" t="str">
        <f t="shared" si="4"/>
        <v/>
      </c>
      <c r="AC27" s="177" t="str">
        <f t="shared" si="4"/>
        <v/>
      </c>
      <c r="AD27" s="177" t="str">
        <f t="shared" si="4"/>
        <v/>
      </c>
      <c r="AE27" s="177" t="str">
        <f t="shared" si="4"/>
        <v/>
      </c>
      <c r="AF27" s="177" t="str">
        <f t="shared" si="4"/>
        <v/>
      </c>
      <c r="AG27" s="177" t="str">
        <f t="shared" si="4"/>
        <v/>
      </c>
      <c r="AH27" s="177" t="str">
        <f t="shared" si="4"/>
        <v/>
      </c>
      <c r="AI27" s="177" t="str">
        <f t="shared" si="4"/>
        <v/>
      </c>
      <c r="AJ27" s="177" t="str">
        <f t="shared" si="4"/>
        <v/>
      </c>
      <c r="AK27" s="177" t="str">
        <f t="shared" si="4"/>
        <v/>
      </c>
      <c r="AL27" s="177" t="str">
        <f t="shared" si="4"/>
        <v/>
      </c>
      <c r="AM27" s="177" t="str">
        <f t="shared" si="4"/>
        <v/>
      </c>
      <c r="AN27" s="177" t="str">
        <f t="shared" si="4"/>
        <v/>
      </c>
      <c r="AO27" s="177" t="str">
        <f t="shared" si="4"/>
        <v/>
      </c>
      <c r="AP27" s="177" t="str">
        <f t="shared" si="4"/>
        <v/>
      </c>
      <c r="AQ27" s="177" t="str">
        <f t="shared" si="4"/>
        <v/>
      </c>
      <c r="AR27" s="177" t="str">
        <f t="shared" si="4"/>
        <v/>
      </c>
      <c r="AS27" s="177" t="str">
        <f t="shared" si="4"/>
        <v/>
      </c>
      <c r="AT27" s="177" t="str">
        <f t="shared" si="4"/>
        <v/>
      </c>
      <c r="AU27" s="177" t="str">
        <f t="shared" si="4"/>
        <v/>
      </c>
      <c r="AV27" s="177" t="str">
        <f t="shared" si="4"/>
        <v/>
      </c>
      <c r="AW27" s="178" t="str">
        <f t="shared" si="4"/>
        <v/>
      </c>
      <c r="AX27" s="179" t="str">
        <f t="shared" si="4"/>
        <v/>
      </c>
      <c r="AY27" s="179" t="str">
        <f t="shared" si="4"/>
        <v/>
      </c>
      <c r="AZ27" s="179" t="str">
        <f t="shared" si="4"/>
        <v/>
      </c>
      <c r="BA27" s="179" t="str">
        <f t="shared" si="4"/>
        <v/>
      </c>
      <c r="BB27" s="179" t="str">
        <f t="shared" si="4"/>
        <v/>
      </c>
      <c r="BC27" s="178" t="str">
        <f t="shared" si="4"/>
        <v/>
      </c>
      <c r="BD27" s="179" t="str">
        <f t="shared" si="4"/>
        <v/>
      </c>
      <c r="BE27" s="179" t="str">
        <f t="shared" si="4"/>
        <v/>
      </c>
      <c r="BF27" s="179" t="str">
        <f t="shared" si="4"/>
        <v/>
      </c>
      <c r="BG27" s="179" t="str">
        <f t="shared" si="4"/>
        <v/>
      </c>
      <c r="BH27" s="179" t="str">
        <f t="shared" si="4"/>
        <v/>
      </c>
      <c r="BI27" s="179" t="str">
        <f t="shared" si="4"/>
        <v/>
      </c>
      <c r="BJ27" s="179" t="str">
        <f t="shared" si="4"/>
        <v/>
      </c>
    </row>
    <row r="28">
      <c r="A28" s="165" t="s">
        <v>179</v>
      </c>
      <c r="B28" s="166" t="s">
        <v>172</v>
      </c>
      <c r="C28" s="180" t="s">
        <v>180</v>
      </c>
      <c r="D28" s="181" t="s">
        <v>181</v>
      </c>
      <c r="E28" s="181" t="s">
        <v>173</v>
      </c>
      <c r="F28" s="181" t="s">
        <v>182</v>
      </c>
      <c r="G28" s="181" t="s">
        <v>183</v>
      </c>
      <c r="H28" s="181" t="s">
        <v>183</v>
      </c>
      <c r="I28" s="181"/>
      <c r="J28" s="181"/>
      <c r="K28" s="181"/>
      <c r="L28" s="181"/>
      <c r="M28" s="181"/>
      <c r="N28" s="181"/>
      <c r="O28" s="181"/>
      <c r="P28" s="181"/>
      <c r="Q28" s="181"/>
      <c r="R28" s="181"/>
      <c r="S28" s="181"/>
      <c r="T28" s="181"/>
      <c r="U28" s="181"/>
      <c r="V28" s="181"/>
      <c r="W28" s="181"/>
      <c r="X28" s="180"/>
      <c r="Y28" s="181"/>
      <c r="Z28" s="181"/>
      <c r="AA28" s="181"/>
      <c r="AB28" s="181"/>
      <c r="AC28" s="181"/>
      <c r="AD28" s="181"/>
      <c r="AE28" s="181"/>
      <c r="AF28" s="181"/>
      <c r="AG28" s="181"/>
      <c r="AH28" s="181"/>
      <c r="AI28" s="181"/>
      <c r="AJ28" s="181"/>
      <c r="AK28" s="181"/>
      <c r="AL28" s="181"/>
      <c r="AM28" s="181"/>
      <c r="AN28" s="181"/>
      <c r="AO28" s="181"/>
      <c r="AP28" s="181"/>
      <c r="AQ28" s="181"/>
      <c r="AR28" s="181"/>
      <c r="AS28" s="181"/>
      <c r="AT28" s="181"/>
      <c r="AU28" s="181"/>
      <c r="AV28" s="181"/>
      <c r="AW28" s="99"/>
      <c r="AX28" s="100"/>
      <c r="AY28" s="100"/>
      <c r="AZ28" s="100"/>
      <c r="BA28" s="100"/>
      <c r="BB28" s="100"/>
      <c r="BC28" s="99"/>
      <c r="BD28" s="100"/>
      <c r="BE28" s="100"/>
      <c r="BF28" s="100"/>
      <c r="BG28" s="100"/>
      <c r="BH28" s="100"/>
      <c r="BI28" s="100"/>
      <c r="BJ28" s="100"/>
    </row>
    <row r="29">
      <c r="A29" s="95"/>
      <c r="B29" s="169" t="s">
        <v>176</v>
      </c>
      <c r="C29" s="170">
        <v>6.0</v>
      </c>
      <c r="D29" s="171">
        <v>8.0</v>
      </c>
      <c r="E29" s="171">
        <v>25.0</v>
      </c>
      <c r="F29" s="171">
        <v>1.0</v>
      </c>
      <c r="G29" s="171">
        <v>3.0</v>
      </c>
      <c r="H29" s="171">
        <v>6.0</v>
      </c>
      <c r="I29" s="171"/>
      <c r="J29" s="171"/>
      <c r="K29" s="171"/>
      <c r="L29" s="171"/>
      <c r="M29" s="171"/>
      <c r="N29" s="171"/>
      <c r="O29" s="171"/>
      <c r="P29" s="171"/>
      <c r="Q29" s="171"/>
      <c r="R29" s="171"/>
      <c r="S29" s="171"/>
      <c r="T29" s="171"/>
      <c r="U29" s="171"/>
      <c r="V29" s="171"/>
      <c r="W29" s="171"/>
      <c r="X29" s="170"/>
      <c r="Y29" s="171"/>
      <c r="Z29" s="171"/>
      <c r="AA29" s="171"/>
      <c r="AB29" s="171"/>
      <c r="AC29" s="171"/>
      <c r="AD29" s="171"/>
      <c r="AE29" s="171"/>
      <c r="AF29" s="171"/>
      <c r="AG29" s="171"/>
      <c r="AH29" s="171"/>
      <c r="AI29" s="171"/>
      <c r="AJ29" s="171"/>
      <c r="AK29" s="171"/>
      <c r="AL29" s="171"/>
      <c r="AM29" s="171"/>
      <c r="AN29" s="171"/>
      <c r="AO29" s="171"/>
      <c r="AP29" s="171"/>
      <c r="AQ29" s="171"/>
      <c r="AR29" s="171"/>
      <c r="AS29" s="171"/>
      <c r="AT29" s="171"/>
      <c r="AU29" s="171"/>
      <c r="AV29" s="171"/>
      <c r="AW29" s="99"/>
      <c r="AX29" s="100"/>
      <c r="AY29" s="100"/>
      <c r="AZ29" s="100"/>
      <c r="BA29" s="100"/>
      <c r="BB29" s="100"/>
      <c r="BC29" s="99"/>
      <c r="BD29" s="100"/>
      <c r="BE29" s="100"/>
      <c r="BF29" s="100"/>
      <c r="BG29" s="100"/>
      <c r="BH29" s="100"/>
      <c r="BI29" s="100"/>
      <c r="BJ29" s="100"/>
    </row>
    <row r="30">
      <c r="A30" s="95"/>
      <c r="B30" s="172" t="s">
        <v>177</v>
      </c>
      <c r="C30" s="173">
        <f>IF(C28&lt;&gt;"", VLOOKUP(C28,Inventory!$E$4:$F$40,2,false), "")</f>
        <v>2</v>
      </c>
      <c r="D30" s="173">
        <f>IF(D28&lt;&gt;"", VLOOKUP(D28,Inventory!$E$4:$F$40,2,false), "")</f>
        <v>2.25</v>
      </c>
      <c r="E30" s="173">
        <f>IF(E28&lt;&gt;"", VLOOKUP(E28,Inventory!$E$4:$F$40,2,false), "")</f>
        <v>2</v>
      </c>
      <c r="F30" s="173">
        <v>200.0</v>
      </c>
      <c r="G30" s="173">
        <f>IF(G28&lt;&gt;"", VLOOKUP(G28,Inventory!$E$4:$F$40,2,false), "")</f>
        <v>10</v>
      </c>
      <c r="H30" s="173">
        <f>IF(H28&lt;&gt;"", VLOOKUP(H28,Inventory!$E$4:$F$40,2,false), "")</f>
        <v>10</v>
      </c>
      <c r="I30" s="173" t="str">
        <f>IF(I28&lt;&gt;"", VLOOKUP(I28,Inventory!$E$4:$F$40,2,false), "")</f>
        <v/>
      </c>
      <c r="J30" s="173" t="str">
        <f>IF(J28&lt;&gt;"", VLOOKUP(J28,Inventory!$E$4:$F$40,2,false), "")</f>
        <v/>
      </c>
      <c r="K30" s="173" t="str">
        <f>IF(K28&lt;&gt;"", VLOOKUP(K28,Inventory!$E$4:$F$40,2,false), "")</f>
        <v/>
      </c>
      <c r="L30" s="173" t="str">
        <f>IF(L28&lt;&gt;"", VLOOKUP(L28,Inventory!$E$4:$F$40,2,false), "")</f>
        <v/>
      </c>
      <c r="M30" s="173" t="str">
        <f>IF(M28&lt;&gt;"", VLOOKUP(M28,Inventory!$E$4:$F$40,2,false), "")</f>
        <v/>
      </c>
      <c r="N30" s="173" t="str">
        <f>IF(N28&lt;&gt;"", VLOOKUP(N28,Inventory!$E$4:$F$40,2,false), "")</f>
        <v/>
      </c>
      <c r="O30" s="173" t="str">
        <f>IF(O28&lt;&gt;"", VLOOKUP(O28,Inventory!$E$4:$F$40,2,false), "")</f>
        <v/>
      </c>
      <c r="P30" s="173" t="str">
        <f>IF(P28&lt;&gt;"", VLOOKUP(P28,Inventory!$E$4:$F$40,2,false), "")</f>
        <v/>
      </c>
      <c r="Q30" s="173" t="str">
        <f>IF(Q28&lt;&gt;"", VLOOKUP(Q28,Inventory!$E$4:$F$40,2,false), "")</f>
        <v/>
      </c>
      <c r="R30" s="173" t="str">
        <f>IF(R28&lt;&gt;"", VLOOKUP(R28,Inventory!$E$4:$F$40,2,false), "")</f>
        <v/>
      </c>
      <c r="S30" s="173" t="str">
        <f>IF(S28&lt;&gt;"", VLOOKUP(S28,Inventory!$E$4:$F$40,2,false), "")</f>
        <v/>
      </c>
      <c r="T30" s="173" t="str">
        <f>IF(T28&lt;&gt;"", VLOOKUP(T28,Inventory!$E$4:$F$40,2,false), "")</f>
        <v/>
      </c>
      <c r="U30" s="173" t="str">
        <f>IF(U28&lt;&gt;"", VLOOKUP(U28,Inventory!$E$4:$F$40,2,false), "")</f>
        <v/>
      </c>
      <c r="V30" s="173" t="str">
        <f>IF(V28&lt;&gt;"", VLOOKUP(V28,Inventory!$E$4:$F$40,2,false), "")</f>
        <v/>
      </c>
      <c r="W30" s="173" t="str">
        <f>IF(W28&lt;&gt;"", VLOOKUP(W28,Inventory!$E$4:$F$40,2,false), "")</f>
        <v/>
      </c>
      <c r="X30" s="173" t="str">
        <f>IF(X28&lt;&gt;"", VLOOKUP(X28,Inventory!$E$4:$F$40,2,false), "")</f>
        <v/>
      </c>
      <c r="Y30" s="173" t="str">
        <f>IF(Y28&lt;&gt;"", VLOOKUP(Y28,Inventory!$E$4:$F$40,2,false), "")</f>
        <v/>
      </c>
      <c r="Z30" s="173" t="str">
        <f>IF(Z28&lt;&gt;"", VLOOKUP(Z28,Inventory!$E$4:$F$40,2,false), "")</f>
        <v/>
      </c>
      <c r="AA30" s="173" t="str">
        <f>IF(AA28&lt;&gt;"", VLOOKUP(AA28,Inventory!$E$4:$F$40,2,false), "")</f>
        <v/>
      </c>
      <c r="AB30" s="173" t="str">
        <f>IF(AB28&lt;&gt;"", VLOOKUP(AB28,Inventory!$E$4:$F$40,2,false), "")</f>
        <v/>
      </c>
      <c r="AC30" s="173" t="str">
        <f>IF(AC28&lt;&gt;"", VLOOKUP(AC28,Inventory!$E$4:$F$40,2,false), "")</f>
        <v/>
      </c>
      <c r="AD30" s="173" t="str">
        <f>IF(AD28&lt;&gt;"", VLOOKUP(AD28,Inventory!$E$4:$F$40,2,false), "")</f>
        <v/>
      </c>
      <c r="AE30" s="173" t="str">
        <f>IF(AE28&lt;&gt;"", VLOOKUP(AE28,Inventory!$E$4:$F$40,2,false), "")</f>
        <v/>
      </c>
      <c r="AF30" s="173" t="str">
        <f>IF(AF28&lt;&gt;"", VLOOKUP(AF28,Inventory!$E$4:$F$40,2,false), "")</f>
        <v/>
      </c>
      <c r="AG30" s="173" t="str">
        <f>IF(AG28&lt;&gt;"", VLOOKUP(AG28,Inventory!$E$4:$F$40,2,false), "")</f>
        <v/>
      </c>
      <c r="AH30" s="173" t="str">
        <f>IF(AH28&lt;&gt;"", VLOOKUP(AH28,Inventory!$E$4:$F$40,2,false), "")</f>
        <v/>
      </c>
      <c r="AI30" s="173" t="str">
        <f>IF(AI28&lt;&gt;"", VLOOKUP(AI28,Inventory!$E$4:$F$40,2,false), "")</f>
        <v/>
      </c>
      <c r="AJ30" s="173" t="str">
        <f>IF(AJ28&lt;&gt;"", VLOOKUP(AJ28,Inventory!$E$4:$F$40,2,false), "")</f>
        <v/>
      </c>
      <c r="AK30" s="173" t="str">
        <f>IF(AK28&lt;&gt;"", VLOOKUP(AK28,Inventory!$E$4:$F$40,2,false), "")</f>
        <v/>
      </c>
      <c r="AL30" s="173" t="str">
        <f>IF(AL28&lt;&gt;"", VLOOKUP(AL28,Inventory!$E$4:$F$40,2,false), "")</f>
        <v/>
      </c>
      <c r="AM30" s="173" t="str">
        <f>IF(AM28&lt;&gt;"", VLOOKUP(AM28,Inventory!$E$4:$F$40,2,false), "")</f>
        <v/>
      </c>
      <c r="AN30" s="173" t="str">
        <f>IF(AN28&lt;&gt;"", VLOOKUP(AN28,Inventory!$E$4:$F$40,2,false), "")</f>
        <v/>
      </c>
      <c r="AO30" s="173" t="str">
        <f>IF(AO28&lt;&gt;"", VLOOKUP(AO28,Inventory!$E$4:$F$40,2,false), "")</f>
        <v/>
      </c>
      <c r="AP30" s="173" t="str">
        <f>IF(AP28&lt;&gt;"", VLOOKUP(AP28,Inventory!$E$4:$F$40,2,false), "")</f>
        <v/>
      </c>
      <c r="AQ30" s="173" t="str">
        <f>IF(AQ28&lt;&gt;"", VLOOKUP(AQ28,Inventory!$E$4:$F$40,2,false), "")</f>
        <v/>
      </c>
      <c r="AR30" s="173" t="str">
        <f>IF(AR28&lt;&gt;"", VLOOKUP(AR28,Inventory!$E$4:$F$40,2,false), "")</f>
        <v/>
      </c>
      <c r="AS30" s="173" t="str">
        <f>IF(AS28&lt;&gt;"", VLOOKUP(AS28,Inventory!$E$4:$F$40,2,false), "")</f>
        <v/>
      </c>
      <c r="AT30" s="173" t="str">
        <f>IF(AT28&lt;&gt;"", VLOOKUP(AT28,Inventory!$E$4:$F$40,2,false), "")</f>
        <v/>
      </c>
      <c r="AU30" s="173" t="str">
        <f>IF(AU28&lt;&gt;"", VLOOKUP(AU28,Inventory!$E$4:$F$40,2,false), "")</f>
        <v/>
      </c>
      <c r="AV30" s="173" t="str">
        <f>IF(AV28&lt;&gt;"", VLOOKUP(AV28,Inventory!$E$4:$F$40,2,false), "")</f>
        <v/>
      </c>
      <c r="AW30" s="143" t="str">
        <f>IF(AW28&lt;&gt;"", VLOOKUP(AW28,Inventory!$E$4:$F$40,2,false), "")</f>
        <v/>
      </c>
      <c r="AX30" s="144" t="str">
        <f>IF(AX28&lt;&gt;"", VLOOKUP(AX28,Inventory!$E$4:$F$40,2,false), "")</f>
        <v/>
      </c>
      <c r="AY30" s="144" t="str">
        <f>IF(AY28&lt;&gt;"", VLOOKUP(AY28,Inventory!$E$4:$F$40,2,false), "")</f>
        <v/>
      </c>
      <c r="AZ30" s="144" t="str">
        <f>IF(AZ28&lt;&gt;"", VLOOKUP(AZ28,Inventory!$E$4:$F$40,2,false), "")</f>
        <v/>
      </c>
      <c r="BA30" s="144" t="str">
        <f>IF(BA28&lt;&gt;"", VLOOKUP(BA28,Inventory!$E$4:$F$40,2,false), "")</f>
        <v/>
      </c>
      <c r="BB30" s="144" t="str">
        <f>IF(BB28&lt;&gt;"", VLOOKUP(BB28,Inventory!$E$4:$F$40,2,false), "")</f>
        <v/>
      </c>
      <c r="BC30" s="143" t="str">
        <f>IF(BC28&lt;&gt;"", VLOOKUP(BC28,Inventory!$E$4:$F$40,2,false), "")</f>
        <v/>
      </c>
      <c r="BD30" s="144" t="str">
        <f>IF(BD28&lt;&gt;"", VLOOKUP(BD28,Inventory!$E$4:$F$40,2,false), "")</f>
        <v/>
      </c>
      <c r="BE30" s="144" t="str">
        <f>IF(BE28&lt;&gt;"", VLOOKUP(BE28,Inventory!$E$4:$F$40,2,false), "")</f>
        <v/>
      </c>
      <c r="BF30" s="144" t="str">
        <f>IF(BF28&lt;&gt;"", VLOOKUP(BF28,Inventory!$E$4:$F$40,2,false), "")</f>
        <v/>
      </c>
      <c r="BG30" s="144" t="str">
        <f>IF(BG28&lt;&gt;"", VLOOKUP(BG28,Inventory!$E$4:$F$40,2,false), "")</f>
        <v/>
      </c>
      <c r="BH30" s="144" t="str">
        <f>IF(BH28&lt;&gt;"", VLOOKUP(BH28,Inventory!$E$4:$F$40,2,false), "")</f>
        <v/>
      </c>
      <c r="BI30" s="144" t="str">
        <f>IF(BI28&lt;&gt;"", VLOOKUP(BI28,Inventory!$E$4:$F$40,2,false), "")</f>
        <v/>
      </c>
      <c r="BJ30" s="174" t="str">
        <f>IF(BJ28&lt;&gt;"", VLOOKUP(BJ28,Inventory!$E$4:$F$40,2,false), "")</f>
        <v/>
      </c>
    </row>
    <row r="31">
      <c r="A31" s="136"/>
      <c r="B31" s="175" t="s">
        <v>178</v>
      </c>
      <c r="C31" s="176">
        <f t="shared" ref="C31:BJ31" si="5">IF(C28&lt;&gt;"",C29*C30,"")</f>
        <v>12</v>
      </c>
      <c r="D31" s="177">
        <f t="shared" si="5"/>
        <v>18</v>
      </c>
      <c r="E31" s="177">
        <f t="shared" si="5"/>
        <v>50</v>
      </c>
      <c r="F31" s="177">
        <f t="shared" si="5"/>
        <v>200</v>
      </c>
      <c r="G31" s="177">
        <f t="shared" si="5"/>
        <v>30</v>
      </c>
      <c r="H31" s="177">
        <f t="shared" si="5"/>
        <v>60</v>
      </c>
      <c r="I31" s="177" t="str">
        <f t="shared" si="5"/>
        <v/>
      </c>
      <c r="J31" s="177" t="str">
        <f t="shared" si="5"/>
        <v/>
      </c>
      <c r="K31" s="177" t="str">
        <f t="shared" si="5"/>
        <v/>
      </c>
      <c r="L31" s="177" t="str">
        <f t="shared" si="5"/>
        <v/>
      </c>
      <c r="M31" s="177" t="str">
        <f t="shared" si="5"/>
        <v/>
      </c>
      <c r="N31" s="177" t="str">
        <f t="shared" si="5"/>
        <v/>
      </c>
      <c r="O31" s="177" t="str">
        <f t="shared" si="5"/>
        <v/>
      </c>
      <c r="P31" s="177" t="str">
        <f t="shared" si="5"/>
        <v/>
      </c>
      <c r="Q31" s="177" t="str">
        <f t="shared" si="5"/>
        <v/>
      </c>
      <c r="R31" s="177" t="str">
        <f t="shared" si="5"/>
        <v/>
      </c>
      <c r="S31" s="177" t="str">
        <f t="shared" si="5"/>
        <v/>
      </c>
      <c r="T31" s="177" t="str">
        <f t="shared" si="5"/>
        <v/>
      </c>
      <c r="U31" s="177" t="str">
        <f t="shared" si="5"/>
        <v/>
      </c>
      <c r="V31" s="177" t="str">
        <f t="shared" si="5"/>
        <v/>
      </c>
      <c r="W31" s="177" t="str">
        <f t="shared" si="5"/>
        <v/>
      </c>
      <c r="X31" s="176" t="str">
        <f t="shared" si="5"/>
        <v/>
      </c>
      <c r="Y31" s="177" t="str">
        <f t="shared" si="5"/>
        <v/>
      </c>
      <c r="Z31" s="177" t="str">
        <f t="shared" si="5"/>
        <v/>
      </c>
      <c r="AA31" s="177" t="str">
        <f t="shared" si="5"/>
        <v/>
      </c>
      <c r="AB31" s="177" t="str">
        <f t="shared" si="5"/>
        <v/>
      </c>
      <c r="AC31" s="177" t="str">
        <f t="shared" si="5"/>
        <v/>
      </c>
      <c r="AD31" s="177" t="str">
        <f t="shared" si="5"/>
        <v/>
      </c>
      <c r="AE31" s="177" t="str">
        <f t="shared" si="5"/>
        <v/>
      </c>
      <c r="AF31" s="177" t="str">
        <f t="shared" si="5"/>
        <v/>
      </c>
      <c r="AG31" s="177" t="str">
        <f t="shared" si="5"/>
        <v/>
      </c>
      <c r="AH31" s="177" t="str">
        <f t="shared" si="5"/>
        <v/>
      </c>
      <c r="AI31" s="177" t="str">
        <f t="shared" si="5"/>
        <v/>
      </c>
      <c r="AJ31" s="177" t="str">
        <f t="shared" si="5"/>
        <v/>
      </c>
      <c r="AK31" s="177" t="str">
        <f t="shared" si="5"/>
        <v/>
      </c>
      <c r="AL31" s="177" t="str">
        <f t="shared" si="5"/>
        <v/>
      </c>
      <c r="AM31" s="177" t="str">
        <f t="shared" si="5"/>
        <v/>
      </c>
      <c r="AN31" s="177" t="str">
        <f t="shared" si="5"/>
        <v/>
      </c>
      <c r="AO31" s="177" t="str">
        <f t="shared" si="5"/>
        <v/>
      </c>
      <c r="AP31" s="177" t="str">
        <f t="shared" si="5"/>
        <v/>
      </c>
      <c r="AQ31" s="177" t="str">
        <f t="shared" si="5"/>
        <v/>
      </c>
      <c r="AR31" s="177" t="str">
        <f t="shared" si="5"/>
        <v/>
      </c>
      <c r="AS31" s="177" t="str">
        <f t="shared" si="5"/>
        <v/>
      </c>
      <c r="AT31" s="177" t="str">
        <f t="shared" si="5"/>
        <v/>
      </c>
      <c r="AU31" s="177" t="str">
        <f t="shared" si="5"/>
        <v/>
      </c>
      <c r="AV31" s="177" t="str">
        <f t="shared" si="5"/>
        <v/>
      </c>
      <c r="AW31" s="178" t="str">
        <f t="shared" si="5"/>
        <v/>
      </c>
      <c r="AX31" s="179" t="str">
        <f t="shared" si="5"/>
        <v/>
      </c>
      <c r="AY31" s="179" t="str">
        <f t="shared" si="5"/>
        <v/>
      </c>
      <c r="AZ31" s="179" t="str">
        <f t="shared" si="5"/>
        <v/>
      </c>
      <c r="BA31" s="179" t="str">
        <f t="shared" si="5"/>
        <v/>
      </c>
      <c r="BB31" s="179" t="str">
        <f t="shared" si="5"/>
        <v/>
      </c>
      <c r="BC31" s="178" t="str">
        <f t="shared" si="5"/>
        <v/>
      </c>
      <c r="BD31" s="179" t="str">
        <f t="shared" si="5"/>
        <v/>
      </c>
      <c r="BE31" s="179" t="str">
        <f t="shared" si="5"/>
        <v/>
      </c>
      <c r="BF31" s="179" t="str">
        <f t="shared" si="5"/>
        <v/>
      </c>
      <c r="BG31" s="179" t="str">
        <f t="shared" si="5"/>
        <v/>
      </c>
      <c r="BH31" s="179" t="str">
        <f t="shared" si="5"/>
        <v/>
      </c>
      <c r="BI31" s="179" t="str">
        <f t="shared" si="5"/>
        <v/>
      </c>
      <c r="BJ31" s="179" t="str">
        <f t="shared" si="5"/>
        <v/>
      </c>
    </row>
    <row r="32">
      <c r="A32" s="165" t="s">
        <v>184</v>
      </c>
      <c r="B32" s="166" t="s">
        <v>172</v>
      </c>
      <c r="C32" s="180" t="s">
        <v>183</v>
      </c>
      <c r="D32" s="181"/>
      <c r="E32" s="181" t="s">
        <v>183</v>
      </c>
      <c r="F32" s="181" t="s">
        <v>173</v>
      </c>
      <c r="G32" s="181" t="s">
        <v>72</v>
      </c>
      <c r="H32" s="181" t="s">
        <v>174</v>
      </c>
      <c r="I32" s="181"/>
      <c r="J32" s="181"/>
      <c r="K32" s="181"/>
      <c r="L32" s="181"/>
      <c r="M32" s="181"/>
      <c r="N32" s="181"/>
      <c r="O32" s="181"/>
      <c r="P32" s="181"/>
      <c r="Q32" s="181"/>
      <c r="R32" s="181"/>
      <c r="S32" s="181"/>
      <c r="T32" s="181"/>
      <c r="U32" s="181"/>
      <c r="V32" s="181"/>
      <c r="W32" s="181"/>
      <c r="X32" s="180"/>
      <c r="Y32" s="181"/>
      <c r="Z32" s="181"/>
      <c r="AA32" s="181"/>
      <c r="AB32" s="181"/>
      <c r="AC32" s="181"/>
      <c r="AD32" s="181"/>
      <c r="AE32" s="181"/>
      <c r="AF32" s="181"/>
      <c r="AG32" s="181"/>
      <c r="AH32" s="181"/>
      <c r="AI32" s="181"/>
      <c r="AJ32" s="181"/>
      <c r="AK32" s="181"/>
      <c r="AL32" s="181"/>
      <c r="AM32" s="181"/>
      <c r="AN32" s="181"/>
      <c r="AO32" s="181"/>
      <c r="AP32" s="181"/>
      <c r="AQ32" s="181"/>
      <c r="AR32" s="181"/>
      <c r="AS32" s="181"/>
      <c r="AT32" s="181"/>
      <c r="AU32" s="181"/>
      <c r="AV32" s="181"/>
      <c r="AW32" s="99"/>
      <c r="AX32" s="100"/>
      <c r="AY32" s="100"/>
      <c r="AZ32" s="100"/>
      <c r="BA32" s="100"/>
      <c r="BB32" s="100"/>
      <c r="BC32" s="99"/>
      <c r="BD32" s="100"/>
      <c r="BE32" s="100"/>
      <c r="BF32" s="100"/>
      <c r="BG32" s="100"/>
      <c r="BH32" s="100"/>
      <c r="BI32" s="100"/>
      <c r="BJ32" s="100"/>
    </row>
    <row r="33">
      <c r="A33" s="95"/>
      <c r="B33" s="169" t="s">
        <v>176</v>
      </c>
      <c r="C33" s="170">
        <v>6.0</v>
      </c>
      <c r="D33" s="171"/>
      <c r="E33" s="171">
        <v>5.0</v>
      </c>
      <c r="F33" s="171">
        <v>60.0</v>
      </c>
      <c r="G33" s="171">
        <v>50.0</v>
      </c>
      <c r="H33" s="171">
        <v>6.0</v>
      </c>
      <c r="I33" s="171"/>
      <c r="J33" s="171"/>
      <c r="K33" s="171"/>
      <c r="L33" s="171"/>
      <c r="M33" s="171"/>
      <c r="N33" s="171"/>
      <c r="O33" s="171"/>
      <c r="P33" s="171"/>
      <c r="Q33" s="171"/>
      <c r="R33" s="171"/>
      <c r="S33" s="171"/>
      <c r="T33" s="171"/>
      <c r="U33" s="171"/>
      <c r="V33" s="171"/>
      <c r="W33" s="171"/>
      <c r="X33" s="170"/>
      <c r="Y33" s="171"/>
      <c r="Z33" s="171"/>
      <c r="AA33" s="171"/>
      <c r="AB33" s="171"/>
      <c r="AC33" s="171"/>
      <c r="AD33" s="171"/>
      <c r="AE33" s="171"/>
      <c r="AF33" s="171"/>
      <c r="AG33" s="171"/>
      <c r="AH33" s="171"/>
      <c r="AI33" s="171"/>
      <c r="AJ33" s="171"/>
      <c r="AK33" s="171"/>
      <c r="AL33" s="171"/>
      <c r="AM33" s="171"/>
      <c r="AN33" s="171"/>
      <c r="AO33" s="171"/>
      <c r="AP33" s="171"/>
      <c r="AQ33" s="171"/>
      <c r="AR33" s="171"/>
      <c r="AS33" s="171"/>
      <c r="AT33" s="171"/>
      <c r="AU33" s="171"/>
      <c r="AV33" s="171"/>
      <c r="AW33" s="99"/>
      <c r="AX33" s="100"/>
      <c r="AY33" s="100"/>
      <c r="AZ33" s="100"/>
      <c r="BA33" s="100"/>
      <c r="BB33" s="100"/>
      <c r="BC33" s="99"/>
      <c r="BD33" s="100"/>
      <c r="BE33" s="100"/>
      <c r="BF33" s="100"/>
      <c r="BG33" s="100"/>
      <c r="BH33" s="100"/>
      <c r="BI33" s="100"/>
      <c r="BJ33" s="100"/>
    </row>
    <row r="34">
      <c r="A34" s="95"/>
      <c r="B34" s="172" t="s">
        <v>177</v>
      </c>
      <c r="C34" s="173">
        <f>IF(C32&lt;&gt;"", VLOOKUP(C32,Inventory!$E$4:$F$40,2,false), "")</f>
        <v>10</v>
      </c>
      <c r="D34" s="173" t="str">
        <f>IF(D32&lt;&gt;"", VLOOKUP(D32,Inventory!$E$4:$F$40,2,false), "")</f>
        <v/>
      </c>
      <c r="E34" s="173">
        <f>IF(E32&lt;&gt;"", VLOOKUP(E32,Inventory!$E$4:$F$40,2,false), "")</f>
        <v>10</v>
      </c>
      <c r="F34" s="173">
        <f>IF(F32&lt;&gt;"", VLOOKUP(F32,Inventory!$E$4:$F$40,2,false), "")</f>
        <v>2</v>
      </c>
      <c r="G34" s="173">
        <f>IF(G32&lt;&gt;"", VLOOKUP(G32,Inventory!$E$4:$F$40,2,false), "")</f>
        <v>1</v>
      </c>
      <c r="H34" s="173">
        <f>IF(H32&lt;&gt;"", VLOOKUP(H32,Inventory!$E$4:$F$40,2,false), "")</f>
        <v>8</v>
      </c>
      <c r="I34" s="173" t="str">
        <f>IF(I32&lt;&gt;"", VLOOKUP(I32,Inventory!$E$4:$F$40,2,false), "")</f>
        <v/>
      </c>
      <c r="J34" s="173" t="str">
        <f>IF(J32&lt;&gt;"", VLOOKUP(J32,Inventory!$E$4:$F$40,2,false), "")</f>
        <v/>
      </c>
      <c r="K34" s="173" t="str">
        <f>IF(K32&lt;&gt;"", VLOOKUP(K32,Inventory!$E$4:$F$40,2,false), "")</f>
        <v/>
      </c>
      <c r="L34" s="173" t="str">
        <f>IF(L32&lt;&gt;"", VLOOKUP(L32,Inventory!$E$4:$F$40,2,false), "")</f>
        <v/>
      </c>
      <c r="M34" s="173" t="str">
        <f>IF(M32&lt;&gt;"", VLOOKUP(M32,Inventory!$E$4:$F$40,2,false), "")</f>
        <v/>
      </c>
      <c r="N34" s="173" t="str">
        <f>IF(N32&lt;&gt;"", VLOOKUP(N32,Inventory!$E$4:$F$40,2,false), "")</f>
        <v/>
      </c>
      <c r="O34" s="173" t="str">
        <f>IF(O32&lt;&gt;"", VLOOKUP(O32,Inventory!$E$4:$F$40,2,false), "")</f>
        <v/>
      </c>
      <c r="P34" s="173" t="str">
        <f>IF(P32&lt;&gt;"", VLOOKUP(P32,Inventory!$E$4:$F$40,2,false), "")</f>
        <v/>
      </c>
      <c r="Q34" s="173" t="str">
        <f>IF(Q32&lt;&gt;"", VLOOKUP(Q32,Inventory!$E$4:$F$40,2,false), "")</f>
        <v/>
      </c>
      <c r="R34" s="173" t="str">
        <f>IF(R32&lt;&gt;"", VLOOKUP(R32,Inventory!$E$4:$F$40,2,false), "")</f>
        <v/>
      </c>
      <c r="S34" s="173" t="str">
        <f>IF(S32&lt;&gt;"", VLOOKUP(S32,Inventory!$E$4:$F$40,2,false), "")</f>
        <v/>
      </c>
      <c r="T34" s="173" t="str">
        <f>IF(T32&lt;&gt;"", VLOOKUP(T32,Inventory!$E$4:$F$40,2,false), "")</f>
        <v/>
      </c>
      <c r="U34" s="173" t="str">
        <f>IF(U32&lt;&gt;"", VLOOKUP(U32,Inventory!$E$4:$F$40,2,false), "")</f>
        <v/>
      </c>
      <c r="V34" s="173" t="str">
        <f>IF(V32&lt;&gt;"", VLOOKUP(V32,Inventory!$E$4:$F$40,2,false), "")</f>
        <v/>
      </c>
      <c r="W34" s="173" t="str">
        <f>IF(W32&lt;&gt;"", VLOOKUP(W32,Inventory!$E$4:$F$40,2,false), "")</f>
        <v/>
      </c>
      <c r="X34" s="173" t="str">
        <f>IF(X32&lt;&gt;"", VLOOKUP(X32,Inventory!$E$4:$F$40,2,false), "")</f>
        <v/>
      </c>
      <c r="Y34" s="173" t="str">
        <f>IF(Y32&lt;&gt;"", VLOOKUP(Y32,Inventory!$E$4:$F$40,2,false), "")</f>
        <v/>
      </c>
      <c r="Z34" s="173" t="str">
        <f>IF(Z32&lt;&gt;"", VLOOKUP(Z32,Inventory!$E$4:$F$40,2,false), "")</f>
        <v/>
      </c>
      <c r="AA34" s="173" t="str">
        <f>IF(AA32&lt;&gt;"", VLOOKUP(AA32,Inventory!$E$4:$F$40,2,false), "")</f>
        <v/>
      </c>
      <c r="AB34" s="173" t="str">
        <f>IF(AB32&lt;&gt;"", VLOOKUP(AB32,Inventory!$E$4:$F$40,2,false), "")</f>
        <v/>
      </c>
      <c r="AC34" s="173" t="str">
        <f>IF(AC32&lt;&gt;"", VLOOKUP(AC32,Inventory!$E$4:$F$40,2,false), "")</f>
        <v/>
      </c>
      <c r="AD34" s="173" t="str">
        <f>IF(AD32&lt;&gt;"", VLOOKUP(AD32,Inventory!$E$4:$F$40,2,false), "")</f>
        <v/>
      </c>
      <c r="AE34" s="173" t="str">
        <f>IF(AE32&lt;&gt;"", VLOOKUP(AE32,Inventory!$E$4:$F$40,2,false), "")</f>
        <v/>
      </c>
      <c r="AF34" s="173" t="str">
        <f>IF(AF32&lt;&gt;"", VLOOKUP(AF32,Inventory!$E$4:$F$40,2,false), "")</f>
        <v/>
      </c>
      <c r="AG34" s="173" t="str">
        <f>IF(AG32&lt;&gt;"", VLOOKUP(AG32,Inventory!$E$4:$F$40,2,false), "")</f>
        <v/>
      </c>
      <c r="AH34" s="173" t="str">
        <f>IF(AH32&lt;&gt;"", VLOOKUP(AH32,Inventory!$E$4:$F$40,2,false), "")</f>
        <v/>
      </c>
      <c r="AI34" s="173" t="str">
        <f>IF(AI32&lt;&gt;"", VLOOKUP(AI32,Inventory!$E$4:$F$40,2,false), "")</f>
        <v/>
      </c>
      <c r="AJ34" s="173" t="str">
        <f>IF(AJ32&lt;&gt;"", VLOOKUP(AJ32,Inventory!$E$4:$F$40,2,false), "")</f>
        <v/>
      </c>
      <c r="AK34" s="173" t="str">
        <f>IF(AK32&lt;&gt;"", VLOOKUP(AK32,Inventory!$E$4:$F$40,2,false), "")</f>
        <v/>
      </c>
      <c r="AL34" s="173" t="str">
        <f>IF(AL32&lt;&gt;"", VLOOKUP(AL32,Inventory!$E$4:$F$40,2,false), "")</f>
        <v/>
      </c>
      <c r="AM34" s="173" t="str">
        <f>IF(AM32&lt;&gt;"", VLOOKUP(AM32,Inventory!$E$4:$F$40,2,false), "")</f>
        <v/>
      </c>
      <c r="AN34" s="173" t="str">
        <f>IF(AN32&lt;&gt;"", VLOOKUP(AN32,Inventory!$E$4:$F$40,2,false), "")</f>
        <v/>
      </c>
      <c r="AO34" s="173" t="str">
        <f>IF(AO32&lt;&gt;"", VLOOKUP(AO32,Inventory!$E$4:$F$40,2,false), "")</f>
        <v/>
      </c>
      <c r="AP34" s="173" t="str">
        <f>IF(AP32&lt;&gt;"", VLOOKUP(AP32,Inventory!$E$4:$F$40,2,false), "")</f>
        <v/>
      </c>
      <c r="AQ34" s="173" t="str">
        <f>IF(AQ32&lt;&gt;"", VLOOKUP(AQ32,Inventory!$E$4:$F$40,2,false), "")</f>
        <v/>
      </c>
      <c r="AR34" s="173" t="str">
        <f>IF(AR32&lt;&gt;"", VLOOKUP(AR32,Inventory!$E$4:$F$40,2,false), "")</f>
        <v/>
      </c>
      <c r="AS34" s="173" t="str">
        <f>IF(AS32&lt;&gt;"", VLOOKUP(AS32,Inventory!$E$4:$F$40,2,false), "")</f>
        <v/>
      </c>
      <c r="AT34" s="173" t="str">
        <f>IF(AT32&lt;&gt;"", VLOOKUP(AT32,Inventory!$E$4:$F$40,2,false), "")</f>
        <v/>
      </c>
      <c r="AU34" s="173" t="str">
        <f>IF(AU32&lt;&gt;"", VLOOKUP(AU32,Inventory!$E$4:$F$40,2,false), "")</f>
        <v/>
      </c>
      <c r="AV34" s="173" t="str">
        <f>IF(AV32&lt;&gt;"", VLOOKUP(AV32,Inventory!$E$4:$F$40,2,false), "")</f>
        <v/>
      </c>
      <c r="AW34" s="143" t="str">
        <f>IF(AW32&lt;&gt;"", VLOOKUP(AW32,Inventory!$E$4:$F$40,2,false), "")</f>
        <v/>
      </c>
      <c r="AX34" s="144" t="str">
        <f>IF(AX32&lt;&gt;"", VLOOKUP(AX32,Inventory!$E$4:$F$40,2,false), "")</f>
        <v/>
      </c>
      <c r="AY34" s="144" t="str">
        <f>IF(AY32&lt;&gt;"", VLOOKUP(AY32,Inventory!$E$4:$F$40,2,false), "")</f>
        <v/>
      </c>
      <c r="AZ34" s="144" t="str">
        <f>IF(AZ32&lt;&gt;"", VLOOKUP(AZ32,Inventory!$E$4:$F$40,2,false), "")</f>
        <v/>
      </c>
      <c r="BA34" s="144" t="str">
        <f>IF(BA32&lt;&gt;"", VLOOKUP(BA32,Inventory!$E$4:$F$40,2,false), "")</f>
        <v/>
      </c>
      <c r="BB34" s="144" t="str">
        <f>IF(BB32&lt;&gt;"", VLOOKUP(BB32,Inventory!$E$4:$F$40,2,false), "")</f>
        <v/>
      </c>
      <c r="BC34" s="143" t="str">
        <f>IF(BC32&lt;&gt;"", VLOOKUP(BC32,Inventory!$E$4:$F$40,2,false), "")</f>
        <v/>
      </c>
      <c r="BD34" s="144" t="str">
        <f>IF(BD32&lt;&gt;"", VLOOKUP(BD32,Inventory!$E$4:$F$40,2,false), "")</f>
        <v/>
      </c>
      <c r="BE34" s="144" t="str">
        <f>IF(BE32&lt;&gt;"", VLOOKUP(BE32,Inventory!$E$4:$F$40,2,false), "")</f>
        <v/>
      </c>
      <c r="BF34" s="144" t="str">
        <f>IF(BF32&lt;&gt;"", VLOOKUP(BF32,Inventory!$E$4:$F$40,2,false), "")</f>
        <v/>
      </c>
      <c r="BG34" s="144" t="str">
        <f>IF(BG32&lt;&gt;"", VLOOKUP(BG32,Inventory!$E$4:$F$40,2,false), "")</f>
        <v/>
      </c>
      <c r="BH34" s="144" t="str">
        <f>IF(BH32&lt;&gt;"", VLOOKUP(BH32,Inventory!$E$4:$F$40,2,false), "")</f>
        <v/>
      </c>
      <c r="BI34" s="144" t="str">
        <f>IF(BI32&lt;&gt;"", VLOOKUP(BI32,Inventory!$E$4:$F$40,2,false), "")</f>
        <v/>
      </c>
      <c r="BJ34" s="174" t="str">
        <f>IF(BJ32&lt;&gt;"", VLOOKUP(BJ32,Inventory!$E$4:$F$40,2,false), "")</f>
        <v/>
      </c>
    </row>
    <row r="35">
      <c r="A35" s="136"/>
      <c r="B35" s="175" t="s">
        <v>178</v>
      </c>
      <c r="C35" s="176">
        <f t="shared" ref="C35:BJ35" si="6">IF(C32&lt;&gt;"",C33*C34,"")</f>
        <v>60</v>
      </c>
      <c r="D35" s="177" t="str">
        <f t="shared" si="6"/>
        <v/>
      </c>
      <c r="E35" s="177">
        <f t="shared" si="6"/>
        <v>50</v>
      </c>
      <c r="F35" s="177">
        <f t="shared" si="6"/>
        <v>120</v>
      </c>
      <c r="G35" s="177">
        <f t="shared" si="6"/>
        <v>50</v>
      </c>
      <c r="H35" s="177">
        <f t="shared" si="6"/>
        <v>48</v>
      </c>
      <c r="I35" s="177" t="str">
        <f t="shared" si="6"/>
        <v/>
      </c>
      <c r="J35" s="177" t="str">
        <f t="shared" si="6"/>
        <v/>
      </c>
      <c r="K35" s="177" t="str">
        <f t="shared" si="6"/>
        <v/>
      </c>
      <c r="L35" s="177" t="str">
        <f t="shared" si="6"/>
        <v/>
      </c>
      <c r="M35" s="177" t="str">
        <f t="shared" si="6"/>
        <v/>
      </c>
      <c r="N35" s="177" t="str">
        <f t="shared" si="6"/>
        <v/>
      </c>
      <c r="O35" s="177" t="str">
        <f t="shared" si="6"/>
        <v/>
      </c>
      <c r="P35" s="177" t="str">
        <f t="shared" si="6"/>
        <v/>
      </c>
      <c r="Q35" s="177" t="str">
        <f t="shared" si="6"/>
        <v/>
      </c>
      <c r="R35" s="177" t="str">
        <f t="shared" si="6"/>
        <v/>
      </c>
      <c r="S35" s="177" t="str">
        <f t="shared" si="6"/>
        <v/>
      </c>
      <c r="T35" s="177" t="str">
        <f t="shared" si="6"/>
        <v/>
      </c>
      <c r="U35" s="177" t="str">
        <f t="shared" si="6"/>
        <v/>
      </c>
      <c r="V35" s="177" t="str">
        <f t="shared" si="6"/>
        <v/>
      </c>
      <c r="W35" s="177" t="str">
        <f t="shared" si="6"/>
        <v/>
      </c>
      <c r="X35" s="176" t="str">
        <f t="shared" si="6"/>
        <v/>
      </c>
      <c r="Y35" s="177" t="str">
        <f t="shared" si="6"/>
        <v/>
      </c>
      <c r="Z35" s="177" t="str">
        <f t="shared" si="6"/>
        <v/>
      </c>
      <c r="AA35" s="177" t="str">
        <f t="shared" si="6"/>
        <v/>
      </c>
      <c r="AB35" s="177" t="str">
        <f t="shared" si="6"/>
        <v/>
      </c>
      <c r="AC35" s="177" t="str">
        <f t="shared" si="6"/>
        <v/>
      </c>
      <c r="AD35" s="177" t="str">
        <f t="shared" si="6"/>
        <v/>
      </c>
      <c r="AE35" s="177" t="str">
        <f t="shared" si="6"/>
        <v/>
      </c>
      <c r="AF35" s="177" t="str">
        <f t="shared" si="6"/>
        <v/>
      </c>
      <c r="AG35" s="177" t="str">
        <f t="shared" si="6"/>
        <v/>
      </c>
      <c r="AH35" s="177" t="str">
        <f t="shared" si="6"/>
        <v/>
      </c>
      <c r="AI35" s="177" t="str">
        <f t="shared" si="6"/>
        <v/>
      </c>
      <c r="AJ35" s="177" t="str">
        <f t="shared" si="6"/>
        <v/>
      </c>
      <c r="AK35" s="177" t="str">
        <f t="shared" si="6"/>
        <v/>
      </c>
      <c r="AL35" s="177" t="str">
        <f t="shared" si="6"/>
        <v/>
      </c>
      <c r="AM35" s="177" t="str">
        <f t="shared" si="6"/>
        <v/>
      </c>
      <c r="AN35" s="177" t="str">
        <f t="shared" si="6"/>
        <v/>
      </c>
      <c r="AO35" s="177" t="str">
        <f t="shared" si="6"/>
        <v/>
      </c>
      <c r="AP35" s="177" t="str">
        <f t="shared" si="6"/>
        <v/>
      </c>
      <c r="AQ35" s="177" t="str">
        <f t="shared" si="6"/>
        <v/>
      </c>
      <c r="AR35" s="177" t="str">
        <f t="shared" si="6"/>
        <v/>
      </c>
      <c r="AS35" s="177" t="str">
        <f t="shared" si="6"/>
        <v/>
      </c>
      <c r="AT35" s="177" t="str">
        <f t="shared" si="6"/>
        <v/>
      </c>
      <c r="AU35" s="177" t="str">
        <f t="shared" si="6"/>
        <v/>
      </c>
      <c r="AV35" s="177" t="str">
        <f t="shared" si="6"/>
        <v/>
      </c>
      <c r="AW35" s="178" t="str">
        <f t="shared" si="6"/>
        <v/>
      </c>
      <c r="AX35" s="179" t="str">
        <f t="shared" si="6"/>
        <v/>
      </c>
      <c r="AY35" s="179" t="str">
        <f t="shared" si="6"/>
        <v/>
      </c>
      <c r="AZ35" s="179" t="str">
        <f t="shared" si="6"/>
        <v/>
      </c>
      <c r="BA35" s="179" t="str">
        <f t="shared" si="6"/>
        <v/>
      </c>
      <c r="BB35" s="179" t="str">
        <f t="shared" si="6"/>
        <v/>
      </c>
      <c r="BC35" s="178" t="str">
        <f t="shared" si="6"/>
        <v/>
      </c>
      <c r="BD35" s="179" t="str">
        <f t="shared" si="6"/>
        <v/>
      </c>
      <c r="BE35" s="179" t="str">
        <f t="shared" si="6"/>
        <v/>
      </c>
      <c r="BF35" s="179" t="str">
        <f t="shared" si="6"/>
        <v/>
      </c>
      <c r="BG35" s="179" t="str">
        <f t="shared" si="6"/>
        <v/>
      </c>
      <c r="BH35" s="179" t="str">
        <f t="shared" si="6"/>
        <v/>
      </c>
      <c r="BI35" s="179" t="str">
        <f t="shared" si="6"/>
        <v/>
      </c>
      <c r="BJ35" s="179" t="str">
        <f t="shared" si="6"/>
        <v/>
      </c>
    </row>
    <row r="36">
      <c r="A36" s="165" t="s">
        <v>185</v>
      </c>
      <c r="B36" s="166" t="s">
        <v>172</v>
      </c>
      <c r="C36" s="180" t="s">
        <v>186</v>
      </c>
      <c r="D36" s="181"/>
      <c r="E36" s="181" t="s">
        <v>174</v>
      </c>
      <c r="F36" s="181" t="s">
        <v>183</v>
      </c>
      <c r="G36" s="181"/>
      <c r="H36" s="181" t="s">
        <v>181</v>
      </c>
      <c r="I36" s="181"/>
      <c r="J36" s="181"/>
      <c r="K36" s="181"/>
      <c r="L36" s="181"/>
      <c r="M36" s="181"/>
      <c r="N36" s="181"/>
      <c r="O36" s="181"/>
      <c r="P36" s="181"/>
      <c r="Q36" s="181"/>
      <c r="R36" s="181"/>
      <c r="S36" s="181"/>
      <c r="T36" s="181"/>
      <c r="U36" s="181"/>
      <c r="V36" s="181"/>
      <c r="W36" s="181"/>
      <c r="X36" s="180"/>
      <c r="Y36" s="181"/>
      <c r="Z36" s="181"/>
      <c r="AA36" s="181"/>
      <c r="AB36" s="181"/>
      <c r="AC36" s="181"/>
      <c r="AD36" s="181"/>
      <c r="AE36" s="181"/>
      <c r="AF36" s="181"/>
      <c r="AG36" s="181"/>
      <c r="AH36" s="181"/>
      <c r="AI36" s="181"/>
      <c r="AJ36" s="181"/>
      <c r="AK36" s="181"/>
      <c r="AL36" s="181"/>
      <c r="AM36" s="181"/>
      <c r="AN36" s="181"/>
      <c r="AO36" s="181"/>
      <c r="AP36" s="181"/>
      <c r="AQ36" s="181"/>
      <c r="AR36" s="181"/>
      <c r="AS36" s="181"/>
      <c r="AT36" s="181"/>
      <c r="AU36" s="181"/>
      <c r="AV36" s="181"/>
      <c r="AW36" s="99"/>
      <c r="AX36" s="100"/>
      <c r="AY36" s="100"/>
      <c r="AZ36" s="100"/>
      <c r="BA36" s="100"/>
      <c r="BB36" s="100"/>
      <c r="BC36" s="99"/>
      <c r="BD36" s="100"/>
      <c r="BE36" s="100"/>
      <c r="BF36" s="100"/>
      <c r="BG36" s="100"/>
      <c r="BH36" s="100"/>
      <c r="BI36" s="100"/>
      <c r="BJ36" s="100"/>
    </row>
    <row r="37">
      <c r="A37" s="95"/>
      <c r="B37" s="169" t="s">
        <v>176</v>
      </c>
      <c r="C37" s="170">
        <v>1.0</v>
      </c>
      <c r="D37" s="171"/>
      <c r="E37" s="171">
        <v>5.0</v>
      </c>
      <c r="F37" s="171">
        <v>15.0</v>
      </c>
      <c r="G37" s="171"/>
      <c r="H37" s="171">
        <v>12.0</v>
      </c>
      <c r="I37" s="171"/>
      <c r="J37" s="171"/>
      <c r="K37" s="171"/>
      <c r="L37" s="171"/>
      <c r="M37" s="171"/>
      <c r="N37" s="171"/>
      <c r="O37" s="171"/>
      <c r="P37" s="171"/>
      <c r="Q37" s="171"/>
      <c r="R37" s="171"/>
      <c r="S37" s="171"/>
      <c r="T37" s="171"/>
      <c r="U37" s="171"/>
      <c r="V37" s="171"/>
      <c r="W37" s="171"/>
      <c r="X37" s="170"/>
      <c r="Y37" s="171"/>
      <c r="Z37" s="171"/>
      <c r="AA37" s="171"/>
      <c r="AB37" s="171"/>
      <c r="AC37" s="171"/>
      <c r="AD37" s="171"/>
      <c r="AE37" s="171"/>
      <c r="AF37" s="171"/>
      <c r="AG37" s="171"/>
      <c r="AH37" s="171"/>
      <c r="AI37" s="171"/>
      <c r="AJ37" s="171"/>
      <c r="AK37" s="171"/>
      <c r="AL37" s="171"/>
      <c r="AM37" s="171"/>
      <c r="AN37" s="171"/>
      <c r="AO37" s="171"/>
      <c r="AP37" s="171"/>
      <c r="AQ37" s="171"/>
      <c r="AR37" s="171"/>
      <c r="AS37" s="171"/>
      <c r="AT37" s="171"/>
      <c r="AU37" s="171"/>
      <c r="AV37" s="171"/>
      <c r="AW37" s="99"/>
      <c r="AX37" s="100"/>
      <c r="AY37" s="100"/>
      <c r="AZ37" s="100"/>
      <c r="BA37" s="100"/>
      <c r="BB37" s="100"/>
      <c r="BC37" s="99"/>
      <c r="BD37" s="100"/>
      <c r="BE37" s="100"/>
      <c r="BF37" s="100"/>
      <c r="BG37" s="100"/>
      <c r="BH37" s="100"/>
      <c r="BI37" s="100"/>
      <c r="BJ37" s="100"/>
    </row>
    <row r="38">
      <c r="A38" s="95"/>
      <c r="B38" s="172" t="s">
        <v>177</v>
      </c>
      <c r="C38" s="173">
        <f>IF(C36&lt;&gt;"", VLOOKUP(C36,Inventory!$E$4:$F$40,2,false), "")</f>
        <v>8</v>
      </c>
      <c r="D38" s="173" t="str">
        <f>IF(D36&lt;&gt;"", VLOOKUP(D36,Inventory!$E$4:$F$40,2,false), "")</f>
        <v/>
      </c>
      <c r="E38" s="173">
        <f>IF(E36&lt;&gt;"", VLOOKUP(E36,Inventory!$E$4:$F$40,2,false), "")</f>
        <v>8</v>
      </c>
      <c r="F38" s="173">
        <f>IF(F36&lt;&gt;"", VLOOKUP(F36,Inventory!$E$4:$F$40,2,false), "")</f>
        <v>10</v>
      </c>
      <c r="G38" s="173" t="str">
        <f>IF(G36&lt;&gt;"", VLOOKUP(G36,Inventory!$E$4:$F$40,2,false), "")</f>
        <v/>
      </c>
      <c r="H38" s="173">
        <f>IF(H36&lt;&gt;"", VLOOKUP(H36,Inventory!$E$4:$F$40,2,false), "")</f>
        <v>2.25</v>
      </c>
      <c r="I38" s="173" t="str">
        <f>IF(I36&lt;&gt;"", VLOOKUP(I36,Inventory!$E$4:$F$40,2,false), "")</f>
        <v/>
      </c>
      <c r="J38" s="173" t="str">
        <f>IF(J36&lt;&gt;"", VLOOKUP(J36,Inventory!$E$4:$F$40,2,false), "")</f>
        <v/>
      </c>
      <c r="K38" s="173" t="str">
        <f>IF(K36&lt;&gt;"", VLOOKUP(K36,Inventory!$E$4:$F$40,2,false), "")</f>
        <v/>
      </c>
      <c r="L38" s="173" t="str">
        <f>IF(L36&lt;&gt;"", VLOOKUP(L36,Inventory!$E$4:$F$40,2,false), "")</f>
        <v/>
      </c>
      <c r="M38" s="173" t="str">
        <f>IF(M36&lt;&gt;"", VLOOKUP(M36,Inventory!$E$4:$F$40,2,false), "")</f>
        <v/>
      </c>
      <c r="N38" s="173" t="str">
        <f>IF(N36&lt;&gt;"", VLOOKUP(N36,Inventory!$E$4:$F$40,2,false), "")</f>
        <v/>
      </c>
      <c r="O38" s="173" t="str">
        <f>IF(O36&lt;&gt;"", VLOOKUP(O36,Inventory!$E$4:$F$40,2,false), "")</f>
        <v/>
      </c>
      <c r="P38" s="173" t="str">
        <f>IF(P36&lt;&gt;"", VLOOKUP(P36,Inventory!$E$4:$F$40,2,false), "")</f>
        <v/>
      </c>
      <c r="Q38" s="173" t="str">
        <f>IF(Q36&lt;&gt;"", VLOOKUP(Q36,Inventory!$E$4:$F$40,2,false), "")</f>
        <v/>
      </c>
      <c r="R38" s="173" t="str">
        <f>IF(R36&lt;&gt;"", VLOOKUP(R36,Inventory!$E$4:$F$40,2,false), "")</f>
        <v/>
      </c>
      <c r="S38" s="173" t="str">
        <f>IF(S36&lt;&gt;"", VLOOKUP(S36,Inventory!$E$4:$F$40,2,false), "")</f>
        <v/>
      </c>
      <c r="T38" s="173" t="str">
        <f>IF(T36&lt;&gt;"", VLOOKUP(T36,Inventory!$E$4:$F$40,2,false), "")</f>
        <v/>
      </c>
      <c r="U38" s="173" t="str">
        <f>IF(U36&lt;&gt;"", VLOOKUP(U36,Inventory!$E$4:$F$40,2,false), "")</f>
        <v/>
      </c>
      <c r="V38" s="173" t="str">
        <f>IF(V36&lt;&gt;"", VLOOKUP(V36,Inventory!$E$4:$F$40,2,false), "")</f>
        <v/>
      </c>
      <c r="W38" s="173" t="str">
        <f>IF(W36&lt;&gt;"", VLOOKUP(W36,Inventory!$E$4:$F$40,2,false), "")</f>
        <v/>
      </c>
      <c r="X38" s="173" t="str">
        <f>IF(X36&lt;&gt;"", VLOOKUP(X36,Inventory!$E$4:$F$40,2,false), "")</f>
        <v/>
      </c>
      <c r="Y38" s="173" t="str">
        <f>IF(Y36&lt;&gt;"", VLOOKUP(Y36,Inventory!$E$4:$F$40,2,false), "")</f>
        <v/>
      </c>
      <c r="Z38" s="173" t="str">
        <f>IF(Z36&lt;&gt;"", VLOOKUP(Z36,Inventory!$E$4:$F$40,2,false), "")</f>
        <v/>
      </c>
      <c r="AA38" s="173" t="str">
        <f>IF(AA36&lt;&gt;"", VLOOKUP(AA36,Inventory!$E$4:$F$40,2,false), "")</f>
        <v/>
      </c>
      <c r="AB38" s="173" t="str">
        <f>IF(AB36&lt;&gt;"", VLOOKUP(AB36,Inventory!$E$4:$F$40,2,false), "")</f>
        <v/>
      </c>
      <c r="AC38" s="173" t="str">
        <f>IF(AC36&lt;&gt;"", VLOOKUP(AC36,Inventory!$E$4:$F$40,2,false), "")</f>
        <v/>
      </c>
      <c r="AD38" s="173" t="str">
        <f>IF(AD36&lt;&gt;"", VLOOKUP(AD36,Inventory!$E$4:$F$40,2,false), "")</f>
        <v/>
      </c>
      <c r="AE38" s="173" t="str">
        <f>IF(AE36&lt;&gt;"", VLOOKUP(AE36,Inventory!$E$4:$F$40,2,false), "")</f>
        <v/>
      </c>
      <c r="AF38" s="173" t="str">
        <f>IF(AF36&lt;&gt;"", VLOOKUP(AF36,Inventory!$E$4:$F$40,2,false), "")</f>
        <v/>
      </c>
      <c r="AG38" s="173" t="str">
        <f>IF(AG36&lt;&gt;"", VLOOKUP(AG36,Inventory!$E$4:$F$40,2,false), "")</f>
        <v/>
      </c>
      <c r="AH38" s="173" t="str">
        <f>IF(AH36&lt;&gt;"", VLOOKUP(AH36,Inventory!$E$4:$F$40,2,false), "")</f>
        <v/>
      </c>
      <c r="AI38" s="173" t="str">
        <f>IF(AI36&lt;&gt;"", VLOOKUP(AI36,Inventory!$E$4:$F$40,2,false), "")</f>
        <v/>
      </c>
      <c r="AJ38" s="173" t="str">
        <f>IF(AJ36&lt;&gt;"", VLOOKUP(AJ36,Inventory!$E$4:$F$40,2,false), "")</f>
        <v/>
      </c>
      <c r="AK38" s="173" t="str">
        <f>IF(AK36&lt;&gt;"", VLOOKUP(AK36,Inventory!$E$4:$F$40,2,false), "")</f>
        <v/>
      </c>
      <c r="AL38" s="173" t="str">
        <f>IF(AL36&lt;&gt;"", VLOOKUP(AL36,Inventory!$E$4:$F$40,2,false), "")</f>
        <v/>
      </c>
      <c r="AM38" s="173" t="str">
        <f>IF(AM36&lt;&gt;"", VLOOKUP(AM36,Inventory!$E$4:$F$40,2,false), "")</f>
        <v/>
      </c>
      <c r="AN38" s="173" t="str">
        <f>IF(AN36&lt;&gt;"", VLOOKUP(AN36,Inventory!$E$4:$F$40,2,false), "")</f>
        <v/>
      </c>
      <c r="AO38" s="173" t="str">
        <f>IF(AO36&lt;&gt;"", VLOOKUP(AO36,Inventory!$E$4:$F$40,2,false), "")</f>
        <v/>
      </c>
      <c r="AP38" s="173" t="str">
        <f>IF(AP36&lt;&gt;"", VLOOKUP(AP36,Inventory!$E$4:$F$40,2,false), "")</f>
        <v/>
      </c>
      <c r="AQ38" s="173" t="str">
        <f>IF(AQ36&lt;&gt;"", VLOOKUP(AQ36,Inventory!$E$4:$F$40,2,false), "")</f>
        <v/>
      </c>
      <c r="AR38" s="173" t="str">
        <f>IF(AR36&lt;&gt;"", VLOOKUP(AR36,Inventory!$E$4:$F$40,2,false), "")</f>
        <v/>
      </c>
      <c r="AS38" s="173" t="str">
        <f>IF(AS36&lt;&gt;"", VLOOKUP(AS36,Inventory!$E$4:$F$40,2,false), "")</f>
        <v/>
      </c>
      <c r="AT38" s="173" t="str">
        <f>IF(AT36&lt;&gt;"", VLOOKUP(AT36,Inventory!$E$4:$F$40,2,false), "")</f>
        <v/>
      </c>
      <c r="AU38" s="173" t="str">
        <f>IF(AU36&lt;&gt;"", VLOOKUP(AU36,Inventory!$E$4:$F$40,2,false), "")</f>
        <v/>
      </c>
      <c r="AV38" s="173" t="str">
        <f>IF(AV36&lt;&gt;"", VLOOKUP(AV36,Inventory!$E$4:$F$40,2,false), "")</f>
        <v/>
      </c>
      <c r="AW38" s="143" t="str">
        <f>IF(AW36&lt;&gt;"", VLOOKUP(AW36,Inventory!$E$4:$F$40,2,false), "")</f>
        <v/>
      </c>
      <c r="AX38" s="144" t="str">
        <f>IF(AX36&lt;&gt;"", VLOOKUP(AX36,Inventory!$E$4:$F$40,2,false), "")</f>
        <v/>
      </c>
      <c r="AY38" s="144" t="str">
        <f>IF(AY36&lt;&gt;"", VLOOKUP(AY36,Inventory!$E$4:$F$40,2,false), "")</f>
        <v/>
      </c>
      <c r="AZ38" s="144" t="str">
        <f>IF(AZ36&lt;&gt;"", VLOOKUP(AZ36,Inventory!$E$4:$F$40,2,false), "")</f>
        <v/>
      </c>
      <c r="BA38" s="144" t="str">
        <f>IF(BA36&lt;&gt;"", VLOOKUP(BA36,Inventory!$E$4:$F$40,2,false), "")</f>
        <v/>
      </c>
      <c r="BB38" s="144" t="str">
        <f>IF(BB36&lt;&gt;"", VLOOKUP(BB36,Inventory!$E$4:$F$40,2,false), "")</f>
        <v/>
      </c>
      <c r="BC38" s="143" t="str">
        <f>IF(BC36&lt;&gt;"", VLOOKUP(BC36,Inventory!$E$4:$F$40,2,false), "")</f>
        <v/>
      </c>
      <c r="BD38" s="144" t="str">
        <f>IF(BD36&lt;&gt;"", VLOOKUP(BD36,Inventory!$E$4:$F$40,2,false), "")</f>
        <v/>
      </c>
      <c r="BE38" s="144" t="str">
        <f>IF(BE36&lt;&gt;"", VLOOKUP(BE36,Inventory!$E$4:$F$40,2,false), "")</f>
        <v/>
      </c>
      <c r="BF38" s="144" t="str">
        <f>IF(BF36&lt;&gt;"", VLOOKUP(BF36,Inventory!$E$4:$F$40,2,false), "")</f>
        <v/>
      </c>
      <c r="BG38" s="144" t="str">
        <f>IF(BG36&lt;&gt;"", VLOOKUP(BG36,Inventory!$E$4:$F$40,2,false), "")</f>
        <v/>
      </c>
      <c r="BH38" s="144" t="str">
        <f>IF(BH36&lt;&gt;"", VLOOKUP(BH36,Inventory!$E$4:$F$40,2,false), "")</f>
        <v/>
      </c>
      <c r="BI38" s="144" t="str">
        <f>IF(BI36&lt;&gt;"", VLOOKUP(BI36,Inventory!$E$4:$F$40,2,false), "")</f>
        <v/>
      </c>
      <c r="BJ38" s="174" t="str">
        <f>IF(BJ36&lt;&gt;"", VLOOKUP(BJ36,Inventory!$E$4:$F$40,2,false), "")</f>
        <v/>
      </c>
    </row>
    <row r="39">
      <c r="A39" s="136"/>
      <c r="B39" s="175" t="s">
        <v>178</v>
      </c>
      <c r="C39" s="176">
        <f t="shared" ref="C39:BJ39" si="7">IF(C36&lt;&gt;"",C37*C38,"")</f>
        <v>8</v>
      </c>
      <c r="D39" s="177" t="str">
        <f t="shared" si="7"/>
        <v/>
      </c>
      <c r="E39" s="177">
        <f t="shared" si="7"/>
        <v>40</v>
      </c>
      <c r="F39" s="177">
        <f t="shared" si="7"/>
        <v>150</v>
      </c>
      <c r="G39" s="177" t="str">
        <f t="shared" si="7"/>
        <v/>
      </c>
      <c r="H39" s="177">
        <f t="shared" si="7"/>
        <v>27</v>
      </c>
      <c r="I39" s="177" t="str">
        <f t="shared" si="7"/>
        <v/>
      </c>
      <c r="J39" s="177" t="str">
        <f t="shared" si="7"/>
        <v/>
      </c>
      <c r="K39" s="177" t="str">
        <f t="shared" si="7"/>
        <v/>
      </c>
      <c r="L39" s="177" t="str">
        <f t="shared" si="7"/>
        <v/>
      </c>
      <c r="M39" s="177" t="str">
        <f t="shared" si="7"/>
        <v/>
      </c>
      <c r="N39" s="177" t="str">
        <f t="shared" si="7"/>
        <v/>
      </c>
      <c r="O39" s="177" t="str">
        <f t="shared" si="7"/>
        <v/>
      </c>
      <c r="P39" s="177" t="str">
        <f t="shared" si="7"/>
        <v/>
      </c>
      <c r="Q39" s="177" t="str">
        <f t="shared" si="7"/>
        <v/>
      </c>
      <c r="R39" s="177" t="str">
        <f t="shared" si="7"/>
        <v/>
      </c>
      <c r="S39" s="177" t="str">
        <f t="shared" si="7"/>
        <v/>
      </c>
      <c r="T39" s="177" t="str">
        <f t="shared" si="7"/>
        <v/>
      </c>
      <c r="U39" s="177" t="str">
        <f t="shared" si="7"/>
        <v/>
      </c>
      <c r="V39" s="177" t="str">
        <f t="shared" si="7"/>
        <v/>
      </c>
      <c r="W39" s="177" t="str">
        <f t="shared" si="7"/>
        <v/>
      </c>
      <c r="X39" s="176" t="str">
        <f t="shared" si="7"/>
        <v/>
      </c>
      <c r="Y39" s="177" t="str">
        <f t="shared" si="7"/>
        <v/>
      </c>
      <c r="Z39" s="177" t="str">
        <f t="shared" si="7"/>
        <v/>
      </c>
      <c r="AA39" s="177" t="str">
        <f t="shared" si="7"/>
        <v/>
      </c>
      <c r="AB39" s="177" t="str">
        <f t="shared" si="7"/>
        <v/>
      </c>
      <c r="AC39" s="177" t="str">
        <f t="shared" si="7"/>
        <v/>
      </c>
      <c r="AD39" s="177" t="str">
        <f t="shared" si="7"/>
        <v/>
      </c>
      <c r="AE39" s="177" t="str">
        <f t="shared" si="7"/>
        <v/>
      </c>
      <c r="AF39" s="177" t="str">
        <f t="shared" si="7"/>
        <v/>
      </c>
      <c r="AG39" s="177" t="str">
        <f t="shared" si="7"/>
        <v/>
      </c>
      <c r="AH39" s="177" t="str">
        <f t="shared" si="7"/>
        <v/>
      </c>
      <c r="AI39" s="177" t="str">
        <f t="shared" si="7"/>
        <v/>
      </c>
      <c r="AJ39" s="177" t="str">
        <f t="shared" si="7"/>
        <v/>
      </c>
      <c r="AK39" s="177" t="str">
        <f t="shared" si="7"/>
        <v/>
      </c>
      <c r="AL39" s="177" t="str">
        <f t="shared" si="7"/>
        <v/>
      </c>
      <c r="AM39" s="177" t="str">
        <f t="shared" si="7"/>
        <v/>
      </c>
      <c r="AN39" s="177" t="str">
        <f t="shared" si="7"/>
        <v/>
      </c>
      <c r="AO39" s="177" t="str">
        <f t="shared" si="7"/>
        <v/>
      </c>
      <c r="AP39" s="177" t="str">
        <f t="shared" si="7"/>
        <v/>
      </c>
      <c r="AQ39" s="177" t="str">
        <f t="shared" si="7"/>
        <v/>
      </c>
      <c r="AR39" s="177" t="str">
        <f t="shared" si="7"/>
        <v/>
      </c>
      <c r="AS39" s="177" t="str">
        <f t="shared" si="7"/>
        <v/>
      </c>
      <c r="AT39" s="177" t="str">
        <f t="shared" si="7"/>
        <v/>
      </c>
      <c r="AU39" s="177" t="str">
        <f t="shared" si="7"/>
        <v/>
      </c>
      <c r="AV39" s="177" t="str">
        <f t="shared" si="7"/>
        <v/>
      </c>
      <c r="AW39" s="178" t="str">
        <f t="shared" si="7"/>
        <v/>
      </c>
      <c r="AX39" s="179" t="str">
        <f t="shared" si="7"/>
        <v/>
      </c>
      <c r="AY39" s="179" t="str">
        <f t="shared" si="7"/>
        <v/>
      </c>
      <c r="AZ39" s="179" t="str">
        <f t="shared" si="7"/>
        <v/>
      </c>
      <c r="BA39" s="179" t="str">
        <f t="shared" si="7"/>
        <v/>
      </c>
      <c r="BB39" s="179" t="str">
        <f t="shared" si="7"/>
        <v/>
      </c>
      <c r="BC39" s="178" t="str">
        <f t="shared" si="7"/>
        <v/>
      </c>
      <c r="BD39" s="179" t="str">
        <f t="shared" si="7"/>
        <v/>
      </c>
      <c r="BE39" s="179" t="str">
        <f t="shared" si="7"/>
        <v/>
      </c>
      <c r="BF39" s="179" t="str">
        <f t="shared" si="7"/>
        <v/>
      </c>
      <c r="BG39" s="179" t="str">
        <f t="shared" si="7"/>
        <v/>
      </c>
      <c r="BH39" s="179" t="str">
        <f t="shared" si="7"/>
        <v/>
      </c>
      <c r="BI39" s="179" t="str">
        <f t="shared" si="7"/>
        <v/>
      </c>
      <c r="BJ39" s="179" t="str">
        <f t="shared" si="7"/>
        <v/>
      </c>
    </row>
    <row r="40">
      <c r="A40" s="165" t="s">
        <v>187</v>
      </c>
      <c r="B40" s="166" t="s">
        <v>172</v>
      </c>
      <c r="C40" s="180"/>
      <c r="D40" s="181"/>
      <c r="E40" s="181" t="s">
        <v>72</v>
      </c>
      <c r="F40" s="181" t="s">
        <v>174</v>
      </c>
      <c r="G40" s="181"/>
      <c r="H40" s="181" t="s">
        <v>72</v>
      </c>
      <c r="I40" s="181"/>
      <c r="J40" s="181"/>
      <c r="K40" s="181"/>
      <c r="L40" s="181"/>
      <c r="M40" s="181"/>
      <c r="N40" s="181"/>
      <c r="O40" s="181"/>
      <c r="P40" s="181"/>
      <c r="Q40" s="181"/>
      <c r="R40" s="181"/>
      <c r="S40" s="181"/>
      <c r="T40" s="181"/>
      <c r="U40" s="181"/>
      <c r="V40" s="181"/>
      <c r="W40" s="181"/>
      <c r="X40" s="180"/>
      <c r="Y40" s="181"/>
      <c r="Z40" s="181"/>
      <c r="AA40" s="181"/>
      <c r="AB40" s="181"/>
      <c r="AC40" s="181"/>
      <c r="AD40" s="181"/>
      <c r="AE40" s="181"/>
      <c r="AF40" s="181"/>
      <c r="AG40" s="181"/>
      <c r="AH40" s="181"/>
      <c r="AI40" s="181"/>
      <c r="AJ40" s="181"/>
      <c r="AK40" s="181"/>
      <c r="AL40" s="181"/>
      <c r="AM40" s="181"/>
      <c r="AN40" s="181"/>
      <c r="AO40" s="181"/>
      <c r="AP40" s="181"/>
      <c r="AQ40" s="181"/>
      <c r="AR40" s="181"/>
      <c r="AS40" s="181"/>
      <c r="AT40" s="181"/>
      <c r="AU40" s="181"/>
      <c r="AV40" s="181"/>
      <c r="AW40" s="99"/>
      <c r="AX40" s="100"/>
      <c r="AY40" s="100"/>
      <c r="AZ40" s="100"/>
      <c r="BA40" s="100"/>
      <c r="BB40" s="100"/>
      <c r="BC40" s="99"/>
      <c r="BD40" s="100"/>
      <c r="BE40" s="100"/>
      <c r="BF40" s="100"/>
      <c r="BG40" s="100"/>
      <c r="BH40" s="100"/>
      <c r="BI40" s="100"/>
      <c r="BJ40" s="100"/>
    </row>
    <row r="41">
      <c r="A41" s="95"/>
      <c r="B41" s="169" t="s">
        <v>176</v>
      </c>
      <c r="C41" s="170"/>
      <c r="D41" s="171"/>
      <c r="E41" s="171">
        <v>70.0</v>
      </c>
      <c r="F41" s="171">
        <v>10.0</v>
      </c>
      <c r="G41" s="171"/>
      <c r="H41" s="171">
        <v>50.0</v>
      </c>
      <c r="I41" s="171"/>
      <c r="J41" s="171"/>
      <c r="K41" s="171"/>
      <c r="L41" s="171"/>
      <c r="M41" s="171"/>
      <c r="N41" s="171"/>
      <c r="O41" s="171"/>
      <c r="P41" s="171"/>
      <c r="Q41" s="171"/>
      <c r="R41" s="171"/>
      <c r="S41" s="171"/>
      <c r="T41" s="171"/>
      <c r="U41" s="171"/>
      <c r="V41" s="171"/>
      <c r="W41" s="171"/>
      <c r="X41" s="170"/>
      <c r="Y41" s="171"/>
      <c r="Z41" s="171"/>
      <c r="AA41" s="171"/>
      <c r="AB41" s="171"/>
      <c r="AC41" s="171"/>
      <c r="AD41" s="171"/>
      <c r="AE41" s="171"/>
      <c r="AF41" s="171"/>
      <c r="AG41" s="171"/>
      <c r="AH41" s="171"/>
      <c r="AI41" s="171"/>
      <c r="AJ41" s="171"/>
      <c r="AK41" s="171"/>
      <c r="AL41" s="171"/>
      <c r="AM41" s="171"/>
      <c r="AN41" s="171"/>
      <c r="AO41" s="171"/>
      <c r="AP41" s="171"/>
      <c r="AQ41" s="171"/>
      <c r="AR41" s="171"/>
      <c r="AS41" s="171"/>
      <c r="AT41" s="171"/>
      <c r="AU41" s="171"/>
      <c r="AV41" s="171"/>
      <c r="AW41" s="99"/>
      <c r="AX41" s="100"/>
      <c r="AY41" s="100"/>
      <c r="AZ41" s="100"/>
      <c r="BA41" s="100"/>
      <c r="BB41" s="100"/>
      <c r="BC41" s="99"/>
      <c r="BD41" s="100"/>
      <c r="BE41" s="100"/>
      <c r="BF41" s="100"/>
      <c r="BG41" s="100"/>
      <c r="BH41" s="100"/>
      <c r="BI41" s="100"/>
      <c r="BJ41" s="100"/>
    </row>
    <row r="42">
      <c r="A42" s="95"/>
      <c r="B42" s="172" t="s">
        <v>177</v>
      </c>
      <c r="C42" s="173" t="str">
        <f>IF(C40&lt;&gt;"", VLOOKUP(C40,Inventory!$E$4:$F$40,2,false), "")</f>
        <v/>
      </c>
      <c r="D42" s="173" t="str">
        <f>IF(D40&lt;&gt;"", VLOOKUP(D40,Inventory!$E$4:$F$40,2,false), "")</f>
        <v/>
      </c>
      <c r="E42" s="173">
        <f>IF(E40&lt;&gt;"", VLOOKUP(E40,Inventory!$E$4:$F$40,2,false), "")</f>
        <v>1</v>
      </c>
      <c r="F42" s="173">
        <f>IF(F40&lt;&gt;"", VLOOKUP(F40,Inventory!$E$4:$F$40,2,false), "")</f>
        <v>8</v>
      </c>
      <c r="G42" s="173" t="str">
        <f>IF(G40&lt;&gt;"", VLOOKUP(G40,Inventory!$E$4:$F$40,2,false), "")</f>
        <v/>
      </c>
      <c r="H42" s="173">
        <f>IF(H40&lt;&gt;"", VLOOKUP(H40,Inventory!$E$4:$F$40,2,false), "")</f>
        <v>1</v>
      </c>
      <c r="I42" s="173" t="str">
        <f>IF(I40&lt;&gt;"", VLOOKUP(I40,Inventory!$E$4:$F$40,2,false), "")</f>
        <v/>
      </c>
      <c r="J42" s="173" t="str">
        <f>IF(J40&lt;&gt;"", VLOOKUP(J40,Inventory!$E$4:$F$40,2,false), "")</f>
        <v/>
      </c>
      <c r="K42" s="173" t="str">
        <f>IF(K40&lt;&gt;"", VLOOKUP(K40,Inventory!$E$4:$F$40,2,false), "")</f>
        <v/>
      </c>
      <c r="L42" s="173" t="str">
        <f>IF(L40&lt;&gt;"", VLOOKUP(L40,Inventory!$E$4:$F$40,2,false), "")</f>
        <v/>
      </c>
      <c r="M42" s="173" t="str">
        <f>IF(M40&lt;&gt;"", VLOOKUP(M40,Inventory!$E$4:$F$40,2,false), "")</f>
        <v/>
      </c>
      <c r="N42" s="173" t="str">
        <f>IF(N40&lt;&gt;"", VLOOKUP(N40,Inventory!$E$4:$F$40,2,false), "")</f>
        <v/>
      </c>
      <c r="O42" s="173" t="str">
        <f>IF(O40&lt;&gt;"", VLOOKUP(O40,Inventory!$E$4:$F$40,2,false), "")</f>
        <v/>
      </c>
      <c r="P42" s="173" t="str">
        <f>IF(P40&lt;&gt;"", VLOOKUP(P40,Inventory!$E$4:$F$40,2,false), "")</f>
        <v/>
      </c>
      <c r="Q42" s="173" t="str">
        <f>IF(Q40&lt;&gt;"", VLOOKUP(Q40,Inventory!$E$4:$F$40,2,false), "")</f>
        <v/>
      </c>
      <c r="R42" s="173" t="str">
        <f>IF(R40&lt;&gt;"", VLOOKUP(R40,Inventory!$E$4:$F$40,2,false), "")</f>
        <v/>
      </c>
      <c r="S42" s="173" t="str">
        <f>IF(S40&lt;&gt;"", VLOOKUP(S40,Inventory!$E$4:$F$40,2,false), "")</f>
        <v/>
      </c>
      <c r="T42" s="173" t="str">
        <f>IF(T40&lt;&gt;"", VLOOKUP(T40,Inventory!$E$4:$F$40,2,false), "")</f>
        <v/>
      </c>
      <c r="U42" s="173" t="str">
        <f>IF(U40&lt;&gt;"", VLOOKUP(U40,Inventory!$E$4:$F$40,2,false), "")</f>
        <v/>
      </c>
      <c r="V42" s="173" t="str">
        <f>IF(V40&lt;&gt;"", VLOOKUP(V40,Inventory!$E$4:$F$40,2,false), "")</f>
        <v/>
      </c>
      <c r="W42" s="173" t="str">
        <f>IF(W40&lt;&gt;"", VLOOKUP(W40,Inventory!$E$4:$F$40,2,false), "")</f>
        <v/>
      </c>
      <c r="X42" s="173" t="str">
        <f>IF(X40&lt;&gt;"", VLOOKUP(X40,Inventory!$E$4:$F$40,2,false), "")</f>
        <v/>
      </c>
      <c r="Y42" s="173" t="str">
        <f>IF(Y40&lt;&gt;"", VLOOKUP(Y40,Inventory!$E$4:$F$40,2,false), "")</f>
        <v/>
      </c>
      <c r="Z42" s="173" t="str">
        <f>IF(Z40&lt;&gt;"", VLOOKUP(Z40,Inventory!$E$4:$F$40,2,false), "")</f>
        <v/>
      </c>
      <c r="AA42" s="173" t="str">
        <f>IF(AA40&lt;&gt;"", VLOOKUP(AA40,Inventory!$E$4:$F$40,2,false), "")</f>
        <v/>
      </c>
      <c r="AB42" s="173" t="str">
        <f>IF(AB40&lt;&gt;"", VLOOKUP(AB40,Inventory!$E$4:$F$40,2,false), "")</f>
        <v/>
      </c>
      <c r="AC42" s="173" t="str">
        <f>IF(AC40&lt;&gt;"", VLOOKUP(AC40,Inventory!$E$4:$F$40,2,false), "")</f>
        <v/>
      </c>
      <c r="AD42" s="173" t="str">
        <f>IF(AD40&lt;&gt;"", VLOOKUP(AD40,Inventory!$E$4:$F$40,2,false), "")</f>
        <v/>
      </c>
      <c r="AE42" s="173" t="str">
        <f>IF(AE40&lt;&gt;"", VLOOKUP(AE40,Inventory!$E$4:$F$40,2,false), "")</f>
        <v/>
      </c>
      <c r="AF42" s="173" t="str">
        <f>IF(AF40&lt;&gt;"", VLOOKUP(AF40,Inventory!$E$4:$F$40,2,false), "")</f>
        <v/>
      </c>
      <c r="AG42" s="173" t="str">
        <f>IF(AG40&lt;&gt;"", VLOOKUP(AG40,Inventory!$E$4:$F$40,2,false), "")</f>
        <v/>
      </c>
      <c r="AH42" s="173" t="str">
        <f>IF(AH40&lt;&gt;"", VLOOKUP(AH40,Inventory!$E$4:$F$40,2,false), "")</f>
        <v/>
      </c>
      <c r="AI42" s="173" t="str">
        <f>IF(AI40&lt;&gt;"", VLOOKUP(AI40,Inventory!$E$4:$F$40,2,false), "")</f>
        <v/>
      </c>
      <c r="AJ42" s="173" t="str">
        <f>IF(AJ40&lt;&gt;"", VLOOKUP(AJ40,Inventory!$E$4:$F$40,2,false), "")</f>
        <v/>
      </c>
      <c r="AK42" s="173" t="str">
        <f>IF(AK40&lt;&gt;"", VLOOKUP(AK40,Inventory!$E$4:$F$40,2,false), "")</f>
        <v/>
      </c>
      <c r="AL42" s="173" t="str">
        <f>IF(AL40&lt;&gt;"", VLOOKUP(AL40,Inventory!$E$4:$F$40,2,false), "")</f>
        <v/>
      </c>
      <c r="AM42" s="173" t="str">
        <f>IF(AM40&lt;&gt;"", VLOOKUP(AM40,Inventory!$E$4:$F$40,2,false), "")</f>
        <v/>
      </c>
      <c r="AN42" s="173" t="str">
        <f>IF(AN40&lt;&gt;"", VLOOKUP(AN40,Inventory!$E$4:$F$40,2,false), "")</f>
        <v/>
      </c>
      <c r="AO42" s="173" t="str">
        <f>IF(AO40&lt;&gt;"", VLOOKUP(AO40,Inventory!$E$4:$F$40,2,false), "")</f>
        <v/>
      </c>
      <c r="AP42" s="173" t="str">
        <f>IF(AP40&lt;&gt;"", VLOOKUP(AP40,Inventory!$E$4:$F$40,2,false), "")</f>
        <v/>
      </c>
      <c r="AQ42" s="173" t="str">
        <f>IF(AQ40&lt;&gt;"", VLOOKUP(AQ40,Inventory!$E$4:$F$40,2,false), "")</f>
        <v/>
      </c>
      <c r="AR42" s="173" t="str">
        <f>IF(AR40&lt;&gt;"", VLOOKUP(AR40,Inventory!$E$4:$F$40,2,false), "")</f>
        <v/>
      </c>
      <c r="AS42" s="173" t="str">
        <f>IF(AS40&lt;&gt;"", VLOOKUP(AS40,Inventory!$E$4:$F$40,2,false), "")</f>
        <v/>
      </c>
      <c r="AT42" s="173" t="str">
        <f>IF(AT40&lt;&gt;"", VLOOKUP(AT40,Inventory!$E$4:$F$40,2,false), "")</f>
        <v/>
      </c>
      <c r="AU42" s="173" t="str">
        <f>IF(AU40&lt;&gt;"", VLOOKUP(AU40,Inventory!$E$4:$F$40,2,false), "")</f>
        <v/>
      </c>
      <c r="AV42" s="173" t="str">
        <f>IF(AV40&lt;&gt;"", VLOOKUP(AV40,Inventory!$E$4:$F$40,2,false), "")</f>
        <v/>
      </c>
      <c r="AW42" s="143" t="str">
        <f>IF(AW40&lt;&gt;"", VLOOKUP(AW40,Inventory!$E$4:$F$40,2,false), "")</f>
        <v/>
      </c>
      <c r="AX42" s="144" t="str">
        <f>IF(AX40&lt;&gt;"", VLOOKUP(AX40,Inventory!$E$4:$F$40,2,false), "")</f>
        <v/>
      </c>
      <c r="AY42" s="144" t="str">
        <f>IF(AY40&lt;&gt;"", VLOOKUP(AY40,Inventory!$E$4:$F$40,2,false), "")</f>
        <v/>
      </c>
      <c r="AZ42" s="144" t="str">
        <f>IF(AZ40&lt;&gt;"", VLOOKUP(AZ40,Inventory!$E$4:$F$40,2,false), "")</f>
        <v/>
      </c>
      <c r="BA42" s="144" t="str">
        <f>IF(BA40&lt;&gt;"", VLOOKUP(BA40,Inventory!$E$4:$F$40,2,false), "")</f>
        <v/>
      </c>
      <c r="BB42" s="144" t="str">
        <f>IF(BB40&lt;&gt;"", VLOOKUP(BB40,Inventory!$E$4:$F$40,2,false), "")</f>
        <v/>
      </c>
      <c r="BC42" s="143" t="str">
        <f>IF(BC40&lt;&gt;"", VLOOKUP(BC40,Inventory!$E$4:$F$40,2,false), "")</f>
        <v/>
      </c>
      <c r="BD42" s="144" t="str">
        <f>IF(BD40&lt;&gt;"", VLOOKUP(BD40,Inventory!$E$4:$F$40,2,false), "")</f>
        <v/>
      </c>
      <c r="BE42" s="144" t="str">
        <f>IF(BE40&lt;&gt;"", VLOOKUP(BE40,Inventory!$E$4:$F$40,2,false), "")</f>
        <v/>
      </c>
      <c r="BF42" s="144" t="str">
        <f>IF(BF40&lt;&gt;"", VLOOKUP(BF40,Inventory!$E$4:$F$40,2,false), "")</f>
        <v/>
      </c>
      <c r="BG42" s="144" t="str">
        <f>IF(BG40&lt;&gt;"", VLOOKUP(BG40,Inventory!$E$4:$F$40,2,false), "")</f>
        <v/>
      </c>
      <c r="BH42" s="144" t="str">
        <f>IF(BH40&lt;&gt;"", VLOOKUP(BH40,Inventory!$E$4:$F$40,2,false), "")</f>
        <v/>
      </c>
      <c r="BI42" s="144" t="str">
        <f>IF(BI40&lt;&gt;"", VLOOKUP(BI40,Inventory!$E$4:$F$40,2,false), "")</f>
        <v/>
      </c>
      <c r="BJ42" s="174" t="str">
        <f>IF(BJ40&lt;&gt;"", VLOOKUP(BJ40,Inventory!$E$4:$F$40,2,false), "")</f>
        <v/>
      </c>
    </row>
    <row r="43">
      <c r="A43" s="136"/>
      <c r="B43" s="175" t="s">
        <v>178</v>
      </c>
      <c r="C43" s="176" t="str">
        <f t="shared" ref="C43:BJ43" si="8">IF(C40&lt;&gt;"",C41*C42,"")</f>
        <v/>
      </c>
      <c r="D43" s="177" t="str">
        <f t="shared" si="8"/>
        <v/>
      </c>
      <c r="E43" s="177">
        <f t="shared" si="8"/>
        <v>70</v>
      </c>
      <c r="F43" s="177">
        <f t="shared" si="8"/>
        <v>80</v>
      </c>
      <c r="G43" s="177" t="str">
        <f t="shared" si="8"/>
        <v/>
      </c>
      <c r="H43" s="177">
        <f t="shared" si="8"/>
        <v>50</v>
      </c>
      <c r="I43" s="177" t="str">
        <f t="shared" si="8"/>
        <v/>
      </c>
      <c r="J43" s="177" t="str">
        <f t="shared" si="8"/>
        <v/>
      </c>
      <c r="K43" s="177" t="str">
        <f t="shared" si="8"/>
        <v/>
      </c>
      <c r="L43" s="177" t="str">
        <f t="shared" si="8"/>
        <v/>
      </c>
      <c r="M43" s="177" t="str">
        <f t="shared" si="8"/>
        <v/>
      </c>
      <c r="N43" s="177" t="str">
        <f t="shared" si="8"/>
        <v/>
      </c>
      <c r="O43" s="177" t="str">
        <f t="shared" si="8"/>
        <v/>
      </c>
      <c r="P43" s="177" t="str">
        <f t="shared" si="8"/>
        <v/>
      </c>
      <c r="Q43" s="177" t="str">
        <f t="shared" si="8"/>
        <v/>
      </c>
      <c r="R43" s="177" t="str">
        <f t="shared" si="8"/>
        <v/>
      </c>
      <c r="S43" s="177" t="str">
        <f t="shared" si="8"/>
        <v/>
      </c>
      <c r="T43" s="177" t="str">
        <f t="shared" si="8"/>
        <v/>
      </c>
      <c r="U43" s="177" t="str">
        <f t="shared" si="8"/>
        <v/>
      </c>
      <c r="V43" s="177" t="str">
        <f t="shared" si="8"/>
        <v/>
      </c>
      <c r="W43" s="177" t="str">
        <f t="shared" si="8"/>
        <v/>
      </c>
      <c r="X43" s="176" t="str">
        <f t="shared" si="8"/>
        <v/>
      </c>
      <c r="Y43" s="177" t="str">
        <f t="shared" si="8"/>
        <v/>
      </c>
      <c r="Z43" s="177" t="str">
        <f t="shared" si="8"/>
        <v/>
      </c>
      <c r="AA43" s="177" t="str">
        <f t="shared" si="8"/>
        <v/>
      </c>
      <c r="AB43" s="177" t="str">
        <f t="shared" si="8"/>
        <v/>
      </c>
      <c r="AC43" s="177" t="str">
        <f t="shared" si="8"/>
        <v/>
      </c>
      <c r="AD43" s="177" t="str">
        <f t="shared" si="8"/>
        <v/>
      </c>
      <c r="AE43" s="177" t="str">
        <f t="shared" si="8"/>
        <v/>
      </c>
      <c r="AF43" s="177" t="str">
        <f t="shared" si="8"/>
        <v/>
      </c>
      <c r="AG43" s="177" t="str">
        <f t="shared" si="8"/>
        <v/>
      </c>
      <c r="AH43" s="177" t="str">
        <f t="shared" si="8"/>
        <v/>
      </c>
      <c r="AI43" s="177" t="str">
        <f t="shared" si="8"/>
        <v/>
      </c>
      <c r="AJ43" s="177" t="str">
        <f t="shared" si="8"/>
        <v/>
      </c>
      <c r="AK43" s="177" t="str">
        <f t="shared" si="8"/>
        <v/>
      </c>
      <c r="AL43" s="177" t="str">
        <f t="shared" si="8"/>
        <v/>
      </c>
      <c r="AM43" s="177" t="str">
        <f t="shared" si="8"/>
        <v/>
      </c>
      <c r="AN43" s="177" t="str">
        <f t="shared" si="8"/>
        <v/>
      </c>
      <c r="AO43" s="177" t="str">
        <f t="shared" si="8"/>
        <v/>
      </c>
      <c r="AP43" s="177" t="str">
        <f t="shared" si="8"/>
        <v/>
      </c>
      <c r="AQ43" s="177" t="str">
        <f t="shared" si="8"/>
        <v/>
      </c>
      <c r="AR43" s="177" t="str">
        <f t="shared" si="8"/>
        <v/>
      </c>
      <c r="AS43" s="177" t="str">
        <f t="shared" si="8"/>
        <v/>
      </c>
      <c r="AT43" s="177" t="str">
        <f t="shared" si="8"/>
        <v/>
      </c>
      <c r="AU43" s="177" t="str">
        <f t="shared" si="8"/>
        <v/>
      </c>
      <c r="AV43" s="177" t="str">
        <f t="shared" si="8"/>
        <v/>
      </c>
      <c r="AW43" s="178" t="str">
        <f t="shared" si="8"/>
        <v/>
      </c>
      <c r="AX43" s="179" t="str">
        <f t="shared" si="8"/>
        <v/>
      </c>
      <c r="AY43" s="179" t="str">
        <f t="shared" si="8"/>
        <v/>
      </c>
      <c r="AZ43" s="179" t="str">
        <f t="shared" si="8"/>
        <v/>
      </c>
      <c r="BA43" s="179" t="str">
        <f t="shared" si="8"/>
        <v/>
      </c>
      <c r="BB43" s="179" t="str">
        <f t="shared" si="8"/>
        <v/>
      </c>
      <c r="BC43" s="178" t="str">
        <f t="shared" si="8"/>
        <v/>
      </c>
      <c r="BD43" s="179" t="str">
        <f t="shared" si="8"/>
        <v/>
      </c>
      <c r="BE43" s="179" t="str">
        <f t="shared" si="8"/>
        <v/>
      </c>
      <c r="BF43" s="179" t="str">
        <f t="shared" si="8"/>
        <v/>
      </c>
      <c r="BG43" s="179" t="str">
        <f t="shared" si="8"/>
        <v/>
      </c>
      <c r="BH43" s="179" t="str">
        <f t="shared" si="8"/>
        <v/>
      </c>
      <c r="BI43" s="179" t="str">
        <f t="shared" si="8"/>
        <v/>
      </c>
      <c r="BJ43" s="179" t="str">
        <f t="shared" si="8"/>
        <v/>
      </c>
    </row>
    <row r="44">
      <c r="A44" s="165" t="s">
        <v>188</v>
      </c>
      <c r="B44" s="166" t="s">
        <v>172</v>
      </c>
      <c r="C44" s="180"/>
      <c r="D44" s="181"/>
      <c r="E44" s="181"/>
      <c r="F44" s="181" t="s">
        <v>181</v>
      </c>
      <c r="G44" s="181"/>
      <c r="H44" s="181"/>
      <c r="I44" s="181"/>
      <c r="J44" s="181"/>
      <c r="K44" s="181"/>
      <c r="L44" s="181"/>
      <c r="M44" s="181"/>
      <c r="N44" s="181"/>
      <c r="O44" s="181"/>
      <c r="P44" s="181"/>
      <c r="Q44" s="181"/>
      <c r="R44" s="181"/>
      <c r="S44" s="181"/>
      <c r="T44" s="181"/>
      <c r="U44" s="181"/>
      <c r="V44" s="181"/>
      <c r="W44" s="181"/>
      <c r="X44" s="180"/>
      <c r="Y44" s="181"/>
      <c r="Z44" s="181"/>
      <c r="AA44" s="181"/>
      <c r="AB44" s="181"/>
      <c r="AC44" s="181"/>
      <c r="AD44" s="181"/>
      <c r="AE44" s="181"/>
      <c r="AF44" s="181"/>
      <c r="AG44" s="181"/>
      <c r="AH44" s="181"/>
      <c r="AI44" s="181"/>
      <c r="AJ44" s="181"/>
      <c r="AK44" s="181"/>
      <c r="AL44" s="181"/>
      <c r="AM44" s="181"/>
      <c r="AN44" s="181"/>
      <c r="AO44" s="181"/>
      <c r="AP44" s="181"/>
      <c r="AQ44" s="181"/>
      <c r="AR44" s="181"/>
      <c r="AS44" s="181"/>
      <c r="AT44" s="181"/>
      <c r="AU44" s="181"/>
      <c r="AV44" s="181"/>
      <c r="AW44" s="99"/>
      <c r="AX44" s="100"/>
      <c r="AY44" s="100"/>
      <c r="AZ44" s="100"/>
      <c r="BA44" s="100"/>
      <c r="BB44" s="100"/>
      <c r="BC44" s="99"/>
      <c r="BD44" s="100"/>
      <c r="BE44" s="100"/>
      <c r="BF44" s="100"/>
      <c r="BG44" s="100"/>
      <c r="BH44" s="100"/>
      <c r="BI44" s="100"/>
      <c r="BJ44" s="100"/>
    </row>
    <row r="45">
      <c r="A45" s="95"/>
      <c r="B45" s="169" t="s">
        <v>176</v>
      </c>
      <c r="C45" s="170"/>
      <c r="D45" s="171"/>
      <c r="E45" s="171"/>
      <c r="F45" s="171">
        <v>20.0</v>
      </c>
      <c r="G45" s="171"/>
      <c r="H45" s="171"/>
      <c r="I45" s="171"/>
      <c r="J45" s="171"/>
      <c r="K45" s="171"/>
      <c r="L45" s="171"/>
      <c r="M45" s="171"/>
      <c r="N45" s="171"/>
      <c r="O45" s="171"/>
      <c r="P45" s="171"/>
      <c r="Q45" s="171"/>
      <c r="R45" s="171"/>
      <c r="S45" s="171"/>
      <c r="T45" s="171"/>
      <c r="U45" s="171"/>
      <c r="V45" s="171"/>
      <c r="W45" s="171"/>
      <c r="X45" s="170"/>
      <c r="Y45" s="171"/>
      <c r="Z45" s="171"/>
      <c r="AA45" s="171"/>
      <c r="AB45" s="171"/>
      <c r="AC45" s="171"/>
      <c r="AD45" s="171"/>
      <c r="AE45" s="171"/>
      <c r="AF45" s="171"/>
      <c r="AG45" s="171"/>
      <c r="AH45" s="171"/>
      <c r="AI45" s="171"/>
      <c r="AJ45" s="171"/>
      <c r="AK45" s="171"/>
      <c r="AL45" s="171"/>
      <c r="AM45" s="171"/>
      <c r="AN45" s="171"/>
      <c r="AO45" s="171"/>
      <c r="AP45" s="171"/>
      <c r="AQ45" s="171"/>
      <c r="AR45" s="171"/>
      <c r="AS45" s="171"/>
      <c r="AT45" s="171"/>
      <c r="AU45" s="171"/>
      <c r="AV45" s="171"/>
      <c r="AW45" s="99"/>
      <c r="AX45" s="100"/>
      <c r="AY45" s="100"/>
      <c r="AZ45" s="100"/>
      <c r="BA45" s="100"/>
      <c r="BB45" s="100"/>
      <c r="BC45" s="99"/>
      <c r="BD45" s="100"/>
      <c r="BE45" s="100"/>
      <c r="BF45" s="100"/>
      <c r="BG45" s="100"/>
      <c r="BH45" s="100"/>
      <c r="BI45" s="100"/>
      <c r="BJ45" s="100"/>
    </row>
    <row r="46">
      <c r="A46" s="95"/>
      <c r="B46" s="172" t="s">
        <v>177</v>
      </c>
      <c r="C46" s="173" t="str">
        <f>IF(C44&lt;&gt;"", VLOOKUP(C44,Inventory!$E$4:$F$40,2,false), "")</f>
        <v/>
      </c>
      <c r="D46" s="173" t="str">
        <f>IF(D44&lt;&gt;"", VLOOKUP(D44,Inventory!$E$4:$F$40,2,false), "")</f>
        <v/>
      </c>
      <c r="E46" s="173" t="str">
        <f>IF(E44&lt;&gt;"", VLOOKUP(E44,Inventory!$E$4:$F$40,2,false), "")</f>
        <v/>
      </c>
      <c r="F46" s="173">
        <f>IF(F44&lt;&gt;"", VLOOKUP(F44,Inventory!$E$4:$F$40,2,false), "")</f>
        <v>2.25</v>
      </c>
      <c r="G46" s="173" t="str">
        <f>IF(G44&lt;&gt;"", VLOOKUP(G44,Inventory!$E$4:$F$40,2,false), "")</f>
        <v/>
      </c>
      <c r="H46" s="173" t="str">
        <f>IF(H44&lt;&gt;"", VLOOKUP(H44,Inventory!$E$4:$F$40,2,false), "")</f>
        <v/>
      </c>
      <c r="I46" s="173" t="str">
        <f>IF(I44&lt;&gt;"", VLOOKUP(I44,Inventory!$E$4:$F$40,2,false), "")</f>
        <v/>
      </c>
      <c r="J46" s="173" t="str">
        <f>IF(J44&lt;&gt;"", VLOOKUP(J44,Inventory!$E$4:$F$40,2,false), "")</f>
        <v/>
      </c>
      <c r="K46" s="173" t="str">
        <f>IF(K44&lt;&gt;"", VLOOKUP(K44,Inventory!$E$4:$F$40,2,false), "")</f>
        <v/>
      </c>
      <c r="L46" s="173" t="str">
        <f>IF(L44&lt;&gt;"", VLOOKUP(L44,Inventory!$E$4:$F$40,2,false), "")</f>
        <v/>
      </c>
      <c r="M46" s="173" t="str">
        <f>IF(M44&lt;&gt;"", VLOOKUP(M44,Inventory!$E$4:$F$40,2,false), "")</f>
        <v/>
      </c>
      <c r="N46" s="173" t="str">
        <f>IF(N44&lt;&gt;"", VLOOKUP(N44,Inventory!$E$4:$F$40,2,false), "")</f>
        <v/>
      </c>
      <c r="O46" s="173" t="str">
        <f>IF(O44&lt;&gt;"", VLOOKUP(O44,Inventory!$E$4:$F$40,2,false), "")</f>
        <v/>
      </c>
      <c r="P46" s="173" t="str">
        <f>IF(P44&lt;&gt;"", VLOOKUP(P44,Inventory!$E$4:$F$40,2,false), "")</f>
        <v/>
      </c>
      <c r="Q46" s="173" t="str">
        <f>IF(Q44&lt;&gt;"", VLOOKUP(Q44,Inventory!$E$4:$F$40,2,false), "")</f>
        <v/>
      </c>
      <c r="R46" s="173" t="str">
        <f>IF(R44&lt;&gt;"", VLOOKUP(R44,Inventory!$E$4:$F$40,2,false), "")</f>
        <v/>
      </c>
      <c r="S46" s="173" t="str">
        <f>IF(S44&lt;&gt;"", VLOOKUP(S44,Inventory!$E$4:$F$40,2,false), "")</f>
        <v/>
      </c>
      <c r="T46" s="173" t="str">
        <f>IF(T44&lt;&gt;"", VLOOKUP(T44,Inventory!$E$4:$F$40,2,false), "")</f>
        <v/>
      </c>
      <c r="U46" s="173" t="str">
        <f>IF(U44&lt;&gt;"", VLOOKUP(U44,Inventory!$E$4:$F$40,2,false), "")</f>
        <v/>
      </c>
      <c r="V46" s="173" t="str">
        <f>IF(V44&lt;&gt;"", VLOOKUP(V44,Inventory!$E$4:$F$40,2,false), "")</f>
        <v/>
      </c>
      <c r="W46" s="173" t="str">
        <f>IF(W44&lt;&gt;"", VLOOKUP(W44,Inventory!$E$4:$F$40,2,false), "")</f>
        <v/>
      </c>
      <c r="X46" s="173" t="str">
        <f>IF(X44&lt;&gt;"", VLOOKUP(X44,Inventory!$E$4:$F$40,2,false), "")</f>
        <v/>
      </c>
      <c r="Y46" s="173" t="str">
        <f>IF(Y44&lt;&gt;"", VLOOKUP(Y44,Inventory!$E$4:$F$40,2,false), "")</f>
        <v/>
      </c>
      <c r="Z46" s="173" t="str">
        <f>IF(Z44&lt;&gt;"", VLOOKUP(Z44,Inventory!$E$4:$F$40,2,false), "")</f>
        <v/>
      </c>
      <c r="AA46" s="173" t="str">
        <f>IF(AA44&lt;&gt;"", VLOOKUP(AA44,Inventory!$E$4:$F$40,2,false), "")</f>
        <v/>
      </c>
      <c r="AB46" s="173" t="str">
        <f>IF(AB44&lt;&gt;"", VLOOKUP(AB44,Inventory!$E$4:$F$40,2,false), "")</f>
        <v/>
      </c>
      <c r="AC46" s="173" t="str">
        <f>IF(AC44&lt;&gt;"", VLOOKUP(AC44,Inventory!$E$4:$F$40,2,false), "")</f>
        <v/>
      </c>
      <c r="AD46" s="173" t="str">
        <f>IF(AD44&lt;&gt;"", VLOOKUP(AD44,Inventory!$E$4:$F$40,2,false), "")</f>
        <v/>
      </c>
      <c r="AE46" s="173" t="str">
        <f>IF(AE44&lt;&gt;"", VLOOKUP(AE44,Inventory!$E$4:$F$40,2,false), "")</f>
        <v/>
      </c>
      <c r="AF46" s="173" t="str">
        <f>IF(AF44&lt;&gt;"", VLOOKUP(AF44,Inventory!$E$4:$F$40,2,false), "")</f>
        <v/>
      </c>
      <c r="AG46" s="173" t="str">
        <f>IF(AG44&lt;&gt;"", VLOOKUP(AG44,Inventory!$E$4:$F$40,2,false), "")</f>
        <v/>
      </c>
      <c r="AH46" s="173" t="str">
        <f>IF(AH44&lt;&gt;"", VLOOKUP(AH44,Inventory!$E$4:$F$40,2,false), "")</f>
        <v/>
      </c>
      <c r="AI46" s="173" t="str">
        <f>IF(AI44&lt;&gt;"", VLOOKUP(AI44,Inventory!$E$4:$F$40,2,false), "")</f>
        <v/>
      </c>
      <c r="AJ46" s="173" t="str">
        <f>IF(AJ44&lt;&gt;"", VLOOKUP(AJ44,Inventory!$E$4:$F$40,2,false), "")</f>
        <v/>
      </c>
      <c r="AK46" s="173" t="str">
        <f>IF(AK44&lt;&gt;"", VLOOKUP(AK44,Inventory!$E$4:$F$40,2,false), "")</f>
        <v/>
      </c>
      <c r="AL46" s="173" t="str">
        <f>IF(AL44&lt;&gt;"", VLOOKUP(AL44,Inventory!$E$4:$F$40,2,false), "")</f>
        <v/>
      </c>
      <c r="AM46" s="173" t="str">
        <f>IF(AM44&lt;&gt;"", VLOOKUP(AM44,Inventory!$E$4:$F$40,2,false), "")</f>
        <v/>
      </c>
      <c r="AN46" s="173" t="str">
        <f>IF(AN44&lt;&gt;"", VLOOKUP(AN44,Inventory!$E$4:$F$40,2,false), "")</f>
        <v/>
      </c>
      <c r="AO46" s="173" t="str">
        <f>IF(AO44&lt;&gt;"", VLOOKUP(AO44,Inventory!$E$4:$F$40,2,false), "")</f>
        <v/>
      </c>
      <c r="AP46" s="173" t="str">
        <f>IF(AP44&lt;&gt;"", VLOOKUP(AP44,Inventory!$E$4:$F$40,2,false), "")</f>
        <v/>
      </c>
      <c r="AQ46" s="173" t="str">
        <f>IF(AQ44&lt;&gt;"", VLOOKUP(AQ44,Inventory!$E$4:$F$40,2,false), "")</f>
        <v/>
      </c>
      <c r="AR46" s="173" t="str">
        <f>IF(AR44&lt;&gt;"", VLOOKUP(AR44,Inventory!$E$4:$F$40,2,false), "")</f>
        <v/>
      </c>
      <c r="AS46" s="173" t="str">
        <f>IF(AS44&lt;&gt;"", VLOOKUP(AS44,Inventory!$E$4:$F$40,2,false), "")</f>
        <v/>
      </c>
      <c r="AT46" s="173" t="str">
        <f>IF(AT44&lt;&gt;"", VLOOKUP(AT44,Inventory!$E$4:$F$40,2,false), "")</f>
        <v/>
      </c>
      <c r="AU46" s="173" t="str">
        <f>IF(AU44&lt;&gt;"", VLOOKUP(AU44,Inventory!$E$4:$F$40,2,false), "")</f>
        <v/>
      </c>
      <c r="AV46" s="173" t="str">
        <f>IF(AV44&lt;&gt;"", VLOOKUP(AV44,Inventory!$E$4:$F$40,2,false), "")</f>
        <v/>
      </c>
      <c r="AW46" s="143" t="str">
        <f>IF(AW44&lt;&gt;"", VLOOKUP(AW44,Inventory!$E$4:$F$40,2,false), "")</f>
        <v/>
      </c>
      <c r="AX46" s="144" t="str">
        <f>IF(AX44&lt;&gt;"", VLOOKUP(AX44,Inventory!$E$4:$F$40,2,false), "")</f>
        <v/>
      </c>
      <c r="AY46" s="144" t="str">
        <f>IF(AY44&lt;&gt;"", VLOOKUP(AY44,Inventory!$E$4:$F$40,2,false), "")</f>
        <v/>
      </c>
      <c r="AZ46" s="144" t="str">
        <f>IF(AZ44&lt;&gt;"", VLOOKUP(AZ44,Inventory!$E$4:$F$40,2,false), "")</f>
        <v/>
      </c>
      <c r="BA46" s="144" t="str">
        <f>IF(BA44&lt;&gt;"", VLOOKUP(BA44,Inventory!$E$4:$F$40,2,false), "")</f>
        <v/>
      </c>
      <c r="BB46" s="144" t="str">
        <f>IF(BB44&lt;&gt;"", VLOOKUP(BB44,Inventory!$E$4:$F$40,2,false), "")</f>
        <v/>
      </c>
      <c r="BC46" s="143" t="str">
        <f>IF(BC44&lt;&gt;"", VLOOKUP(BC44,Inventory!$E$4:$F$40,2,false), "")</f>
        <v/>
      </c>
      <c r="BD46" s="144" t="str">
        <f>IF(BD44&lt;&gt;"", VLOOKUP(BD44,Inventory!$E$4:$F$40,2,false), "")</f>
        <v/>
      </c>
      <c r="BE46" s="144" t="str">
        <f>IF(BE44&lt;&gt;"", VLOOKUP(BE44,Inventory!$E$4:$F$40,2,false), "")</f>
        <v/>
      </c>
      <c r="BF46" s="144" t="str">
        <f>IF(BF44&lt;&gt;"", VLOOKUP(BF44,Inventory!$E$4:$F$40,2,false), "")</f>
        <v/>
      </c>
      <c r="BG46" s="144" t="str">
        <f>IF(BG44&lt;&gt;"", VLOOKUP(BG44,Inventory!$E$4:$F$40,2,false), "")</f>
        <v/>
      </c>
      <c r="BH46" s="144" t="str">
        <f>IF(BH44&lt;&gt;"", VLOOKUP(BH44,Inventory!$E$4:$F$40,2,false), "")</f>
        <v/>
      </c>
      <c r="BI46" s="144" t="str">
        <f>IF(BI44&lt;&gt;"", VLOOKUP(BI44,Inventory!$E$4:$F$40,2,false), "")</f>
        <v/>
      </c>
      <c r="BJ46" s="174" t="str">
        <f>IF(BJ44&lt;&gt;"", VLOOKUP(BJ44,Inventory!$E$4:$F$40,2,false), "")</f>
        <v/>
      </c>
    </row>
    <row r="47">
      <c r="A47" s="136"/>
      <c r="B47" s="175" t="s">
        <v>178</v>
      </c>
      <c r="C47" s="176" t="str">
        <f t="shared" ref="C47:BJ47" si="9">IF(C44&lt;&gt;"",C45*C46,"")</f>
        <v/>
      </c>
      <c r="D47" s="177" t="str">
        <f t="shared" si="9"/>
        <v/>
      </c>
      <c r="E47" s="177" t="str">
        <f t="shared" si="9"/>
        <v/>
      </c>
      <c r="F47" s="177">
        <f t="shared" si="9"/>
        <v>45</v>
      </c>
      <c r="G47" s="177" t="str">
        <f t="shared" si="9"/>
        <v/>
      </c>
      <c r="H47" s="177" t="str">
        <f t="shared" si="9"/>
        <v/>
      </c>
      <c r="I47" s="177" t="str">
        <f t="shared" si="9"/>
        <v/>
      </c>
      <c r="J47" s="177" t="str">
        <f t="shared" si="9"/>
        <v/>
      </c>
      <c r="K47" s="177" t="str">
        <f t="shared" si="9"/>
        <v/>
      </c>
      <c r="L47" s="177" t="str">
        <f t="shared" si="9"/>
        <v/>
      </c>
      <c r="M47" s="177" t="str">
        <f t="shared" si="9"/>
        <v/>
      </c>
      <c r="N47" s="177" t="str">
        <f t="shared" si="9"/>
        <v/>
      </c>
      <c r="O47" s="177" t="str">
        <f t="shared" si="9"/>
        <v/>
      </c>
      <c r="P47" s="177" t="str">
        <f t="shared" si="9"/>
        <v/>
      </c>
      <c r="Q47" s="177" t="str">
        <f t="shared" si="9"/>
        <v/>
      </c>
      <c r="R47" s="177" t="str">
        <f t="shared" si="9"/>
        <v/>
      </c>
      <c r="S47" s="177" t="str">
        <f t="shared" si="9"/>
        <v/>
      </c>
      <c r="T47" s="177" t="str">
        <f t="shared" si="9"/>
        <v/>
      </c>
      <c r="U47" s="177" t="str">
        <f t="shared" si="9"/>
        <v/>
      </c>
      <c r="V47" s="177" t="str">
        <f t="shared" si="9"/>
        <v/>
      </c>
      <c r="W47" s="177" t="str">
        <f t="shared" si="9"/>
        <v/>
      </c>
      <c r="X47" s="176" t="str">
        <f t="shared" si="9"/>
        <v/>
      </c>
      <c r="Y47" s="177" t="str">
        <f t="shared" si="9"/>
        <v/>
      </c>
      <c r="Z47" s="177" t="str">
        <f t="shared" si="9"/>
        <v/>
      </c>
      <c r="AA47" s="177" t="str">
        <f t="shared" si="9"/>
        <v/>
      </c>
      <c r="AB47" s="177" t="str">
        <f t="shared" si="9"/>
        <v/>
      </c>
      <c r="AC47" s="177" t="str">
        <f t="shared" si="9"/>
        <v/>
      </c>
      <c r="AD47" s="177" t="str">
        <f t="shared" si="9"/>
        <v/>
      </c>
      <c r="AE47" s="177" t="str">
        <f t="shared" si="9"/>
        <v/>
      </c>
      <c r="AF47" s="177" t="str">
        <f t="shared" si="9"/>
        <v/>
      </c>
      <c r="AG47" s="177" t="str">
        <f t="shared" si="9"/>
        <v/>
      </c>
      <c r="AH47" s="177" t="str">
        <f t="shared" si="9"/>
        <v/>
      </c>
      <c r="AI47" s="177" t="str">
        <f t="shared" si="9"/>
        <v/>
      </c>
      <c r="AJ47" s="177" t="str">
        <f t="shared" si="9"/>
        <v/>
      </c>
      <c r="AK47" s="177" t="str">
        <f t="shared" si="9"/>
        <v/>
      </c>
      <c r="AL47" s="177" t="str">
        <f t="shared" si="9"/>
        <v/>
      </c>
      <c r="AM47" s="177" t="str">
        <f t="shared" si="9"/>
        <v/>
      </c>
      <c r="AN47" s="177" t="str">
        <f t="shared" si="9"/>
        <v/>
      </c>
      <c r="AO47" s="177" t="str">
        <f t="shared" si="9"/>
        <v/>
      </c>
      <c r="AP47" s="177" t="str">
        <f t="shared" si="9"/>
        <v/>
      </c>
      <c r="AQ47" s="177" t="str">
        <f t="shared" si="9"/>
        <v/>
      </c>
      <c r="AR47" s="177" t="str">
        <f t="shared" si="9"/>
        <v/>
      </c>
      <c r="AS47" s="177" t="str">
        <f t="shared" si="9"/>
        <v/>
      </c>
      <c r="AT47" s="177" t="str">
        <f t="shared" si="9"/>
        <v/>
      </c>
      <c r="AU47" s="177" t="str">
        <f t="shared" si="9"/>
        <v/>
      </c>
      <c r="AV47" s="177" t="str">
        <f t="shared" si="9"/>
        <v/>
      </c>
      <c r="AW47" s="178" t="str">
        <f t="shared" si="9"/>
        <v/>
      </c>
      <c r="AX47" s="179" t="str">
        <f t="shared" si="9"/>
        <v/>
      </c>
      <c r="AY47" s="179" t="str">
        <f t="shared" si="9"/>
        <v/>
      </c>
      <c r="AZ47" s="179" t="str">
        <f t="shared" si="9"/>
        <v/>
      </c>
      <c r="BA47" s="179" t="str">
        <f t="shared" si="9"/>
        <v/>
      </c>
      <c r="BB47" s="179" t="str">
        <f t="shared" si="9"/>
        <v/>
      </c>
      <c r="BC47" s="178" t="str">
        <f t="shared" si="9"/>
        <v/>
      </c>
      <c r="BD47" s="179" t="str">
        <f t="shared" si="9"/>
        <v/>
      </c>
      <c r="BE47" s="179" t="str">
        <f t="shared" si="9"/>
        <v/>
      </c>
      <c r="BF47" s="179" t="str">
        <f t="shared" si="9"/>
        <v/>
      </c>
      <c r="BG47" s="179" t="str">
        <f t="shared" si="9"/>
        <v/>
      </c>
      <c r="BH47" s="179" t="str">
        <f t="shared" si="9"/>
        <v/>
      </c>
      <c r="BI47" s="179" t="str">
        <f t="shared" si="9"/>
        <v/>
      </c>
      <c r="BJ47" s="179" t="str">
        <f t="shared" si="9"/>
        <v/>
      </c>
    </row>
    <row r="48">
      <c r="A48" s="165" t="s">
        <v>189</v>
      </c>
      <c r="B48" s="166" t="s">
        <v>172</v>
      </c>
      <c r="C48" s="180"/>
      <c r="D48" s="181"/>
      <c r="E48" s="181"/>
      <c r="F48" s="181" t="s">
        <v>72</v>
      </c>
      <c r="G48" s="181"/>
      <c r="H48" s="181"/>
      <c r="I48" s="181"/>
      <c r="J48" s="181"/>
      <c r="K48" s="181"/>
      <c r="L48" s="181"/>
      <c r="M48" s="181"/>
      <c r="N48" s="181"/>
      <c r="O48" s="181"/>
      <c r="P48" s="181"/>
      <c r="Q48" s="181"/>
      <c r="R48" s="181"/>
      <c r="S48" s="181"/>
      <c r="T48" s="181"/>
      <c r="U48" s="181"/>
      <c r="V48" s="181"/>
      <c r="W48" s="181"/>
      <c r="X48" s="180"/>
      <c r="Y48" s="181"/>
      <c r="Z48" s="181"/>
      <c r="AA48" s="181"/>
      <c r="AB48" s="181"/>
      <c r="AC48" s="181"/>
      <c r="AD48" s="181"/>
      <c r="AE48" s="181"/>
      <c r="AF48" s="181"/>
      <c r="AG48" s="181"/>
      <c r="AH48" s="181"/>
      <c r="AI48" s="181"/>
      <c r="AJ48" s="181"/>
      <c r="AK48" s="181"/>
      <c r="AL48" s="181"/>
      <c r="AM48" s="181"/>
      <c r="AN48" s="181"/>
      <c r="AO48" s="181"/>
      <c r="AP48" s="181"/>
      <c r="AQ48" s="181"/>
      <c r="AR48" s="181"/>
      <c r="AS48" s="181"/>
      <c r="AT48" s="181"/>
      <c r="AU48" s="181"/>
      <c r="AV48" s="181"/>
      <c r="AW48" s="99"/>
      <c r="AX48" s="100"/>
      <c r="AY48" s="100"/>
      <c r="AZ48" s="100"/>
      <c r="BA48" s="100"/>
      <c r="BB48" s="100"/>
      <c r="BC48" s="99"/>
      <c r="BD48" s="100"/>
      <c r="BE48" s="100"/>
      <c r="BF48" s="100"/>
      <c r="BG48" s="100"/>
      <c r="BH48" s="100"/>
      <c r="BI48" s="100"/>
      <c r="BJ48" s="100"/>
    </row>
    <row r="49">
      <c r="A49" s="95"/>
      <c r="B49" s="169" t="s">
        <v>176</v>
      </c>
      <c r="C49" s="170"/>
      <c r="D49" s="171"/>
      <c r="E49" s="171"/>
      <c r="F49" s="171">
        <v>100.0</v>
      </c>
      <c r="G49" s="171"/>
      <c r="H49" s="171"/>
      <c r="I49" s="171"/>
      <c r="J49" s="171"/>
      <c r="K49" s="171"/>
      <c r="L49" s="171"/>
      <c r="M49" s="171"/>
      <c r="N49" s="171"/>
      <c r="O49" s="171"/>
      <c r="P49" s="171"/>
      <c r="Q49" s="171"/>
      <c r="R49" s="171"/>
      <c r="S49" s="171"/>
      <c r="T49" s="171"/>
      <c r="U49" s="171"/>
      <c r="V49" s="171"/>
      <c r="W49" s="171"/>
      <c r="X49" s="170"/>
      <c r="Y49" s="171"/>
      <c r="Z49" s="171"/>
      <c r="AA49" s="171"/>
      <c r="AB49" s="171"/>
      <c r="AC49" s="171"/>
      <c r="AD49" s="171"/>
      <c r="AE49" s="171"/>
      <c r="AF49" s="171"/>
      <c r="AG49" s="171"/>
      <c r="AH49" s="171"/>
      <c r="AI49" s="171"/>
      <c r="AJ49" s="171"/>
      <c r="AK49" s="171"/>
      <c r="AL49" s="171"/>
      <c r="AM49" s="171"/>
      <c r="AN49" s="171"/>
      <c r="AO49" s="171"/>
      <c r="AP49" s="171"/>
      <c r="AQ49" s="171"/>
      <c r="AR49" s="171"/>
      <c r="AS49" s="171"/>
      <c r="AT49" s="171"/>
      <c r="AU49" s="171"/>
      <c r="AV49" s="171"/>
      <c r="AW49" s="99"/>
      <c r="AX49" s="100"/>
      <c r="AY49" s="100"/>
      <c r="AZ49" s="100"/>
      <c r="BA49" s="100"/>
      <c r="BB49" s="100"/>
      <c r="BC49" s="99"/>
      <c r="BD49" s="100"/>
      <c r="BE49" s="100"/>
      <c r="BF49" s="100"/>
      <c r="BG49" s="100"/>
      <c r="BH49" s="100"/>
      <c r="BI49" s="100"/>
      <c r="BJ49" s="100"/>
    </row>
    <row r="50">
      <c r="A50" s="95"/>
      <c r="B50" s="172" t="s">
        <v>177</v>
      </c>
      <c r="C50" s="173" t="str">
        <f>IF(C48&lt;&gt;"", VLOOKUP(C48,Inventory!$E$4:$F$40,2,false), "")</f>
        <v/>
      </c>
      <c r="D50" s="173" t="str">
        <f>IF(D48&lt;&gt;"", VLOOKUP(D48,Inventory!$E$4:$F$40,2,false), "")</f>
        <v/>
      </c>
      <c r="E50" s="173" t="str">
        <f>IF(E48&lt;&gt;"", VLOOKUP(E48,Inventory!$E$4:$F$40,2,false), "")</f>
        <v/>
      </c>
      <c r="F50" s="173">
        <f>IF(F48&lt;&gt;"", VLOOKUP(F48,Inventory!$E$4:$F$40,2,false), "")</f>
        <v>1</v>
      </c>
      <c r="G50" s="173" t="str">
        <f>IF(G48&lt;&gt;"", VLOOKUP(G48,Inventory!$E$4:$F$40,2,false), "")</f>
        <v/>
      </c>
      <c r="H50" s="173" t="str">
        <f>IF(H48&lt;&gt;"", VLOOKUP(H48,Inventory!$E$4:$F$40,2,false), "")</f>
        <v/>
      </c>
      <c r="I50" s="173" t="str">
        <f>IF(I48&lt;&gt;"", VLOOKUP(I48,Inventory!$E$4:$F$40,2,false), "")</f>
        <v/>
      </c>
      <c r="J50" s="173" t="str">
        <f>IF(J48&lt;&gt;"", VLOOKUP(J48,Inventory!$E$4:$F$40,2,false), "")</f>
        <v/>
      </c>
      <c r="K50" s="173" t="str">
        <f>IF(K48&lt;&gt;"", VLOOKUP(K48,Inventory!$E$4:$F$40,2,false), "")</f>
        <v/>
      </c>
      <c r="L50" s="173" t="str">
        <f>IF(L48&lt;&gt;"", VLOOKUP(L48,Inventory!$E$4:$F$40,2,false), "")</f>
        <v/>
      </c>
      <c r="M50" s="173" t="str">
        <f>IF(M48&lt;&gt;"", VLOOKUP(M48,Inventory!$E$4:$F$40,2,false), "")</f>
        <v/>
      </c>
      <c r="N50" s="173" t="str">
        <f>IF(N48&lt;&gt;"", VLOOKUP(N48,Inventory!$E$4:$F$40,2,false), "")</f>
        <v/>
      </c>
      <c r="O50" s="173" t="str">
        <f>IF(O48&lt;&gt;"", VLOOKUP(O48,Inventory!$E$4:$F$40,2,false), "")</f>
        <v/>
      </c>
      <c r="P50" s="173" t="str">
        <f>IF(P48&lt;&gt;"", VLOOKUP(P48,Inventory!$E$4:$F$40,2,false), "")</f>
        <v/>
      </c>
      <c r="Q50" s="173" t="str">
        <f>IF(Q48&lt;&gt;"", VLOOKUP(Q48,Inventory!$E$4:$F$40,2,false), "")</f>
        <v/>
      </c>
      <c r="R50" s="173" t="str">
        <f>IF(R48&lt;&gt;"", VLOOKUP(R48,Inventory!$E$4:$F$40,2,false), "")</f>
        <v/>
      </c>
      <c r="S50" s="173" t="str">
        <f>IF(S48&lt;&gt;"", VLOOKUP(S48,Inventory!$E$4:$F$40,2,false), "")</f>
        <v/>
      </c>
      <c r="T50" s="173" t="str">
        <f>IF(T48&lt;&gt;"", VLOOKUP(T48,Inventory!$E$4:$F$40,2,false), "")</f>
        <v/>
      </c>
      <c r="U50" s="173" t="str">
        <f>IF(U48&lt;&gt;"", VLOOKUP(U48,Inventory!$E$4:$F$40,2,false), "")</f>
        <v/>
      </c>
      <c r="V50" s="173" t="str">
        <f>IF(V48&lt;&gt;"", VLOOKUP(V48,Inventory!$E$4:$F$40,2,false), "")</f>
        <v/>
      </c>
      <c r="W50" s="173" t="str">
        <f>IF(W48&lt;&gt;"", VLOOKUP(W48,Inventory!$E$4:$F$40,2,false), "")</f>
        <v/>
      </c>
      <c r="X50" s="173" t="str">
        <f>IF(X48&lt;&gt;"", VLOOKUP(X48,Inventory!$E$4:$F$40,2,false), "")</f>
        <v/>
      </c>
      <c r="Y50" s="173" t="str">
        <f>IF(Y48&lt;&gt;"", VLOOKUP(Y48,Inventory!$E$4:$F$40,2,false), "")</f>
        <v/>
      </c>
      <c r="Z50" s="173" t="str">
        <f>IF(Z48&lt;&gt;"", VLOOKUP(Z48,Inventory!$E$4:$F$40,2,false), "")</f>
        <v/>
      </c>
      <c r="AA50" s="173" t="str">
        <f>IF(AA48&lt;&gt;"", VLOOKUP(AA48,Inventory!$E$4:$F$40,2,false), "")</f>
        <v/>
      </c>
      <c r="AB50" s="173" t="str">
        <f>IF(AB48&lt;&gt;"", VLOOKUP(AB48,Inventory!$E$4:$F$40,2,false), "")</f>
        <v/>
      </c>
      <c r="AC50" s="173" t="str">
        <f>IF(AC48&lt;&gt;"", VLOOKUP(AC48,Inventory!$E$4:$F$40,2,false), "")</f>
        <v/>
      </c>
      <c r="AD50" s="173" t="str">
        <f>IF(AD48&lt;&gt;"", VLOOKUP(AD48,Inventory!$E$4:$F$40,2,false), "")</f>
        <v/>
      </c>
      <c r="AE50" s="173" t="str">
        <f>IF(AE48&lt;&gt;"", VLOOKUP(AE48,Inventory!$E$4:$F$40,2,false), "")</f>
        <v/>
      </c>
      <c r="AF50" s="173" t="str">
        <f>IF(AF48&lt;&gt;"", VLOOKUP(AF48,Inventory!$E$4:$F$40,2,false), "")</f>
        <v/>
      </c>
      <c r="AG50" s="173" t="str">
        <f>IF(AG48&lt;&gt;"", VLOOKUP(AG48,Inventory!$E$4:$F$40,2,false), "")</f>
        <v/>
      </c>
      <c r="AH50" s="173" t="str">
        <f>IF(AH48&lt;&gt;"", VLOOKUP(AH48,Inventory!$E$4:$F$40,2,false), "")</f>
        <v/>
      </c>
      <c r="AI50" s="173" t="str">
        <f>IF(AI48&lt;&gt;"", VLOOKUP(AI48,Inventory!$E$4:$F$40,2,false), "")</f>
        <v/>
      </c>
      <c r="AJ50" s="173" t="str">
        <f>IF(AJ48&lt;&gt;"", VLOOKUP(AJ48,Inventory!$E$4:$F$40,2,false), "")</f>
        <v/>
      </c>
      <c r="AK50" s="173" t="str">
        <f>IF(AK48&lt;&gt;"", VLOOKUP(AK48,Inventory!$E$4:$F$40,2,false), "")</f>
        <v/>
      </c>
      <c r="AL50" s="173" t="str">
        <f>IF(AL48&lt;&gt;"", VLOOKUP(AL48,Inventory!$E$4:$F$40,2,false), "")</f>
        <v/>
      </c>
      <c r="AM50" s="173" t="str">
        <f>IF(AM48&lt;&gt;"", VLOOKUP(AM48,Inventory!$E$4:$F$40,2,false), "")</f>
        <v/>
      </c>
      <c r="AN50" s="173" t="str">
        <f>IF(AN48&lt;&gt;"", VLOOKUP(AN48,Inventory!$E$4:$F$40,2,false), "")</f>
        <v/>
      </c>
      <c r="AO50" s="173" t="str">
        <f>IF(AO48&lt;&gt;"", VLOOKUP(AO48,Inventory!$E$4:$F$40,2,false), "")</f>
        <v/>
      </c>
      <c r="AP50" s="173" t="str">
        <f>IF(AP48&lt;&gt;"", VLOOKUP(AP48,Inventory!$E$4:$F$40,2,false), "")</f>
        <v/>
      </c>
      <c r="AQ50" s="173" t="str">
        <f>IF(AQ48&lt;&gt;"", VLOOKUP(AQ48,Inventory!$E$4:$F$40,2,false), "")</f>
        <v/>
      </c>
      <c r="AR50" s="173" t="str">
        <f>IF(AR48&lt;&gt;"", VLOOKUP(AR48,Inventory!$E$4:$F$40,2,false), "")</f>
        <v/>
      </c>
      <c r="AS50" s="173" t="str">
        <f>IF(AS48&lt;&gt;"", VLOOKUP(AS48,Inventory!$E$4:$F$40,2,false), "")</f>
        <v/>
      </c>
      <c r="AT50" s="173" t="str">
        <f>IF(AT48&lt;&gt;"", VLOOKUP(AT48,Inventory!$E$4:$F$40,2,false), "")</f>
        <v/>
      </c>
      <c r="AU50" s="173" t="str">
        <f>IF(AU48&lt;&gt;"", VLOOKUP(AU48,Inventory!$E$4:$F$40,2,false), "")</f>
        <v/>
      </c>
      <c r="AV50" s="173" t="str">
        <f>IF(AV48&lt;&gt;"", VLOOKUP(AV48,Inventory!$E$4:$F$40,2,false), "")</f>
        <v/>
      </c>
      <c r="AW50" s="143" t="str">
        <f>IF(AW48&lt;&gt;"", VLOOKUP(AW48,Inventory!$E$4:$F$40,2,false), "")</f>
        <v/>
      </c>
      <c r="AX50" s="144" t="str">
        <f>IF(AX48&lt;&gt;"", VLOOKUP(AX48,Inventory!$E$4:$F$40,2,false), "")</f>
        <v/>
      </c>
      <c r="AY50" s="144" t="str">
        <f>IF(AY48&lt;&gt;"", VLOOKUP(AY48,Inventory!$E$4:$F$40,2,false), "")</f>
        <v/>
      </c>
      <c r="AZ50" s="144" t="str">
        <f>IF(AZ48&lt;&gt;"", VLOOKUP(AZ48,Inventory!$E$4:$F$40,2,false), "")</f>
        <v/>
      </c>
      <c r="BA50" s="144" t="str">
        <f>IF(BA48&lt;&gt;"", VLOOKUP(BA48,Inventory!$E$4:$F$40,2,false), "")</f>
        <v/>
      </c>
      <c r="BB50" s="144" t="str">
        <f>IF(BB48&lt;&gt;"", VLOOKUP(BB48,Inventory!$E$4:$F$40,2,false), "")</f>
        <v/>
      </c>
      <c r="BC50" s="143" t="str">
        <f>IF(BC48&lt;&gt;"", VLOOKUP(BC48,Inventory!$E$4:$F$40,2,false), "")</f>
        <v/>
      </c>
      <c r="BD50" s="144" t="str">
        <f>IF(BD48&lt;&gt;"", VLOOKUP(BD48,Inventory!$E$4:$F$40,2,false), "")</f>
        <v/>
      </c>
      <c r="BE50" s="144" t="str">
        <f>IF(BE48&lt;&gt;"", VLOOKUP(BE48,Inventory!$E$4:$F$40,2,false), "")</f>
        <v/>
      </c>
      <c r="BF50" s="144" t="str">
        <f>IF(BF48&lt;&gt;"", VLOOKUP(BF48,Inventory!$E$4:$F$40,2,false), "")</f>
        <v/>
      </c>
      <c r="BG50" s="144" t="str">
        <f>IF(BG48&lt;&gt;"", VLOOKUP(BG48,Inventory!$E$4:$F$40,2,false), "")</f>
        <v/>
      </c>
      <c r="BH50" s="144" t="str">
        <f>IF(BH48&lt;&gt;"", VLOOKUP(BH48,Inventory!$E$4:$F$40,2,false), "")</f>
        <v/>
      </c>
      <c r="BI50" s="144" t="str">
        <f>IF(BI48&lt;&gt;"", VLOOKUP(BI48,Inventory!$E$4:$F$40,2,false), "")</f>
        <v/>
      </c>
      <c r="BJ50" s="174" t="str">
        <f>IF(BJ48&lt;&gt;"", VLOOKUP(BJ48,Inventory!$E$4:$F$40,2,false), "")</f>
        <v/>
      </c>
    </row>
    <row r="51">
      <c r="A51" s="136"/>
      <c r="B51" s="175" t="s">
        <v>178</v>
      </c>
      <c r="C51" s="176" t="str">
        <f t="shared" ref="C51:BJ51" si="10">IF(C48&lt;&gt;"",C49*C50,"")</f>
        <v/>
      </c>
      <c r="D51" s="177" t="str">
        <f t="shared" si="10"/>
        <v/>
      </c>
      <c r="E51" s="177" t="str">
        <f t="shared" si="10"/>
        <v/>
      </c>
      <c r="F51" s="177">
        <f t="shared" si="10"/>
        <v>100</v>
      </c>
      <c r="G51" s="177" t="str">
        <f t="shared" si="10"/>
        <v/>
      </c>
      <c r="H51" s="177" t="str">
        <f t="shared" si="10"/>
        <v/>
      </c>
      <c r="I51" s="177" t="str">
        <f t="shared" si="10"/>
        <v/>
      </c>
      <c r="J51" s="177" t="str">
        <f t="shared" si="10"/>
        <v/>
      </c>
      <c r="K51" s="177" t="str">
        <f t="shared" si="10"/>
        <v/>
      </c>
      <c r="L51" s="177" t="str">
        <f t="shared" si="10"/>
        <v/>
      </c>
      <c r="M51" s="177" t="str">
        <f t="shared" si="10"/>
        <v/>
      </c>
      <c r="N51" s="177" t="str">
        <f t="shared" si="10"/>
        <v/>
      </c>
      <c r="O51" s="177" t="str">
        <f t="shared" si="10"/>
        <v/>
      </c>
      <c r="P51" s="177" t="str">
        <f t="shared" si="10"/>
        <v/>
      </c>
      <c r="Q51" s="177" t="str">
        <f t="shared" si="10"/>
        <v/>
      </c>
      <c r="R51" s="177" t="str">
        <f t="shared" si="10"/>
        <v/>
      </c>
      <c r="S51" s="177" t="str">
        <f t="shared" si="10"/>
        <v/>
      </c>
      <c r="T51" s="177" t="str">
        <f t="shared" si="10"/>
        <v/>
      </c>
      <c r="U51" s="177" t="str">
        <f t="shared" si="10"/>
        <v/>
      </c>
      <c r="V51" s="177" t="str">
        <f t="shared" si="10"/>
        <v/>
      </c>
      <c r="W51" s="177" t="str">
        <f t="shared" si="10"/>
        <v/>
      </c>
      <c r="X51" s="176" t="str">
        <f t="shared" si="10"/>
        <v/>
      </c>
      <c r="Y51" s="177" t="str">
        <f t="shared" si="10"/>
        <v/>
      </c>
      <c r="Z51" s="177" t="str">
        <f t="shared" si="10"/>
        <v/>
      </c>
      <c r="AA51" s="177" t="str">
        <f t="shared" si="10"/>
        <v/>
      </c>
      <c r="AB51" s="177" t="str">
        <f t="shared" si="10"/>
        <v/>
      </c>
      <c r="AC51" s="177" t="str">
        <f t="shared" si="10"/>
        <v/>
      </c>
      <c r="AD51" s="177" t="str">
        <f t="shared" si="10"/>
        <v/>
      </c>
      <c r="AE51" s="177" t="str">
        <f t="shared" si="10"/>
        <v/>
      </c>
      <c r="AF51" s="177" t="str">
        <f t="shared" si="10"/>
        <v/>
      </c>
      <c r="AG51" s="177" t="str">
        <f t="shared" si="10"/>
        <v/>
      </c>
      <c r="AH51" s="177" t="str">
        <f t="shared" si="10"/>
        <v/>
      </c>
      <c r="AI51" s="177" t="str">
        <f t="shared" si="10"/>
        <v/>
      </c>
      <c r="AJ51" s="177" t="str">
        <f t="shared" si="10"/>
        <v/>
      </c>
      <c r="AK51" s="177" t="str">
        <f t="shared" si="10"/>
        <v/>
      </c>
      <c r="AL51" s="177" t="str">
        <f t="shared" si="10"/>
        <v/>
      </c>
      <c r="AM51" s="177" t="str">
        <f t="shared" si="10"/>
        <v/>
      </c>
      <c r="AN51" s="177" t="str">
        <f t="shared" si="10"/>
        <v/>
      </c>
      <c r="AO51" s="177" t="str">
        <f t="shared" si="10"/>
        <v/>
      </c>
      <c r="AP51" s="177" t="str">
        <f t="shared" si="10"/>
        <v/>
      </c>
      <c r="AQ51" s="177" t="str">
        <f t="shared" si="10"/>
        <v/>
      </c>
      <c r="AR51" s="177" t="str">
        <f t="shared" si="10"/>
        <v/>
      </c>
      <c r="AS51" s="177" t="str">
        <f t="shared" si="10"/>
        <v/>
      </c>
      <c r="AT51" s="177" t="str">
        <f t="shared" si="10"/>
        <v/>
      </c>
      <c r="AU51" s="177" t="str">
        <f t="shared" si="10"/>
        <v/>
      </c>
      <c r="AV51" s="177" t="str">
        <f t="shared" si="10"/>
        <v/>
      </c>
      <c r="AW51" s="178" t="str">
        <f t="shared" si="10"/>
        <v/>
      </c>
      <c r="AX51" s="179" t="str">
        <f t="shared" si="10"/>
        <v/>
      </c>
      <c r="AY51" s="179" t="str">
        <f t="shared" si="10"/>
        <v/>
      </c>
      <c r="AZ51" s="179" t="str">
        <f t="shared" si="10"/>
        <v/>
      </c>
      <c r="BA51" s="179" t="str">
        <f t="shared" si="10"/>
        <v/>
      </c>
      <c r="BB51" s="179" t="str">
        <f t="shared" si="10"/>
        <v/>
      </c>
      <c r="BC51" s="178" t="str">
        <f t="shared" si="10"/>
        <v/>
      </c>
      <c r="BD51" s="179" t="str">
        <f t="shared" si="10"/>
        <v/>
      </c>
      <c r="BE51" s="179" t="str">
        <f t="shared" si="10"/>
        <v/>
      </c>
      <c r="BF51" s="179" t="str">
        <f t="shared" si="10"/>
        <v/>
      </c>
      <c r="BG51" s="179" t="str">
        <f t="shared" si="10"/>
        <v/>
      </c>
      <c r="BH51" s="179" t="str">
        <f t="shared" si="10"/>
        <v/>
      </c>
      <c r="BI51" s="179" t="str">
        <f t="shared" si="10"/>
        <v/>
      </c>
      <c r="BJ51" s="179" t="str">
        <f t="shared" si="10"/>
        <v/>
      </c>
    </row>
    <row r="52">
      <c r="A52" s="165" t="s">
        <v>190</v>
      </c>
      <c r="B52" s="166" t="s">
        <v>172</v>
      </c>
      <c r="C52" s="180"/>
      <c r="D52" s="181"/>
      <c r="E52" s="181"/>
      <c r="F52" s="181"/>
      <c r="G52" s="181"/>
      <c r="H52" s="181"/>
      <c r="I52" s="181"/>
      <c r="J52" s="181"/>
      <c r="K52" s="181"/>
      <c r="L52" s="181"/>
      <c r="M52" s="181"/>
      <c r="N52" s="181"/>
      <c r="O52" s="181"/>
      <c r="P52" s="181"/>
      <c r="Q52" s="181"/>
      <c r="R52" s="181"/>
      <c r="S52" s="181"/>
      <c r="T52" s="181"/>
      <c r="U52" s="181"/>
      <c r="V52" s="181"/>
      <c r="W52" s="181"/>
      <c r="X52" s="180"/>
      <c r="Y52" s="181"/>
      <c r="Z52" s="181"/>
      <c r="AA52" s="181"/>
      <c r="AB52" s="181"/>
      <c r="AC52" s="181"/>
      <c r="AD52" s="181"/>
      <c r="AE52" s="181"/>
      <c r="AF52" s="181"/>
      <c r="AG52" s="181"/>
      <c r="AH52" s="181"/>
      <c r="AI52" s="181"/>
      <c r="AJ52" s="181"/>
      <c r="AK52" s="181"/>
      <c r="AL52" s="181"/>
      <c r="AM52" s="181"/>
      <c r="AN52" s="181"/>
      <c r="AO52" s="181"/>
      <c r="AP52" s="181"/>
      <c r="AQ52" s="181"/>
      <c r="AR52" s="181"/>
      <c r="AS52" s="181"/>
      <c r="AT52" s="181"/>
      <c r="AU52" s="181"/>
      <c r="AV52" s="181"/>
      <c r="AW52" s="99"/>
      <c r="AX52" s="100"/>
      <c r="AY52" s="100"/>
      <c r="AZ52" s="100"/>
      <c r="BA52" s="100"/>
      <c r="BB52" s="100"/>
      <c r="BC52" s="99"/>
      <c r="BD52" s="100"/>
      <c r="BE52" s="100"/>
      <c r="BF52" s="100"/>
      <c r="BG52" s="100"/>
      <c r="BH52" s="100"/>
      <c r="BI52" s="100"/>
      <c r="BJ52" s="100"/>
    </row>
    <row r="53">
      <c r="A53" s="95"/>
      <c r="B53" s="169" t="s">
        <v>176</v>
      </c>
      <c r="C53" s="170"/>
      <c r="D53" s="171"/>
      <c r="E53" s="171"/>
      <c r="F53" s="171"/>
      <c r="G53" s="171"/>
      <c r="H53" s="171"/>
      <c r="I53" s="171"/>
      <c r="J53" s="171"/>
      <c r="K53" s="171"/>
      <c r="L53" s="171"/>
      <c r="M53" s="171"/>
      <c r="N53" s="171"/>
      <c r="O53" s="171"/>
      <c r="P53" s="171"/>
      <c r="Q53" s="171"/>
      <c r="R53" s="171"/>
      <c r="S53" s="171"/>
      <c r="T53" s="171"/>
      <c r="U53" s="171"/>
      <c r="V53" s="171"/>
      <c r="W53" s="171"/>
      <c r="X53" s="170"/>
      <c r="Y53" s="171"/>
      <c r="Z53" s="171"/>
      <c r="AA53" s="171"/>
      <c r="AB53" s="171"/>
      <c r="AC53" s="171"/>
      <c r="AD53" s="171"/>
      <c r="AE53" s="171"/>
      <c r="AF53" s="171"/>
      <c r="AG53" s="171"/>
      <c r="AH53" s="171"/>
      <c r="AI53" s="171"/>
      <c r="AJ53" s="171"/>
      <c r="AK53" s="171"/>
      <c r="AL53" s="171"/>
      <c r="AM53" s="171"/>
      <c r="AN53" s="171"/>
      <c r="AO53" s="171"/>
      <c r="AP53" s="171"/>
      <c r="AQ53" s="171"/>
      <c r="AR53" s="171"/>
      <c r="AS53" s="171"/>
      <c r="AT53" s="171"/>
      <c r="AU53" s="171"/>
      <c r="AV53" s="171"/>
      <c r="AW53" s="99"/>
      <c r="AX53" s="100"/>
      <c r="AY53" s="100"/>
      <c r="AZ53" s="100"/>
      <c r="BA53" s="100"/>
      <c r="BB53" s="100"/>
      <c r="BC53" s="99"/>
      <c r="BD53" s="100"/>
      <c r="BE53" s="100"/>
      <c r="BF53" s="100"/>
      <c r="BG53" s="100"/>
      <c r="BH53" s="100"/>
      <c r="BI53" s="100"/>
      <c r="BJ53" s="100"/>
    </row>
    <row r="54">
      <c r="A54" s="95"/>
      <c r="B54" s="172" t="s">
        <v>177</v>
      </c>
      <c r="C54" s="173" t="str">
        <f>IF(C52&lt;&gt;"", VLOOKUP(C52,Inventory!$E$4:$F$40,2,false), "")</f>
        <v/>
      </c>
      <c r="D54" s="173" t="str">
        <f>IF(D52&lt;&gt;"", VLOOKUP(D52,Inventory!$E$4:$F$40,2,false), "")</f>
        <v/>
      </c>
      <c r="E54" s="173" t="str">
        <f>IF(E52&lt;&gt;"", VLOOKUP(E52,Inventory!$E$4:$F$40,2,false), "")</f>
        <v/>
      </c>
      <c r="F54" s="173" t="str">
        <f>IF(F52&lt;&gt;"", VLOOKUP(F52,Inventory!$E$4:$F$40,2,false), "")</f>
        <v/>
      </c>
      <c r="G54" s="173" t="str">
        <f>IF(G52&lt;&gt;"", VLOOKUP(G52,Inventory!$E$4:$F$40,2,false), "")</f>
        <v/>
      </c>
      <c r="H54" s="173" t="str">
        <f>IF(H52&lt;&gt;"", VLOOKUP(H52,Inventory!$E$4:$F$40,2,false), "")</f>
        <v/>
      </c>
      <c r="I54" s="173" t="str">
        <f>IF(I52&lt;&gt;"", VLOOKUP(I52,Inventory!$E$4:$F$40,2,false), "")</f>
        <v/>
      </c>
      <c r="J54" s="173" t="str">
        <f>IF(J52&lt;&gt;"", VLOOKUP(J52,Inventory!$E$4:$F$40,2,false), "")</f>
        <v/>
      </c>
      <c r="K54" s="173" t="str">
        <f>IF(K52&lt;&gt;"", VLOOKUP(K52,Inventory!$E$4:$F$40,2,false), "")</f>
        <v/>
      </c>
      <c r="L54" s="173" t="str">
        <f>IF(L52&lt;&gt;"", VLOOKUP(L52,Inventory!$E$4:$F$40,2,false), "")</f>
        <v/>
      </c>
      <c r="M54" s="173" t="str">
        <f>IF(M52&lt;&gt;"", VLOOKUP(M52,Inventory!$E$4:$F$40,2,false), "")</f>
        <v/>
      </c>
      <c r="N54" s="173" t="str">
        <f>IF(N52&lt;&gt;"", VLOOKUP(N52,Inventory!$E$4:$F$40,2,false), "")</f>
        <v/>
      </c>
      <c r="O54" s="173" t="str">
        <f>IF(O52&lt;&gt;"", VLOOKUP(O52,Inventory!$E$4:$F$40,2,false), "")</f>
        <v/>
      </c>
      <c r="P54" s="173" t="str">
        <f>IF(P52&lt;&gt;"", VLOOKUP(P52,Inventory!$E$4:$F$40,2,false), "")</f>
        <v/>
      </c>
      <c r="Q54" s="173" t="str">
        <f>IF(Q52&lt;&gt;"", VLOOKUP(Q52,Inventory!$E$4:$F$40,2,false), "")</f>
        <v/>
      </c>
      <c r="R54" s="173" t="str">
        <f>IF(R52&lt;&gt;"", VLOOKUP(R52,Inventory!$E$4:$F$40,2,false), "")</f>
        <v/>
      </c>
      <c r="S54" s="173" t="str">
        <f>IF(S52&lt;&gt;"", VLOOKUP(S52,Inventory!$E$4:$F$40,2,false), "")</f>
        <v/>
      </c>
      <c r="T54" s="173" t="str">
        <f>IF(T52&lt;&gt;"", VLOOKUP(T52,Inventory!$E$4:$F$40,2,false), "")</f>
        <v/>
      </c>
      <c r="U54" s="173" t="str">
        <f>IF(U52&lt;&gt;"", VLOOKUP(U52,Inventory!$E$4:$F$40,2,false), "")</f>
        <v/>
      </c>
      <c r="V54" s="173" t="str">
        <f>IF(V52&lt;&gt;"", VLOOKUP(V52,Inventory!$E$4:$F$40,2,false), "")</f>
        <v/>
      </c>
      <c r="W54" s="173" t="str">
        <f>IF(W52&lt;&gt;"", VLOOKUP(W52,Inventory!$E$4:$F$40,2,false), "")</f>
        <v/>
      </c>
      <c r="X54" s="173" t="str">
        <f>IF(X52&lt;&gt;"", VLOOKUP(X52,Inventory!$E$4:$F$40,2,false), "")</f>
        <v/>
      </c>
      <c r="Y54" s="173" t="str">
        <f>IF(Y52&lt;&gt;"", VLOOKUP(Y52,Inventory!$E$4:$F$40,2,false), "")</f>
        <v/>
      </c>
      <c r="Z54" s="173" t="str">
        <f>IF(Z52&lt;&gt;"", VLOOKUP(Z52,Inventory!$E$4:$F$40,2,false), "")</f>
        <v/>
      </c>
      <c r="AA54" s="173" t="str">
        <f>IF(AA52&lt;&gt;"", VLOOKUP(AA52,Inventory!$E$4:$F$40,2,false), "")</f>
        <v/>
      </c>
      <c r="AB54" s="173" t="str">
        <f>IF(AB52&lt;&gt;"", VLOOKUP(AB52,Inventory!$E$4:$F$40,2,false), "")</f>
        <v/>
      </c>
      <c r="AC54" s="173" t="str">
        <f>IF(AC52&lt;&gt;"", VLOOKUP(AC52,Inventory!$E$4:$F$40,2,false), "")</f>
        <v/>
      </c>
      <c r="AD54" s="173" t="str">
        <f>IF(AD52&lt;&gt;"", VLOOKUP(AD52,Inventory!$E$4:$F$40,2,false), "")</f>
        <v/>
      </c>
      <c r="AE54" s="173" t="str">
        <f>IF(AE52&lt;&gt;"", VLOOKUP(AE52,Inventory!$E$4:$F$40,2,false), "")</f>
        <v/>
      </c>
      <c r="AF54" s="173" t="str">
        <f>IF(AF52&lt;&gt;"", VLOOKUP(AF52,Inventory!$E$4:$F$40,2,false), "")</f>
        <v/>
      </c>
      <c r="AG54" s="173" t="str">
        <f>IF(AG52&lt;&gt;"", VLOOKUP(AG52,Inventory!$E$4:$F$40,2,false), "")</f>
        <v/>
      </c>
      <c r="AH54" s="173" t="str">
        <f>IF(AH52&lt;&gt;"", VLOOKUP(AH52,Inventory!$E$4:$F$40,2,false), "")</f>
        <v/>
      </c>
      <c r="AI54" s="173" t="str">
        <f>IF(AI52&lt;&gt;"", VLOOKUP(AI52,Inventory!$E$4:$F$40,2,false), "")</f>
        <v/>
      </c>
      <c r="AJ54" s="173" t="str">
        <f>IF(AJ52&lt;&gt;"", VLOOKUP(AJ52,Inventory!$E$4:$F$40,2,false), "")</f>
        <v/>
      </c>
      <c r="AK54" s="173" t="str">
        <f>IF(AK52&lt;&gt;"", VLOOKUP(AK52,Inventory!$E$4:$F$40,2,false), "")</f>
        <v/>
      </c>
      <c r="AL54" s="173" t="str">
        <f>IF(AL52&lt;&gt;"", VLOOKUP(AL52,Inventory!$E$4:$F$40,2,false), "")</f>
        <v/>
      </c>
      <c r="AM54" s="173" t="str">
        <f>IF(AM52&lt;&gt;"", VLOOKUP(AM52,Inventory!$E$4:$F$40,2,false), "")</f>
        <v/>
      </c>
      <c r="AN54" s="173" t="str">
        <f>IF(AN52&lt;&gt;"", VLOOKUP(AN52,Inventory!$E$4:$F$40,2,false), "")</f>
        <v/>
      </c>
      <c r="AO54" s="173" t="str">
        <f>IF(AO52&lt;&gt;"", VLOOKUP(AO52,Inventory!$E$4:$F$40,2,false), "")</f>
        <v/>
      </c>
      <c r="AP54" s="173" t="str">
        <f>IF(AP52&lt;&gt;"", VLOOKUP(AP52,Inventory!$E$4:$F$40,2,false), "")</f>
        <v/>
      </c>
      <c r="AQ54" s="173" t="str">
        <f>IF(AQ52&lt;&gt;"", VLOOKUP(AQ52,Inventory!$E$4:$F$40,2,false), "")</f>
        <v/>
      </c>
      <c r="AR54" s="173" t="str">
        <f>IF(AR52&lt;&gt;"", VLOOKUP(AR52,Inventory!$E$4:$F$40,2,false), "")</f>
        <v/>
      </c>
      <c r="AS54" s="173" t="str">
        <f>IF(AS52&lt;&gt;"", VLOOKUP(AS52,Inventory!$E$4:$F$40,2,false), "")</f>
        <v/>
      </c>
      <c r="AT54" s="173" t="str">
        <f>IF(AT52&lt;&gt;"", VLOOKUP(AT52,Inventory!$E$4:$F$40,2,false), "")</f>
        <v/>
      </c>
      <c r="AU54" s="173" t="str">
        <f>IF(AU52&lt;&gt;"", VLOOKUP(AU52,Inventory!$E$4:$F$40,2,false), "")</f>
        <v/>
      </c>
      <c r="AV54" s="173" t="str">
        <f>IF(AV52&lt;&gt;"", VLOOKUP(AV52,Inventory!$E$4:$F$40,2,false), "")</f>
        <v/>
      </c>
      <c r="AW54" s="143" t="str">
        <f>IF(AW52&lt;&gt;"", VLOOKUP(AW52,Inventory!$E$4:$F$40,2,false), "")</f>
        <v/>
      </c>
      <c r="AX54" s="144" t="str">
        <f>IF(AX52&lt;&gt;"", VLOOKUP(AX52,Inventory!$E$4:$F$40,2,false), "")</f>
        <v/>
      </c>
      <c r="AY54" s="144" t="str">
        <f>IF(AY52&lt;&gt;"", VLOOKUP(AY52,Inventory!$E$4:$F$40,2,false), "")</f>
        <v/>
      </c>
      <c r="AZ54" s="144" t="str">
        <f>IF(AZ52&lt;&gt;"", VLOOKUP(AZ52,Inventory!$E$4:$F$40,2,false), "")</f>
        <v/>
      </c>
      <c r="BA54" s="144" t="str">
        <f>IF(BA52&lt;&gt;"", VLOOKUP(BA52,Inventory!$E$4:$F$40,2,false), "")</f>
        <v/>
      </c>
      <c r="BB54" s="144" t="str">
        <f>IF(BB52&lt;&gt;"", VLOOKUP(BB52,Inventory!$E$4:$F$40,2,false), "")</f>
        <v/>
      </c>
      <c r="BC54" s="143" t="str">
        <f>IF(BC52&lt;&gt;"", VLOOKUP(BC52,Inventory!$E$4:$F$40,2,false), "")</f>
        <v/>
      </c>
      <c r="BD54" s="144" t="str">
        <f>IF(BD52&lt;&gt;"", VLOOKUP(BD52,Inventory!$E$4:$F$40,2,false), "")</f>
        <v/>
      </c>
      <c r="BE54" s="144" t="str">
        <f>IF(BE52&lt;&gt;"", VLOOKUP(BE52,Inventory!$E$4:$F$40,2,false), "")</f>
        <v/>
      </c>
      <c r="BF54" s="144" t="str">
        <f>IF(BF52&lt;&gt;"", VLOOKUP(BF52,Inventory!$E$4:$F$40,2,false), "")</f>
        <v/>
      </c>
      <c r="BG54" s="144" t="str">
        <f>IF(BG52&lt;&gt;"", VLOOKUP(BG52,Inventory!$E$4:$F$40,2,false), "")</f>
        <v/>
      </c>
      <c r="BH54" s="144" t="str">
        <f>IF(BH52&lt;&gt;"", VLOOKUP(BH52,Inventory!$E$4:$F$40,2,false), "")</f>
        <v/>
      </c>
      <c r="BI54" s="144" t="str">
        <f>IF(BI52&lt;&gt;"", VLOOKUP(BI52,Inventory!$E$4:$F$40,2,false), "")</f>
        <v/>
      </c>
      <c r="BJ54" s="174" t="str">
        <f>IF(BJ52&lt;&gt;"", VLOOKUP(BJ52,Inventory!$E$4:$F$40,2,false), "")</f>
        <v/>
      </c>
    </row>
    <row r="55">
      <c r="A55" s="136"/>
      <c r="B55" s="175" t="s">
        <v>178</v>
      </c>
      <c r="C55" s="176" t="str">
        <f t="shared" ref="C55:BJ55" si="11">IF(C52&lt;&gt;"",C53*C54,"")</f>
        <v/>
      </c>
      <c r="D55" s="177" t="str">
        <f t="shared" si="11"/>
        <v/>
      </c>
      <c r="E55" s="177" t="str">
        <f t="shared" si="11"/>
        <v/>
      </c>
      <c r="F55" s="177" t="str">
        <f t="shared" si="11"/>
        <v/>
      </c>
      <c r="G55" s="177" t="str">
        <f t="shared" si="11"/>
        <v/>
      </c>
      <c r="H55" s="177" t="str">
        <f t="shared" si="11"/>
        <v/>
      </c>
      <c r="I55" s="177" t="str">
        <f t="shared" si="11"/>
        <v/>
      </c>
      <c r="J55" s="177" t="str">
        <f t="shared" si="11"/>
        <v/>
      </c>
      <c r="K55" s="177" t="str">
        <f t="shared" si="11"/>
        <v/>
      </c>
      <c r="L55" s="177" t="str">
        <f t="shared" si="11"/>
        <v/>
      </c>
      <c r="M55" s="177" t="str">
        <f t="shared" si="11"/>
        <v/>
      </c>
      <c r="N55" s="177" t="str">
        <f t="shared" si="11"/>
        <v/>
      </c>
      <c r="O55" s="177" t="str">
        <f t="shared" si="11"/>
        <v/>
      </c>
      <c r="P55" s="177" t="str">
        <f t="shared" si="11"/>
        <v/>
      </c>
      <c r="Q55" s="177" t="str">
        <f t="shared" si="11"/>
        <v/>
      </c>
      <c r="R55" s="177" t="str">
        <f t="shared" si="11"/>
        <v/>
      </c>
      <c r="S55" s="177" t="str">
        <f t="shared" si="11"/>
        <v/>
      </c>
      <c r="T55" s="177" t="str">
        <f t="shared" si="11"/>
        <v/>
      </c>
      <c r="U55" s="177" t="str">
        <f t="shared" si="11"/>
        <v/>
      </c>
      <c r="V55" s="177" t="str">
        <f t="shared" si="11"/>
        <v/>
      </c>
      <c r="W55" s="177" t="str">
        <f t="shared" si="11"/>
        <v/>
      </c>
      <c r="X55" s="176" t="str">
        <f t="shared" si="11"/>
        <v/>
      </c>
      <c r="Y55" s="177" t="str">
        <f t="shared" si="11"/>
        <v/>
      </c>
      <c r="Z55" s="177" t="str">
        <f t="shared" si="11"/>
        <v/>
      </c>
      <c r="AA55" s="177" t="str">
        <f t="shared" si="11"/>
        <v/>
      </c>
      <c r="AB55" s="177" t="str">
        <f t="shared" si="11"/>
        <v/>
      </c>
      <c r="AC55" s="177" t="str">
        <f t="shared" si="11"/>
        <v/>
      </c>
      <c r="AD55" s="177" t="str">
        <f t="shared" si="11"/>
        <v/>
      </c>
      <c r="AE55" s="177" t="str">
        <f t="shared" si="11"/>
        <v/>
      </c>
      <c r="AF55" s="177" t="str">
        <f t="shared" si="11"/>
        <v/>
      </c>
      <c r="AG55" s="177" t="str">
        <f t="shared" si="11"/>
        <v/>
      </c>
      <c r="AH55" s="177" t="str">
        <f t="shared" si="11"/>
        <v/>
      </c>
      <c r="AI55" s="177" t="str">
        <f t="shared" si="11"/>
        <v/>
      </c>
      <c r="AJ55" s="177" t="str">
        <f t="shared" si="11"/>
        <v/>
      </c>
      <c r="AK55" s="177" t="str">
        <f t="shared" si="11"/>
        <v/>
      </c>
      <c r="AL55" s="177" t="str">
        <f t="shared" si="11"/>
        <v/>
      </c>
      <c r="AM55" s="177" t="str">
        <f t="shared" si="11"/>
        <v/>
      </c>
      <c r="AN55" s="177" t="str">
        <f t="shared" si="11"/>
        <v/>
      </c>
      <c r="AO55" s="177" t="str">
        <f t="shared" si="11"/>
        <v/>
      </c>
      <c r="AP55" s="177" t="str">
        <f t="shared" si="11"/>
        <v/>
      </c>
      <c r="AQ55" s="177" t="str">
        <f t="shared" si="11"/>
        <v/>
      </c>
      <c r="AR55" s="177" t="str">
        <f t="shared" si="11"/>
        <v/>
      </c>
      <c r="AS55" s="177" t="str">
        <f t="shared" si="11"/>
        <v/>
      </c>
      <c r="AT55" s="177" t="str">
        <f t="shared" si="11"/>
        <v/>
      </c>
      <c r="AU55" s="177" t="str">
        <f t="shared" si="11"/>
        <v/>
      </c>
      <c r="AV55" s="177" t="str">
        <f t="shared" si="11"/>
        <v/>
      </c>
      <c r="AW55" s="182" t="str">
        <f t="shared" si="11"/>
        <v/>
      </c>
      <c r="AX55" s="183" t="str">
        <f t="shared" si="11"/>
        <v/>
      </c>
      <c r="AY55" s="183" t="str">
        <f t="shared" si="11"/>
        <v/>
      </c>
      <c r="AZ55" s="183" t="str">
        <f t="shared" si="11"/>
        <v/>
      </c>
      <c r="BA55" s="183" t="str">
        <f t="shared" si="11"/>
        <v/>
      </c>
      <c r="BB55" s="183" t="str">
        <f t="shared" si="11"/>
        <v/>
      </c>
      <c r="BC55" s="182" t="str">
        <f t="shared" si="11"/>
        <v/>
      </c>
      <c r="BD55" s="183" t="str">
        <f t="shared" si="11"/>
        <v/>
      </c>
      <c r="BE55" s="183" t="str">
        <f t="shared" si="11"/>
        <v/>
      </c>
      <c r="BF55" s="183" t="str">
        <f t="shared" si="11"/>
        <v/>
      </c>
      <c r="BG55" s="183" t="str">
        <f t="shared" si="11"/>
        <v/>
      </c>
      <c r="BH55" s="183" t="str">
        <f t="shared" si="11"/>
        <v/>
      </c>
      <c r="BI55" s="183" t="str">
        <f t="shared" si="11"/>
        <v/>
      </c>
      <c r="BJ55" s="183" t="str">
        <f t="shared" si="11"/>
        <v/>
      </c>
    </row>
    <row r="56">
      <c r="AW56" s="184"/>
      <c r="AX56" s="184"/>
      <c r="AY56" s="184"/>
      <c r="AZ56" s="184"/>
      <c r="BA56" s="184"/>
      <c r="BB56" s="184"/>
      <c r="BC56" s="184"/>
      <c r="BD56" s="184"/>
      <c r="BE56" s="184"/>
      <c r="BF56" s="184"/>
      <c r="BG56" s="184"/>
      <c r="BH56" s="184"/>
      <c r="BI56" s="184"/>
      <c r="BJ56" s="184"/>
    </row>
    <row r="57">
      <c r="AW57" s="184"/>
      <c r="AX57" s="184"/>
      <c r="AY57" s="184"/>
      <c r="AZ57" s="184"/>
      <c r="BA57" s="184"/>
      <c r="BB57" s="184"/>
      <c r="BC57" s="184"/>
      <c r="BD57" s="184"/>
      <c r="BE57" s="184"/>
      <c r="BF57" s="184"/>
      <c r="BG57" s="184"/>
      <c r="BH57" s="184"/>
      <c r="BI57" s="184"/>
      <c r="BJ57" s="184"/>
    </row>
  </sheetData>
  <mergeCells count="18">
    <mergeCell ref="A4:B4"/>
    <mergeCell ref="A5:A8"/>
    <mergeCell ref="A9:B9"/>
    <mergeCell ref="A10:A15"/>
    <mergeCell ref="A16:A17"/>
    <mergeCell ref="A18:B18"/>
    <mergeCell ref="A19:A20"/>
    <mergeCell ref="A40:A43"/>
    <mergeCell ref="A44:A47"/>
    <mergeCell ref="A48:A51"/>
    <mergeCell ref="A52:A55"/>
    <mergeCell ref="A21:B21"/>
    <mergeCell ref="A22:B22"/>
    <mergeCell ref="A23:B23"/>
    <mergeCell ref="A24:A27"/>
    <mergeCell ref="A28:A31"/>
    <mergeCell ref="A32:A35"/>
    <mergeCell ref="A36:A39"/>
  </mergeCells>
  <conditionalFormatting sqref="I3">
    <cfRule type="expression" dxfId="4" priority="1">
      <formula>today()&gt;M14:AS14</formula>
    </cfRule>
  </conditionalFormatting>
  <conditionalFormatting sqref="I3">
    <cfRule type="expression" dxfId="5" priority="2">
      <formula>AND(M10:AS10&lt;today()+1, today()&lt;M14:AS14+1)</formula>
    </cfRule>
  </conditionalFormatting>
  <conditionalFormatting sqref="I3">
    <cfRule type="expression" dxfId="2" priority="3">
      <formula>OR(M10:AS10=today()+2, M10:AS10=today()+3)</formula>
    </cfRule>
  </conditionalFormatting>
  <conditionalFormatting sqref="I3">
    <cfRule type="expression" dxfId="6" priority="4">
      <formula>M10:AS10=today()+1</formula>
    </cfRule>
  </conditionalFormatting>
  <conditionalFormatting sqref="I3">
    <cfRule type="expression" dxfId="7" priority="5">
      <formula>M10:AS10=""</formula>
    </cfRule>
  </conditionalFormatting>
  <conditionalFormatting sqref="J3">
    <cfRule type="expression" dxfId="4" priority="6">
      <formula>today()&gt;M14:AR14</formula>
    </cfRule>
  </conditionalFormatting>
  <conditionalFormatting sqref="J3">
    <cfRule type="expression" dxfId="5" priority="7">
      <formula>AND(M10:AR10&lt;today()+1, today()&lt;M14:AR14+1)</formula>
    </cfRule>
  </conditionalFormatting>
  <conditionalFormatting sqref="J3">
    <cfRule type="expression" dxfId="2" priority="8">
      <formula>OR(M10:AR10=today()+2, M10:AR10=today()+3)</formula>
    </cfRule>
  </conditionalFormatting>
  <conditionalFormatting sqref="J3">
    <cfRule type="expression" dxfId="6" priority="9">
      <formula>M10:AR10=today()+1</formula>
    </cfRule>
  </conditionalFormatting>
  <conditionalFormatting sqref="J3">
    <cfRule type="expression" dxfId="7" priority="10">
      <formula>M10:AR10=""</formula>
    </cfRule>
  </conditionalFormatting>
  <conditionalFormatting sqref="K3">
    <cfRule type="expression" dxfId="4" priority="11">
      <formula>today()&gt;M14:AS14</formula>
    </cfRule>
  </conditionalFormatting>
  <conditionalFormatting sqref="K3">
    <cfRule type="expression" dxfId="5" priority="12">
      <formula>AND(M10:AS10&lt;today()+1, today()&lt;M14:AS14+1)</formula>
    </cfRule>
  </conditionalFormatting>
  <conditionalFormatting sqref="K3">
    <cfRule type="expression" dxfId="2" priority="13">
      <formula>OR(M10:AS10=today()+2, M10:AS10=today()+3)</formula>
    </cfRule>
  </conditionalFormatting>
  <conditionalFormatting sqref="K3">
    <cfRule type="expression" dxfId="6" priority="14">
      <formula>M10:AS10=today()+1</formula>
    </cfRule>
  </conditionalFormatting>
  <conditionalFormatting sqref="K3">
    <cfRule type="expression" dxfId="7" priority="15">
      <formula>M10:AS10=""</formula>
    </cfRule>
  </conditionalFormatting>
  <conditionalFormatting sqref="H3">
    <cfRule type="expression" dxfId="4" priority="16">
      <formula>today()&gt;M14:AQ14</formula>
    </cfRule>
  </conditionalFormatting>
  <conditionalFormatting sqref="H3">
    <cfRule type="expression" dxfId="6" priority="17">
      <formula>M10:AQ10=today()+1</formula>
    </cfRule>
  </conditionalFormatting>
  <conditionalFormatting sqref="H3">
    <cfRule type="expression" dxfId="7" priority="18">
      <formula>M10:AQ10=""</formula>
    </cfRule>
  </conditionalFormatting>
  <conditionalFormatting sqref="H3">
    <cfRule type="expression" dxfId="5" priority="19">
      <formula>AND(M10:AQ10&lt;today()+1, today()&lt;M14:AQ14+1)</formula>
    </cfRule>
  </conditionalFormatting>
  <conditionalFormatting sqref="H3">
    <cfRule type="expression" dxfId="2" priority="20">
      <formula>OR(M10:AQ10=today()+2, M10:AQ10=today()+3)</formula>
    </cfRule>
  </conditionalFormatting>
  <conditionalFormatting sqref="L3">
    <cfRule type="expression" dxfId="4" priority="21">
      <formula>today()&gt;M14:AT14</formula>
    </cfRule>
  </conditionalFormatting>
  <conditionalFormatting sqref="L3">
    <cfRule type="expression" dxfId="5" priority="22">
      <formula>AND(M10:AT10&lt;today()+1, today()&lt;M14:AT14+1)</formula>
    </cfRule>
  </conditionalFormatting>
  <conditionalFormatting sqref="L3">
    <cfRule type="expression" dxfId="2" priority="23">
      <formula>OR(M10:AT10=today()+2, M10:AT10=today()+3)</formula>
    </cfRule>
  </conditionalFormatting>
  <conditionalFormatting sqref="L3">
    <cfRule type="expression" dxfId="6" priority="24">
      <formula>M10:AT10=today()+1</formula>
    </cfRule>
  </conditionalFormatting>
  <conditionalFormatting sqref="L3">
    <cfRule type="expression" dxfId="7" priority="25">
      <formula>M10:AT10=""</formula>
    </cfRule>
  </conditionalFormatting>
  <conditionalFormatting sqref="F3">
    <cfRule type="expression" dxfId="7" priority="26">
      <formula>M10:AR10=""</formula>
    </cfRule>
  </conditionalFormatting>
  <conditionalFormatting sqref="F3">
    <cfRule type="expression" dxfId="5" priority="27">
      <formula>AND(M10:AR10&lt;today()+1, today()&lt;M14:AR14+1)</formula>
    </cfRule>
  </conditionalFormatting>
  <conditionalFormatting sqref="F3">
    <cfRule type="expression" dxfId="4" priority="28">
      <formula>today()&gt;M14:AR14</formula>
    </cfRule>
  </conditionalFormatting>
  <conditionalFormatting sqref="F3">
    <cfRule type="expression" dxfId="6" priority="29">
      <formula>M10:AR10=today()+1</formula>
    </cfRule>
  </conditionalFormatting>
  <conditionalFormatting sqref="F3">
    <cfRule type="expression" dxfId="2" priority="30">
      <formula>OR(M10:AR10=today()+2, M10:AR10=today()+3)</formula>
    </cfRule>
  </conditionalFormatting>
  <conditionalFormatting sqref="G3">
    <cfRule type="expression" dxfId="7" priority="31">
      <formula>M10:AR10=""</formula>
    </cfRule>
  </conditionalFormatting>
  <conditionalFormatting sqref="G3">
    <cfRule type="expression" dxfId="5" priority="32">
      <formula>AND(M10:AR10&lt;today()+1, today()&lt;M14:AR14+1)</formula>
    </cfRule>
  </conditionalFormatting>
  <conditionalFormatting sqref="G3">
    <cfRule type="expression" dxfId="2" priority="33">
      <formula>OR(M10:AR10=today()+2, M10:AR10=today()+3)</formula>
    </cfRule>
  </conditionalFormatting>
  <conditionalFormatting sqref="G3">
    <cfRule type="expression" dxfId="6" priority="34">
      <formula>M10:AR10=today()+1</formula>
    </cfRule>
  </conditionalFormatting>
  <conditionalFormatting sqref="G3">
    <cfRule type="expression" dxfId="4" priority="35">
      <formula>today()&gt;M14:AR14</formula>
    </cfRule>
  </conditionalFormatting>
  <conditionalFormatting sqref="D3">
    <cfRule type="expression" dxfId="7" priority="36">
      <formula>M10:AR10=""</formula>
    </cfRule>
  </conditionalFormatting>
  <conditionalFormatting sqref="D3">
    <cfRule type="expression" dxfId="6" priority="37">
      <formula>M10:AR10=today()+1</formula>
    </cfRule>
  </conditionalFormatting>
  <conditionalFormatting sqref="D3">
    <cfRule type="expression" dxfId="4" priority="38">
      <formula>today()&gt;M14:AR14</formula>
    </cfRule>
  </conditionalFormatting>
  <conditionalFormatting sqref="D3">
    <cfRule type="expression" dxfId="2" priority="39">
      <formula>OR(M10:AR10=today()+2, M10:AR10=today()+3)</formula>
    </cfRule>
  </conditionalFormatting>
  <conditionalFormatting sqref="D3">
    <cfRule type="expression" dxfId="5" priority="40">
      <formula>AND(M10:AR10&lt;today()+1, today()&lt;M14:AR14+1)</formula>
    </cfRule>
  </conditionalFormatting>
  <conditionalFormatting sqref="E3">
    <cfRule type="expression" dxfId="5" priority="41">
      <formula>AND(M10:AR10&lt;today()+1, today()&lt;M14:AR14+1)</formula>
    </cfRule>
  </conditionalFormatting>
  <conditionalFormatting sqref="E3">
    <cfRule type="expression" dxfId="2" priority="42">
      <formula>OR(M10:AR10=today()+2, M10:AR10=today()+3)</formula>
    </cfRule>
  </conditionalFormatting>
  <conditionalFormatting sqref="E3">
    <cfRule type="expression" dxfId="6" priority="43">
      <formula>M10:AR10=today()+1</formula>
    </cfRule>
  </conditionalFormatting>
  <conditionalFormatting sqref="E3">
    <cfRule type="expression" dxfId="7" priority="44">
      <formula>M10:AR10=""</formula>
    </cfRule>
  </conditionalFormatting>
  <conditionalFormatting sqref="E3">
    <cfRule type="expression" dxfId="4" priority="45">
      <formula>today()&gt;M14:AR14</formula>
    </cfRule>
  </conditionalFormatting>
  <conditionalFormatting sqref="C20">
    <cfRule type="expression" dxfId="8" priority="46">
      <formula>and(E20&gt;E18, E20&gt;0)</formula>
    </cfRule>
  </conditionalFormatting>
  <conditionalFormatting sqref="C3">
    <cfRule type="expression" dxfId="5" priority="47">
      <formula>AND(M10:AR10&lt;today()+1, today()&lt;M14:AR14+1)</formula>
    </cfRule>
  </conditionalFormatting>
  <conditionalFormatting sqref="C3">
    <cfRule type="expression" dxfId="7" priority="48">
      <formula>M10:AR10=""</formula>
    </cfRule>
  </conditionalFormatting>
  <conditionalFormatting sqref="C3">
    <cfRule type="expression" dxfId="2" priority="49">
      <formula>OR(M10:AR10=today()+2, M10:AR10=today()+3)</formula>
    </cfRule>
  </conditionalFormatting>
  <conditionalFormatting sqref="C3">
    <cfRule type="expression" dxfId="4" priority="50">
      <formula>today()&gt;M14:AR14</formula>
    </cfRule>
  </conditionalFormatting>
  <conditionalFormatting sqref="C20">
    <cfRule type="expression" dxfId="9" priority="51">
      <formula>and(E20&gt;=E21, E20&gt;0)</formula>
    </cfRule>
  </conditionalFormatting>
  <conditionalFormatting sqref="C20">
    <cfRule type="expression" dxfId="10" priority="52">
      <formula>and(E20=E18, E20&gt;0)</formula>
    </cfRule>
  </conditionalFormatting>
  <conditionalFormatting sqref="C3">
    <cfRule type="expression" dxfId="6" priority="53">
      <formula>M10:AR10=today()+1</formula>
    </cfRule>
  </conditionalFormatting>
  <conditionalFormatting sqref="M3:BJ3">
    <cfRule type="expression" dxfId="7" priority="54">
      <formula>M10:AT10=""</formula>
    </cfRule>
  </conditionalFormatting>
  <conditionalFormatting sqref="M3:BJ3">
    <cfRule type="expression" dxfId="5" priority="55">
      <formula>AND(M10:AT10&lt;today()+1, today()&lt;M14:AT14+1)</formula>
    </cfRule>
  </conditionalFormatting>
  <conditionalFormatting sqref="M3:BJ3">
    <cfRule type="expression" dxfId="6" priority="56">
      <formula>M10:AT10=today()+1</formula>
    </cfRule>
  </conditionalFormatting>
  <conditionalFormatting sqref="M3:BJ3">
    <cfRule type="expression" dxfId="2" priority="57">
      <formula>OR(M10:AT10=today()+2, M10:AT10=today()+3)</formula>
    </cfRule>
  </conditionalFormatting>
  <conditionalFormatting sqref="M3:BJ3">
    <cfRule type="expression" dxfId="4" priority="58">
      <formula>today()&gt;M14:AT14</formula>
    </cfRule>
  </conditionalFormatting>
  <conditionalFormatting sqref="C20:BJ20">
    <cfRule type="cellIs" dxfId="1" priority="59" operator="equal">
      <formula>0</formula>
    </cfRule>
  </conditionalFormatting>
  <conditionalFormatting sqref="D20:BJ20">
    <cfRule type="expression" dxfId="8" priority="60">
      <formula>and(D20&gt;D18, D20&gt;0)</formula>
    </cfRule>
  </conditionalFormatting>
  <conditionalFormatting sqref="D20:BJ20">
    <cfRule type="expression" dxfId="10" priority="61">
      <formula>and(D20=D18, D20&gt;0)</formula>
    </cfRule>
  </conditionalFormatting>
  <conditionalFormatting sqref="D20:BJ20">
    <cfRule type="expression" dxfId="9" priority="62">
      <formula>and(D20&gt;=D21, D20&gt;0)</formula>
    </cfRule>
  </conditionalFormatting>
  <conditionalFormatting sqref="A10:BJ10">
    <cfRule type="timePeriod" dxfId="1" priority="63" timePeriod="today"/>
  </conditionalFormatting>
  <conditionalFormatting sqref="C14:BJ14">
    <cfRule type="timePeriod" dxfId="1" priority="64" timePeriod="today"/>
  </conditionalFormatting>
  <conditionalFormatting sqref="A10:BJ10">
    <cfRule type="timePeriod" dxfId="0" priority="65" timePeriod="tomorrow"/>
  </conditionalFormatting>
  <conditionalFormatting sqref="C14:BJ14">
    <cfRule type="timePeriod" dxfId="0" priority="66" timePeriod="tomorrow"/>
  </conditionalFormatting>
  <conditionalFormatting sqref="C9:BJ9">
    <cfRule type="cellIs" dxfId="11" priority="67" operator="equal">
      <formula>"Delivery"</formula>
    </cfRule>
  </conditionalFormatting>
  <conditionalFormatting sqref="C9:BJ9">
    <cfRule type="cellIs" dxfId="3" priority="68" operator="equal">
      <formula>"Pick Up"</formula>
    </cfRule>
  </conditionalFormatting>
  <conditionalFormatting sqref="C24:BJ55">
    <cfRule type="containsBlanks" dxfId="12" priority="69">
      <formula>LEN(TRIM(C24))=0</formula>
    </cfRule>
  </conditionalFormatting>
  <dataValidations>
    <dataValidation type="list" allowBlank="1" sqref="C24:BJ24 C28:BJ28 C32:BJ32 C36:BJ36 C40:BJ40 C44:BJ44 C48:BJ48 C52:BJ52">
      <formula1>Inventory!$E$4:$E$50</formula1>
    </dataValidation>
    <dataValidation type="list" allowBlank="1" sqref="C22:BJ22">
      <formula1>Inventory!$K$4:$K$8</formula1>
    </dataValidation>
    <dataValidation type="custom" allowBlank="1" showDropDown="1" sqref="C10:BJ10 C12:BJ12 C14:BJ14">
      <formula1>OR(NOT(ISERROR(DATEVALUE(C10))), AND(ISNUMBER(C10), LEFT(CELL("format", C10))="D"))</formula1>
    </dataValidation>
    <dataValidation type="list" allowBlank="1" sqref="C9:BJ9">
      <formula1>"Delivery,Pick Up"</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2" width="4.5"/>
    <col customWidth="1" min="33" max="33" width="12.63"/>
    <col customWidth="1" hidden="1" min="34" max="35" width="12.63"/>
  </cols>
  <sheetData>
    <row r="1">
      <c r="A1" s="185"/>
      <c r="B1" s="186" t="s">
        <v>191</v>
      </c>
      <c r="E1" s="187" t="s">
        <v>192</v>
      </c>
      <c r="J1" s="188"/>
      <c r="K1" s="189"/>
      <c r="L1" s="189"/>
      <c r="M1" s="190"/>
      <c r="N1" s="189"/>
      <c r="O1" s="189"/>
      <c r="P1" s="188"/>
      <c r="Q1" s="191"/>
      <c r="R1" s="191"/>
      <c r="S1" s="191"/>
      <c r="T1" s="191"/>
      <c r="U1" s="191"/>
      <c r="V1" s="191"/>
      <c r="W1" s="191"/>
      <c r="X1" s="191"/>
      <c r="Y1" s="191"/>
      <c r="Z1" s="191"/>
      <c r="AA1" s="191"/>
      <c r="AB1" s="191"/>
      <c r="AC1" s="191"/>
      <c r="AD1" s="191"/>
      <c r="AE1" s="191"/>
      <c r="AF1" s="191"/>
      <c r="AG1" s="191"/>
      <c r="AH1" s="191"/>
      <c r="AI1" s="191"/>
    </row>
    <row r="2">
      <c r="A2" s="192" t="s">
        <v>193</v>
      </c>
      <c r="B2" s="193" t="s">
        <v>194</v>
      </c>
      <c r="C2" s="194" t="s">
        <v>195</v>
      </c>
      <c r="D2" s="193" t="s">
        <v>196</v>
      </c>
      <c r="E2" s="194" t="s">
        <v>197</v>
      </c>
      <c r="F2" s="193" t="s">
        <v>198</v>
      </c>
      <c r="G2" s="194" t="s">
        <v>199</v>
      </c>
      <c r="H2" s="193" t="s">
        <v>200</v>
      </c>
      <c r="I2" s="194" t="s">
        <v>194</v>
      </c>
      <c r="J2" s="193" t="s">
        <v>195</v>
      </c>
      <c r="K2" s="194" t="s">
        <v>196</v>
      </c>
      <c r="L2" s="193" t="s">
        <v>197</v>
      </c>
      <c r="M2" s="194" t="s">
        <v>198</v>
      </c>
      <c r="N2" s="193" t="s">
        <v>199</v>
      </c>
      <c r="O2" s="194" t="s">
        <v>200</v>
      </c>
      <c r="P2" s="193" t="s">
        <v>194</v>
      </c>
      <c r="Q2" s="194" t="s">
        <v>195</v>
      </c>
      <c r="R2" s="193" t="s">
        <v>196</v>
      </c>
      <c r="S2" s="194" t="s">
        <v>197</v>
      </c>
      <c r="T2" s="193" t="s">
        <v>198</v>
      </c>
      <c r="U2" s="194" t="s">
        <v>199</v>
      </c>
      <c r="V2" s="193" t="s">
        <v>200</v>
      </c>
      <c r="W2" s="194" t="s">
        <v>194</v>
      </c>
      <c r="X2" s="193" t="s">
        <v>195</v>
      </c>
      <c r="Y2" s="194" t="s">
        <v>196</v>
      </c>
      <c r="Z2" s="193" t="s">
        <v>197</v>
      </c>
      <c r="AA2" s="194" t="s">
        <v>198</v>
      </c>
      <c r="AB2" s="193" t="s">
        <v>199</v>
      </c>
      <c r="AC2" s="194" t="s">
        <v>200</v>
      </c>
      <c r="AD2" s="193" t="s">
        <v>194</v>
      </c>
      <c r="AE2" s="194" t="s">
        <v>195</v>
      </c>
      <c r="AF2" s="193" t="s">
        <v>196</v>
      </c>
      <c r="AG2" s="195" t="s">
        <v>201</v>
      </c>
      <c r="AH2" s="195" t="s">
        <v>202</v>
      </c>
      <c r="AI2" s="196" t="s">
        <v>203</v>
      </c>
    </row>
    <row r="3">
      <c r="A3" s="197"/>
      <c r="B3" s="198">
        <v>1.0</v>
      </c>
      <c r="C3" s="198">
        <v>2.0</v>
      </c>
      <c r="D3" s="198">
        <v>3.0</v>
      </c>
      <c r="E3" s="198">
        <v>4.0</v>
      </c>
      <c r="F3" s="198">
        <v>5.0</v>
      </c>
      <c r="G3" s="198">
        <v>6.0</v>
      </c>
      <c r="H3" s="198">
        <v>7.0</v>
      </c>
      <c r="I3" s="198">
        <v>8.0</v>
      </c>
      <c r="J3" s="198">
        <v>9.0</v>
      </c>
      <c r="K3" s="198">
        <v>10.0</v>
      </c>
      <c r="L3" s="198">
        <v>11.0</v>
      </c>
      <c r="M3" s="198">
        <v>12.0</v>
      </c>
      <c r="N3" s="198">
        <v>13.0</v>
      </c>
      <c r="O3" s="198">
        <v>14.0</v>
      </c>
      <c r="P3" s="198">
        <v>15.0</v>
      </c>
      <c r="Q3" s="198">
        <v>16.0</v>
      </c>
      <c r="R3" s="198">
        <v>17.0</v>
      </c>
      <c r="S3" s="198">
        <v>18.0</v>
      </c>
      <c r="T3" s="198">
        <v>19.0</v>
      </c>
      <c r="U3" s="198">
        <v>20.0</v>
      </c>
      <c r="V3" s="198">
        <v>21.0</v>
      </c>
      <c r="W3" s="198">
        <v>22.0</v>
      </c>
      <c r="X3" s="198">
        <v>23.0</v>
      </c>
      <c r="Y3" s="198">
        <v>24.0</v>
      </c>
      <c r="Z3" s="198">
        <v>25.0</v>
      </c>
      <c r="AA3" s="198">
        <v>26.0</v>
      </c>
      <c r="AB3" s="198">
        <v>27.0</v>
      </c>
      <c r="AC3" s="198">
        <v>28.0</v>
      </c>
      <c r="AD3" s="198">
        <v>29.0</v>
      </c>
      <c r="AE3" s="198">
        <v>30.0</v>
      </c>
      <c r="AF3" s="199">
        <v>31.0</v>
      </c>
      <c r="AG3" s="102"/>
      <c r="AH3" s="102"/>
      <c r="AI3" s="140"/>
    </row>
    <row r="4">
      <c r="A4" s="167" t="s">
        <v>173</v>
      </c>
      <c r="B4" s="200">
        <v>150.0</v>
      </c>
      <c r="C4" s="201">
        <v>150.0</v>
      </c>
      <c r="D4" s="201">
        <v>130.0</v>
      </c>
      <c r="E4" s="202">
        <v>130.0</v>
      </c>
      <c r="F4" s="202">
        <v>150.0</v>
      </c>
      <c r="G4" s="202">
        <v>150.0</v>
      </c>
      <c r="H4" s="202">
        <v>150.0</v>
      </c>
      <c r="I4" s="202">
        <v>125.0</v>
      </c>
      <c r="J4" s="202">
        <v>125.0</v>
      </c>
      <c r="K4" s="202">
        <v>150.0</v>
      </c>
      <c r="L4" s="202">
        <v>90.0</v>
      </c>
      <c r="M4" s="202">
        <v>90.0</v>
      </c>
      <c r="N4" s="202">
        <v>150.0</v>
      </c>
      <c r="O4" s="202">
        <v>150.0</v>
      </c>
      <c r="P4" s="202">
        <v>150.0</v>
      </c>
      <c r="Q4" s="202">
        <v>150.0</v>
      </c>
      <c r="R4" s="202">
        <v>140.0</v>
      </c>
      <c r="S4" s="202">
        <v>140.0</v>
      </c>
      <c r="T4" s="202">
        <v>150.0</v>
      </c>
      <c r="U4" s="202">
        <v>120.0</v>
      </c>
      <c r="V4" s="202">
        <v>120.0</v>
      </c>
      <c r="W4" s="202">
        <v>150.0</v>
      </c>
      <c r="X4" s="202">
        <v>150.0</v>
      </c>
      <c r="Y4" s="202">
        <v>150.0</v>
      </c>
      <c r="Z4" s="203">
        <v>150.0</v>
      </c>
      <c r="AA4" s="203">
        <v>150.0</v>
      </c>
      <c r="AB4" s="203">
        <v>150.0</v>
      </c>
      <c r="AC4" s="203">
        <v>150.0</v>
      </c>
      <c r="AD4" s="203">
        <v>150.0</v>
      </c>
      <c r="AE4" s="203">
        <v>150.0</v>
      </c>
      <c r="AF4" s="204">
        <v>150.0</v>
      </c>
      <c r="AG4" s="204">
        <v>290.0</v>
      </c>
      <c r="AH4" s="205">
        <f>VLOOKUP(A4,Inventory!$E$4:$G$30, 3, false)</f>
        <v>150</v>
      </c>
      <c r="AI4" s="205">
        <f t="shared" ref="AI4:AI8" si="1">round(AG4/AH4, 0)</f>
        <v>2</v>
      </c>
    </row>
    <row r="5">
      <c r="A5" s="167" t="s">
        <v>174</v>
      </c>
      <c r="B5" s="200">
        <v>20.0</v>
      </c>
      <c r="C5" s="202">
        <v>20.0</v>
      </c>
      <c r="D5" s="202">
        <v>20.0</v>
      </c>
      <c r="E5" s="202">
        <v>20.0</v>
      </c>
      <c r="F5" s="202">
        <v>16.0</v>
      </c>
      <c r="G5" s="202">
        <v>16.0</v>
      </c>
      <c r="H5" s="202">
        <v>20.0</v>
      </c>
      <c r="I5" s="202">
        <v>15.0</v>
      </c>
      <c r="J5" s="202">
        <v>15.0</v>
      </c>
      <c r="K5" s="202">
        <v>20.0</v>
      </c>
      <c r="L5" s="202">
        <v>10.0</v>
      </c>
      <c r="M5" s="202">
        <v>10.0</v>
      </c>
      <c r="N5" s="202">
        <v>20.0</v>
      </c>
      <c r="O5" s="202">
        <v>20.0</v>
      </c>
      <c r="P5" s="202">
        <v>20.0</v>
      </c>
      <c r="Q5" s="202">
        <v>20.0</v>
      </c>
      <c r="R5" s="202">
        <v>20.0</v>
      </c>
      <c r="S5" s="202">
        <v>20.0</v>
      </c>
      <c r="T5" s="202">
        <v>20.0</v>
      </c>
      <c r="U5" s="202">
        <v>14.0</v>
      </c>
      <c r="V5" s="202">
        <v>14.0</v>
      </c>
      <c r="W5" s="202">
        <v>20.0</v>
      </c>
      <c r="X5" s="202">
        <v>20.0</v>
      </c>
      <c r="Y5" s="202">
        <v>20.0</v>
      </c>
      <c r="Z5" s="203">
        <v>20.0</v>
      </c>
      <c r="AA5" s="203">
        <v>20.0</v>
      </c>
      <c r="AB5" s="203">
        <v>20.0</v>
      </c>
      <c r="AC5" s="203">
        <v>20.0</v>
      </c>
      <c r="AD5" s="203">
        <v>20.0</v>
      </c>
      <c r="AE5" s="203">
        <v>20.0</v>
      </c>
      <c r="AF5" s="204">
        <v>20.0</v>
      </c>
      <c r="AG5" s="204">
        <v>200.0</v>
      </c>
      <c r="AH5" s="205">
        <f>VLOOKUP(A5,Inventory!$E$4:$G$30, 3, false)</f>
        <v>20</v>
      </c>
      <c r="AI5" s="205">
        <f t="shared" si="1"/>
        <v>10</v>
      </c>
    </row>
    <row r="6">
      <c r="A6" s="167" t="s">
        <v>183</v>
      </c>
      <c r="B6" s="200">
        <v>24.0</v>
      </c>
      <c r="C6" s="202">
        <v>24.0</v>
      </c>
      <c r="D6" s="202">
        <v>18.0</v>
      </c>
      <c r="E6" s="202">
        <v>18.0</v>
      </c>
      <c r="F6" s="202">
        <v>24.0</v>
      </c>
      <c r="G6" s="202">
        <v>24.0</v>
      </c>
      <c r="H6" s="202">
        <v>24.0</v>
      </c>
      <c r="I6" s="202">
        <v>19.0</v>
      </c>
      <c r="J6" s="202">
        <v>19.0</v>
      </c>
      <c r="K6" s="202">
        <v>24.0</v>
      </c>
      <c r="L6" s="202">
        <v>9.0</v>
      </c>
      <c r="M6" s="202">
        <v>9.0</v>
      </c>
      <c r="N6" s="202">
        <v>24.0</v>
      </c>
      <c r="O6" s="202">
        <v>24.0</v>
      </c>
      <c r="P6" s="202">
        <v>24.0</v>
      </c>
      <c r="Q6" s="202">
        <v>24.0</v>
      </c>
      <c r="R6" s="202">
        <v>21.0</v>
      </c>
      <c r="S6" s="202">
        <v>21.0</v>
      </c>
      <c r="T6" s="202">
        <v>24.0</v>
      </c>
      <c r="U6" s="202">
        <v>18.0</v>
      </c>
      <c r="V6" s="202">
        <v>18.0</v>
      </c>
      <c r="W6" s="202">
        <v>24.0</v>
      </c>
      <c r="X6" s="202">
        <v>24.0</v>
      </c>
      <c r="Y6" s="202">
        <v>24.0</v>
      </c>
      <c r="Z6" s="203">
        <v>24.0</v>
      </c>
      <c r="AA6" s="203">
        <v>24.0</v>
      </c>
      <c r="AB6" s="203">
        <v>24.0</v>
      </c>
      <c r="AC6" s="203">
        <v>24.0</v>
      </c>
      <c r="AD6" s="203">
        <v>24.0</v>
      </c>
      <c r="AE6" s="203">
        <v>24.0</v>
      </c>
      <c r="AF6" s="204">
        <v>24.0</v>
      </c>
      <c r="AG6" s="204">
        <v>350.0</v>
      </c>
      <c r="AH6" s="205">
        <f>VLOOKUP(A6,Inventory!$E$4:$G$30, 3, false)</f>
        <v>24</v>
      </c>
      <c r="AI6" s="205">
        <f t="shared" si="1"/>
        <v>15</v>
      </c>
    </row>
    <row r="7">
      <c r="A7" s="167" t="s">
        <v>180</v>
      </c>
      <c r="B7" s="200">
        <v>24.0</v>
      </c>
      <c r="C7" s="202">
        <v>24.0</v>
      </c>
      <c r="D7" s="202">
        <v>18.0</v>
      </c>
      <c r="E7" s="202">
        <v>18.0</v>
      </c>
      <c r="F7" s="202">
        <v>24.0</v>
      </c>
      <c r="G7" s="202">
        <v>24.0</v>
      </c>
      <c r="H7" s="202">
        <v>24.0</v>
      </c>
      <c r="I7" s="202">
        <v>24.0</v>
      </c>
      <c r="J7" s="202">
        <v>24.0</v>
      </c>
      <c r="K7" s="202">
        <v>24.0</v>
      </c>
      <c r="L7" s="202">
        <v>24.0</v>
      </c>
      <c r="M7" s="202">
        <v>24.0</v>
      </c>
      <c r="N7" s="202">
        <v>24.0</v>
      </c>
      <c r="O7" s="202">
        <v>24.0</v>
      </c>
      <c r="P7" s="202">
        <v>24.0</v>
      </c>
      <c r="Q7" s="202">
        <v>24.0</v>
      </c>
      <c r="R7" s="202">
        <v>24.0</v>
      </c>
      <c r="S7" s="202">
        <v>24.0</v>
      </c>
      <c r="T7" s="202">
        <v>24.0</v>
      </c>
      <c r="U7" s="202">
        <v>24.0</v>
      </c>
      <c r="V7" s="202">
        <v>24.0</v>
      </c>
      <c r="W7" s="202">
        <v>24.0</v>
      </c>
      <c r="X7" s="202">
        <v>24.0</v>
      </c>
      <c r="Y7" s="202">
        <v>24.0</v>
      </c>
      <c r="Z7" s="203">
        <v>24.0</v>
      </c>
      <c r="AA7" s="203">
        <v>24.0</v>
      </c>
      <c r="AB7" s="203">
        <v>24.0</v>
      </c>
      <c r="AC7" s="203">
        <v>24.0</v>
      </c>
      <c r="AD7" s="203">
        <v>24.0</v>
      </c>
      <c r="AE7" s="203">
        <v>24.0</v>
      </c>
      <c r="AF7" s="204">
        <v>24.0</v>
      </c>
      <c r="AG7" s="204">
        <v>12.0</v>
      </c>
      <c r="AH7" s="205">
        <f>VLOOKUP(A7,Inventory!$E$4:$G$30, 3, false)</f>
        <v>24</v>
      </c>
      <c r="AI7" s="205">
        <f t="shared" si="1"/>
        <v>1</v>
      </c>
    </row>
    <row r="8">
      <c r="A8" s="167" t="s">
        <v>186</v>
      </c>
      <c r="B8" s="200">
        <v>5.0</v>
      </c>
      <c r="C8" s="202">
        <v>5.0</v>
      </c>
      <c r="D8" s="202">
        <v>4.0</v>
      </c>
      <c r="E8" s="202">
        <v>4.0</v>
      </c>
      <c r="F8" s="202">
        <v>5.0</v>
      </c>
      <c r="G8" s="202">
        <v>5.0</v>
      </c>
      <c r="H8" s="202">
        <v>5.0</v>
      </c>
      <c r="I8" s="202">
        <v>5.0</v>
      </c>
      <c r="J8" s="202">
        <v>5.0</v>
      </c>
      <c r="K8" s="202">
        <v>5.0</v>
      </c>
      <c r="L8" s="202">
        <v>5.0</v>
      </c>
      <c r="M8" s="202">
        <v>5.0</v>
      </c>
      <c r="N8" s="202">
        <v>5.0</v>
      </c>
      <c r="O8" s="202">
        <v>5.0</v>
      </c>
      <c r="P8" s="202">
        <v>5.0</v>
      </c>
      <c r="Q8" s="202">
        <v>5.0</v>
      </c>
      <c r="R8" s="202">
        <v>5.0</v>
      </c>
      <c r="S8" s="202">
        <v>5.0</v>
      </c>
      <c r="T8" s="202">
        <v>5.0</v>
      </c>
      <c r="U8" s="202">
        <v>5.0</v>
      </c>
      <c r="V8" s="202">
        <v>5.0</v>
      </c>
      <c r="W8" s="202">
        <v>5.0</v>
      </c>
      <c r="X8" s="202">
        <v>5.0</v>
      </c>
      <c r="Y8" s="202">
        <v>5.0</v>
      </c>
      <c r="Z8" s="203">
        <v>5.0</v>
      </c>
      <c r="AA8" s="203">
        <v>5.0</v>
      </c>
      <c r="AB8" s="203">
        <v>5.0</v>
      </c>
      <c r="AC8" s="203">
        <v>5.0</v>
      </c>
      <c r="AD8" s="203">
        <v>5.0</v>
      </c>
      <c r="AE8" s="203">
        <v>5.0</v>
      </c>
      <c r="AF8" s="204">
        <v>5.0</v>
      </c>
      <c r="AG8" s="204">
        <v>8.0</v>
      </c>
      <c r="AH8" s="205">
        <f>VLOOKUP(A8,Inventory!$E$4:$G$30, 3, false)</f>
        <v>5</v>
      </c>
      <c r="AI8" s="205">
        <f t="shared" si="1"/>
        <v>2</v>
      </c>
    </row>
    <row r="9">
      <c r="A9" s="206" t="s">
        <v>204</v>
      </c>
      <c r="B9" s="207">
        <v>2.0</v>
      </c>
      <c r="C9" s="208">
        <v>2.0</v>
      </c>
      <c r="D9" s="208">
        <v>2.0</v>
      </c>
      <c r="E9" s="208">
        <v>2.0</v>
      </c>
      <c r="F9" s="208">
        <v>2.0</v>
      </c>
      <c r="G9" s="208">
        <v>2.0</v>
      </c>
      <c r="H9" s="208">
        <v>2.0</v>
      </c>
      <c r="I9" s="208">
        <v>2.0</v>
      </c>
      <c r="J9" s="208">
        <v>2.0</v>
      </c>
      <c r="K9" s="208">
        <v>2.0</v>
      </c>
      <c r="L9" s="208">
        <v>2.0</v>
      </c>
      <c r="M9" s="208">
        <v>2.0</v>
      </c>
      <c r="N9" s="208">
        <v>2.0</v>
      </c>
      <c r="O9" s="208">
        <v>2.0</v>
      </c>
      <c r="P9" s="208">
        <v>2.0</v>
      </c>
      <c r="Q9" s="208">
        <v>2.0</v>
      </c>
      <c r="R9" s="208">
        <v>2.0</v>
      </c>
      <c r="S9" s="208">
        <v>2.0</v>
      </c>
      <c r="T9" s="208">
        <v>2.0</v>
      </c>
      <c r="U9" s="208">
        <v>2.0</v>
      </c>
      <c r="V9" s="208">
        <v>2.0</v>
      </c>
      <c r="W9" s="208">
        <v>2.0</v>
      </c>
      <c r="X9" s="208">
        <v>2.0</v>
      </c>
      <c r="Y9" s="208">
        <v>2.0</v>
      </c>
      <c r="Z9" s="209">
        <v>2.0</v>
      </c>
      <c r="AA9" s="209">
        <v>2.0</v>
      </c>
      <c r="AB9" s="209">
        <v>2.0</v>
      </c>
      <c r="AC9" s="209">
        <v>2.0</v>
      </c>
      <c r="AD9" s="209">
        <v>2.0</v>
      </c>
      <c r="AE9" s="209">
        <v>2.0</v>
      </c>
      <c r="AF9" s="210">
        <v>2.0</v>
      </c>
      <c r="AG9" s="210">
        <v>0.0</v>
      </c>
      <c r="AH9" s="211">
        <f>VLOOKUP(A9,Inventory!$E$4:$G$30, 3, false)</f>
        <v>2</v>
      </c>
      <c r="AI9" s="211"/>
    </row>
    <row r="10">
      <c r="A10" s="212"/>
      <c r="B10" s="200"/>
      <c r="C10" s="3"/>
      <c r="D10" s="3"/>
      <c r="E10" s="200"/>
      <c r="F10" s="3"/>
      <c r="G10" s="3"/>
      <c r="H10" s="3"/>
      <c r="I10" s="3"/>
      <c r="J10" s="3"/>
      <c r="K10" s="3"/>
      <c r="L10" s="3"/>
      <c r="M10" s="3"/>
      <c r="N10" s="3"/>
      <c r="O10" s="3"/>
      <c r="P10" s="3"/>
      <c r="Q10" s="3"/>
      <c r="R10" s="3"/>
      <c r="S10" s="3"/>
      <c r="T10" s="3"/>
      <c r="U10" s="3"/>
      <c r="V10" s="3"/>
      <c r="W10" s="3"/>
      <c r="X10" s="3"/>
      <c r="Y10" s="3"/>
      <c r="Z10" s="213"/>
      <c r="AA10" s="213"/>
      <c r="AB10" s="213"/>
      <c r="AC10" s="213"/>
      <c r="AD10" s="213"/>
      <c r="AE10" s="213"/>
      <c r="AF10" s="213"/>
      <c r="AG10" s="213"/>
      <c r="AH10" s="213"/>
      <c r="AI10" s="213"/>
    </row>
    <row r="11">
      <c r="A11" s="200"/>
      <c r="B11" s="200"/>
      <c r="C11" s="3"/>
      <c r="D11" s="3"/>
      <c r="E11" s="3"/>
      <c r="F11" s="3"/>
      <c r="G11" s="3"/>
      <c r="H11" s="200"/>
      <c r="I11" s="3"/>
      <c r="J11" s="3"/>
      <c r="K11" s="3"/>
      <c r="L11" s="3"/>
      <c r="M11" s="3"/>
      <c r="N11" s="3"/>
      <c r="O11" s="3"/>
      <c r="P11" s="3"/>
      <c r="Q11" s="3"/>
      <c r="R11" s="3"/>
      <c r="S11" s="3"/>
      <c r="T11" s="3"/>
      <c r="U11" s="3"/>
      <c r="V11" s="3"/>
      <c r="W11" s="3"/>
      <c r="X11" s="3"/>
      <c r="Y11" s="3"/>
      <c r="Z11" s="213"/>
      <c r="AA11" s="213"/>
      <c r="AB11" s="213"/>
      <c r="AC11" s="213"/>
      <c r="AD11" s="213"/>
      <c r="AE11" s="213"/>
      <c r="AF11" s="213"/>
      <c r="AG11" s="213"/>
      <c r="AH11" s="213"/>
      <c r="AI11" s="213"/>
    </row>
    <row r="12">
      <c r="A12" s="200"/>
      <c r="B12" s="200"/>
      <c r="C12" s="3"/>
      <c r="D12" s="3"/>
      <c r="E12" s="3"/>
      <c r="F12" s="3"/>
      <c r="G12" s="3"/>
      <c r="H12" s="3"/>
      <c r="I12" s="3"/>
      <c r="J12" s="3"/>
      <c r="K12" s="3"/>
      <c r="L12" s="3"/>
      <c r="M12" s="3"/>
      <c r="N12" s="3"/>
      <c r="O12" s="3"/>
      <c r="P12" s="3"/>
      <c r="Q12" s="3"/>
      <c r="R12" s="3"/>
      <c r="S12" s="3"/>
      <c r="T12" s="3"/>
      <c r="U12" s="3"/>
      <c r="V12" s="3"/>
      <c r="W12" s="3"/>
      <c r="X12" s="3"/>
      <c r="Y12" s="3"/>
      <c r="Z12" s="213"/>
      <c r="AA12" s="213"/>
      <c r="AB12" s="213"/>
      <c r="AC12" s="213"/>
      <c r="AD12" s="213"/>
      <c r="AE12" s="213"/>
      <c r="AF12" s="213"/>
      <c r="AG12" s="213"/>
      <c r="AH12" s="213"/>
      <c r="AI12" s="213"/>
    </row>
    <row r="13">
      <c r="A13" s="200"/>
      <c r="B13" s="200"/>
      <c r="C13" s="3"/>
      <c r="D13" s="3"/>
      <c r="E13" s="3"/>
      <c r="F13" s="3"/>
      <c r="G13" s="3"/>
      <c r="H13" s="200"/>
      <c r="I13" s="3"/>
      <c r="J13" s="3"/>
      <c r="K13" s="3"/>
      <c r="L13" s="3"/>
      <c r="M13" s="3"/>
      <c r="N13" s="3"/>
      <c r="O13" s="3"/>
      <c r="P13" s="3"/>
      <c r="Q13" s="3"/>
      <c r="R13" s="3"/>
      <c r="S13" s="3"/>
      <c r="T13" s="3"/>
      <c r="U13" s="3"/>
      <c r="V13" s="3"/>
      <c r="W13" s="3"/>
      <c r="X13" s="3"/>
      <c r="Y13" s="3"/>
      <c r="Z13" s="213"/>
      <c r="AA13" s="213"/>
      <c r="AB13" s="213"/>
      <c r="AC13" s="213"/>
      <c r="AD13" s="213"/>
      <c r="AE13" s="213"/>
      <c r="AF13" s="213"/>
      <c r="AG13" s="213"/>
      <c r="AH13" s="213"/>
      <c r="AI13" s="213"/>
    </row>
    <row r="14">
      <c r="A14" s="200"/>
      <c r="B14" s="200"/>
      <c r="C14" s="3"/>
      <c r="D14" s="3"/>
      <c r="E14" s="3"/>
      <c r="F14" s="3"/>
      <c r="G14" s="3"/>
      <c r="H14" s="3"/>
      <c r="I14" s="3"/>
      <c r="J14" s="3"/>
      <c r="K14" s="3"/>
      <c r="L14" s="3"/>
      <c r="M14" s="3"/>
      <c r="N14" s="3"/>
      <c r="O14" s="3"/>
      <c r="P14" s="3"/>
      <c r="Q14" s="3"/>
      <c r="R14" s="3"/>
      <c r="S14" s="3"/>
      <c r="T14" s="3"/>
      <c r="U14" s="3"/>
      <c r="V14" s="3"/>
      <c r="W14" s="3"/>
      <c r="X14" s="3"/>
      <c r="Y14" s="3"/>
      <c r="Z14" s="213"/>
      <c r="AA14" s="213"/>
      <c r="AB14" s="213"/>
      <c r="AC14" s="213"/>
      <c r="AD14" s="213"/>
      <c r="AE14" s="213"/>
      <c r="AF14" s="213"/>
      <c r="AG14" s="213"/>
      <c r="AH14" s="213"/>
      <c r="AI14" s="213"/>
    </row>
    <row r="15">
      <c r="A15" s="200"/>
      <c r="B15" s="200"/>
      <c r="C15" s="3"/>
      <c r="D15" s="3"/>
      <c r="E15" s="3"/>
      <c r="F15" s="3"/>
      <c r="G15" s="3"/>
      <c r="H15" s="3"/>
      <c r="I15" s="3"/>
      <c r="J15" s="3"/>
      <c r="K15" s="3"/>
      <c r="L15" s="3"/>
      <c r="M15" s="3"/>
      <c r="N15" s="3"/>
      <c r="O15" s="3"/>
      <c r="P15" s="3"/>
      <c r="Q15" s="3"/>
      <c r="R15" s="3"/>
      <c r="S15" s="3"/>
      <c r="T15" s="3"/>
      <c r="U15" s="3"/>
      <c r="V15" s="3"/>
      <c r="W15" s="3"/>
      <c r="X15" s="3"/>
      <c r="Y15" s="3"/>
      <c r="Z15" s="213"/>
      <c r="AA15" s="213"/>
      <c r="AB15" s="213"/>
      <c r="AC15" s="213"/>
      <c r="AD15" s="213"/>
      <c r="AE15" s="213"/>
      <c r="AF15" s="213"/>
      <c r="AG15" s="213"/>
      <c r="AH15" s="213"/>
      <c r="AI15" s="213"/>
    </row>
  </sheetData>
  <mergeCells count="6">
    <mergeCell ref="B1:D1"/>
    <mergeCell ref="E1:I1"/>
    <mergeCell ref="A2:A3"/>
    <mergeCell ref="AG2:AG3"/>
    <mergeCell ref="AH2:AH3"/>
    <mergeCell ref="AI2:AI3"/>
  </mergeCells>
  <conditionalFormatting sqref="B4:AF4">
    <cfRule type="cellIs" dxfId="3" priority="1" operator="greaterThanOrEqual">
      <formula>150</formula>
    </cfRule>
  </conditionalFormatting>
  <conditionalFormatting sqref="B4:AF4">
    <cfRule type="cellIs" dxfId="9" priority="2" operator="greaterThan">
      <formula>75</formula>
    </cfRule>
  </conditionalFormatting>
  <conditionalFormatting sqref="B4:AF4">
    <cfRule type="cellIs" dxfId="1" priority="3" operator="lessThan">
      <formula>0</formula>
    </cfRule>
  </conditionalFormatting>
  <conditionalFormatting sqref="B4:AF4">
    <cfRule type="cellIs" dxfId="0" priority="4" operator="equal">
      <formula>0</formula>
    </cfRule>
  </conditionalFormatting>
  <conditionalFormatting sqref="B4:AF4">
    <cfRule type="cellIs" dxfId="13" priority="5" operator="lessThanOrEqual">
      <formula>75</formula>
    </cfRule>
  </conditionalFormatting>
  <conditionalFormatting sqref="B5:AF5">
    <cfRule type="cellIs" dxfId="14" priority="6" operator="lessThan">
      <formula>0</formula>
    </cfRule>
  </conditionalFormatting>
  <conditionalFormatting sqref="B5:AF5">
    <cfRule type="cellIs" dxfId="0" priority="7" operator="equal">
      <formula>0</formula>
    </cfRule>
  </conditionalFormatting>
  <conditionalFormatting sqref="B5:AF5">
    <cfRule type="cellIs" dxfId="13" priority="8" operator="lessThanOrEqual">
      <formula>10</formula>
    </cfRule>
  </conditionalFormatting>
  <conditionalFormatting sqref="B5:AF5">
    <cfRule type="cellIs" dxfId="9" priority="9" operator="lessThan">
      <formula>20</formula>
    </cfRule>
  </conditionalFormatting>
  <conditionalFormatting sqref="B5:AF5">
    <cfRule type="cellIs" dxfId="3" priority="10" operator="greaterThanOrEqual">
      <formula>20</formula>
    </cfRule>
  </conditionalFormatting>
  <conditionalFormatting sqref="B7:AF7">
    <cfRule type="cellIs" dxfId="1" priority="11" operator="lessThan">
      <formula>0</formula>
    </cfRule>
  </conditionalFormatting>
  <conditionalFormatting sqref="B7:AF7">
    <cfRule type="cellIs" dxfId="0" priority="12" operator="equal">
      <formula>0</formula>
    </cfRule>
  </conditionalFormatting>
  <conditionalFormatting sqref="B7:AF7">
    <cfRule type="cellIs" dxfId="13" priority="13" operator="lessThanOrEqual">
      <formula>10</formula>
    </cfRule>
  </conditionalFormatting>
  <conditionalFormatting sqref="B7:AF7">
    <cfRule type="cellIs" dxfId="9" priority="14" operator="lessThan">
      <formula>24</formula>
    </cfRule>
  </conditionalFormatting>
  <conditionalFormatting sqref="B7:AF7">
    <cfRule type="cellIs" dxfId="3" priority="15" operator="greaterThanOrEqual">
      <formula>24</formula>
    </cfRule>
  </conditionalFormatting>
  <conditionalFormatting sqref="A6:AF6">
    <cfRule type="cellIs" dxfId="1" priority="16" operator="lessThan">
      <formula>0</formula>
    </cfRule>
  </conditionalFormatting>
  <conditionalFormatting sqref="A6:AF6">
    <cfRule type="cellIs" dxfId="0" priority="17" operator="equal">
      <formula>0</formula>
    </cfRule>
  </conditionalFormatting>
  <conditionalFormatting sqref="A6:AF6">
    <cfRule type="cellIs" dxfId="13" priority="18" operator="lessThanOrEqual">
      <formula>12</formula>
    </cfRule>
  </conditionalFormatting>
  <conditionalFormatting sqref="A6:AF6">
    <cfRule type="cellIs" dxfId="9" priority="19" operator="lessThan">
      <formula>24</formula>
    </cfRule>
  </conditionalFormatting>
  <conditionalFormatting sqref="A6:AF6">
    <cfRule type="cellIs" dxfId="3" priority="20" operator="greaterThanOrEqual">
      <formula>24</formula>
    </cfRule>
  </conditionalFormatting>
  <conditionalFormatting sqref="A8:AF8">
    <cfRule type="cellIs" dxfId="1" priority="21" operator="lessThan">
      <formula>0</formula>
    </cfRule>
  </conditionalFormatting>
  <conditionalFormatting sqref="AF8">
    <cfRule type="cellIs" dxfId="13" priority="22" operator="lessThanOrEqual">
      <formula>2</formula>
    </cfRule>
  </conditionalFormatting>
  <conditionalFormatting sqref="A8:AF8">
    <cfRule type="cellIs" dxfId="0" priority="23" operator="equal">
      <formula>0</formula>
    </cfRule>
  </conditionalFormatting>
  <conditionalFormatting sqref="A8:AF8">
    <cfRule type="cellIs" dxfId="9" priority="24" operator="lessThanOrEqual">
      <formula>4</formula>
    </cfRule>
  </conditionalFormatting>
  <conditionalFormatting sqref="A8:AF8">
    <cfRule type="cellIs" dxfId="3" priority="25" operator="equal">
      <formula>5</formula>
    </cfRule>
  </conditionalFormatting>
  <conditionalFormatting sqref="B9:AF9">
    <cfRule type="cellIs" dxfId="15" priority="26" operator="equal">
      <formula>2</formula>
    </cfRule>
  </conditionalFormatting>
  <conditionalFormatting sqref="B9:AF9">
    <cfRule type="cellIs" dxfId="13" priority="27" operator="equal">
      <formula>1</formula>
    </cfRule>
  </conditionalFormatting>
  <conditionalFormatting sqref="B9:AF9">
    <cfRule type="cellIs" dxfId="0" priority="28" operator="equal">
      <formula>0</formula>
    </cfRule>
  </conditionalFormatting>
  <conditionalFormatting sqref="B9:AF9">
    <cfRule type="cellIs" dxfId="1" priority="29" operator="lessThan">
      <formula>0</formula>
    </cfRule>
  </conditionalFormatting>
  <conditionalFormatting sqref="AG4:AG15">
    <cfRule type="cellIs" dxfId="16" priority="30" operator="greaterThanOrEqual">
      <formula>2000</formula>
    </cfRule>
  </conditionalFormatting>
  <conditionalFormatting sqref="AG4:AG14">
    <cfRule type="cellIs" dxfId="17" priority="31" operator="greaterThanOrEqual">
      <formula>1500</formula>
    </cfRule>
  </conditionalFormatting>
  <conditionalFormatting sqref="AG4:AG15">
    <cfRule type="cellIs" dxfId="18" priority="32" operator="greaterThanOrEqual">
      <formula>1000</formula>
    </cfRule>
  </conditionalFormatting>
  <conditionalFormatting sqref="AG4:AG15">
    <cfRule type="cellIs" dxfId="19" priority="33" operator="greaterThanOrEqual">
      <formula>500</formula>
    </cfRule>
  </conditionalFormatting>
  <conditionalFormatting sqref="AG4:AG15">
    <cfRule type="cellIs" dxfId="20" priority="34" operator="greaterThanOrEqual">
      <formula>200</formula>
    </cfRule>
  </conditionalFormatting>
  <conditionalFormatting sqref="AG4:AG15">
    <cfRule type="cellIs" dxfId="21" priority="35" operator="greaterThan">
      <formula>0</formula>
    </cfRule>
  </conditionalFormatting>
  <dataValidations>
    <dataValidation type="list" allowBlank="1" sqref="A2">
      <formula1>"August 22,September 22"</formula1>
    </dataValidation>
    <dataValidation type="list" allowBlank="1" sqref="A10">
      <formula1>Inventory!$E$4:$E$30</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13"/>
    <col customWidth="1" min="2" max="2" width="6.0"/>
    <col hidden="1" min="3" max="4" width="12.63"/>
    <col customWidth="1" min="5" max="5" width="17.63"/>
    <col customWidth="1" min="6" max="6" width="11.5"/>
    <col customWidth="1" min="7" max="7" width="14.5"/>
    <col customWidth="1" min="8" max="8" width="33.0"/>
    <col customWidth="1" min="11" max="11" width="17.25"/>
  </cols>
  <sheetData>
    <row r="2">
      <c r="B2" s="214" t="s">
        <v>205</v>
      </c>
      <c r="C2" s="215" t="s">
        <v>206</v>
      </c>
      <c r="D2" s="215" t="s">
        <v>207</v>
      </c>
      <c r="E2" s="215" t="s">
        <v>208</v>
      </c>
      <c r="F2" s="216" t="s">
        <v>178</v>
      </c>
      <c r="G2" s="217" t="s">
        <v>209</v>
      </c>
      <c r="H2" s="215" t="s">
        <v>210</v>
      </c>
    </row>
    <row r="3">
      <c r="C3" s="140"/>
      <c r="D3" s="140"/>
      <c r="E3" s="140"/>
      <c r="F3" s="140"/>
      <c r="G3" s="140"/>
      <c r="H3" s="140"/>
      <c r="K3" s="218" t="s">
        <v>211</v>
      </c>
    </row>
    <row r="4">
      <c r="B4" s="219">
        <v>0.0</v>
      </c>
      <c r="C4" s="219" t="s">
        <v>212</v>
      </c>
      <c r="D4" s="219" t="s">
        <v>72</v>
      </c>
      <c r="E4" s="219" t="s">
        <v>72</v>
      </c>
      <c r="F4" s="219">
        <v>1.0</v>
      </c>
      <c r="G4" s="219"/>
      <c r="H4" s="220"/>
      <c r="K4" s="221" t="s">
        <v>169</v>
      </c>
    </row>
    <row r="5">
      <c r="B5" s="219">
        <v>1.0</v>
      </c>
      <c r="C5" s="219" t="s">
        <v>213</v>
      </c>
      <c r="D5" s="219" t="s">
        <v>214</v>
      </c>
      <c r="E5" s="219" t="s">
        <v>173</v>
      </c>
      <c r="F5" s="219">
        <v>2.0</v>
      </c>
      <c r="G5" s="219">
        <v>150.0</v>
      </c>
      <c r="H5" s="220"/>
      <c r="K5" s="222" t="s">
        <v>168</v>
      </c>
    </row>
    <row r="6">
      <c r="B6" s="219">
        <v>2.0</v>
      </c>
      <c r="C6" s="223" t="s">
        <v>215</v>
      </c>
      <c r="D6" s="223" t="s">
        <v>214</v>
      </c>
      <c r="E6" s="223" t="s">
        <v>180</v>
      </c>
      <c r="F6" s="223">
        <v>2.0</v>
      </c>
      <c r="G6" s="223">
        <v>24.0</v>
      </c>
      <c r="H6" s="223" t="s">
        <v>216</v>
      </c>
    </row>
    <row r="7">
      <c r="B7" s="219">
        <v>3.0</v>
      </c>
      <c r="C7" s="219" t="s">
        <v>217</v>
      </c>
      <c r="D7" s="219" t="s">
        <v>218</v>
      </c>
      <c r="E7" s="219" t="s">
        <v>186</v>
      </c>
      <c r="F7" s="219">
        <v>8.0</v>
      </c>
      <c r="G7" s="219">
        <v>5.0</v>
      </c>
      <c r="H7" s="219" t="s">
        <v>219</v>
      </c>
    </row>
    <row r="8">
      <c r="B8" s="219">
        <v>4.0</v>
      </c>
      <c r="C8" s="223" t="s">
        <v>220</v>
      </c>
      <c r="D8" s="223" t="s">
        <v>218</v>
      </c>
      <c r="E8" s="223" t="s">
        <v>183</v>
      </c>
      <c r="F8" s="223">
        <v>10.0</v>
      </c>
      <c r="G8" s="223">
        <v>24.0</v>
      </c>
      <c r="H8" s="224"/>
    </row>
    <row r="9">
      <c r="B9" s="219">
        <v>5.0</v>
      </c>
      <c r="C9" s="219" t="s">
        <v>221</v>
      </c>
      <c r="D9" s="219" t="s">
        <v>218</v>
      </c>
      <c r="E9" s="219" t="s">
        <v>204</v>
      </c>
      <c r="F9" s="219">
        <v>175.0</v>
      </c>
      <c r="G9" s="219">
        <v>2.0</v>
      </c>
      <c r="H9" s="220"/>
    </row>
    <row r="10">
      <c r="B10" s="219">
        <v>6.0</v>
      </c>
      <c r="C10" s="219" t="s">
        <v>222</v>
      </c>
      <c r="D10" s="219" t="s">
        <v>218</v>
      </c>
      <c r="E10" s="219" t="s">
        <v>223</v>
      </c>
      <c r="F10" s="219">
        <v>15.0</v>
      </c>
      <c r="G10" s="219"/>
      <c r="H10" s="220"/>
    </row>
    <row r="11">
      <c r="B11" s="219">
        <v>7.0</v>
      </c>
      <c r="C11" s="223" t="s">
        <v>224</v>
      </c>
      <c r="D11" s="223" t="s">
        <v>225</v>
      </c>
      <c r="E11" s="223" t="s">
        <v>182</v>
      </c>
      <c r="F11" s="223">
        <v>175.0</v>
      </c>
      <c r="G11" s="223">
        <v>5.0</v>
      </c>
      <c r="H11" s="224"/>
    </row>
    <row r="12">
      <c r="B12" s="219">
        <v>8.0</v>
      </c>
      <c r="C12" s="219" t="s">
        <v>226</v>
      </c>
      <c r="D12" s="219" t="s">
        <v>225</v>
      </c>
      <c r="E12" s="219" t="s">
        <v>175</v>
      </c>
      <c r="F12" s="219">
        <v>275.0</v>
      </c>
      <c r="G12" s="219">
        <v>5.0</v>
      </c>
      <c r="H12" s="220"/>
    </row>
    <row r="13">
      <c r="B13" s="219">
        <v>9.0</v>
      </c>
      <c r="C13" s="223" t="s">
        <v>227</v>
      </c>
      <c r="D13" s="223" t="s">
        <v>228</v>
      </c>
      <c r="E13" s="223" t="s">
        <v>174</v>
      </c>
      <c r="F13" s="223">
        <v>8.0</v>
      </c>
      <c r="G13" s="223">
        <v>20.0</v>
      </c>
      <c r="H13" s="224"/>
    </row>
    <row r="14">
      <c r="B14" s="219">
        <v>10.0</v>
      </c>
      <c r="C14" s="219" t="s">
        <v>229</v>
      </c>
      <c r="D14" s="219" t="s">
        <v>228</v>
      </c>
      <c r="E14" s="219" t="s">
        <v>230</v>
      </c>
      <c r="F14" s="219">
        <v>40.0</v>
      </c>
      <c r="G14" s="219">
        <v>2.0</v>
      </c>
      <c r="H14" s="219" t="s">
        <v>231</v>
      </c>
    </row>
    <row r="15">
      <c r="B15" s="219">
        <v>11.0</v>
      </c>
      <c r="C15" s="219" t="s">
        <v>232</v>
      </c>
      <c r="D15" s="219" t="s">
        <v>228</v>
      </c>
      <c r="E15" s="219" t="s">
        <v>233</v>
      </c>
      <c r="F15" s="219">
        <v>20.0</v>
      </c>
      <c r="G15" s="219">
        <v>3.0</v>
      </c>
      <c r="H15" s="220"/>
    </row>
    <row r="16">
      <c r="B16" s="219">
        <v>12.0</v>
      </c>
      <c r="C16" s="219" t="s">
        <v>234</v>
      </c>
      <c r="D16" s="219" t="s">
        <v>228</v>
      </c>
      <c r="E16" s="219" t="s">
        <v>235</v>
      </c>
      <c r="F16" s="219">
        <v>1.0</v>
      </c>
      <c r="G16" s="219"/>
      <c r="H16" s="220"/>
    </row>
    <row r="17">
      <c r="B17" s="219">
        <v>13.0</v>
      </c>
      <c r="C17" s="219" t="s">
        <v>236</v>
      </c>
      <c r="D17" s="219" t="s">
        <v>237</v>
      </c>
      <c r="E17" s="219" t="s">
        <v>181</v>
      </c>
      <c r="F17" s="219">
        <v>2.25</v>
      </c>
      <c r="G17" s="219"/>
      <c r="H17" s="220"/>
    </row>
    <row r="18">
      <c r="B18" s="219">
        <v>14.0</v>
      </c>
      <c r="C18" s="219" t="s">
        <v>238</v>
      </c>
      <c r="D18" s="219" t="s">
        <v>239</v>
      </c>
      <c r="E18" s="219" t="s">
        <v>240</v>
      </c>
      <c r="F18" s="219">
        <v>150.0</v>
      </c>
      <c r="G18" s="219">
        <v>1.0</v>
      </c>
      <c r="H18" s="219" t="s">
        <v>241</v>
      </c>
    </row>
    <row r="19">
      <c r="B19" s="219">
        <v>15.0</v>
      </c>
      <c r="C19" s="219" t="s">
        <v>242</v>
      </c>
      <c r="D19" s="219" t="s">
        <v>239</v>
      </c>
      <c r="E19" s="219" t="s">
        <v>243</v>
      </c>
      <c r="F19" s="219">
        <v>150.0</v>
      </c>
      <c r="G19" s="219">
        <v>1.0</v>
      </c>
      <c r="H19" s="219" t="s">
        <v>244</v>
      </c>
    </row>
    <row r="20">
      <c r="B20" s="219">
        <v>16.0</v>
      </c>
      <c r="C20" s="219" t="s">
        <v>245</v>
      </c>
      <c r="D20" s="219" t="s">
        <v>239</v>
      </c>
      <c r="E20" s="219" t="s">
        <v>246</v>
      </c>
      <c r="F20" s="219">
        <v>20.0</v>
      </c>
      <c r="G20" s="219">
        <v>2.0</v>
      </c>
      <c r="H20" s="220"/>
    </row>
    <row r="21">
      <c r="B21" s="219">
        <v>17.0</v>
      </c>
      <c r="C21" s="219" t="s">
        <v>247</v>
      </c>
      <c r="D21" s="219" t="s">
        <v>239</v>
      </c>
      <c r="E21" s="219" t="s">
        <v>248</v>
      </c>
      <c r="F21" s="219">
        <v>30.0</v>
      </c>
      <c r="G21" s="219">
        <v>1.0</v>
      </c>
      <c r="H21" s="220"/>
    </row>
    <row r="22">
      <c r="B22" s="219">
        <v>18.0</v>
      </c>
      <c r="C22" s="219" t="s">
        <v>249</v>
      </c>
      <c r="D22" s="219" t="s">
        <v>250</v>
      </c>
      <c r="E22" s="219" t="s">
        <v>251</v>
      </c>
      <c r="F22" s="219">
        <v>25.0</v>
      </c>
      <c r="G22" s="219">
        <v>1.0</v>
      </c>
      <c r="H22" s="220"/>
    </row>
    <row r="23">
      <c r="B23" s="219">
        <v>19.0</v>
      </c>
      <c r="C23" s="219" t="s">
        <v>252</v>
      </c>
      <c r="D23" s="219" t="s">
        <v>250</v>
      </c>
      <c r="E23" s="219" t="s">
        <v>253</v>
      </c>
      <c r="F23" s="219">
        <v>25.0</v>
      </c>
      <c r="G23" s="219">
        <v>1.0</v>
      </c>
      <c r="H23" s="220"/>
    </row>
    <row r="24">
      <c r="B24" s="219">
        <v>20.0</v>
      </c>
      <c r="C24" s="219" t="s">
        <v>254</v>
      </c>
      <c r="D24" s="219" t="s">
        <v>250</v>
      </c>
      <c r="E24" s="219" t="s">
        <v>255</v>
      </c>
      <c r="F24" s="219">
        <v>25.0</v>
      </c>
      <c r="G24" s="219">
        <v>1.0</v>
      </c>
      <c r="H24" s="220"/>
    </row>
    <row r="25">
      <c r="B25" s="219">
        <v>21.0</v>
      </c>
      <c r="C25" s="219" t="s">
        <v>256</v>
      </c>
      <c r="D25" s="219" t="s">
        <v>250</v>
      </c>
      <c r="E25" s="219" t="s">
        <v>257</v>
      </c>
      <c r="F25" s="219">
        <v>25.0</v>
      </c>
      <c r="G25" s="219">
        <v>2.0</v>
      </c>
      <c r="H25" s="220"/>
    </row>
    <row r="26">
      <c r="B26" s="219">
        <v>22.0</v>
      </c>
      <c r="C26" s="219" t="s">
        <v>258</v>
      </c>
      <c r="D26" s="219" t="s">
        <v>250</v>
      </c>
      <c r="E26" s="219" t="s">
        <v>259</v>
      </c>
      <c r="F26" s="219">
        <v>25.0</v>
      </c>
      <c r="G26" s="219">
        <v>1.0</v>
      </c>
      <c r="H26" s="220"/>
    </row>
    <row r="27">
      <c r="B27" s="219">
        <v>23.0</v>
      </c>
      <c r="C27" s="219" t="s">
        <v>260</v>
      </c>
      <c r="D27" s="219" t="s">
        <v>250</v>
      </c>
      <c r="E27" s="219" t="s">
        <v>261</v>
      </c>
      <c r="F27" s="219">
        <v>25.0</v>
      </c>
      <c r="G27" s="219">
        <v>1.0</v>
      </c>
      <c r="H27" s="220"/>
    </row>
    <row r="28">
      <c r="B28" s="219">
        <v>24.0</v>
      </c>
      <c r="C28" s="219" t="s">
        <v>262</v>
      </c>
      <c r="D28" s="219" t="s">
        <v>263</v>
      </c>
      <c r="E28" s="219" t="s">
        <v>264</v>
      </c>
      <c r="F28" s="219">
        <v>80.0</v>
      </c>
      <c r="G28" s="219">
        <v>1.0</v>
      </c>
      <c r="H28" s="220"/>
    </row>
    <row r="29">
      <c r="B29" s="219">
        <v>25.0</v>
      </c>
      <c r="C29" s="219" t="s">
        <v>265</v>
      </c>
      <c r="D29" s="219" t="s">
        <v>266</v>
      </c>
      <c r="E29" s="219" t="s">
        <v>267</v>
      </c>
      <c r="F29" s="219">
        <v>1.0</v>
      </c>
      <c r="G29" s="219"/>
      <c r="H29" s="220"/>
    </row>
    <row r="30">
      <c r="B30" s="219">
        <v>26.0</v>
      </c>
      <c r="C30" s="219" t="s">
        <v>268</v>
      </c>
      <c r="D30" s="219" t="s">
        <v>269</v>
      </c>
      <c r="E30" s="219" t="s">
        <v>269</v>
      </c>
      <c r="F30" s="219">
        <v>1.0</v>
      </c>
      <c r="G30" s="225"/>
      <c r="H30" s="220"/>
    </row>
  </sheetData>
  <mergeCells count="7">
    <mergeCell ref="B2:B3"/>
    <mergeCell ref="C2:C3"/>
    <mergeCell ref="D2:D3"/>
    <mergeCell ref="E2:E3"/>
    <mergeCell ref="F2:F3"/>
    <mergeCell ref="G2:G3"/>
    <mergeCell ref="H2:H3"/>
  </mergeCells>
  <drawing r:id="rId1"/>
  <tableParts count="1">
    <tablePart r:id="rId3"/>
  </tableParts>
</worksheet>
</file>