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20" windowWidth="19440" windowHeight="7500"/>
  </bookViews>
  <sheets>
    <sheet name="Store name T.2017" sheetId="1" r:id="rId1"/>
    <sheet name="STORE NAME Comp.sale " sheetId="2" r:id="rId2"/>
  </sheets>
  <calcPr calcId="144525"/>
</workbook>
</file>

<file path=xl/calcChain.xml><?xml version="1.0" encoding="utf-8"?>
<calcChain xmlns="http://schemas.openxmlformats.org/spreadsheetml/2006/main">
  <c r="C44" i="1" l="1"/>
  <c r="D44" i="1"/>
  <c r="E44" i="1"/>
  <c r="F44" i="1"/>
  <c r="G44" i="1"/>
  <c r="H44" i="1"/>
  <c r="I44" i="1"/>
  <c r="J44" i="1"/>
  <c r="D13" i="2" l="1"/>
  <c r="E13" i="2"/>
  <c r="F13" i="2"/>
  <c r="D14" i="2"/>
  <c r="E14" i="2"/>
  <c r="F14" i="2"/>
  <c r="B14" i="1" l="1"/>
  <c r="D14" i="1"/>
  <c r="D5" i="2"/>
  <c r="D4" i="2"/>
  <c r="D3" i="2"/>
  <c r="E36" i="1"/>
  <c r="B44" i="1"/>
  <c r="D9" i="2" l="1"/>
  <c r="D6" i="2"/>
  <c r="D7" i="2"/>
  <c r="E24" i="1"/>
  <c r="B38" i="1"/>
  <c r="C38" i="1"/>
  <c r="G40" i="1" l="1"/>
  <c r="E37" i="1"/>
  <c r="G37" i="1" s="1"/>
  <c r="E32" i="2" s="1"/>
  <c r="D37" i="1"/>
  <c r="D32" i="2" s="1"/>
  <c r="G36" i="1"/>
  <c r="E31" i="2" s="1"/>
  <c r="D36" i="1"/>
  <c r="D31" i="2" s="1"/>
  <c r="E35" i="1"/>
  <c r="G35" i="1" s="1"/>
  <c r="E30" i="2" s="1"/>
  <c r="D35" i="1"/>
  <c r="D30" i="2" s="1"/>
  <c r="E34" i="1"/>
  <c r="G34" i="1" s="1"/>
  <c r="E29" i="2" s="1"/>
  <c r="D34" i="1"/>
  <c r="D29" i="2" s="1"/>
  <c r="E33" i="1"/>
  <c r="G33" i="1" s="1"/>
  <c r="E28" i="2" s="1"/>
  <c r="D33" i="1"/>
  <c r="D28" i="2" s="1"/>
  <c r="E32" i="1"/>
  <c r="G32" i="1" s="1"/>
  <c r="E27" i="2" s="1"/>
  <c r="D32" i="1"/>
  <c r="D27" i="2" s="1"/>
  <c r="E31" i="1"/>
  <c r="G31" i="1" s="1"/>
  <c r="E26" i="2" s="1"/>
  <c r="D31" i="1"/>
  <c r="D26" i="2" s="1"/>
  <c r="E30" i="1"/>
  <c r="G30" i="1" s="1"/>
  <c r="E25" i="2" s="1"/>
  <c r="D30" i="1"/>
  <c r="D25" i="2" s="1"/>
  <c r="E29" i="1"/>
  <c r="G29" i="1" s="1"/>
  <c r="E24" i="2" s="1"/>
  <c r="D29" i="1"/>
  <c r="D24" i="2" s="1"/>
  <c r="E28" i="1"/>
  <c r="G28" i="1" s="1"/>
  <c r="E23" i="2" s="1"/>
  <c r="D28" i="1"/>
  <c r="D23" i="2" s="1"/>
  <c r="E27" i="1"/>
  <c r="G27" i="1" s="1"/>
  <c r="E22" i="2" s="1"/>
  <c r="D27" i="1"/>
  <c r="D22" i="2" s="1"/>
  <c r="E26" i="1"/>
  <c r="G26" i="1" s="1"/>
  <c r="E21" i="2" s="1"/>
  <c r="D26" i="1"/>
  <c r="D21" i="2" s="1"/>
  <c r="E25" i="1"/>
  <c r="D25" i="1"/>
  <c r="D20" i="2" s="1"/>
  <c r="G24" i="1"/>
  <c r="E19" i="2" s="1"/>
  <c r="D24" i="1"/>
  <c r="D19" i="2" s="1"/>
  <c r="C14" i="1"/>
  <c r="D33" i="2" l="1"/>
  <c r="D38" i="1"/>
  <c r="E38" i="1"/>
  <c r="D8" i="2"/>
  <c r="G25" i="1"/>
  <c r="E20" i="2" s="1"/>
</calcChain>
</file>

<file path=xl/comments1.xml><?xml version="1.0" encoding="utf-8"?>
<comments xmlns="http://schemas.openxmlformats.org/spreadsheetml/2006/main">
  <authors>
    <author>PhuongThanh Tran</author>
  </authors>
  <commentList>
    <comment ref="H26" authorId="0">
      <text>
        <r>
          <rPr>
            <b/>
            <sz val="9"/>
            <color indexed="81"/>
            <rFont val="Tahoma"/>
            <charset val="1"/>
          </rPr>
          <t xml:space="preserve">     Số liệu bánh kem thực tế chuyển Hủy có giấy tờ</t>
        </r>
        <r>
          <rPr>
            <sz val="9"/>
            <color indexed="81"/>
            <rFont val="Tahoma"/>
            <charset val="1"/>
          </rPr>
          <t xml:space="preserve">
</t>
        </r>
      </text>
    </comment>
  </commentList>
</comments>
</file>

<file path=xl/sharedStrings.xml><?xml version="1.0" encoding="utf-8"?>
<sst xmlns="http://schemas.openxmlformats.org/spreadsheetml/2006/main" count="175" uniqueCount="147">
  <si>
    <t xml:space="preserve">II.Phân tích số liệu - Nhận xét </t>
  </si>
  <si>
    <t>Item</t>
  </si>
  <si>
    <t xml:space="preserve">Mục tiêu Cty đề ra </t>
  </si>
  <si>
    <t>Số lượng hóa đơn giảm giá</t>
  </si>
  <si>
    <t>Doanh thu giảm giá</t>
  </si>
  <si>
    <t>Doanh thu trước thuế (Pos)</t>
  </si>
  <si>
    <t xml:space="preserve">Số lượng Khách </t>
  </si>
  <si>
    <t>Doanh thu tiền mặt</t>
  </si>
  <si>
    <t>Doanh thu cà thẻ</t>
  </si>
  <si>
    <t>Doanh thu Voucher</t>
  </si>
  <si>
    <t>Số tiền thừa/thiếu</t>
  </si>
  <si>
    <t>Tổng số tiền thừa / thiếu</t>
  </si>
  <si>
    <t>III.Tình hình nhân sự</t>
  </si>
  <si>
    <t>Nhân sự Quầy</t>
  </si>
  <si>
    <t>Nhân sự Bếp</t>
  </si>
  <si>
    <t>Nhóm sản phẩm</t>
  </si>
  <si>
    <t>Số lượng sản xuất</t>
  </si>
  <si>
    <t>Số lượng hủy</t>
  </si>
  <si>
    <t>(%) Số lượng huỷ</t>
  </si>
  <si>
    <t>Cái</t>
  </si>
  <si>
    <t>Bun:</t>
  </si>
  <si>
    <t>Toast :</t>
  </si>
  <si>
    <t>Slice cake :</t>
  </si>
  <si>
    <t>Euro :</t>
  </si>
  <si>
    <t>Danish  :</t>
  </si>
  <si>
    <t>Accessories   :</t>
  </si>
  <si>
    <t>Sandwich :</t>
  </si>
  <si>
    <t>Dry cake :</t>
  </si>
  <si>
    <t>Pudding :</t>
  </si>
  <si>
    <t>Cookies :</t>
  </si>
  <si>
    <t>Moon Cake :</t>
  </si>
  <si>
    <t>IV.Phân tích doanh thu bán hàng /2 Giờ</t>
  </si>
  <si>
    <t>Trung bình doanh thu theo giờ/1Tháng</t>
  </si>
  <si>
    <t>Khoảng thời gian</t>
  </si>
  <si>
    <t>6:00~8:00</t>
  </si>
  <si>
    <t>8:00~10:00</t>
  </si>
  <si>
    <t>10:00~12:00</t>
  </si>
  <si>
    <t>12:00~14:00</t>
  </si>
  <si>
    <t>14:00~16:00</t>
  </si>
  <si>
    <t>16:00~18:00</t>
  </si>
  <si>
    <t>18:00~20:00</t>
  </si>
  <si>
    <t>20:00~22:00</t>
  </si>
  <si>
    <t>22:00~22:30</t>
  </si>
  <si>
    <t>Doanh thu</t>
  </si>
  <si>
    <t>Trung bình hóa đơn</t>
  </si>
  <si>
    <t>OPEN</t>
  </si>
  <si>
    <t>Big Hours</t>
  </si>
  <si>
    <t>TOP SẢN PHẨM BÁN CHẠY</t>
  </si>
  <si>
    <t>Ý kiến đề xuất của cửa hàng</t>
  </si>
  <si>
    <t>TOP</t>
  </si>
  <si>
    <t>Top BUN</t>
  </si>
  <si>
    <t>Top CAKE</t>
  </si>
  <si>
    <t xml:space="preserve">Top DRY </t>
  </si>
  <si>
    <t>Top SLICE</t>
  </si>
  <si>
    <t>TOP SẢN PHẨM BÁN CHẬM</t>
  </si>
  <si>
    <t>Chương trình MKT đang chạy</t>
  </si>
  <si>
    <t>Hiệu quả chương trình</t>
  </si>
  <si>
    <t xml:space="preserve">Đề xuất chương trình MKT tại cửa hàng </t>
  </si>
  <si>
    <t xml:space="preserve">Com.Sales Target </t>
  </si>
  <si>
    <t>STORE NAME</t>
  </si>
  <si>
    <t>Doanh Thu Đon hàng + Doanh Thu Ngoài Bánh kem size lớn.</t>
  </si>
  <si>
    <t xml:space="preserve">Nhân sự bán thời gian </t>
  </si>
  <si>
    <t>Gourmet drink (Nước uống pha chế) :</t>
  </si>
  <si>
    <t>Soft drink (Nước uống đóng chai) :</t>
  </si>
  <si>
    <t xml:space="preserve">Tổng Doanh thu </t>
  </si>
  <si>
    <t>Cake (Bánh kem ổ)</t>
  </si>
  <si>
    <t>Doanh Thu                          (đã bao gồm 10% VAT)</t>
  </si>
  <si>
    <t>Số lượng Bán</t>
  </si>
  <si>
    <t>Dữ liệu Bán POS</t>
  </si>
  <si>
    <t>Phần trăm nhóm sản phẩm</t>
  </si>
  <si>
    <t>% Hủy</t>
  </si>
  <si>
    <t>Lý do tại sao Đạt hoặc Không Đạt Target?</t>
  </si>
  <si>
    <t>Kế hoạch và giả pháp của QLCH + QL Bếp cho việc thúc đẩy Dthu là gì ?</t>
  </si>
  <si>
    <t>So sánh Doanh thu của Tháng hiện tại so với Tháng trước đó Bạn nhận ra được điều gì ?</t>
  </si>
  <si>
    <t>Nguyên nhân tại sao TC Tháng hiện tại (tăng hoặc giảm) hơn so với Tháng trước đó &amp; so với Năm trước?</t>
  </si>
  <si>
    <t>Target 2017</t>
  </si>
  <si>
    <t xml:space="preserve">Total Sale Tháng 06.2017 </t>
  </si>
  <si>
    <t>Com. 2017 with 2016</t>
  </si>
  <si>
    <t>Com. 2017 with Target</t>
  </si>
  <si>
    <t>Nguyên nhân tại sao AC Tháng hiện tại (tăng hoặc giảm) hơn so với Tháng trước đó &amp; so với Năm trước?</t>
  </si>
  <si>
    <t>Tháng trước</t>
  </si>
  <si>
    <t>Năm nay 2017</t>
  </si>
  <si>
    <t>Năm trước 2016</t>
  </si>
  <si>
    <t>Production Mix_Hỗn hợp sản phẩm</t>
  </si>
  <si>
    <t>Transaction count (TC)</t>
  </si>
  <si>
    <t>Average Check (AC)</t>
  </si>
  <si>
    <t>Comperation TC/AC</t>
  </si>
  <si>
    <t>Com.Tc/Ac</t>
  </si>
  <si>
    <t>Số lượng Khách_TC</t>
  </si>
  <si>
    <t>Trung Bình Hóa đơn_AC</t>
  </si>
  <si>
    <t>Phần trăm đạt được so với                           Mục tiêu đề ra (%)</t>
  </si>
  <si>
    <t>Cửa hàng:  VC BIÊN HÒA</t>
  </si>
  <si>
    <t>Chức vụ: QLCH</t>
  </si>
  <si>
    <t>Địa chỉ cửa hàng: L1-04 1096 PHẠM VĂN THUẬN, P. TÂN MAI, TP BIÊN HÒA, ĐN</t>
  </si>
  <si>
    <t>Tổng doanh thu POS _DTN</t>
  </si>
  <si>
    <t>Mocha Choco</t>
  </si>
  <si>
    <t>Passion Cheese</t>
  </si>
  <si>
    <t>Fruity Cheesy</t>
  </si>
  <si>
    <t>Yummy</t>
  </si>
  <si>
    <t>Muffin</t>
  </si>
  <si>
    <t>SR Tiger</t>
  </si>
  <si>
    <t>Blackcurrant chees</t>
  </si>
  <si>
    <t>Lemon cheese</t>
  </si>
  <si>
    <t>Phoenix</t>
  </si>
  <si>
    <t>Pork Sambal</t>
  </si>
  <si>
    <t>Chantily</t>
  </si>
  <si>
    <t>Macha macha</t>
  </si>
  <si>
    <t>Tiramisu Slice</t>
  </si>
  <si>
    <t>Lesopera</t>
  </si>
  <si>
    <t>Gratifi</t>
  </si>
  <si>
    <t>SR Pamassan Cheese</t>
  </si>
  <si>
    <t>Japan Ligh Cheese</t>
  </si>
  <si>
    <t>SR Green Tea</t>
  </si>
  <si>
    <t>Spring in the City</t>
  </si>
  <si>
    <t>Floss</t>
  </si>
  <si>
    <t>Fire Floss</t>
  </si>
  <si>
    <t>Cranberry Cream cheese</t>
  </si>
  <si>
    <t>Cheese Boat</t>
  </si>
  <si>
    <t>Raisin Cream cheese</t>
  </si>
  <si>
    <t xml:space="preserve">~Trước hết là phải duy trì sự ổn định hoạt động của cửa hàng sau đó tìm kiếm các đơn hàng lớn từ các công ty và tổ chức . </t>
  </si>
  <si>
    <t>Custard Fuji</t>
  </si>
  <si>
    <t>Mushroom &amp; cheese</t>
  </si>
  <si>
    <t>s</t>
  </si>
  <si>
    <t>Tháng 09.2017</t>
  </si>
  <si>
    <t>Chicken Parmesan</t>
  </si>
  <si>
    <t>C Chantilly</t>
  </si>
  <si>
    <t>C Macha Macha</t>
  </si>
  <si>
    <t>Smart Aleck</t>
  </si>
  <si>
    <t xml:space="preserve">BREADTALK _Monthly Report Form </t>
  </si>
  <si>
    <t>I.Dữ liệu Doanh thu Tháng 10.2017</t>
  </si>
  <si>
    <t>Tháng 10.2017</t>
  </si>
  <si>
    <t>Tháng 10.2016</t>
  </si>
  <si>
    <t>Nhân viên Báo cáo:      LỶ LÂM NGỌC TUYỀN</t>
  </si>
  <si>
    <t>Pillow Raisin</t>
  </si>
  <si>
    <t>Butter Sugar Loaf</t>
  </si>
  <si>
    <t>Big eye</t>
  </si>
  <si>
    <t>Fresh Cream( SN01)</t>
  </si>
  <si>
    <t>Fresh Cream( SN00)</t>
  </si>
  <si>
    <t>Fresh Cream (SN02)</t>
  </si>
  <si>
    <t>SR Honey Marble</t>
  </si>
  <si>
    <t>SR Raisin</t>
  </si>
  <si>
    <t>Các chương trình trong tháng 9
- Combo Dry Cake
- Combo donut
- Halloween product 
- Golden Larva Croissant.</t>
  </si>
  <si>
    <t>~ Sản phẩm mới kèm theo khuyến mải luôn thu hút khách hàng địa phương</t>
  </si>
  <si>
    <t>~ Lượng khách phụ thuộc chủ yếu vào Mall. Tuy nhiên, các chương trình Marketing của Mall vẫn chưa đạt hiệu quả cao.Mặt khác, chương trình Marketting tháng này không thay đổi nhiều nên chưa thu hút được nhiều khách hàng.</t>
  </si>
  <si>
    <t xml:space="preserve">~TC của tháng 10/2017 giảm so với tháng 9/2017. Do tháng 10/2017 không có chương trình khuyến mãi mới nên chưa thu hút được khách hàng. Bên cạnh đó, Tháng 10/2017 có 2 ngày lễ tết Trung Thu và lễ Halloween. Đây cũng là nguyên nhân mà TC thang1 10/2017 tăng so với tháng 10/2016. </t>
  </si>
  <si>
    <t>~AC tháng 10/2017 giảm so với tháng 9/2017 và tháng 10/2016. Do tháng 10/2017 chưa có chương trình khuyến mãi mới nên chưa thu hút được khách hàng địa phương</t>
  </si>
  <si>
    <t xml:space="preserve">  Combo dry cake: vẫn được khách hàng quan tâm và sử dụng nhiều.
-Trong dòng Donut có sản phẩm Donut Coffee bán chậm. Khách hàng mua Donut chủ yếu là trẻ em
-Chương trình combo Golden Larva Croissant được khách hàng ưu thích và sử dụng nhiều..
-Chương trình Halloween năm nay chưa có sự thay đổi nhiều nên vẫn chưa thu hút khách hàng.</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</si>
</sst>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0.00\ _₫_-;\-* #,##0.00\ _₫_-;_-* &quot;-&quot;??\ _₫_-;_-@_-"/>
    <numFmt numFmtId="165" formatCode="#,##0;\(#,##0\)"/>
    <numFmt numFmtId="166" formatCode="#,##0;\-#,##0"/>
    <numFmt numFmtId="167" formatCode="_-* #,##0\ _₫_-;\-* #,##0\ _₫_-;_-* &quot;-&quot;??\ _₫_-;_-@_-"/>
  </numFmts>
  <fonts count="84">
    <font>
      <sz val="11"/>
      <color theme="1"/>
      <name val="Calibri"/>
      <family val="2"/>
      <charset val="163"/>
      <scheme val="minor"/>
    </font>
    <font>
      <sz val="10"/>
      <color rgb="FF000000"/>
      <name val="Arial"/>
      <family val="2"/>
      <charset val="163"/>
    </font>
    <font>
      <b/>
      <i/>
      <sz val="16"/>
      <color rgb="FF000000"/>
      <name val="Times New Roman"/>
      <family val="1"/>
    </font>
    <font>
      <b/>
      <i/>
      <sz val="12"/>
      <color rgb="FFFF0000"/>
      <name val="Times New Roman"/>
      <family val="1"/>
    </font>
    <font>
      <sz val="10"/>
      <name val="Arial"/>
      <family val="2"/>
      <charset val="163"/>
    </font>
    <font>
      <b/>
      <i/>
      <sz val="12"/>
      <color rgb="FFFF0000"/>
      <name val="Times New Roman"/>
      <family val="1"/>
      <charset val="163"/>
    </font>
    <font>
      <b/>
      <sz val="12"/>
      <name val="Arial"/>
      <family val="2"/>
      <charset val="163"/>
    </font>
    <font>
      <sz val="12"/>
      <color rgb="FF000000"/>
      <name val="Cambria"/>
      <family val="1"/>
      <charset val="163"/>
      <scheme val="major"/>
    </font>
    <font>
      <sz val="12"/>
      <color rgb="FF000000"/>
      <name val="Arial"/>
      <family val="2"/>
      <charset val="163"/>
    </font>
    <font>
      <b/>
      <i/>
      <sz val="11"/>
      <color rgb="FF000000"/>
      <name val="Times New Roman"/>
      <family val="1"/>
    </font>
    <font>
      <b/>
      <sz val="10"/>
      <color rgb="FF000000"/>
      <name val="Times New Roman"/>
      <family val="1"/>
      <charset val="163"/>
    </font>
    <font>
      <sz val="10"/>
      <color rgb="FF000000"/>
      <name val="Cambria"/>
      <family val="1"/>
      <charset val="163"/>
      <scheme val="major"/>
    </font>
    <font>
      <b/>
      <i/>
      <sz val="10"/>
      <color rgb="FF000000"/>
      <name val="Times New Roman"/>
      <family val="1"/>
      <charset val="163"/>
    </font>
    <font>
      <b/>
      <i/>
      <sz val="10"/>
      <color rgb="FFFF0000"/>
      <name val="Times New Roman"/>
      <family val="1"/>
    </font>
    <font>
      <b/>
      <i/>
      <sz val="10"/>
      <color rgb="FFFF0000"/>
      <name val="Times New Roman"/>
      <family val="1"/>
      <charset val="163"/>
    </font>
    <font>
      <b/>
      <i/>
      <sz val="11"/>
      <color rgb="FFC00000"/>
      <name val="Times New Roman"/>
      <family val="1"/>
    </font>
    <font>
      <b/>
      <sz val="10"/>
      <color rgb="FFC00000"/>
      <name val="Times New Roman"/>
      <family val="1"/>
    </font>
    <font>
      <b/>
      <i/>
      <sz val="12"/>
      <color rgb="FF000000"/>
      <name val="Times New Roman"/>
      <family val="1"/>
      <charset val="163"/>
    </font>
    <font>
      <b/>
      <sz val="12"/>
      <name val="Calibri"/>
      <family val="2"/>
      <charset val="163"/>
      <scheme val="minor"/>
    </font>
    <font>
      <b/>
      <i/>
      <sz val="11"/>
      <color rgb="FF000000"/>
      <name val="Times New Roman"/>
      <family val="1"/>
      <charset val="163"/>
    </font>
    <font>
      <b/>
      <i/>
      <sz val="12"/>
      <color rgb="FF000000"/>
      <name val="Times New Roman"/>
      <family val="1"/>
    </font>
    <font>
      <sz val="11"/>
      <name val="Arial"/>
      <family val="2"/>
    </font>
    <font>
      <i/>
      <sz val="12"/>
      <color rgb="FFFF0000"/>
      <name val="Arial"/>
      <family val="2"/>
      <charset val="163"/>
    </font>
    <font>
      <b/>
      <sz val="11"/>
      <color rgb="FF000000"/>
      <name val="Times New Roman"/>
      <family val="1"/>
    </font>
    <font>
      <b/>
      <sz val="9"/>
      <color rgb="FF000000"/>
      <name val="Arial"/>
      <family val="2"/>
    </font>
    <font>
      <b/>
      <sz val="9"/>
      <color rgb="FF000000"/>
      <name val="Arial"/>
      <family val="2"/>
      <charset val="163"/>
    </font>
    <font>
      <b/>
      <sz val="11"/>
      <name val="Times New Roman"/>
      <family val="1"/>
      <charset val="163"/>
    </font>
    <font>
      <b/>
      <i/>
      <sz val="9"/>
      <name val="Arial"/>
      <family val="2"/>
    </font>
    <font>
      <b/>
      <sz val="11"/>
      <name val="Times New Roman"/>
      <family val="1"/>
    </font>
    <font>
      <b/>
      <i/>
      <sz val="9"/>
      <name val="Arial"/>
      <family val="2"/>
      <charset val="163"/>
    </font>
    <font>
      <sz val="10"/>
      <name val="Arial"/>
      <family val="2"/>
    </font>
    <font>
      <b/>
      <i/>
      <sz val="11"/>
      <name val="Arial"/>
      <family val="2"/>
    </font>
    <font>
      <b/>
      <sz val="9"/>
      <name val="Arial"/>
      <family val="2"/>
    </font>
    <font>
      <sz val="10"/>
      <color rgb="FF000000"/>
      <name val="Arial"/>
      <charset val="163"/>
    </font>
    <font>
      <sz val="11"/>
      <color rgb="FF000000"/>
      <name val="Arial"/>
      <family val="2"/>
    </font>
    <font>
      <b/>
      <i/>
      <sz val="9"/>
      <color rgb="FF000000"/>
      <name val="Arial"/>
      <family val="2"/>
    </font>
    <font>
      <b/>
      <i/>
      <sz val="9"/>
      <color rgb="FFFF0000"/>
      <name val="Arial"/>
      <family val="2"/>
    </font>
    <font>
      <b/>
      <sz val="11"/>
      <color theme="3"/>
      <name val="Arial"/>
      <family val="2"/>
    </font>
    <font>
      <b/>
      <sz val="12"/>
      <color theme="3"/>
      <name val="Times New Roman"/>
      <family val="1"/>
    </font>
    <font>
      <b/>
      <sz val="11"/>
      <color theme="3"/>
      <name val="Times New Roman"/>
      <family val="1"/>
    </font>
    <font>
      <b/>
      <i/>
      <sz val="11"/>
      <color rgb="FF000000"/>
      <name val="Arial"/>
      <family val="2"/>
    </font>
    <font>
      <b/>
      <sz val="10"/>
      <color rgb="FF000000"/>
      <name val="Arial"/>
      <family val="2"/>
    </font>
    <font>
      <b/>
      <sz val="12"/>
      <color theme="3"/>
      <name val="Arial"/>
      <family val="2"/>
    </font>
    <font>
      <b/>
      <i/>
      <sz val="11"/>
      <color rgb="FFC00000"/>
      <name val="Arial"/>
      <family val="2"/>
    </font>
    <font>
      <b/>
      <sz val="10"/>
      <color rgb="FFC00000"/>
      <name val="Arial"/>
      <family val="2"/>
    </font>
    <font>
      <sz val="10"/>
      <color rgb="FFC00000"/>
      <name val="Arial"/>
      <family val="2"/>
    </font>
    <font>
      <sz val="10"/>
      <color rgb="FFFF0000"/>
      <name val="Arial"/>
      <family val="2"/>
    </font>
    <font>
      <b/>
      <sz val="10"/>
      <color rgb="FFFF0000"/>
      <name val="Arial"/>
      <family val="2"/>
    </font>
    <font>
      <b/>
      <sz val="10"/>
      <color rgb="FFC00000"/>
      <name val="Arial"/>
      <family val="2"/>
      <charset val="163"/>
    </font>
    <font>
      <b/>
      <sz val="11"/>
      <color rgb="FF000000"/>
      <name val="Cambria"/>
      <family val="1"/>
      <charset val="163"/>
      <scheme val="major"/>
    </font>
    <font>
      <b/>
      <sz val="10"/>
      <color rgb="FF000000"/>
      <name val="Cambria"/>
      <family val="1"/>
      <charset val="163"/>
      <scheme val="major"/>
    </font>
    <font>
      <sz val="11"/>
      <color rgb="FFC00000"/>
      <name val="Arial"/>
      <family val="2"/>
    </font>
    <font>
      <sz val="14"/>
      <color rgb="FF000000"/>
      <name val="Times New Roman"/>
      <family val="1"/>
      <charset val="163"/>
    </font>
    <font>
      <sz val="11"/>
      <color theme="1"/>
      <name val="Calibri"/>
      <charset val="134"/>
      <scheme val="minor"/>
    </font>
    <font>
      <sz val="11"/>
      <color theme="1"/>
      <name val="Calibri"/>
      <family val="2"/>
      <scheme val="minor"/>
    </font>
    <font>
      <b/>
      <sz val="14"/>
      <color rgb="FF000000"/>
      <name val="Times New Roman"/>
      <family val="1"/>
    </font>
    <font>
      <b/>
      <sz val="12"/>
      <color rgb="FF000000"/>
      <name val="Times New Roman"/>
      <family val="1"/>
    </font>
    <font>
      <sz val="12"/>
      <color rgb="FF000000"/>
      <name val="Times New Roman"/>
    </font>
    <font>
      <sz val="14"/>
      <color rgb="FF000000"/>
      <name val="Times New Roman"/>
      <family val="1"/>
    </font>
    <font>
      <sz val="14"/>
      <color rgb="FFFF0000"/>
      <name val="Times New Roman"/>
      <family val="1"/>
      <charset val="163"/>
    </font>
    <font>
      <sz val="12"/>
      <color rgb="FFFF0000"/>
      <name val="Times New Roman"/>
    </font>
    <font>
      <sz val="14"/>
      <name val="Arial"/>
      <family val="2"/>
      <charset val="163"/>
    </font>
    <font>
      <sz val="11"/>
      <color theme="1"/>
      <name val="Calibri"/>
      <family val="2"/>
      <charset val="163"/>
      <scheme val="minor"/>
    </font>
    <font>
      <sz val="11"/>
      <color rgb="FF000000"/>
      <name val="Arial"/>
      <family val="2"/>
      <charset val="163"/>
    </font>
    <font>
      <b/>
      <sz val="14"/>
      <color rgb="FFFF0000"/>
      <name val="Times New Roman"/>
      <family val="1"/>
    </font>
    <font>
      <sz val="11"/>
      <name val="Times New Roman"/>
      <family val="1"/>
      <charset val="163"/>
    </font>
    <font>
      <sz val="11"/>
      <color rgb="FFFF0000"/>
      <name val="Times New Roman"/>
      <family val="1"/>
      <charset val="163"/>
    </font>
    <font>
      <sz val="12"/>
      <color rgb="FF000000"/>
      <name val="Times New Roman"/>
      <family val="1"/>
      <charset val="163"/>
    </font>
    <font>
      <sz val="11"/>
      <color rgb="FF000000"/>
      <name val="Times New Roman"/>
      <family val="1"/>
      <charset val="163"/>
    </font>
    <font>
      <b/>
      <sz val="16"/>
      <color rgb="FF000000"/>
      <name val="Times New Roman"/>
      <family val="1"/>
    </font>
    <font>
      <b/>
      <sz val="12"/>
      <color rgb="FF000000"/>
      <name val="Arial"/>
      <family val="2"/>
      <charset val="163"/>
    </font>
    <font>
      <b/>
      <sz val="12"/>
      <color rgb="FF000000"/>
      <name val="Arial"/>
      <family val="2"/>
    </font>
    <font>
      <sz val="12"/>
      <name val="Arial"/>
      <family val="2"/>
    </font>
    <font>
      <b/>
      <sz val="22"/>
      <color rgb="FF000000"/>
      <name val="Cambria"/>
      <family val="1"/>
      <charset val="163"/>
      <scheme val="major"/>
    </font>
    <font>
      <b/>
      <sz val="24"/>
      <color rgb="FF000000"/>
      <name val="Cambria"/>
      <family val="1"/>
      <charset val="163"/>
      <scheme val="major"/>
    </font>
    <font>
      <sz val="9"/>
      <color indexed="81"/>
      <name val="Tahoma"/>
      <charset val="1"/>
    </font>
    <font>
      <b/>
      <sz val="9"/>
      <color indexed="81"/>
      <name val="Tahoma"/>
      <charset val="1"/>
    </font>
    <font>
      <b/>
      <sz val="10"/>
      <name val="Times New Roman"/>
      <family val="1"/>
      <charset val="163"/>
    </font>
    <font>
      <b/>
      <i/>
      <sz val="10"/>
      <name val="Arial"/>
      <family val="2"/>
    </font>
    <font>
      <b/>
      <sz val="10"/>
      <name val="Times New Roman"/>
      <family val="1"/>
    </font>
    <font>
      <b/>
      <i/>
      <sz val="10"/>
      <name val="Arial"/>
      <family val="2"/>
      <charset val="163"/>
    </font>
    <font>
      <b/>
      <sz val="10"/>
      <name val="Arial"/>
      <family val="2"/>
      <charset val="163"/>
    </font>
    <font>
      <sz val="10"/>
      <color rgb="FF000000"/>
      <name val="Cambria"/>
      <family val="1"/>
      <charset val="163"/>
    </font>
    <font>
      <b/>
      <sz val="11"/>
      <color rgb="FFFF0000"/>
      <name val="Times New Roman"/>
      <family val="1"/>
      <charset val="163"/>
    </font>
  </fonts>
  <fills count="25">
    <fill>
      <patternFill patternType="none"/>
    </fill>
    <fill>
      <patternFill patternType="gray125"/>
    </fill>
    <fill>
      <patternFill patternType="solid">
        <fgColor theme="0" tint="-0.249977111117893"/>
        <bgColor rgb="FFFFFF99"/>
      </patternFill>
    </fill>
    <fill>
      <patternFill patternType="solid">
        <fgColor rgb="FFFFFF00"/>
        <bgColor indexed="64"/>
      </patternFill>
    </fill>
    <fill>
      <patternFill patternType="solid">
        <fgColor theme="9" tint="0.39997558519241921"/>
        <bgColor indexed="64"/>
      </patternFill>
    </fill>
    <fill>
      <patternFill patternType="solid">
        <fgColor theme="9" tint="0.39997558519241921"/>
        <bgColor rgb="FFFFFF00"/>
      </patternFill>
    </fill>
    <fill>
      <patternFill patternType="solid">
        <fgColor rgb="FFFFFF99"/>
        <bgColor rgb="FFFFFF99"/>
      </patternFill>
    </fill>
    <fill>
      <patternFill patternType="solid">
        <fgColor theme="0"/>
        <bgColor rgb="FFFFFF00"/>
      </patternFill>
    </fill>
    <fill>
      <patternFill patternType="solid">
        <fgColor theme="0"/>
        <bgColor indexed="64"/>
      </patternFill>
    </fill>
    <fill>
      <patternFill patternType="solid">
        <fgColor rgb="FFFFCC99"/>
        <bgColor rgb="FFFFCC99"/>
      </patternFill>
    </fill>
    <fill>
      <patternFill patternType="solid">
        <fgColor rgb="FFFFFF00"/>
        <bgColor rgb="FFFFFF00"/>
      </patternFill>
    </fill>
    <fill>
      <patternFill patternType="solid">
        <fgColor rgb="FFFFCC00"/>
        <bgColor rgb="FFFFCC00"/>
      </patternFill>
    </fill>
    <fill>
      <patternFill patternType="solid">
        <fgColor theme="0"/>
        <bgColor rgb="FFFFCC00"/>
      </patternFill>
    </fill>
    <fill>
      <patternFill patternType="solid">
        <fgColor theme="0" tint="-0.249977111117893"/>
        <bgColor indexed="64"/>
      </patternFill>
    </fill>
    <fill>
      <patternFill patternType="solid">
        <fgColor rgb="FF99CCFF"/>
        <bgColor rgb="FF99CCFF"/>
      </patternFill>
    </fill>
    <fill>
      <patternFill patternType="solid">
        <fgColor theme="4" tint="0.59999389629810485"/>
        <bgColor indexed="64"/>
      </patternFill>
    </fill>
    <fill>
      <patternFill patternType="solid">
        <fgColor rgb="FFD9D9D9"/>
        <bgColor rgb="FFD9D9D9"/>
      </patternFill>
    </fill>
    <fill>
      <patternFill patternType="solid">
        <fgColor rgb="FFD99694"/>
        <bgColor rgb="FFD99694"/>
      </patternFill>
    </fill>
    <fill>
      <patternFill patternType="solid">
        <fgColor rgb="FFFFFFFF"/>
        <bgColor rgb="FFFFFFFF"/>
      </patternFill>
    </fill>
    <fill>
      <patternFill patternType="solid">
        <fgColor theme="0"/>
        <bgColor rgb="FFD99694"/>
      </patternFill>
    </fill>
    <fill>
      <patternFill patternType="solid">
        <fgColor rgb="FFE6B9B8"/>
        <bgColor rgb="FFE6B9B8"/>
      </patternFill>
    </fill>
    <fill>
      <patternFill patternType="solid">
        <fgColor theme="9" tint="0.59999389629810485"/>
        <bgColor indexed="64"/>
      </patternFill>
    </fill>
    <fill>
      <patternFill patternType="solid">
        <fgColor theme="8" tint="0.79998168889431442"/>
        <bgColor rgb="FFFFFF00"/>
      </patternFill>
    </fill>
    <fill>
      <patternFill patternType="solid">
        <fgColor theme="3" tint="0.59999389629810485"/>
        <bgColor indexed="64"/>
      </patternFill>
    </fill>
    <fill>
      <patternFill patternType="solid">
        <fgColor theme="3" tint="0.59999389629810485"/>
        <bgColor rgb="FFFFFF00"/>
      </patternFill>
    </fill>
  </fills>
  <borders count="41">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hair">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
      <left style="thin">
        <color indexed="64"/>
      </left>
      <right/>
      <top/>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style="thin">
        <color auto="1"/>
      </right>
      <top/>
      <bottom style="thin">
        <color auto="1"/>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auto="1"/>
      </left>
      <right style="thin">
        <color rgb="FF000000"/>
      </right>
      <top/>
      <bottom style="thin">
        <color rgb="FF000000"/>
      </bottom>
      <diagonal/>
    </border>
    <border>
      <left style="thin">
        <color auto="1"/>
      </left>
      <right style="thin">
        <color rgb="FF000000"/>
      </right>
      <top style="thin">
        <color rgb="FF000000"/>
      </top>
      <bottom style="thin">
        <color auto="1"/>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style="thin">
        <color auto="1"/>
      </left>
      <right style="thin">
        <color auto="1"/>
      </right>
      <top style="thin">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thin">
        <color auto="1"/>
      </right>
      <top style="dotted">
        <color auto="1"/>
      </top>
      <bottom style="thin">
        <color auto="1"/>
      </bottom>
      <diagonal/>
    </border>
    <border>
      <left/>
      <right/>
      <top/>
      <bottom style="thin">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thin">
        <color rgb="FF000000"/>
      </right>
      <top/>
      <bottom/>
      <diagonal/>
    </border>
    <border>
      <left style="thin">
        <color rgb="FF000000"/>
      </left>
      <right style="thin">
        <color rgb="FF000000"/>
      </right>
      <top/>
      <bottom style="thin">
        <color auto="1"/>
      </bottom>
      <diagonal/>
    </border>
    <border>
      <left style="thin">
        <color auto="1"/>
      </left>
      <right style="thin">
        <color auto="1"/>
      </right>
      <top style="hair">
        <color auto="1"/>
      </top>
      <bottom/>
      <diagonal/>
    </border>
  </borders>
  <cellStyleXfs count="10">
    <xf numFmtId="0" fontId="0" fillId="0" borderId="0"/>
    <xf numFmtId="164" fontId="33" fillId="0" borderId="0" applyFont="0" applyFill="0" applyBorder="0" applyAlignment="0" applyProtection="0"/>
    <xf numFmtId="9" fontId="33" fillId="0" borderId="0" applyFont="0" applyFill="0" applyBorder="0" applyAlignment="0" applyProtection="0"/>
    <xf numFmtId="0" fontId="1" fillId="0" borderId="0"/>
    <xf numFmtId="9" fontId="1" fillId="0" borderId="0" applyFont="0" applyFill="0" applyBorder="0" applyAlignment="0" applyProtection="0"/>
    <xf numFmtId="164" fontId="1" fillId="0" borderId="0" applyFont="0" applyFill="0" applyBorder="0" applyAlignment="0" applyProtection="0"/>
    <xf numFmtId="43" fontId="53" fillId="0" borderId="0" applyFont="0" applyFill="0" applyBorder="0" applyAlignment="0" applyProtection="0"/>
    <xf numFmtId="43" fontId="54" fillId="0" borderId="0" applyFont="0" applyFill="0" applyBorder="0" applyAlignment="0" applyProtection="0"/>
    <xf numFmtId="0" fontId="53" fillId="0" borderId="0"/>
    <xf numFmtId="9" fontId="53" fillId="0" borderId="0" applyFont="0" applyFill="0" applyBorder="0" applyAlignment="0" applyProtection="0"/>
  </cellStyleXfs>
  <cellXfs count="236">
    <xf numFmtId="0" fontId="0" fillId="0" borderId="0" xfId="0"/>
    <xf numFmtId="0" fontId="2" fillId="0" borderId="0" xfId="3" applyFont="1" applyBorder="1" applyAlignment="1"/>
    <xf numFmtId="0" fontId="2" fillId="0" borderId="0" xfId="3" applyFont="1" applyBorder="1" applyAlignment="1">
      <alignment horizontal="center"/>
    </xf>
    <xf numFmtId="9" fontId="0" fillId="0" borderId="0" xfId="4" applyFont="1" applyAlignment="1">
      <alignment horizontal="center" wrapText="1"/>
    </xf>
    <xf numFmtId="0" fontId="1" fillId="0" borderId="0" xfId="3" applyFont="1" applyAlignment="1">
      <alignment wrapText="1"/>
    </xf>
    <xf numFmtId="0" fontId="4" fillId="0" borderId="0" xfId="3" applyFont="1" applyBorder="1" applyAlignment="1">
      <alignment wrapText="1"/>
    </xf>
    <xf numFmtId="0" fontId="4" fillId="0" borderId="0" xfId="3" applyFont="1" applyBorder="1" applyAlignment="1">
      <alignment horizontal="center" wrapText="1"/>
    </xf>
    <xf numFmtId="0" fontId="3" fillId="0" borderId="0" xfId="3" applyFont="1" applyBorder="1" applyAlignment="1">
      <alignment vertical="center" wrapText="1"/>
    </xf>
    <xf numFmtId="0" fontId="4" fillId="0" borderId="0" xfId="3" applyFont="1" applyBorder="1" applyAlignment="1">
      <alignment vertical="center" wrapText="1"/>
    </xf>
    <xf numFmtId="0" fontId="4" fillId="0" borderId="0" xfId="3" applyFont="1" applyBorder="1" applyAlignment="1">
      <alignment horizontal="center" vertical="center" wrapText="1"/>
    </xf>
    <xf numFmtId="0" fontId="5" fillId="0" borderId="0" xfId="3" applyFont="1" applyBorder="1" applyAlignment="1">
      <alignment vertical="center" wrapText="1"/>
    </xf>
    <xf numFmtId="9" fontId="0" fillId="0" borderId="0" xfId="4" applyFont="1" applyAlignment="1">
      <alignment horizontal="center" vertical="center" wrapText="1"/>
    </xf>
    <xf numFmtId="0" fontId="1" fillId="0" borderId="0" xfId="3" applyFont="1" applyAlignment="1">
      <alignment vertical="center" wrapText="1"/>
    </xf>
    <xf numFmtId="0" fontId="1" fillId="0" borderId="0" xfId="3" applyFont="1" applyAlignment="1">
      <alignment horizontal="center" wrapText="1"/>
    </xf>
    <xf numFmtId="0" fontId="7" fillId="0" borderId="0" xfId="3" applyFont="1" applyBorder="1" applyAlignment="1">
      <alignment horizontal="left" vertical="center" wrapText="1"/>
    </xf>
    <xf numFmtId="0" fontId="8" fillId="0" borderId="0" xfId="3" applyFont="1" applyAlignment="1">
      <alignment vertical="center" wrapText="1"/>
    </xf>
    <xf numFmtId="0" fontId="8" fillId="0" borderId="0" xfId="3" applyFont="1" applyAlignment="1">
      <alignment horizontal="center" vertical="center" wrapText="1"/>
    </xf>
    <xf numFmtId="0" fontId="9" fillId="0" borderId="13" xfId="3" applyFont="1" applyBorder="1" applyAlignment="1">
      <alignment vertical="center" wrapText="1"/>
    </xf>
    <xf numFmtId="165" fontId="10" fillId="0" borderId="13" xfId="3" applyNumberFormat="1" applyFont="1" applyBorder="1" applyAlignment="1">
      <alignment horizontal="right" vertical="center" wrapText="1"/>
    </xf>
    <xf numFmtId="0" fontId="11" fillId="0" borderId="0" xfId="3" applyFont="1" applyBorder="1" applyAlignment="1">
      <alignment horizontal="left" vertical="center" wrapText="1"/>
    </xf>
    <xf numFmtId="0" fontId="1" fillId="0" borderId="0" xfId="3" applyFont="1" applyAlignment="1">
      <alignment horizontal="center" vertical="center" wrapText="1"/>
    </xf>
    <xf numFmtId="0" fontId="9" fillId="0" borderId="13" xfId="3" applyFont="1" applyBorder="1" applyAlignment="1">
      <alignment vertical="center"/>
    </xf>
    <xf numFmtId="165" fontId="12" fillId="0" borderId="13" xfId="3" applyNumberFormat="1" applyFont="1" applyBorder="1" applyAlignment="1">
      <alignment horizontal="right" vertical="center"/>
    </xf>
    <xf numFmtId="165" fontId="12" fillId="0" borderId="13" xfId="3" applyNumberFormat="1" applyFont="1" applyBorder="1" applyAlignment="1">
      <alignment horizontal="right" vertical="center" wrapText="1"/>
    </xf>
    <xf numFmtId="165" fontId="13" fillId="0" borderId="13" xfId="3" applyNumberFormat="1" applyFont="1" applyBorder="1" applyAlignment="1">
      <alignment vertical="center" wrapText="1"/>
    </xf>
    <xf numFmtId="165" fontId="14" fillId="0" borderId="13" xfId="3" applyNumberFormat="1" applyFont="1" applyBorder="1" applyAlignment="1">
      <alignment vertical="center" wrapText="1"/>
    </xf>
    <xf numFmtId="165" fontId="12" fillId="0" borderId="13" xfId="3" applyNumberFormat="1" applyFont="1" applyBorder="1" applyAlignment="1">
      <alignment vertical="center" wrapText="1"/>
    </xf>
    <xf numFmtId="9" fontId="16" fillId="3" borderId="13" xfId="3" applyNumberFormat="1" applyFont="1" applyFill="1" applyBorder="1" applyAlignment="1">
      <alignment vertical="center" wrapText="1"/>
    </xf>
    <xf numFmtId="0" fontId="11" fillId="0" borderId="0" xfId="3" applyFont="1" applyBorder="1" applyAlignment="1">
      <alignment horizontal="left" vertical="top" wrapText="1"/>
    </xf>
    <xf numFmtId="0" fontId="9" fillId="4" borderId="13" xfId="3" applyFont="1" applyFill="1" applyBorder="1" applyAlignment="1">
      <alignment vertical="center" wrapText="1"/>
    </xf>
    <xf numFmtId="3" fontId="12" fillId="5" borderId="13" xfId="3" applyNumberFormat="1" applyFont="1" applyFill="1" applyBorder="1" applyAlignment="1">
      <alignment vertical="center" wrapText="1"/>
    </xf>
    <xf numFmtId="165" fontId="12" fillId="4" borderId="13" xfId="3" quotePrefix="1" applyNumberFormat="1" applyFont="1" applyFill="1" applyBorder="1" applyAlignment="1">
      <alignment horizontal="right" vertical="center" wrapText="1"/>
    </xf>
    <xf numFmtId="0" fontId="9" fillId="0" borderId="13" xfId="3" applyFont="1" applyBorder="1" applyAlignment="1">
      <alignment horizontal="left" vertical="center" wrapText="1"/>
    </xf>
    <xf numFmtId="0" fontId="9" fillId="6" borderId="2" xfId="3" applyFont="1" applyFill="1" applyBorder="1" applyAlignment="1">
      <alignment vertical="center" wrapText="1"/>
    </xf>
    <xf numFmtId="0" fontId="21" fillId="0" borderId="2" xfId="3" applyFont="1" applyBorder="1" applyAlignment="1">
      <alignment wrapText="1"/>
    </xf>
    <xf numFmtId="0" fontId="4" fillId="0" borderId="2" xfId="3" applyFont="1" applyBorder="1" applyAlignment="1">
      <alignment wrapText="1"/>
    </xf>
    <xf numFmtId="0" fontId="22" fillId="7" borderId="25" xfId="3" applyFont="1" applyFill="1" applyBorder="1" applyAlignment="1">
      <alignment horizontal="left"/>
    </xf>
    <xf numFmtId="0" fontId="4" fillId="8" borderId="25" xfId="3" applyFont="1" applyFill="1" applyBorder="1" applyAlignment="1">
      <alignment wrapText="1"/>
    </xf>
    <xf numFmtId="0" fontId="8" fillId="8" borderId="26" xfId="3" applyFont="1" applyFill="1" applyBorder="1" applyAlignment="1"/>
    <xf numFmtId="9" fontId="25" fillId="9" borderId="23" xfId="4" applyFont="1" applyFill="1" applyBorder="1" applyAlignment="1">
      <alignment horizontal="center" vertical="center"/>
    </xf>
    <xf numFmtId="165" fontId="24" fillId="9" borderId="24" xfId="3" applyNumberFormat="1" applyFont="1" applyFill="1" applyBorder="1" applyAlignment="1">
      <alignment horizontal="center" vertical="center"/>
    </xf>
    <xf numFmtId="165" fontId="24" fillId="9" borderId="2" xfId="3" applyNumberFormat="1" applyFont="1" applyFill="1" applyBorder="1" applyAlignment="1">
      <alignment horizontal="center" vertical="center"/>
    </xf>
    <xf numFmtId="165" fontId="25" fillId="9" borderId="26" xfId="3" applyNumberFormat="1" applyFont="1" applyFill="1" applyBorder="1" applyAlignment="1">
      <alignment horizontal="center" vertical="center"/>
    </xf>
    <xf numFmtId="165" fontId="25" fillId="9" borderId="24" xfId="3" applyNumberFormat="1" applyFont="1" applyFill="1" applyBorder="1" applyAlignment="1">
      <alignment horizontal="center" vertical="center"/>
    </xf>
    <xf numFmtId="165" fontId="25" fillId="9" borderId="2" xfId="3" applyNumberFormat="1" applyFont="1" applyFill="1" applyBorder="1" applyAlignment="1">
      <alignment horizontal="center" vertical="center"/>
    </xf>
    <xf numFmtId="165" fontId="26" fillId="0" borderId="2" xfId="3" applyNumberFormat="1" applyFont="1" applyBorder="1" applyAlignment="1">
      <alignment horizontal="left"/>
    </xf>
    <xf numFmtId="165" fontId="27" fillId="0" borderId="26" xfId="3" applyNumberFormat="1" applyFont="1" applyBorder="1" applyAlignment="1">
      <alignment horizontal="center" vertical="center"/>
    </xf>
    <xf numFmtId="165" fontId="27" fillId="0" borderId="23" xfId="3" applyNumberFormat="1" applyFont="1" applyBorder="1" applyAlignment="1">
      <alignment horizontal="right" vertical="center"/>
    </xf>
    <xf numFmtId="9" fontId="27" fillId="0" borderId="23" xfId="3" applyNumberFormat="1" applyFont="1" applyBorder="1" applyAlignment="1">
      <alignment horizontal="center" vertical="center"/>
    </xf>
    <xf numFmtId="167" fontId="27" fillId="0" borderId="23" xfId="5" applyNumberFormat="1" applyFont="1" applyBorder="1" applyAlignment="1">
      <alignment vertical="center"/>
    </xf>
    <xf numFmtId="165" fontId="28" fillId="0" borderId="23" xfId="3" applyNumberFormat="1" applyFont="1" applyBorder="1" applyAlignment="1">
      <alignment horizontal="center"/>
    </xf>
    <xf numFmtId="9" fontId="29" fillId="10" borderId="2" xfId="3" applyNumberFormat="1" applyFont="1" applyFill="1" applyBorder="1" applyAlignment="1">
      <alignment horizontal="center" vertical="center"/>
    </xf>
    <xf numFmtId="0" fontId="4" fillId="0" borderId="0" xfId="3" applyFont="1" applyAlignment="1">
      <alignment wrapText="1"/>
    </xf>
    <xf numFmtId="165" fontId="26" fillId="0" borderId="27" xfId="3" applyNumberFormat="1" applyFont="1" applyBorder="1" applyAlignment="1">
      <alignment horizontal="left"/>
    </xf>
    <xf numFmtId="165" fontId="29" fillId="0" borderId="26" xfId="3" applyNumberFormat="1" applyFont="1" applyBorder="1" applyAlignment="1">
      <alignment horizontal="center" vertical="center"/>
    </xf>
    <xf numFmtId="165" fontId="26" fillId="0" borderId="29" xfId="3" applyNumberFormat="1" applyFont="1" applyBorder="1" applyAlignment="1">
      <alignment horizontal="left"/>
    </xf>
    <xf numFmtId="165" fontId="29" fillId="0" borderId="23" xfId="3" applyNumberFormat="1" applyFont="1" applyBorder="1" applyAlignment="1">
      <alignment horizontal="center" vertical="center"/>
    </xf>
    <xf numFmtId="165" fontId="26" fillId="0" borderId="23" xfId="3" applyNumberFormat="1" applyFont="1" applyBorder="1" applyAlignment="1">
      <alignment horizontal="left"/>
    </xf>
    <xf numFmtId="165" fontId="26" fillId="0" borderId="30" xfId="3" applyNumberFormat="1" applyFont="1" applyBorder="1" applyAlignment="1">
      <alignment horizontal="left"/>
    </xf>
    <xf numFmtId="165" fontId="27" fillId="0" borderId="23" xfId="3" applyNumberFormat="1" applyFont="1" applyBorder="1" applyAlignment="1">
      <alignment horizontal="center" vertical="center"/>
    </xf>
    <xf numFmtId="165" fontId="28" fillId="0" borderId="30" xfId="3" applyNumberFormat="1" applyFont="1" applyBorder="1" applyAlignment="1">
      <alignment horizontal="center"/>
    </xf>
    <xf numFmtId="0" fontId="30" fillId="0" borderId="0" xfId="3" applyFont="1" applyAlignment="1">
      <alignment wrapText="1"/>
    </xf>
    <xf numFmtId="165" fontId="31" fillId="11" borderId="23" xfId="3" applyNumberFormat="1" applyFont="1" applyFill="1" applyBorder="1" applyAlignment="1">
      <alignment horizontal="center" vertical="center"/>
    </xf>
    <xf numFmtId="165" fontId="32" fillId="11" borderId="29" xfId="3" applyNumberFormat="1" applyFont="1" applyFill="1" applyBorder="1" applyAlignment="1">
      <alignment horizontal="center" vertical="center"/>
    </xf>
    <xf numFmtId="167" fontId="29" fillId="11" borderId="23" xfId="1" applyNumberFormat="1" applyFont="1" applyFill="1" applyBorder="1" applyAlignment="1">
      <alignment horizontal="right" vertical="center"/>
    </xf>
    <xf numFmtId="9" fontId="29" fillId="11" borderId="23" xfId="2" applyFont="1" applyFill="1" applyBorder="1" applyAlignment="1">
      <alignment horizontal="center" vertical="center"/>
    </xf>
    <xf numFmtId="167" fontId="29" fillId="11" borderId="23" xfId="5" applyNumberFormat="1" applyFont="1" applyFill="1" applyBorder="1" applyAlignment="1">
      <alignment horizontal="center" vertical="center"/>
    </xf>
    <xf numFmtId="165" fontId="32" fillId="11" borderId="2" xfId="3" applyNumberFormat="1" applyFont="1" applyFill="1" applyBorder="1" applyAlignment="1">
      <alignment horizontal="center" vertical="center"/>
    </xf>
    <xf numFmtId="9" fontId="32" fillId="11" borderId="2" xfId="2" applyFont="1" applyFill="1" applyBorder="1" applyAlignment="1">
      <alignment horizontal="center" vertical="center"/>
    </xf>
    <xf numFmtId="0" fontId="34" fillId="0" borderId="0" xfId="3" applyFont="1" applyAlignment="1">
      <alignment wrapText="1"/>
    </xf>
    <xf numFmtId="165" fontId="24" fillId="12" borderId="0" xfId="3" applyNumberFormat="1" applyFont="1" applyFill="1" applyBorder="1" applyAlignment="1">
      <alignment horizontal="center" vertical="center"/>
    </xf>
    <xf numFmtId="0" fontId="1" fillId="0" borderId="0" xfId="3" applyFont="1" applyBorder="1" applyAlignment="1">
      <alignment wrapText="1"/>
    </xf>
    <xf numFmtId="9" fontId="24" fillId="12" borderId="0" xfId="4" applyFont="1" applyFill="1" applyBorder="1" applyAlignment="1">
      <alignment horizontal="center" vertical="center"/>
    </xf>
    <xf numFmtId="165" fontId="6" fillId="13" borderId="2" xfId="3" applyNumberFormat="1" applyFont="1" applyFill="1" applyBorder="1" applyAlignment="1">
      <alignment vertical="center"/>
    </xf>
    <xf numFmtId="0" fontId="30" fillId="13" borderId="25" xfId="3" applyFont="1" applyFill="1" applyBorder="1" applyAlignment="1">
      <alignment vertical="center" wrapText="1"/>
    </xf>
    <xf numFmtId="165" fontId="36" fillId="14" borderId="2" xfId="3" applyNumberFormat="1" applyFont="1" applyFill="1" applyBorder="1" applyAlignment="1">
      <alignment horizontal="center" vertical="center"/>
    </xf>
    <xf numFmtId="0" fontId="30" fillId="0" borderId="31" xfId="3" applyFont="1" applyBorder="1" applyAlignment="1">
      <alignment vertical="center" wrapText="1"/>
    </xf>
    <xf numFmtId="164" fontId="0" fillId="0" borderId="0" xfId="5" applyNumberFormat="1" applyFont="1" applyAlignment="1">
      <alignment vertical="center" wrapText="1"/>
    </xf>
    <xf numFmtId="165" fontId="37" fillId="0" borderId="2" xfId="3" applyNumberFormat="1" applyFont="1" applyBorder="1" applyAlignment="1">
      <alignment vertical="center"/>
    </xf>
    <xf numFmtId="165" fontId="38" fillId="8" borderId="26" xfId="3" applyNumberFormat="1" applyFont="1" applyFill="1" applyBorder="1" applyAlignment="1">
      <alignment horizontal="center" vertical="center"/>
    </xf>
    <xf numFmtId="165" fontId="38" fillId="0" borderId="23" xfId="3" applyNumberFormat="1" applyFont="1" applyBorder="1" applyAlignment="1">
      <alignment horizontal="center" vertical="center"/>
    </xf>
    <xf numFmtId="165" fontId="38" fillId="0" borderId="29" xfId="3" applyNumberFormat="1" applyFont="1" applyBorder="1" applyAlignment="1">
      <alignment horizontal="center" vertical="center"/>
    </xf>
    <xf numFmtId="165" fontId="38" fillId="3" borderId="23" xfId="3" applyNumberFormat="1" applyFont="1" applyFill="1" applyBorder="1" applyAlignment="1">
      <alignment horizontal="center" vertical="center"/>
    </xf>
    <xf numFmtId="165" fontId="39" fillId="0" borderId="23" xfId="3" applyNumberFormat="1" applyFont="1" applyBorder="1" applyAlignment="1">
      <alignment horizontal="center" vertical="center"/>
    </xf>
    <xf numFmtId="165" fontId="40" fillId="0" borderId="2" xfId="3" applyNumberFormat="1" applyFont="1" applyBorder="1" applyAlignment="1">
      <alignment vertical="center"/>
    </xf>
    <xf numFmtId="3" fontId="41" fillId="0" borderId="26" xfId="3" applyNumberFormat="1" applyFont="1" applyBorder="1" applyAlignment="1">
      <alignment vertical="center"/>
    </xf>
    <xf numFmtId="3" fontId="41" fillId="0" borderId="23" xfId="3" applyNumberFormat="1" applyFont="1" applyBorder="1" applyAlignment="1">
      <alignment vertical="center"/>
    </xf>
    <xf numFmtId="3" fontId="41" fillId="3" borderId="23" xfId="3" applyNumberFormat="1" applyFont="1" applyFill="1" applyBorder="1" applyAlignment="1">
      <alignment vertical="center"/>
    </xf>
    <xf numFmtId="165" fontId="41" fillId="0" borderId="30" xfId="3" applyNumberFormat="1" applyFont="1" applyBorder="1" applyAlignment="1">
      <alignment horizontal="center" vertical="center"/>
    </xf>
    <xf numFmtId="0" fontId="42" fillId="0" borderId="0" xfId="3" applyFont="1" applyAlignment="1">
      <alignment vertical="center" wrapText="1"/>
    </xf>
    <xf numFmtId="165" fontId="43" fillId="0" borderId="2" xfId="3" applyNumberFormat="1" applyFont="1" applyBorder="1" applyAlignment="1">
      <alignment vertical="center"/>
    </xf>
    <xf numFmtId="0" fontId="44" fillId="0" borderId="26" xfId="3" applyFont="1" applyBorder="1" applyAlignment="1">
      <alignment vertical="center"/>
    </xf>
    <xf numFmtId="3" fontId="44" fillId="0" borderId="23" xfId="3" applyNumberFormat="1" applyFont="1" applyBorder="1" applyAlignment="1">
      <alignment vertical="center"/>
    </xf>
    <xf numFmtId="3" fontId="44" fillId="3" borderId="23" xfId="3" applyNumberFormat="1" applyFont="1" applyFill="1" applyBorder="1" applyAlignment="1">
      <alignment vertical="center"/>
    </xf>
    <xf numFmtId="3" fontId="44" fillId="3" borderId="24" xfId="3" applyNumberFormat="1" applyFont="1" applyFill="1" applyBorder="1" applyAlignment="1">
      <alignment vertical="center"/>
    </xf>
    <xf numFmtId="165" fontId="44" fillId="0" borderId="2" xfId="3" applyNumberFormat="1" applyFont="1" applyBorder="1" applyAlignment="1">
      <alignment horizontal="center" vertical="center"/>
    </xf>
    <xf numFmtId="0" fontId="45" fillId="0" borderId="0" xfId="3" applyFont="1" applyAlignment="1">
      <alignment vertical="center" wrapText="1"/>
    </xf>
    <xf numFmtId="165" fontId="35" fillId="0" borderId="26" xfId="3" applyNumberFormat="1" applyFont="1" applyBorder="1" applyAlignment="1">
      <alignment vertical="center"/>
    </xf>
    <xf numFmtId="0" fontId="46" fillId="0" borderId="0" xfId="3" applyFont="1" applyAlignment="1">
      <alignment vertical="center" wrapText="1"/>
    </xf>
    <xf numFmtId="0" fontId="47" fillId="0" borderId="0" xfId="3" applyFont="1" applyAlignment="1">
      <alignment horizontal="center" wrapText="1"/>
    </xf>
    <xf numFmtId="0" fontId="47" fillId="8" borderId="0" xfId="3" applyFont="1" applyFill="1" applyAlignment="1">
      <alignment horizontal="center" wrapText="1"/>
    </xf>
    <xf numFmtId="0" fontId="49" fillId="3" borderId="2" xfId="3" applyFont="1" applyFill="1" applyBorder="1" applyAlignment="1">
      <alignment horizontal="center" vertical="center" wrapText="1"/>
    </xf>
    <xf numFmtId="0" fontId="50" fillId="3" borderId="2" xfId="3" applyFont="1" applyFill="1" applyBorder="1" applyAlignment="1">
      <alignment horizontal="center" vertical="center" wrapText="1"/>
    </xf>
    <xf numFmtId="0" fontId="51" fillId="0" borderId="32" xfId="3" applyFont="1" applyBorder="1" applyAlignment="1">
      <alignment wrapText="1"/>
    </xf>
    <xf numFmtId="0" fontId="11" fillId="0" borderId="2" xfId="3" applyFont="1" applyBorder="1" applyAlignment="1">
      <alignment horizontal="center" vertical="center" wrapText="1"/>
    </xf>
    <xf numFmtId="0" fontId="11" fillId="0" borderId="2" xfId="3" applyFont="1" applyBorder="1" applyAlignment="1">
      <alignment vertical="center" wrapText="1"/>
    </xf>
    <xf numFmtId="0" fontId="51" fillId="0" borderId="33" xfId="3" applyFont="1" applyBorder="1" applyAlignment="1">
      <alignment wrapText="1"/>
    </xf>
    <xf numFmtId="0" fontId="51" fillId="0" borderId="34" xfId="3" applyFont="1" applyBorder="1" applyAlignment="1">
      <alignment wrapText="1"/>
    </xf>
    <xf numFmtId="0" fontId="50" fillId="3" borderId="5" xfId="3" applyFont="1" applyFill="1" applyBorder="1" applyAlignment="1">
      <alignment horizontal="center" vertical="center" wrapText="1"/>
    </xf>
    <xf numFmtId="0" fontId="11" fillId="0" borderId="5" xfId="3" applyFont="1" applyBorder="1" applyAlignment="1">
      <alignment horizontal="center" vertical="center" wrapText="1"/>
    </xf>
    <xf numFmtId="0" fontId="1" fillId="0" borderId="0" xfId="3"/>
    <xf numFmtId="0" fontId="55" fillId="16" borderId="23" xfId="3" applyFont="1" applyFill="1" applyBorder="1" applyAlignment="1">
      <alignment horizontal="center" vertical="center"/>
    </xf>
    <xf numFmtId="0" fontId="56" fillId="16" borderId="23" xfId="3" applyFont="1" applyFill="1" applyBorder="1" applyAlignment="1">
      <alignment horizontal="center" vertical="center" wrapText="1"/>
    </xf>
    <xf numFmtId="0" fontId="52" fillId="0" borderId="23" xfId="3" applyFont="1" applyBorder="1" applyAlignment="1">
      <alignment horizontal="center" vertical="center"/>
    </xf>
    <xf numFmtId="3" fontId="57" fillId="0" borderId="23" xfId="3" applyNumberFormat="1" applyFont="1" applyBorder="1" applyAlignment="1">
      <alignment horizontal="right" vertical="center"/>
    </xf>
    <xf numFmtId="0" fontId="1" fillId="0" borderId="0" xfId="3" applyAlignment="1">
      <alignment vertical="center"/>
    </xf>
    <xf numFmtId="0" fontId="58" fillId="17" borderId="23" xfId="3" applyFont="1" applyFill="1" applyBorder="1" applyAlignment="1">
      <alignment horizontal="center" vertical="center"/>
    </xf>
    <xf numFmtId="3" fontId="57" fillId="17" borderId="23" xfId="3" applyNumberFormat="1" applyFont="1" applyFill="1" applyBorder="1" applyAlignment="1">
      <alignment horizontal="right" vertical="center"/>
    </xf>
    <xf numFmtId="0" fontId="58" fillId="18" borderId="23" xfId="3" applyFont="1" applyFill="1" applyBorder="1" applyAlignment="1">
      <alignment horizontal="center" vertical="center"/>
    </xf>
    <xf numFmtId="3" fontId="57" fillId="19" borderId="23" xfId="3" applyNumberFormat="1" applyFont="1" applyFill="1" applyBorder="1" applyAlignment="1">
      <alignment horizontal="right" vertical="center"/>
    </xf>
    <xf numFmtId="3" fontId="60" fillId="0" borderId="23" xfId="3" applyNumberFormat="1" applyFont="1" applyBorder="1" applyAlignment="1">
      <alignment horizontal="right" vertical="center"/>
    </xf>
    <xf numFmtId="9" fontId="60" fillId="18" borderId="23" xfId="3" applyNumberFormat="1" applyFont="1" applyFill="1" applyBorder="1" applyAlignment="1">
      <alignment horizontal="right" vertical="center"/>
    </xf>
    <xf numFmtId="9" fontId="57" fillId="20" borderId="23" xfId="3" applyNumberFormat="1" applyFont="1" applyFill="1" applyBorder="1" applyAlignment="1">
      <alignment horizontal="right" vertical="center"/>
    </xf>
    <xf numFmtId="0" fontId="30" fillId="13" borderId="26" xfId="3" applyFont="1" applyFill="1" applyBorder="1" applyAlignment="1">
      <alignment vertical="center" wrapText="1"/>
    </xf>
    <xf numFmtId="9" fontId="62" fillId="0" borderId="0" xfId="4" applyFont="1" applyAlignment="1">
      <alignment horizontal="center" wrapText="1"/>
    </xf>
    <xf numFmtId="0" fontId="63" fillId="0" borderId="0" xfId="3" applyFont="1" applyAlignment="1">
      <alignment wrapText="1"/>
    </xf>
    <xf numFmtId="0" fontId="63" fillId="0" borderId="0" xfId="3" applyFont="1" applyAlignment="1">
      <alignment horizontal="center" wrapText="1"/>
    </xf>
    <xf numFmtId="165" fontId="25" fillId="9" borderId="23" xfId="3" applyNumberFormat="1" applyFont="1" applyFill="1" applyBorder="1" applyAlignment="1">
      <alignment horizontal="center" vertical="center" wrapText="1"/>
    </xf>
    <xf numFmtId="0" fontId="64" fillId="21" borderId="9" xfId="3" applyFont="1" applyFill="1" applyBorder="1" applyAlignment="1">
      <alignment horizontal="center" vertical="center" wrapText="1"/>
    </xf>
    <xf numFmtId="165" fontId="10" fillId="0" borderId="40" xfId="3" applyNumberFormat="1" applyFont="1" applyBorder="1" applyAlignment="1">
      <alignment vertical="center" wrapText="1"/>
    </xf>
    <xf numFmtId="0" fontId="18" fillId="2" borderId="21" xfId="3" applyFont="1" applyFill="1" applyBorder="1" applyAlignment="1">
      <alignment vertical="center" wrapText="1"/>
    </xf>
    <xf numFmtId="166" fontId="19" fillId="2" borderId="21" xfId="3" applyNumberFormat="1" applyFont="1" applyFill="1" applyBorder="1" applyAlignment="1">
      <alignment vertical="center" wrapText="1"/>
    </xf>
    <xf numFmtId="166" fontId="10" fillId="2" borderId="21" xfId="3" applyNumberFormat="1" applyFont="1" applyFill="1" applyBorder="1" applyAlignment="1">
      <alignment vertical="center" wrapText="1"/>
    </xf>
    <xf numFmtId="0" fontId="17" fillId="2" borderId="27" xfId="3" applyFont="1" applyFill="1" applyBorder="1" applyAlignment="1">
      <alignment horizontal="center" vertical="center" wrapText="1"/>
    </xf>
    <xf numFmtId="0" fontId="17" fillId="2" borderId="29" xfId="3" applyFont="1" applyFill="1" applyBorder="1" applyAlignment="1">
      <alignment horizontal="center" vertical="center" wrapText="1"/>
    </xf>
    <xf numFmtId="0" fontId="20" fillId="2" borderId="22" xfId="3" applyFont="1" applyFill="1" applyBorder="1" applyAlignment="1">
      <alignment horizontal="left" vertical="center"/>
    </xf>
    <xf numFmtId="167" fontId="17" fillId="2" borderId="21" xfId="5" applyNumberFormat="1" applyFont="1" applyFill="1" applyBorder="1" applyAlignment="1">
      <alignment horizontal="center" vertical="center" wrapText="1"/>
    </xf>
    <xf numFmtId="166" fontId="17" fillId="6" borderId="2" xfId="3" applyNumberFormat="1" applyFont="1" applyFill="1" applyBorder="1" applyAlignment="1">
      <alignment horizontal="center" vertical="center" wrapText="1"/>
    </xf>
    <xf numFmtId="0" fontId="9" fillId="0" borderId="40" xfId="3" applyFont="1" applyBorder="1" applyAlignment="1">
      <alignment horizontal="left" vertical="center" wrapText="1"/>
    </xf>
    <xf numFmtId="0" fontId="69" fillId="16" borderId="23" xfId="3" applyFont="1" applyFill="1" applyBorder="1" applyAlignment="1">
      <alignment horizontal="center" vertical="center"/>
    </xf>
    <xf numFmtId="0" fontId="69" fillId="16" borderId="23" xfId="3" applyFont="1" applyFill="1" applyBorder="1" applyAlignment="1">
      <alignment horizontal="center" vertical="center" wrapText="1"/>
    </xf>
    <xf numFmtId="165" fontId="71" fillId="9" borderId="2" xfId="3" applyNumberFormat="1" applyFont="1" applyFill="1" applyBorder="1" applyAlignment="1">
      <alignment horizontal="center" vertical="center"/>
    </xf>
    <xf numFmtId="165" fontId="70" fillId="9" borderId="2" xfId="3" applyNumberFormat="1" applyFont="1" applyFill="1" applyBorder="1" applyAlignment="1">
      <alignment horizontal="center" vertical="center"/>
    </xf>
    <xf numFmtId="165" fontId="26" fillId="0" borderId="2" xfId="3" applyNumberFormat="1" applyFont="1" applyBorder="1" applyAlignment="1">
      <alignment horizontal="left" vertical="center"/>
    </xf>
    <xf numFmtId="165" fontId="26" fillId="0" borderId="27" xfId="3" applyNumberFormat="1" applyFont="1" applyBorder="1" applyAlignment="1">
      <alignment horizontal="left" vertical="center"/>
    </xf>
    <xf numFmtId="165" fontId="26" fillId="0" borderId="28" xfId="3" applyNumberFormat="1" applyFont="1" applyBorder="1" applyAlignment="1">
      <alignment horizontal="left" vertical="center"/>
    </xf>
    <xf numFmtId="165" fontId="26" fillId="0" borderId="29" xfId="3" applyNumberFormat="1" applyFont="1" applyBorder="1" applyAlignment="1">
      <alignment horizontal="left" vertical="center"/>
    </xf>
    <xf numFmtId="165" fontId="26" fillId="0" borderId="23" xfId="3" applyNumberFormat="1" applyFont="1" applyBorder="1" applyAlignment="1">
      <alignment horizontal="left" vertical="center"/>
    </xf>
    <xf numFmtId="165" fontId="26" fillId="0" borderId="30" xfId="3" applyNumberFormat="1" applyFont="1" applyBorder="1" applyAlignment="1">
      <alignment horizontal="left" vertical="center"/>
    </xf>
    <xf numFmtId="167" fontId="69" fillId="0" borderId="23" xfId="5" applyNumberFormat="1" applyFont="1" applyFill="1" applyBorder="1" applyAlignment="1">
      <alignment horizontal="center" vertical="center"/>
    </xf>
    <xf numFmtId="0" fontId="67" fillId="0" borderId="0" xfId="3" applyFont="1" applyFill="1" applyBorder="1" applyAlignment="1">
      <alignment horizontal="left" vertical="center"/>
    </xf>
    <xf numFmtId="167" fontId="69" fillId="0" borderId="0" xfId="5" applyNumberFormat="1" applyFont="1" applyFill="1" applyBorder="1" applyAlignment="1">
      <alignment horizontal="right" vertical="center"/>
    </xf>
    <xf numFmtId="0" fontId="1" fillId="0" borderId="0" xfId="3" applyAlignment="1">
      <alignment horizontal="center" vertical="center"/>
    </xf>
    <xf numFmtId="0" fontId="1" fillId="3" borderId="0" xfId="3" applyFill="1" applyAlignment="1">
      <alignment vertical="center"/>
    </xf>
    <xf numFmtId="0" fontId="73" fillId="3" borderId="0" xfId="3" applyFont="1" applyFill="1" applyAlignment="1">
      <alignment horizontal="center" vertical="center"/>
    </xf>
    <xf numFmtId="0" fontId="74" fillId="3" borderId="0" xfId="3" applyFont="1" applyFill="1" applyAlignment="1">
      <alignment horizontal="center" vertical="center"/>
    </xf>
    <xf numFmtId="0" fontId="50" fillId="3" borderId="0" xfId="3" applyFont="1" applyFill="1" applyAlignment="1">
      <alignment vertical="center"/>
    </xf>
    <xf numFmtId="9" fontId="29" fillId="22" borderId="2" xfId="3" applyNumberFormat="1" applyFont="1" applyFill="1" applyBorder="1" applyAlignment="1">
      <alignment horizontal="center" vertical="center"/>
    </xf>
    <xf numFmtId="0" fontId="15" fillId="3" borderId="13" xfId="3" applyFont="1" applyFill="1" applyBorder="1" applyAlignment="1">
      <alignment horizontal="center" vertical="center" wrapText="1"/>
    </xf>
    <xf numFmtId="0" fontId="52" fillId="0" borderId="23" xfId="3" applyFont="1" applyFill="1" applyBorder="1" applyAlignment="1">
      <alignment horizontal="center" vertical="center"/>
    </xf>
    <xf numFmtId="165" fontId="77" fillId="23" borderId="28" xfId="3" applyNumberFormat="1" applyFont="1" applyFill="1" applyBorder="1" applyAlignment="1">
      <alignment horizontal="left"/>
    </xf>
    <xf numFmtId="165" fontId="78" fillId="23" borderId="26" xfId="3" applyNumberFormat="1" applyFont="1" applyFill="1" applyBorder="1" applyAlignment="1">
      <alignment horizontal="center" vertical="center"/>
    </xf>
    <xf numFmtId="165" fontId="78" fillId="23" borderId="23" xfId="3" applyNumberFormat="1" applyFont="1" applyFill="1" applyBorder="1" applyAlignment="1">
      <alignment horizontal="right" vertical="center"/>
    </xf>
    <xf numFmtId="9" fontId="78" fillId="23" borderId="23" xfId="3" applyNumberFormat="1" applyFont="1" applyFill="1" applyBorder="1" applyAlignment="1">
      <alignment horizontal="center" vertical="center"/>
    </xf>
    <xf numFmtId="167" fontId="78" fillId="23" borderId="23" xfId="5" applyNumberFormat="1" applyFont="1" applyFill="1" applyBorder="1" applyAlignment="1">
      <alignment vertical="center"/>
    </xf>
    <xf numFmtId="165" fontId="79" fillId="23" borderId="23" xfId="3" applyNumberFormat="1" applyFont="1" applyFill="1" applyBorder="1" applyAlignment="1">
      <alignment horizontal="center"/>
    </xf>
    <xf numFmtId="9" fontId="80" fillId="24" borderId="2" xfId="3" applyNumberFormat="1" applyFont="1" applyFill="1" applyBorder="1" applyAlignment="1">
      <alignment horizontal="center" vertical="center"/>
    </xf>
    <xf numFmtId="0" fontId="81" fillId="23" borderId="0" xfId="3" applyFont="1" applyFill="1" applyAlignment="1">
      <alignment wrapText="1"/>
    </xf>
    <xf numFmtId="0" fontId="81" fillId="0" borderId="0" xfId="3" applyFont="1" applyAlignment="1">
      <alignment wrapText="1"/>
    </xf>
    <xf numFmtId="0" fontId="11" fillId="0" borderId="2" xfId="0" applyFont="1" applyBorder="1" applyAlignment="1">
      <alignment vertical="center" wrapText="1"/>
    </xf>
    <xf numFmtId="0" fontId="82" fillId="0" borderId="2" xfId="0" applyFont="1" applyBorder="1" applyAlignment="1">
      <alignment vertical="center" wrapText="1"/>
    </xf>
    <xf numFmtId="0" fontId="82" fillId="0" borderId="21" xfId="0" applyFont="1" applyBorder="1" applyAlignment="1">
      <alignment vertical="center" wrapText="1"/>
    </xf>
    <xf numFmtId="165" fontId="68" fillId="0" borderId="18" xfId="3" applyNumberFormat="1" applyFont="1" applyBorder="1" applyAlignment="1">
      <alignment horizontal="left" vertical="center" wrapText="1"/>
    </xf>
    <xf numFmtId="165" fontId="68" fillId="0" borderId="19" xfId="3" applyNumberFormat="1" applyFont="1" applyBorder="1" applyAlignment="1">
      <alignment horizontal="left" vertical="center" wrapText="1"/>
    </xf>
    <xf numFmtId="165" fontId="68" fillId="0" borderId="20" xfId="3" applyNumberFormat="1" applyFont="1" applyBorder="1" applyAlignment="1">
      <alignment horizontal="left" vertical="center" wrapText="1"/>
    </xf>
    <xf numFmtId="165" fontId="68" fillId="0" borderId="18" xfId="3" applyNumberFormat="1" applyFont="1" applyBorder="1" applyAlignment="1">
      <alignment horizontal="center" vertical="center" wrapText="1"/>
    </xf>
    <xf numFmtId="165" fontId="68" fillId="0" borderId="19" xfId="3" applyNumberFormat="1" applyFont="1" applyBorder="1" applyAlignment="1">
      <alignment horizontal="center" vertical="center" wrapText="1"/>
    </xf>
    <xf numFmtId="165" fontId="68" fillId="0" borderId="20" xfId="3" applyNumberFormat="1" applyFont="1" applyBorder="1" applyAlignment="1">
      <alignment horizontal="center" vertical="center" wrapText="1"/>
    </xf>
    <xf numFmtId="0" fontId="65" fillId="0" borderId="18" xfId="3" applyFont="1" applyBorder="1" applyAlignment="1">
      <alignment horizontal="left" vertical="center" wrapText="1"/>
    </xf>
    <xf numFmtId="0" fontId="65" fillId="0" borderId="19" xfId="3" applyFont="1" applyBorder="1" applyAlignment="1">
      <alignment horizontal="left" vertical="center" wrapText="1"/>
    </xf>
    <xf numFmtId="0" fontId="65" fillId="0" borderId="20" xfId="3" applyFont="1" applyBorder="1" applyAlignment="1">
      <alignment horizontal="left" vertical="center" wrapText="1"/>
    </xf>
    <xf numFmtId="0" fontId="2" fillId="0" borderId="0" xfId="3" applyFont="1" applyBorder="1" applyAlignment="1">
      <alignment horizontal="center" vertical="center"/>
    </xf>
    <xf numFmtId="0" fontId="2" fillId="0" borderId="1" xfId="3" applyFont="1" applyBorder="1" applyAlignment="1">
      <alignment horizontal="center" vertical="center"/>
    </xf>
    <xf numFmtId="0" fontId="3" fillId="0" borderId="2" xfId="3" applyFont="1" applyBorder="1" applyAlignment="1">
      <alignment horizontal="left" vertical="center" wrapText="1"/>
    </xf>
    <xf numFmtId="0" fontId="3" fillId="0" borderId="3" xfId="3" applyFont="1" applyBorder="1" applyAlignment="1">
      <alignment horizontal="left" vertical="center" wrapText="1"/>
    </xf>
    <xf numFmtId="0" fontId="3" fillId="0" borderId="4" xfId="3" applyFont="1" applyBorder="1" applyAlignment="1">
      <alignment horizontal="left" vertical="center" wrapText="1"/>
    </xf>
    <xf numFmtId="0" fontId="3" fillId="0" borderId="5" xfId="3" applyFont="1" applyBorder="1" applyAlignment="1">
      <alignment horizontal="left" vertical="center" wrapText="1"/>
    </xf>
    <xf numFmtId="0" fontId="64" fillId="21" borderId="10" xfId="3" applyFont="1" applyFill="1" applyBorder="1" applyAlignment="1">
      <alignment horizontal="center" vertical="center" wrapText="1"/>
    </xf>
    <xf numFmtId="0" fontId="64" fillId="21" borderId="11" xfId="3" applyFont="1" applyFill="1" applyBorder="1" applyAlignment="1">
      <alignment horizontal="center" vertical="center" wrapText="1"/>
    </xf>
    <xf numFmtId="0" fontId="64" fillId="21" borderId="12" xfId="3" applyFont="1" applyFill="1" applyBorder="1" applyAlignment="1">
      <alignment horizontal="center" vertical="center" wrapText="1"/>
    </xf>
    <xf numFmtId="0" fontId="3" fillId="0" borderId="0" xfId="3" applyFont="1" applyBorder="1" applyAlignment="1">
      <alignment horizontal="center" vertical="center" wrapText="1"/>
    </xf>
    <xf numFmtId="0" fontId="4" fillId="0" borderId="0" xfId="3" applyFont="1" applyBorder="1" applyAlignment="1">
      <alignment wrapText="1"/>
    </xf>
    <xf numFmtId="0" fontId="3" fillId="0" borderId="6" xfId="3" applyFont="1" applyBorder="1" applyAlignment="1">
      <alignment horizontal="left" vertical="center" wrapText="1"/>
    </xf>
    <xf numFmtId="0" fontId="3" fillId="0" borderId="7" xfId="3" applyFont="1" applyBorder="1" applyAlignment="1">
      <alignment horizontal="left" vertical="center" wrapText="1"/>
    </xf>
    <xf numFmtId="0" fontId="3" fillId="0" borderId="8" xfId="3" applyFont="1" applyBorder="1" applyAlignment="1">
      <alignment horizontal="left" vertical="center" wrapText="1"/>
    </xf>
    <xf numFmtId="0" fontId="4" fillId="0" borderId="0" xfId="3" applyFont="1" applyBorder="1" applyAlignment="1">
      <alignment vertical="center" wrapText="1"/>
    </xf>
    <xf numFmtId="0" fontId="6" fillId="2" borderId="3" xfId="3" applyFont="1" applyFill="1" applyBorder="1" applyAlignment="1">
      <alignment horizontal="center" vertical="center" wrapText="1"/>
    </xf>
    <xf numFmtId="0" fontId="6" fillId="2" borderId="4" xfId="3" applyFont="1" applyFill="1" applyBorder="1" applyAlignment="1">
      <alignment horizontal="center" vertical="center" wrapText="1"/>
    </xf>
    <xf numFmtId="0" fontId="6" fillId="2" borderId="5" xfId="3" applyFont="1" applyFill="1" applyBorder="1" applyAlignment="1">
      <alignment horizontal="center" vertical="center" wrapText="1"/>
    </xf>
    <xf numFmtId="0" fontId="6" fillId="2" borderId="2" xfId="3" applyFont="1" applyFill="1" applyBorder="1" applyAlignment="1">
      <alignment horizontal="center" vertical="center" wrapText="1"/>
    </xf>
    <xf numFmtId="0" fontId="48" fillId="15" borderId="0" xfId="3" applyFont="1" applyFill="1" applyBorder="1" applyAlignment="1">
      <alignment horizontal="center" vertical="center" wrapText="1"/>
    </xf>
    <xf numFmtId="0" fontId="66" fillId="0" borderId="18" xfId="3" applyFont="1" applyBorder="1" applyAlignment="1">
      <alignment horizontal="left" vertical="center" wrapText="1"/>
    </xf>
    <xf numFmtId="0" fontId="66" fillId="0" borderId="19" xfId="3" applyFont="1" applyBorder="1" applyAlignment="1">
      <alignment horizontal="left" vertical="center" wrapText="1"/>
    </xf>
    <xf numFmtId="0" fontId="66" fillId="0" borderId="20" xfId="3" applyFont="1" applyBorder="1" applyAlignment="1">
      <alignment horizontal="left" vertical="center" wrapText="1"/>
    </xf>
    <xf numFmtId="165" fontId="25" fillId="9" borderId="30" xfId="3" applyNumberFormat="1" applyFont="1" applyFill="1" applyBorder="1" applyAlignment="1">
      <alignment horizontal="center" vertical="center" wrapText="1"/>
    </xf>
    <xf numFmtId="165" fontId="25" fillId="9" borderId="29" xfId="3" applyNumberFormat="1" applyFont="1" applyFill="1" applyBorder="1" applyAlignment="1">
      <alignment horizontal="center" vertical="center" wrapText="1"/>
    </xf>
    <xf numFmtId="3" fontId="10" fillId="6" borderId="2" xfId="3" applyNumberFormat="1" applyFont="1" applyFill="1" applyBorder="1" applyAlignment="1">
      <alignment horizontal="center" vertical="center" wrapText="1"/>
    </xf>
    <xf numFmtId="0" fontId="4" fillId="0" borderId="2" xfId="3" applyFont="1" applyBorder="1" applyAlignment="1">
      <alignment wrapText="1"/>
    </xf>
    <xf numFmtId="0" fontId="17" fillId="6" borderId="2" xfId="3" applyFont="1" applyFill="1" applyBorder="1" applyAlignment="1">
      <alignment horizontal="center" vertical="center" wrapText="1"/>
    </xf>
    <xf numFmtId="165" fontId="23" fillId="9" borderId="2" xfId="3" applyNumberFormat="1" applyFont="1" applyFill="1" applyBorder="1" applyAlignment="1">
      <alignment horizontal="center" vertical="center"/>
    </xf>
    <xf numFmtId="0" fontId="21" fillId="0" borderId="2" xfId="3" applyFont="1" applyBorder="1" applyAlignment="1">
      <alignment horizontal="center" wrapText="1"/>
    </xf>
    <xf numFmtId="165" fontId="24" fillId="9" borderId="25" xfId="3" applyNumberFormat="1" applyFont="1" applyFill="1" applyBorder="1" applyAlignment="1">
      <alignment horizontal="center" vertical="center"/>
    </xf>
    <xf numFmtId="0" fontId="4" fillId="0" borderId="26" xfId="3" applyFont="1" applyBorder="1" applyAlignment="1">
      <alignment horizontal="center" wrapText="1"/>
    </xf>
    <xf numFmtId="165" fontId="35" fillId="14" borderId="24" xfId="3" applyNumberFormat="1" applyFont="1" applyFill="1" applyBorder="1" applyAlignment="1">
      <alignment horizontal="center" vertical="center"/>
    </xf>
    <xf numFmtId="0" fontId="30" fillId="0" borderId="25" xfId="3" applyFont="1" applyBorder="1" applyAlignment="1">
      <alignment vertical="center" wrapText="1"/>
    </xf>
    <xf numFmtId="0" fontId="48" fillId="15" borderId="35" xfId="3" applyFont="1" applyFill="1" applyBorder="1" applyAlignment="1">
      <alignment horizontal="center" vertical="center" wrapText="1"/>
    </xf>
    <xf numFmtId="0" fontId="49" fillId="3" borderId="2" xfId="3" applyFont="1" applyFill="1" applyBorder="1" applyAlignment="1">
      <alignment horizontal="center" vertical="center" wrapText="1"/>
    </xf>
    <xf numFmtId="0" fontId="49" fillId="3" borderId="2" xfId="3" applyFont="1" applyFill="1" applyBorder="1" applyAlignment="1">
      <alignment horizontal="center" vertical="center"/>
    </xf>
    <xf numFmtId="0" fontId="68" fillId="0" borderId="6" xfId="3" applyFont="1" applyBorder="1" applyAlignment="1">
      <alignment horizontal="left" vertical="center" wrapText="1"/>
    </xf>
    <xf numFmtId="0" fontId="68" fillId="0" borderId="8" xfId="3" applyFont="1" applyBorder="1" applyAlignment="1">
      <alignment horizontal="left" vertical="center" wrapText="1"/>
    </xf>
    <xf numFmtId="0" fontId="68" fillId="0" borderId="17" xfId="3" applyFont="1" applyBorder="1" applyAlignment="1">
      <alignment horizontal="left" vertical="center" wrapText="1"/>
    </xf>
    <xf numFmtId="0" fontId="68" fillId="0" borderId="1" xfId="3" applyFont="1" applyBorder="1" applyAlignment="1">
      <alignment horizontal="left" vertical="center" wrapText="1"/>
    </xf>
    <xf numFmtId="0" fontId="68" fillId="0" borderId="36" xfId="3" applyFont="1" applyBorder="1" applyAlignment="1">
      <alignment horizontal="left" vertical="center" wrapText="1"/>
    </xf>
    <xf numFmtId="0" fontId="68" fillId="0" borderId="37" xfId="3" applyFont="1" applyBorder="1" applyAlignment="1">
      <alignment horizontal="left" vertical="center" wrapText="1"/>
    </xf>
    <xf numFmtId="165" fontId="70" fillId="9" borderId="30" xfId="3" applyNumberFormat="1" applyFont="1" applyFill="1" applyBorder="1" applyAlignment="1">
      <alignment horizontal="center" vertical="center" wrapText="1"/>
    </xf>
    <xf numFmtId="165" fontId="70" fillId="9" borderId="29" xfId="3" applyNumberFormat="1" applyFont="1" applyFill="1" applyBorder="1" applyAlignment="1">
      <alignment horizontal="center" vertical="center" wrapText="1"/>
    </xf>
    <xf numFmtId="0" fontId="73" fillId="3" borderId="31" xfId="3" applyFont="1" applyFill="1" applyBorder="1" applyAlignment="1">
      <alignment horizontal="center" vertical="center" wrapText="1"/>
    </xf>
    <xf numFmtId="0" fontId="59" fillId="0" borderId="30" xfId="3" applyFont="1" applyBorder="1" applyAlignment="1">
      <alignment horizontal="center" vertical="center"/>
    </xf>
    <xf numFmtId="0" fontId="61" fillId="0" borderId="38" xfId="3" applyFont="1" applyBorder="1" applyAlignment="1">
      <alignment vertical="center" wrapText="1"/>
    </xf>
    <xf numFmtId="0" fontId="52" fillId="0" borderId="30" xfId="3" applyFont="1" applyBorder="1" applyAlignment="1">
      <alignment horizontal="center" vertical="center"/>
    </xf>
    <xf numFmtId="0" fontId="61" fillId="0" borderId="39" xfId="3" applyFont="1" applyBorder="1" applyAlignment="1">
      <alignment vertical="center" wrapText="1"/>
    </xf>
    <xf numFmtId="165" fontId="56" fillId="9" borderId="2" xfId="3" applyNumberFormat="1" applyFont="1" applyFill="1" applyBorder="1" applyAlignment="1">
      <alignment horizontal="center" vertical="center"/>
    </xf>
    <xf numFmtId="0" fontId="72" fillId="0" borderId="2" xfId="3" applyFont="1" applyBorder="1" applyAlignment="1">
      <alignment horizontal="center" vertical="center" wrapText="1"/>
    </xf>
    <xf numFmtId="0" fontId="83" fillId="0" borderId="14" xfId="3" applyFont="1" applyBorder="1" applyAlignment="1">
      <alignment horizontal="center" vertical="center" wrapText="1"/>
    </xf>
    <xf numFmtId="0" fontId="83" fillId="0" borderId="15" xfId="3" applyFont="1" applyBorder="1" applyAlignment="1">
      <alignment horizontal="center" vertical="center" wrapText="1"/>
    </xf>
    <xf numFmtId="0" fontId="83" fillId="0" borderId="16" xfId="3" applyFont="1" applyBorder="1" applyAlignment="1">
      <alignment horizontal="center" vertical="center" wrapText="1"/>
    </xf>
  </cellXfs>
  <cellStyles count="10">
    <cellStyle name="Comma" xfId="1" builtinId="3"/>
    <cellStyle name="Comma 2" xfId="6"/>
    <cellStyle name="Comma 2 2" xfId="7"/>
    <cellStyle name="Comma 3" xfId="5"/>
    <cellStyle name="Normal" xfId="0" builtinId="0"/>
    <cellStyle name="Normal 2" xfId="8"/>
    <cellStyle name="Normal 3" xfId="3"/>
    <cellStyle name="Percent" xfId="2" builtinId="5"/>
    <cellStyle name="Percent 2" xfId="9"/>
    <cellStyle name="Percent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73"/>
  <sheetViews>
    <sheetView tabSelected="1" topLeftCell="A7" zoomScaleNormal="100" workbookViewId="0">
      <pane xSplit="1" topLeftCell="B1" activePane="topRight" state="frozen"/>
      <selection activeCell="E11" sqref="E11:G12"/>
      <selection pane="topRight" activeCell="B13" sqref="B13"/>
    </sheetView>
  </sheetViews>
  <sheetFormatPr defaultColWidth="12.5703125" defaultRowHeight="12.75" customHeight="1"/>
  <cols>
    <col min="1" max="1" width="32.140625" style="69" customWidth="1"/>
    <col min="2" max="2" width="18.42578125" style="4" customWidth="1"/>
    <col min="3" max="3" width="18.5703125" style="4" customWidth="1"/>
    <col min="4" max="4" width="17.85546875" style="4" customWidth="1"/>
    <col min="5" max="5" width="17.42578125" style="4" customWidth="1"/>
    <col min="6" max="6" width="21.42578125" style="4" customWidth="1"/>
    <col min="7" max="7" width="21.5703125" style="3" customWidth="1"/>
    <col min="8" max="8" width="13.140625" style="4" customWidth="1"/>
    <col min="9" max="9" width="16.7109375" style="4" customWidth="1"/>
    <col min="10" max="10" width="13.42578125" style="13" customWidth="1"/>
    <col min="11" max="11" width="20.85546875" style="4" customWidth="1"/>
    <col min="12" max="12" width="14.5703125" style="4" customWidth="1"/>
    <col min="13" max="13" width="14.7109375" style="4" customWidth="1"/>
    <col min="14" max="14" width="13.5703125" style="4" customWidth="1"/>
    <col min="15" max="16384" width="12.5703125" style="4"/>
  </cols>
  <sheetData>
    <row r="1" spans="1:19" ht="15" customHeight="1">
      <c r="A1" s="181" t="s">
        <v>128</v>
      </c>
      <c r="B1" s="181"/>
      <c r="C1" s="181"/>
      <c r="D1" s="181"/>
      <c r="E1" s="181"/>
      <c r="F1" s="181"/>
      <c r="G1" s="182"/>
      <c r="H1" s="1"/>
      <c r="I1" s="1"/>
      <c r="J1" s="2"/>
      <c r="K1" s="1"/>
      <c r="L1" s="1"/>
      <c r="M1" s="1"/>
      <c r="N1" s="1"/>
      <c r="O1" s="1"/>
      <c r="P1" s="1"/>
      <c r="Q1" s="1"/>
      <c r="R1" s="1"/>
      <c r="S1" s="3"/>
    </row>
    <row r="2" spans="1:19" ht="15" customHeight="1">
      <c r="A2" s="181"/>
      <c r="B2" s="181"/>
      <c r="C2" s="181"/>
      <c r="D2" s="181"/>
      <c r="E2" s="181"/>
      <c r="F2" s="181"/>
      <c r="G2" s="182"/>
      <c r="H2" s="1"/>
      <c r="I2" s="1"/>
      <c r="J2" s="2"/>
      <c r="K2" s="1"/>
      <c r="L2" s="1"/>
      <c r="M2" s="1"/>
      <c r="N2" s="1"/>
      <c r="O2" s="1"/>
      <c r="P2" s="1"/>
      <c r="Q2" s="1"/>
      <c r="R2" s="1"/>
      <c r="S2" s="3"/>
    </row>
    <row r="3" spans="1:19" ht="24.75" customHeight="1">
      <c r="A3" s="183" t="s">
        <v>132</v>
      </c>
      <c r="B3" s="183"/>
      <c r="C3" s="183"/>
      <c r="D3" s="183"/>
      <c r="E3" s="184" t="s">
        <v>92</v>
      </c>
      <c r="F3" s="185"/>
      <c r="G3" s="186"/>
      <c r="H3" s="5"/>
      <c r="I3" s="5"/>
      <c r="J3" s="6"/>
      <c r="K3" s="5"/>
      <c r="L3" s="5"/>
      <c r="M3" s="5"/>
      <c r="N3" s="5"/>
      <c r="O3" s="5"/>
      <c r="P3" s="7"/>
      <c r="Q3" s="190"/>
      <c r="R3" s="191"/>
      <c r="S3" s="3"/>
    </row>
    <row r="4" spans="1:19" s="12" customFormat="1" ht="32.25" customHeight="1">
      <c r="A4" s="183" t="s">
        <v>91</v>
      </c>
      <c r="B4" s="183"/>
      <c r="C4" s="183"/>
      <c r="D4" s="183"/>
      <c r="E4" s="192" t="s">
        <v>93</v>
      </c>
      <c r="F4" s="193"/>
      <c r="G4" s="194"/>
      <c r="H4" s="8"/>
      <c r="I4" s="8"/>
      <c r="J4" s="9"/>
      <c r="K4" s="8"/>
      <c r="L4" s="8"/>
      <c r="M4" s="8"/>
      <c r="N4" s="8"/>
      <c r="O4" s="8"/>
      <c r="P4" s="10"/>
      <c r="Q4" s="190"/>
      <c r="R4" s="195"/>
      <c r="S4" s="11"/>
    </row>
    <row r="5" spans="1:19" ht="17.25" customHeight="1">
      <c r="A5" s="196" t="s">
        <v>129</v>
      </c>
      <c r="B5" s="197"/>
      <c r="C5" s="197"/>
      <c r="D5" s="198"/>
      <c r="E5" s="199" t="s">
        <v>0</v>
      </c>
      <c r="F5" s="199"/>
      <c r="G5" s="199"/>
      <c r="H5" s="13"/>
      <c r="J5" s="4"/>
    </row>
    <row r="6" spans="1:19" s="15" customFormat="1" ht="35.25" customHeight="1">
      <c r="A6" s="128" t="s">
        <v>1</v>
      </c>
      <c r="B6" s="128" t="s">
        <v>130</v>
      </c>
      <c r="C6" s="128" t="s">
        <v>131</v>
      </c>
      <c r="D6" s="128" t="s">
        <v>123</v>
      </c>
      <c r="E6" s="187"/>
      <c r="F6" s="188"/>
      <c r="G6" s="189"/>
      <c r="H6" s="14"/>
      <c r="J6" s="16"/>
    </row>
    <row r="7" spans="1:19" s="12" customFormat="1" ht="27.75" customHeight="1">
      <c r="A7" s="17" t="s">
        <v>2</v>
      </c>
      <c r="B7" s="18">
        <v>540000000</v>
      </c>
      <c r="C7" s="18">
        <v>600000000</v>
      </c>
      <c r="D7" s="18">
        <v>540000000</v>
      </c>
      <c r="E7" s="172" t="s">
        <v>71</v>
      </c>
      <c r="F7" s="173"/>
      <c r="G7" s="174"/>
      <c r="H7" s="19"/>
      <c r="J7" s="20"/>
    </row>
    <row r="8" spans="1:19" s="12" customFormat="1" ht="27.75" customHeight="1">
      <c r="A8" s="17" t="s">
        <v>94</v>
      </c>
      <c r="B8" s="18">
        <v>457872500</v>
      </c>
      <c r="C8" s="18">
        <v>546212700</v>
      </c>
      <c r="D8" s="18">
        <v>573815500</v>
      </c>
      <c r="E8" s="172" t="s">
        <v>143</v>
      </c>
      <c r="F8" s="173"/>
      <c r="G8" s="174"/>
      <c r="H8" s="19"/>
      <c r="J8" s="20"/>
    </row>
    <row r="9" spans="1:19" s="12" customFormat="1" ht="27.75" customHeight="1">
      <c r="A9" s="21" t="s">
        <v>3</v>
      </c>
      <c r="B9" s="22">
        <v>139</v>
      </c>
      <c r="C9" s="22">
        <v>86</v>
      </c>
      <c r="D9" s="22">
        <v>192</v>
      </c>
      <c r="E9" s="172" t="s">
        <v>73</v>
      </c>
      <c r="F9" s="173"/>
      <c r="G9" s="174"/>
      <c r="H9" s="19"/>
      <c r="J9" s="20"/>
    </row>
    <row r="10" spans="1:19" s="12" customFormat="1" ht="27.75" customHeight="1">
      <c r="A10" s="17" t="s">
        <v>4</v>
      </c>
      <c r="B10" s="23">
        <v>2123450</v>
      </c>
      <c r="C10" s="23">
        <v>2775100</v>
      </c>
      <c r="D10" s="23">
        <v>3496300</v>
      </c>
      <c r="E10" s="172" t="s">
        <v>142</v>
      </c>
      <c r="F10" s="173"/>
      <c r="G10" s="174"/>
      <c r="H10" s="19"/>
      <c r="J10" s="20"/>
    </row>
    <row r="11" spans="1:19" s="12" customFormat="1" ht="27.75" customHeight="1">
      <c r="A11" s="17" t="s">
        <v>5</v>
      </c>
      <c r="B11" s="24">
        <v>457702500</v>
      </c>
      <c r="C11" s="25">
        <v>544901700</v>
      </c>
      <c r="D11" s="24">
        <v>573455500</v>
      </c>
      <c r="E11" s="175"/>
      <c r="F11" s="176"/>
      <c r="G11" s="177"/>
      <c r="H11" s="19"/>
      <c r="J11" s="20"/>
    </row>
    <row r="12" spans="1:19" s="12" customFormat="1" ht="27.75" customHeight="1">
      <c r="A12" s="17" t="s">
        <v>60</v>
      </c>
      <c r="B12" s="26">
        <v>935000</v>
      </c>
      <c r="C12" s="26">
        <v>54490170</v>
      </c>
      <c r="D12" s="26">
        <v>360000</v>
      </c>
      <c r="E12" s="172" t="s">
        <v>72</v>
      </c>
      <c r="F12" s="173"/>
      <c r="G12" s="174"/>
      <c r="H12" s="19"/>
      <c r="J12" s="20"/>
    </row>
    <row r="13" spans="1:19" ht="29.25" customHeight="1">
      <c r="A13" s="17" t="s">
        <v>9</v>
      </c>
      <c r="B13" s="26">
        <v>2800000</v>
      </c>
      <c r="C13" s="26">
        <v>490411530</v>
      </c>
      <c r="D13" s="26">
        <v>600000</v>
      </c>
      <c r="E13" s="172" t="s">
        <v>119</v>
      </c>
      <c r="F13" s="173"/>
      <c r="G13" s="174"/>
    </row>
    <row r="14" spans="1:19" ht="33" customHeight="1">
      <c r="A14" s="158" t="s">
        <v>90</v>
      </c>
      <c r="B14" s="27">
        <f>B8/B7</f>
        <v>0.84791203703703699</v>
      </c>
      <c r="C14" s="27">
        <f t="shared" ref="C14" si="0">C8/C7</f>
        <v>0.91035449999999996</v>
      </c>
      <c r="D14" s="27">
        <f>D8/D7</f>
        <v>1.0626212962962962</v>
      </c>
      <c r="E14" s="175"/>
      <c r="F14" s="176"/>
      <c r="G14" s="177"/>
      <c r="H14" s="28"/>
    </row>
    <row r="15" spans="1:19" ht="30.75" customHeight="1">
      <c r="A15" s="29" t="s">
        <v>88</v>
      </c>
      <c r="B15" s="30">
        <v>5993</v>
      </c>
      <c r="C15" s="30">
        <v>5778</v>
      </c>
      <c r="D15" s="30">
        <v>6499</v>
      </c>
      <c r="E15" s="178" t="s">
        <v>74</v>
      </c>
      <c r="F15" s="179"/>
      <c r="G15" s="180"/>
      <c r="H15" s="28"/>
    </row>
    <row r="16" spans="1:19" ht="30.75" customHeight="1">
      <c r="A16" s="29" t="s">
        <v>89</v>
      </c>
      <c r="B16" s="31">
        <v>74375</v>
      </c>
      <c r="C16" s="31">
        <v>84514</v>
      </c>
      <c r="D16" s="31">
        <v>88238</v>
      </c>
      <c r="E16" s="201" t="s">
        <v>144</v>
      </c>
      <c r="F16" s="202"/>
      <c r="G16" s="203"/>
      <c r="H16" s="28"/>
    </row>
    <row r="17" spans="1:10" ht="30.75" customHeight="1">
      <c r="A17" s="32" t="s">
        <v>7</v>
      </c>
      <c r="B17" s="26">
        <v>445974500</v>
      </c>
      <c r="C17" s="26">
        <v>469143500</v>
      </c>
      <c r="D17" s="26">
        <v>543328500</v>
      </c>
      <c r="E17" s="178" t="s">
        <v>79</v>
      </c>
      <c r="F17" s="179"/>
      <c r="G17" s="180"/>
      <c r="H17" s="28"/>
      <c r="I17" s="13"/>
      <c r="J17" s="4"/>
    </row>
    <row r="18" spans="1:10" ht="30.75" customHeight="1">
      <c r="A18" s="138" t="s">
        <v>8</v>
      </c>
      <c r="B18" s="129">
        <v>11713000</v>
      </c>
      <c r="C18" s="129">
        <v>19935000</v>
      </c>
      <c r="D18" s="129">
        <v>29887500</v>
      </c>
      <c r="E18" s="233" t="s">
        <v>145</v>
      </c>
      <c r="F18" s="234"/>
      <c r="G18" s="235"/>
      <c r="H18" s="28"/>
      <c r="I18" s="13"/>
      <c r="J18" s="4"/>
    </row>
    <row r="19" spans="1:10" ht="16.5" customHeight="1">
      <c r="A19" s="33" t="s">
        <v>10</v>
      </c>
      <c r="B19" s="206">
        <v>6</v>
      </c>
      <c r="C19" s="207"/>
      <c r="D19" s="208" t="s">
        <v>11</v>
      </c>
      <c r="E19" s="207"/>
      <c r="F19" s="137"/>
      <c r="G19" s="137"/>
      <c r="H19" s="28"/>
      <c r="I19" s="13"/>
      <c r="J19" s="4"/>
    </row>
    <row r="20" spans="1:10" ht="32.25" customHeight="1">
      <c r="A20" s="130" t="s">
        <v>12</v>
      </c>
      <c r="B20" s="131" t="s">
        <v>13</v>
      </c>
      <c r="C20" s="132">
        <v>1</v>
      </c>
      <c r="D20" s="133" t="s">
        <v>14</v>
      </c>
      <c r="E20" s="134">
        <v>6</v>
      </c>
      <c r="F20" s="135" t="s">
        <v>61</v>
      </c>
      <c r="G20" s="136">
        <v>6</v>
      </c>
      <c r="H20" s="28"/>
      <c r="I20" s="28"/>
    </row>
    <row r="21" spans="1:10" ht="14.25" customHeight="1">
      <c r="A21" s="34"/>
      <c r="B21" s="35"/>
      <c r="C21" s="35"/>
      <c r="D21" s="36"/>
      <c r="E21" s="37"/>
      <c r="F21" s="38"/>
      <c r="H21" s="28"/>
      <c r="I21" s="28"/>
    </row>
    <row r="22" spans="1:10" ht="15.75" customHeight="1">
      <c r="A22" s="209" t="s">
        <v>15</v>
      </c>
      <c r="B22" s="211" t="s">
        <v>68</v>
      </c>
      <c r="C22" s="212"/>
      <c r="D22" s="204" t="s">
        <v>69</v>
      </c>
      <c r="E22" s="39" t="s">
        <v>16</v>
      </c>
      <c r="F22" s="40" t="s">
        <v>17</v>
      </c>
      <c r="G22" s="41" t="s">
        <v>18</v>
      </c>
      <c r="J22" s="4"/>
    </row>
    <row r="23" spans="1:10" ht="26.25" customHeight="1">
      <c r="A23" s="210"/>
      <c r="B23" s="42" t="s">
        <v>67</v>
      </c>
      <c r="C23" s="127" t="s">
        <v>66</v>
      </c>
      <c r="D23" s="205"/>
      <c r="E23" s="39" t="s">
        <v>19</v>
      </c>
      <c r="F23" s="43" t="s">
        <v>19</v>
      </c>
      <c r="G23" s="44" t="s">
        <v>70</v>
      </c>
      <c r="J23" s="4"/>
    </row>
    <row r="24" spans="1:10" s="52" customFormat="1" ht="15" customHeight="1">
      <c r="A24" s="45" t="s">
        <v>20</v>
      </c>
      <c r="B24" s="46">
        <v>6993</v>
      </c>
      <c r="C24" s="47">
        <v>153539100</v>
      </c>
      <c r="D24" s="48">
        <f>C24/C38</f>
        <v>0.36092898503113835</v>
      </c>
      <c r="E24" s="49">
        <f>F24+B24</f>
        <v>7801</v>
      </c>
      <c r="F24" s="50">
        <v>808</v>
      </c>
      <c r="G24" s="51">
        <f>F24/E24</f>
        <v>0.10357646455582617</v>
      </c>
    </row>
    <row r="25" spans="1:10" s="52" customFormat="1" ht="15" customHeight="1">
      <c r="A25" s="53" t="s">
        <v>21</v>
      </c>
      <c r="B25" s="54">
        <v>546</v>
      </c>
      <c r="C25" s="47">
        <v>19668000</v>
      </c>
      <c r="D25" s="48">
        <f>C25/C38</f>
        <v>4.6234159752092004E-2</v>
      </c>
      <c r="E25" s="49">
        <f t="shared" ref="E25:E37" si="1">F25+B25</f>
        <v>556</v>
      </c>
      <c r="F25" s="50">
        <v>10</v>
      </c>
      <c r="G25" s="51">
        <f>F25/E25</f>
        <v>1.7985611510791366E-2</v>
      </c>
    </row>
    <row r="26" spans="1:10" s="168" customFormat="1" ht="15" customHeight="1">
      <c r="A26" s="160" t="s">
        <v>65</v>
      </c>
      <c r="B26" s="161">
        <v>213</v>
      </c>
      <c r="C26" s="162">
        <v>64792000</v>
      </c>
      <c r="D26" s="163">
        <f>C26/C38</f>
        <v>0.15230850511783328</v>
      </c>
      <c r="E26" s="164">
        <f t="shared" si="1"/>
        <v>216</v>
      </c>
      <c r="F26" s="165">
        <v>3</v>
      </c>
      <c r="G26" s="166">
        <f t="shared" ref="G26:G37" si="2">F26/E26</f>
        <v>1.3888888888888888E-2</v>
      </c>
      <c r="H26" s="167"/>
    </row>
    <row r="27" spans="1:10" s="52" customFormat="1" ht="15" customHeight="1">
      <c r="A27" s="55" t="s">
        <v>22</v>
      </c>
      <c r="B27" s="56">
        <v>705</v>
      </c>
      <c r="C27" s="47">
        <v>30222000</v>
      </c>
      <c r="D27" s="48">
        <f>C27/C38</f>
        <v>7.1043765305456807E-2</v>
      </c>
      <c r="E27" s="49">
        <f t="shared" si="1"/>
        <v>719</v>
      </c>
      <c r="F27" s="50">
        <v>14</v>
      </c>
      <c r="G27" s="51">
        <f t="shared" si="2"/>
        <v>1.9471488178025034E-2</v>
      </c>
    </row>
    <row r="28" spans="1:10" s="52" customFormat="1" ht="15" customHeight="1">
      <c r="A28" s="57" t="s">
        <v>23</v>
      </c>
      <c r="B28" s="56">
        <v>20</v>
      </c>
      <c r="C28" s="47">
        <v>1780000</v>
      </c>
      <c r="D28" s="48">
        <f>C28/C38</f>
        <v>4.1842995911492657E-3</v>
      </c>
      <c r="E28" s="49">
        <f t="shared" si="1"/>
        <v>21</v>
      </c>
      <c r="F28" s="50">
        <v>1</v>
      </c>
      <c r="G28" s="51">
        <f t="shared" si="2"/>
        <v>4.7619047619047616E-2</v>
      </c>
    </row>
    <row r="29" spans="1:10" s="52" customFormat="1" ht="15" customHeight="1">
      <c r="A29" s="57" t="s">
        <v>24</v>
      </c>
      <c r="B29" s="56">
        <v>2855</v>
      </c>
      <c r="C29" s="47">
        <v>60885600</v>
      </c>
      <c r="D29" s="48">
        <f>C29/C38</f>
        <v>0.14312561302633581</v>
      </c>
      <c r="E29" s="49">
        <f t="shared" si="1"/>
        <v>3217</v>
      </c>
      <c r="F29" s="50">
        <v>362</v>
      </c>
      <c r="G29" s="51">
        <f t="shared" si="2"/>
        <v>0.11252719925396332</v>
      </c>
    </row>
    <row r="30" spans="1:10" s="52" customFormat="1" ht="15" customHeight="1">
      <c r="A30" s="57" t="s">
        <v>62</v>
      </c>
      <c r="B30" s="56">
        <v>1754</v>
      </c>
      <c r="C30" s="47">
        <v>49690850</v>
      </c>
      <c r="D30" s="48">
        <f>C30/C38</f>
        <v>0.11680977715666264</v>
      </c>
      <c r="E30" s="49">
        <f t="shared" si="1"/>
        <v>1754</v>
      </c>
      <c r="F30" s="50">
        <v>0</v>
      </c>
      <c r="G30" s="51">
        <f t="shared" si="2"/>
        <v>0</v>
      </c>
    </row>
    <row r="31" spans="1:10" s="52" customFormat="1" ht="15" customHeight="1">
      <c r="A31" s="57" t="s">
        <v>63</v>
      </c>
      <c r="B31" s="56">
        <v>352</v>
      </c>
      <c r="C31" s="47">
        <v>6424000</v>
      </c>
      <c r="D31" s="48">
        <f>C31/C38</f>
        <v>1.5101090209855554E-2</v>
      </c>
      <c r="E31" s="49">
        <f t="shared" si="1"/>
        <v>352</v>
      </c>
      <c r="F31" s="50">
        <v>0</v>
      </c>
      <c r="G31" s="51">
        <f t="shared" si="2"/>
        <v>0</v>
      </c>
    </row>
    <row r="32" spans="1:10" s="52" customFormat="1" ht="15" customHeight="1">
      <c r="A32" s="57" t="s">
        <v>25</v>
      </c>
      <c r="B32" s="56">
        <v>181</v>
      </c>
      <c r="C32" s="47">
        <v>3025000</v>
      </c>
      <c r="D32" s="48">
        <f>C32/C38</f>
        <v>7.1109585748463655E-3</v>
      </c>
      <c r="E32" s="49">
        <f t="shared" si="1"/>
        <v>181</v>
      </c>
      <c r="F32" s="50">
        <v>0</v>
      </c>
      <c r="G32" s="51">
        <f t="shared" si="2"/>
        <v>0</v>
      </c>
    </row>
    <row r="33" spans="1:10" s="52" customFormat="1" ht="15" customHeight="1">
      <c r="A33" s="57" t="s">
        <v>26</v>
      </c>
      <c r="B33" s="56">
        <v>341</v>
      </c>
      <c r="C33" s="47">
        <v>9548000</v>
      </c>
      <c r="D33" s="48">
        <f>C33/C38</f>
        <v>2.2444771065333255E-2</v>
      </c>
      <c r="E33" s="49">
        <f t="shared" si="1"/>
        <v>355</v>
      </c>
      <c r="F33" s="50">
        <v>14</v>
      </c>
      <c r="G33" s="51">
        <f t="shared" si="2"/>
        <v>3.9436619718309862E-2</v>
      </c>
    </row>
    <row r="34" spans="1:10" s="52" customFormat="1" ht="15" customHeight="1">
      <c r="A34" s="57" t="s">
        <v>27</v>
      </c>
      <c r="B34" s="46">
        <v>1057</v>
      </c>
      <c r="C34" s="47">
        <v>37686000</v>
      </c>
      <c r="D34" s="48">
        <f>C34/C38</f>
        <v>8.8589614826995081E-2</v>
      </c>
      <c r="E34" s="49">
        <f t="shared" si="1"/>
        <v>1087</v>
      </c>
      <c r="F34" s="50">
        <v>30</v>
      </c>
      <c r="G34" s="51">
        <f t="shared" si="2"/>
        <v>2.7598896044158234E-2</v>
      </c>
    </row>
    <row r="35" spans="1:10" s="52" customFormat="1" ht="15" customHeight="1">
      <c r="A35" s="58" t="s">
        <v>28</v>
      </c>
      <c r="B35" s="59">
        <v>259</v>
      </c>
      <c r="C35" s="47">
        <v>7123200</v>
      </c>
      <c r="D35" s="48">
        <f>C35/C38</f>
        <v>1.6744720700940702E-2</v>
      </c>
      <c r="E35" s="49">
        <f t="shared" si="1"/>
        <v>295</v>
      </c>
      <c r="F35" s="60">
        <v>36</v>
      </c>
      <c r="G35" s="51">
        <f t="shared" si="2"/>
        <v>0.12203389830508475</v>
      </c>
    </row>
    <row r="36" spans="1:10" s="61" customFormat="1" ht="15" customHeight="1">
      <c r="A36" s="58" t="s">
        <v>29</v>
      </c>
      <c r="B36" s="59">
        <v>18</v>
      </c>
      <c r="C36" s="47">
        <v>684000</v>
      </c>
      <c r="D36" s="48">
        <f>C36/C38</f>
        <v>1.6078993934528641E-3</v>
      </c>
      <c r="E36" s="49">
        <f t="shared" si="1"/>
        <v>18</v>
      </c>
      <c r="F36" s="60">
        <v>0</v>
      </c>
      <c r="G36" s="51">
        <f t="shared" si="2"/>
        <v>0</v>
      </c>
    </row>
    <row r="37" spans="1:10" s="61" customFormat="1" ht="15" customHeight="1">
      <c r="A37" s="58" t="s">
        <v>30</v>
      </c>
      <c r="B37" s="56">
        <v>0</v>
      </c>
      <c r="C37" s="47">
        <v>0</v>
      </c>
      <c r="D37" s="48">
        <f>C37/C38</f>
        <v>0</v>
      </c>
      <c r="E37" s="49">
        <f t="shared" si="1"/>
        <v>0</v>
      </c>
      <c r="F37" s="60"/>
      <c r="G37" s="51" t="e">
        <f t="shared" si="2"/>
        <v>#DIV/0!</v>
      </c>
    </row>
    <row r="38" spans="1:10" s="52" customFormat="1" ht="15" customHeight="1">
      <c r="A38" s="62" t="s">
        <v>64</v>
      </c>
      <c r="B38" s="63">
        <f>SUM(B24:B37)-B25</f>
        <v>14748</v>
      </c>
      <c r="C38" s="64">
        <f>SUM(C24:C37)-C25</f>
        <v>425399750</v>
      </c>
      <c r="D38" s="65">
        <f>SUM(D24:D37)-D25</f>
        <v>1</v>
      </c>
      <c r="E38" s="66">
        <f>SUM(E24:E37)-E25</f>
        <v>16016</v>
      </c>
      <c r="F38" s="67"/>
      <c r="G38" s="68"/>
    </row>
    <row r="39" spans="1:10" ht="15.75" customHeight="1">
      <c r="G39" s="70"/>
      <c r="H39" s="71"/>
      <c r="I39" s="72"/>
    </row>
    <row r="40" spans="1:10" s="12" customFormat="1" ht="18" customHeight="1">
      <c r="A40" s="73" t="s">
        <v>31</v>
      </c>
      <c r="B40" s="74"/>
      <c r="C40" s="74"/>
      <c r="D40" s="123"/>
      <c r="E40" s="213" t="s">
        <v>32</v>
      </c>
      <c r="F40" s="214"/>
      <c r="G40" s="75">
        <f>SUM(B42:J43)/17/31</f>
        <v>789515.94876660348</v>
      </c>
      <c r="H40" s="76"/>
      <c r="I40" s="77"/>
      <c r="J40" s="20"/>
    </row>
    <row r="41" spans="1:10" s="12" customFormat="1" ht="18" customHeight="1">
      <c r="A41" s="78" t="s">
        <v>33</v>
      </c>
      <c r="B41" s="79" t="s">
        <v>34</v>
      </c>
      <c r="C41" s="80" t="s">
        <v>35</v>
      </c>
      <c r="D41" s="80" t="s">
        <v>36</v>
      </c>
      <c r="E41" s="80" t="s">
        <v>37</v>
      </c>
      <c r="F41" s="80" t="s">
        <v>38</v>
      </c>
      <c r="G41" s="81" t="s">
        <v>39</v>
      </c>
      <c r="H41" s="82" t="s">
        <v>40</v>
      </c>
      <c r="I41" s="82" t="s">
        <v>41</v>
      </c>
      <c r="J41" s="83" t="s">
        <v>42</v>
      </c>
    </row>
    <row r="42" spans="1:10" s="89" customFormat="1" ht="18" customHeight="1">
      <c r="A42" s="84" t="s">
        <v>43</v>
      </c>
      <c r="B42" s="85">
        <v>0</v>
      </c>
      <c r="C42" s="86">
        <v>12678192</v>
      </c>
      <c r="D42" s="86">
        <v>57730972</v>
      </c>
      <c r="E42" s="86">
        <v>69043878</v>
      </c>
      <c r="F42" s="86">
        <v>60936428</v>
      </c>
      <c r="G42" s="86">
        <v>70329154</v>
      </c>
      <c r="H42" s="87">
        <v>83693179</v>
      </c>
      <c r="I42" s="87">
        <v>61619675</v>
      </c>
      <c r="J42" s="88">
        <v>37273</v>
      </c>
    </row>
    <row r="43" spans="1:10" s="96" customFormat="1" ht="18" customHeight="1">
      <c r="A43" s="90" t="s">
        <v>6</v>
      </c>
      <c r="B43" s="91">
        <v>0</v>
      </c>
      <c r="C43" s="92">
        <v>183</v>
      </c>
      <c r="D43" s="92">
        <v>825</v>
      </c>
      <c r="E43" s="92">
        <v>977</v>
      </c>
      <c r="F43" s="92">
        <v>838</v>
      </c>
      <c r="G43" s="92">
        <v>999</v>
      </c>
      <c r="H43" s="93">
        <v>1309</v>
      </c>
      <c r="I43" s="94">
        <v>1022</v>
      </c>
      <c r="J43" s="95">
        <v>1</v>
      </c>
    </row>
    <row r="44" spans="1:10" s="98" customFormat="1" ht="18" customHeight="1">
      <c r="A44" s="84" t="s">
        <v>44</v>
      </c>
      <c r="B44" s="97" t="e">
        <f>B42/B43</f>
        <v>#DIV/0!</v>
      </c>
      <c r="C44" s="97">
        <f t="shared" ref="C44:J44" si="3">C42/C43</f>
        <v>69279.737704918036</v>
      </c>
      <c r="D44" s="97">
        <f t="shared" si="3"/>
        <v>69976.93575757576</v>
      </c>
      <c r="E44" s="97">
        <f t="shared" si="3"/>
        <v>70669.271238485162</v>
      </c>
      <c r="F44" s="97">
        <f t="shared" si="3"/>
        <v>72716.501193317425</v>
      </c>
      <c r="G44" s="97">
        <f t="shared" si="3"/>
        <v>70399.55355355356</v>
      </c>
      <c r="H44" s="97">
        <f t="shared" si="3"/>
        <v>63936.729564553098</v>
      </c>
      <c r="I44" s="97">
        <f t="shared" si="3"/>
        <v>60293.224070450095</v>
      </c>
      <c r="J44" s="97">
        <f t="shared" si="3"/>
        <v>37273</v>
      </c>
    </row>
    <row r="45" spans="1:10" ht="12.75" customHeight="1">
      <c r="C45" s="99" t="s">
        <v>45</v>
      </c>
      <c r="D45" s="4">
        <v>1</v>
      </c>
      <c r="H45" s="100" t="s">
        <v>46</v>
      </c>
      <c r="I45" s="100" t="s">
        <v>46</v>
      </c>
      <c r="J45" s="99"/>
    </row>
    <row r="46" spans="1:10" ht="24" customHeight="1">
      <c r="A46" s="200" t="s">
        <v>47</v>
      </c>
      <c r="B46" s="200"/>
      <c r="C46" s="200"/>
      <c r="D46" s="200"/>
      <c r="E46" s="200"/>
      <c r="F46" s="200"/>
    </row>
    <row r="47" spans="1:10" ht="24" customHeight="1">
      <c r="A47" s="101" t="s">
        <v>48</v>
      </c>
      <c r="B47" s="102" t="s">
        <v>49</v>
      </c>
      <c r="C47" s="102" t="s">
        <v>50</v>
      </c>
      <c r="D47" s="102" t="s">
        <v>51</v>
      </c>
      <c r="E47" s="102" t="s">
        <v>52</v>
      </c>
      <c r="F47" s="102" t="s">
        <v>53</v>
      </c>
      <c r="H47" s="13"/>
      <c r="I47" s="13"/>
    </row>
    <row r="48" spans="1:10" ht="24" customHeight="1">
      <c r="A48" s="103"/>
      <c r="B48" s="104">
        <v>1</v>
      </c>
      <c r="C48" s="170" t="s">
        <v>113</v>
      </c>
      <c r="D48" s="169" t="s">
        <v>136</v>
      </c>
      <c r="E48" s="169" t="s">
        <v>110</v>
      </c>
      <c r="F48" s="169" t="s">
        <v>105</v>
      </c>
    </row>
    <row r="49" spans="1:9" ht="24" customHeight="1">
      <c r="A49" s="106"/>
      <c r="B49" s="104">
        <v>2</v>
      </c>
      <c r="C49" s="170" t="s">
        <v>114</v>
      </c>
      <c r="D49" s="169" t="s">
        <v>126</v>
      </c>
      <c r="E49" s="170" t="s">
        <v>139</v>
      </c>
      <c r="F49" s="169" t="s">
        <v>106</v>
      </c>
    </row>
    <row r="50" spans="1:9" ht="24" customHeight="1">
      <c r="A50" s="106"/>
      <c r="B50" s="104">
        <v>3</v>
      </c>
      <c r="C50" s="170" t="s">
        <v>115</v>
      </c>
      <c r="D50" s="170" t="s">
        <v>137</v>
      </c>
      <c r="E50" s="170" t="s">
        <v>111</v>
      </c>
      <c r="F50" s="169" t="s">
        <v>107</v>
      </c>
    </row>
    <row r="51" spans="1:9" ht="24" customHeight="1">
      <c r="A51" s="106"/>
      <c r="B51" s="104">
        <v>4</v>
      </c>
      <c r="C51" s="170" t="s">
        <v>116</v>
      </c>
      <c r="D51" s="105" t="s">
        <v>125</v>
      </c>
      <c r="E51" s="171" t="s">
        <v>112</v>
      </c>
      <c r="F51" s="170" t="s">
        <v>108</v>
      </c>
    </row>
    <row r="52" spans="1:9" ht="24" customHeight="1">
      <c r="A52" s="106"/>
      <c r="B52" s="104">
        <v>5</v>
      </c>
      <c r="C52" s="170" t="s">
        <v>118</v>
      </c>
      <c r="D52" s="105" t="s">
        <v>138</v>
      </c>
      <c r="E52" s="171" t="s">
        <v>140</v>
      </c>
      <c r="F52" s="171" t="s">
        <v>109</v>
      </c>
    </row>
    <row r="53" spans="1:9" ht="24" customHeight="1">
      <c r="A53" s="106"/>
      <c r="B53" s="104">
        <v>6</v>
      </c>
      <c r="C53" s="170" t="s">
        <v>124</v>
      </c>
      <c r="D53" s="105"/>
      <c r="E53" s="105"/>
      <c r="F53" s="105"/>
    </row>
    <row r="54" spans="1:9" ht="24" customHeight="1">
      <c r="A54" s="106"/>
      <c r="B54" s="104">
        <v>7</v>
      </c>
      <c r="C54" s="170" t="s">
        <v>133</v>
      </c>
      <c r="D54" s="105"/>
      <c r="E54" s="105"/>
      <c r="F54" s="105"/>
    </row>
    <row r="55" spans="1:9" ht="24" customHeight="1">
      <c r="A55" s="106"/>
      <c r="B55" s="104">
        <v>8</v>
      </c>
      <c r="C55" s="170" t="s">
        <v>117</v>
      </c>
      <c r="D55" s="105"/>
      <c r="E55" s="105"/>
      <c r="F55" s="105"/>
    </row>
    <row r="56" spans="1:9" ht="24" customHeight="1">
      <c r="A56" s="106"/>
      <c r="B56" s="104">
        <v>9</v>
      </c>
      <c r="C56" s="170" t="s">
        <v>135</v>
      </c>
      <c r="D56" s="105"/>
      <c r="E56" s="105"/>
      <c r="F56" s="105"/>
    </row>
    <row r="57" spans="1:9" ht="24" customHeight="1">
      <c r="A57" s="107"/>
      <c r="B57" s="104">
        <v>10</v>
      </c>
      <c r="C57" s="170" t="s">
        <v>134</v>
      </c>
      <c r="D57" s="105"/>
      <c r="E57" s="105"/>
      <c r="F57" s="105"/>
    </row>
    <row r="58" spans="1:9" ht="12.75" customHeight="1">
      <c r="F58" s="105"/>
    </row>
    <row r="59" spans="1:9" ht="24" customHeight="1">
      <c r="A59" s="215" t="s">
        <v>54</v>
      </c>
      <c r="B59" s="215"/>
      <c r="C59" s="215"/>
      <c r="D59" s="215"/>
      <c r="E59" s="215"/>
      <c r="F59" s="215"/>
    </row>
    <row r="60" spans="1:9" ht="24" customHeight="1">
      <c r="A60" s="101" t="s">
        <v>48</v>
      </c>
      <c r="B60" s="108" t="s">
        <v>49</v>
      </c>
      <c r="C60" s="102" t="s">
        <v>50</v>
      </c>
      <c r="D60" s="102" t="s">
        <v>51</v>
      </c>
      <c r="E60" s="102" t="s">
        <v>52</v>
      </c>
      <c r="F60" s="102" t="s">
        <v>53</v>
      </c>
      <c r="H60" s="13"/>
      <c r="I60" s="13"/>
    </row>
    <row r="61" spans="1:9" ht="24" customHeight="1">
      <c r="A61" s="103"/>
      <c r="B61" s="109">
        <v>1</v>
      </c>
      <c r="C61" s="169" t="s">
        <v>121</v>
      </c>
      <c r="D61" s="169" t="s">
        <v>95</v>
      </c>
      <c r="E61" s="169" t="s">
        <v>100</v>
      </c>
      <c r="F61" s="169" t="s">
        <v>101</v>
      </c>
    </row>
    <row r="62" spans="1:9" ht="24" customHeight="1">
      <c r="A62" s="106"/>
      <c r="B62" s="109">
        <v>2</v>
      </c>
      <c r="C62" s="170" t="s">
        <v>104</v>
      </c>
      <c r="D62" s="169" t="s">
        <v>96</v>
      </c>
      <c r="E62" s="169" t="s">
        <v>99</v>
      </c>
      <c r="F62" s="105" t="s">
        <v>102</v>
      </c>
    </row>
    <row r="63" spans="1:9" ht="24" customHeight="1">
      <c r="A63" s="106"/>
      <c r="B63" s="109">
        <v>3</v>
      </c>
      <c r="C63" s="169" t="s">
        <v>120</v>
      </c>
      <c r="D63" s="169" t="s">
        <v>97</v>
      </c>
      <c r="E63" s="105"/>
      <c r="F63" s="105"/>
    </row>
    <row r="64" spans="1:9" ht="24" customHeight="1">
      <c r="A64" s="106"/>
      <c r="B64" s="109">
        <v>4</v>
      </c>
      <c r="C64" s="105" t="s">
        <v>103</v>
      </c>
      <c r="D64" s="169" t="s">
        <v>98</v>
      </c>
      <c r="E64" s="105"/>
      <c r="F64" s="105"/>
    </row>
    <row r="65" spans="1:10" ht="24" customHeight="1">
      <c r="A65" s="107"/>
      <c r="B65" s="109">
        <v>5</v>
      </c>
      <c r="C65" s="105" t="s">
        <v>127</v>
      </c>
      <c r="D65" s="169"/>
      <c r="E65" s="105"/>
      <c r="F65" s="105"/>
    </row>
    <row r="67" spans="1:10" s="125" customFormat="1" ht="30.75" customHeight="1">
      <c r="A67" s="216" t="s">
        <v>55</v>
      </c>
      <c r="B67" s="216"/>
      <c r="C67" s="217" t="s">
        <v>56</v>
      </c>
      <c r="D67" s="217"/>
      <c r="E67" s="216" t="s">
        <v>57</v>
      </c>
      <c r="F67" s="216"/>
      <c r="G67" s="124"/>
      <c r="J67" s="126"/>
    </row>
    <row r="68" spans="1:10" ht="50.25" customHeight="1">
      <c r="A68" s="218" t="s">
        <v>141</v>
      </c>
      <c r="B68" s="219"/>
      <c r="C68" s="218" t="s">
        <v>146</v>
      </c>
      <c r="D68" s="219"/>
      <c r="E68" s="218" t="s">
        <v>122</v>
      </c>
      <c r="F68" s="219"/>
    </row>
    <row r="69" spans="1:10" ht="50.25" customHeight="1">
      <c r="A69" s="220"/>
      <c r="B69" s="221"/>
      <c r="C69" s="220"/>
      <c r="D69" s="221"/>
      <c r="E69" s="220"/>
      <c r="F69" s="221"/>
    </row>
    <row r="70" spans="1:10" ht="12.75" customHeight="1">
      <c r="A70" s="220"/>
      <c r="B70" s="221"/>
      <c r="C70" s="220"/>
      <c r="D70" s="221"/>
      <c r="E70" s="220"/>
      <c r="F70" s="221"/>
    </row>
    <row r="71" spans="1:10" ht="12.75" customHeight="1">
      <c r="A71" s="220"/>
      <c r="B71" s="221"/>
      <c r="C71" s="220"/>
      <c r="D71" s="221"/>
      <c r="E71" s="220"/>
      <c r="F71" s="221"/>
    </row>
    <row r="72" spans="1:10" ht="12.75" customHeight="1">
      <c r="A72" s="220"/>
      <c r="B72" s="221"/>
      <c r="C72" s="220"/>
      <c r="D72" s="221"/>
      <c r="E72" s="220"/>
      <c r="F72" s="221"/>
    </row>
    <row r="73" spans="1:10" ht="12.75" customHeight="1">
      <c r="A73" s="222"/>
      <c r="B73" s="223"/>
      <c r="C73" s="222"/>
      <c r="D73" s="223"/>
      <c r="E73" s="222"/>
      <c r="F73" s="223"/>
    </row>
  </sheetData>
  <sheetProtection formatCells="0" formatColumns="0" formatRows="0" insertColumns="0" insertRows="0" insertHyperlinks="0" deleteColumns="0" deleteRows="0" selectLockedCells="1" selectUnlockedCells="1"/>
  <protectedRanges>
    <protectedRange password="CE28" sqref="A44:XFD44" name="Range1"/>
  </protectedRanges>
  <mergeCells count="36">
    <mergeCell ref="A59:F59"/>
    <mergeCell ref="A67:B67"/>
    <mergeCell ref="C67:D67"/>
    <mergeCell ref="E67:F67"/>
    <mergeCell ref="A68:B73"/>
    <mergeCell ref="C68:D73"/>
    <mergeCell ref="E68:F73"/>
    <mergeCell ref="A46:F46"/>
    <mergeCell ref="E16:G16"/>
    <mergeCell ref="E17:G17"/>
    <mergeCell ref="E18:G18"/>
    <mergeCell ref="D22:D23"/>
    <mergeCell ref="B19:C19"/>
    <mergeCell ref="D19:E19"/>
    <mergeCell ref="A22:A23"/>
    <mergeCell ref="B22:C22"/>
    <mergeCell ref="E40:F40"/>
    <mergeCell ref="Q3:R3"/>
    <mergeCell ref="A4:D4"/>
    <mergeCell ref="E4:G4"/>
    <mergeCell ref="Q4:R4"/>
    <mergeCell ref="A5:D5"/>
    <mergeCell ref="E5:G5"/>
    <mergeCell ref="E12:G12"/>
    <mergeCell ref="E13:G13"/>
    <mergeCell ref="E14:G14"/>
    <mergeCell ref="E15:G15"/>
    <mergeCell ref="A1:G2"/>
    <mergeCell ref="A3:D3"/>
    <mergeCell ref="E3:G3"/>
    <mergeCell ref="E6:G6"/>
    <mergeCell ref="E7:G7"/>
    <mergeCell ref="E8:G8"/>
    <mergeCell ref="E9:G9"/>
    <mergeCell ref="E10:G10"/>
    <mergeCell ref="E11:G11"/>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C1:F33"/>
  <sheetViews>
    <sheetView workbookViewId="0">
      <selection activeCell="D8" sqref="D8"/>
    </sheetView>
  </sheetViews>
  <sheetFormatPr defaultColWidth="9" defaultRowHeight="12.75"/>
  <cols>
    <col min="1" max="1" width="6.28515625" style="110" customWidth="1"/>
    <col min="2" max="2" width="6.85546875" style="110" customWidth="1"/>
    <col min="3" max="3" width="32.28515625" style="115" customWidth="1"/>
    <col min="4" max="5" width="28" style="115" customWidth="1"/>
    <col min="6" max="6" width="30" style="115" customWidth="1"/>
    <col min="7" max="16384" width="9" style="110"/>
  </cols>
  <sheetData>
    <row r="1" spans="3:6" ht="39" customHeight="1">
      <c r="C1" s="226" t="s">
        <v>58</v>
      </c>
      <c r="D1" s="226"/>
    </row>
    <row r="2" spans="3:6" ht="39.75" customHeight="1">
      <c r="C2" s="111" t="s">
        <v>59</v>
      </c>
      <c r="D2" s="112"/>
    </row>
    <row r="3" spans="3:6" s="115" customFormat="1" ht="29.25" customHeight="1">
      <c r="C3" s="113" t="s">
        <v>75</v>
      </c>
      <c r="D3" s="114">
        <f>'Store name T.2017'!B7</f>
        <v>540000000</v>
      </c>
    </row>
    <row r="4" spans="3:6" s="115" customFormat="1" ht="29.25" customHeight="1">
      <c r="C4" s="116" t="s">
        <v>76</v>
      </c>
      <c r="D4" s="117">
        <f>'Store name T.2017'!B8</f>
        <v>457872500</v>
      </c>
    </row>
    <row r="5" spans="3:6" s="115" customFormat="1" ht="29.25" customHeight="1">
      <c r="C5" s="118" t="s">
        <v>76</v>
      </c>
      <c r="D5" s="119">
        <f>'Store name T.2017'!C8</f>
        <v>546212700</v>
      </c>
    </row>
    <row r="6" spans="3:6" s="115" customFormat="1" ht="29.25" customHeight="1">
      <c r="C6" s="227" t="s">
        <v>78</v>
      </c>
      <c r="D6" s="120">
        <f>D4-D3</f>
        <v>-82127500</v>
      </c>
    </row>
    <row r="7" spans="3:6" s="115" customFormat="1" ht="29.25" customHeight="1">
      <c r="C7" s="228"/>
      <c r="D7" s="121">
        <f>D4/D3-1</f>
        <v>-0.15208796296296301</v>
      </c>
    </row>
    <row r="8" spans="3:6" s="115" customFormat="1" ht="29.25" customHeight="1">
      <c r="C8" s="229" t="s">
        <v>77</v>
      </c>
      <c r="D8" s="114">
        <f>D4-D5</f>
        <v>-88340200</v>
      </c>
    </row>
    <row r="9" spans="3:6" s="115" customFormat="1" ht="29.25" customHeight="1">
      <c r="C9" s="230"/>
      <c r="D9" s="122">
        <f>D4/D5-1</f>
        <v>-0.16173223361521982</v>
      </c>
    </row>
    <row r="11" spans="3:6" ht="41.25" customHeight="1">
      <c r="C11" s="153"/>
      <c r="D11" s="154" t="s">
        <v>86</v>
      </c>
      <c r="E11" s="153"/>
      <c r="F11" s="153"/>
    </row>
    <row r="12" spans="3:6" ht="20.25">
      <c r="C12" s="139" t="s">
        <v>87</v>
      </c>
      <c r="D12" s="140" t="s">
        <v>81</v>
      </c>
      <c r="E12" s="140" t="s">
        <v>80</v>
      </c>
      <c r="F12" s="140" t="s">
        <v>82</v>
      </c>
    </row>
    <row r="13" spans="3:6" s="152" customFormat="1" ht="24" customHeight="1">
      <c r="C13" s="159" t="s">
        <v>84</v>
      </c>
      <c r="D13" s="149">
        <f>'Store name T.2017'!B15</f>
        <v>5993</v>
      </c>
      <c r="E13" s="149">
        <f>'Store name T.2017'!C15</f>
        <v>5778</v>
      </c>
      <c r="F13" s="149">
        <f>'Store name T.2017'!D15</f>
        <v>6499</v>
      </c>
    </row>
    <row r="14" spans="3:6" s="152" customFormat="1" ht="24" customHeight="1">
      <c r="C14" s="159" t="s">
        <v>85</v>
      </c>
      <c r="D14" s="149">
        <f>'Store name T.2017'!B16</f>
        <v>74375</v>
      </c>
      <c r="E14" s="149">
        <f>'Store name T.2017'!C16</f>
        <v>84514</v>
      </c>
      <c r="F14" s="149">
        <f>'Store name T.2017'!D16</f>
        <v>88238</v>
      </c>
    </row>
    <row r="15" spans="3:6" ht="20.25">
      <c r="C15" s="150"/>
      <c r="D15" s="151"/>
      <c r="E15" s="151"/>
      <c r="F15" s="151"/>
    </row>
    <row r="16" spans="3:6" ht="43.5" customHeight="1">
      <c r="C16" s="156"/>
      <c r="D16" s="155" t="s">
        <v>83</v>
      </c>
      <c r="E16" s="156"/>
    </row>
    <row r="17" spans="3:5" ht="22.5" customHeight="1">
      <c r="C17" s="231" t="s">
        <v>15</v>
      </c>
      <c r="D17" s="224" t="s">
        <v>69</v>
      </c>
      <c r="E17" s="141" t="s">
        <v>18</v>
      </c>
    </row>
    <row r="18" spans="3:5" ht="22.5" customHeight="1">
      <c r="C18" s="232"/>
      <c r="D18" s="225"/>
      <c r="E18" s="142" t="s">
        <v>70</v>
      </c>
    </row>
    <row r="19" spans="3:5" ht="22.5" customHeight="1">
      <c r="C19" s="143" t="s">
        <v>20</v>
      </c>
      <c r="D19" s="48">
        <f>'Store name T.2017'!D24</f>
        <v>0.36092898503113835</v>
      </c>
      <c r="E19" s="157">
        <f>'Store name T.2017'!G24</f>
        <v>0.10357646455582617</v>
      </c>
    </row>
    <row r="20" spans="3:5" ht="22.5" customHeight="1">
      <c r="C20" s="144" t="s">
        <v>21</v>
      </c>
      <c r="D20" s="48">
        <f>'Store name T.2017'!D25</f>
        <v>4.6234159752092004E-2</v>
      </c>
      <c r="E20" s="157">
        <f>'Store name T.2017'!G25</f>
        <v>1.7985611510791366E-2</v>
      </c>
    </row>
    <row r="21" spans="3:5" ht="22.5" customHeight="1">
      <c r="C21" s="145" t="s">
        <v>65</v>
      </c>
      <c r="D21" s="48">
        <f>'Store name T.2017'!D26</f>
        <v>0.15230850511783328</v>
      </c>
      <c r="E21" s="157">
        <f>'Store name T.2017'!G26</f>
        <v>1.3888888888888888E-2</v>
      </c>
    </row>
    <row r="22" spans="3:5" ht="22.5" customHeight="1">
      <c r="C22" s="146" t="s">
        <v>22</v>
      </c>
      <c r="D22" s="48">
        <f>'Store name T.2017'!D27</f>
        <v>7.1043765305456807E-2</v>
      </c>
      <c r="E22" s="157">
        <f>'Store name T.2017'!G27</f>
        <v>1.9471488178025034E-2</v>
      </c>
    </row>
    <row r="23" spans="3:5" ht="22.5" customHeight="1">
      <c r="C23" s="147" t="s">
        <v>23</v>
      </c>
      <c r="D23" s="48">
        <f>'Store name T.2017'!D28</f>
        <v>4.1842995911492657E-3</v>
      </c>
      <c r="E23" s="157">
        <f>'Store name T.2017'!G28</f>
        <v>4.7619047619047616E-2</v>
      </c>
    </row>
    <row r="24" spans="3:5" ht="22.5" customHeight="1">
      <c r="C24" s="147" t="s">
        <v>24</v>
      </c>
      <c r="D24" s="48">
        <f>'Store name T.2017'!D29</f>
        <v>0.14312561302633581</v>
      </c>
      <c r="E24" s="157">
        <f>'Store name T.2017'!G29</f>
        <v>0.11252719925396332</v>
      </c>
    </row>
    <row r="25" spans="3:5" ht="22.5" customHeight="1">
      <c r="C25" s="147" t="s">
        <v>62</v>
      </c>
      <c r="D25" s="48">
        <f>'Store name T.2017'!D30</f>
        <v>0.11680977715666264</v>
      </c>
      <c r="E25" s="157">
        <f>'Store name T.2017'!G30</f>
        <v>0</v>
      </c>
    </row>
    <row r="26" spans="3:5" ht="22.5" customHeight="1">
      <c r="C26" s="147" t="s">
        <v>63</v>
      </c>
      <c r="D26" s="48">
        <f>'Store name T.2017'!D31</f>
        <v>1.5101090209855554E-2</v>
      </c>
      <c r="E26" s="157">
        <f>'Store name T.2017'!G31</f>
        <v>0</v>
      </c>
    </row>
    <row r="27" spans="3:5" ht="22.5" customHeight="1">
      <c r="C27" s="147" t="s">
        <v>25</v>
      </c>
      <c r="D27" s="48">
        <f>'Store name T.2017'!D32</f>
        <v>7.1109585748463655E-3</v>
      </c>
      <c r="E27" s="157">
        <f>'Store name T.2017'!G32</f>
        <v>0</v>
      </c>
    </row>
    <row r="28" spans="3:5" ht="22.5" customHeight="1">
      <c r="C28" s="147" t="s">
        <v>26</v>
      </c>
      <c r="D28" s="48">
        <f>'Store name T.2017'!D33</f>
        <v>2.2444771065333255E-2</v>
      </c>
      <c r="E28" s="157">
        <f>'Store name T.2017'!G33</f>
        <v>3.9436619718309862E-2</v>
      </c>
    </row>
    <row r="29" spans="3:5" ht="22.5" customHeight="1">
      <c r="C29" s="147" t="s">
        <v>27</v>
      </c>
      <c r="D29" s="48">
        <f>'Store name T.2017'!D34</f>
        <v>8.8589614826995081E-2</v>
      </c>
      <c r="E29" s="157">
        <f>'Store name T.2017'!G34</f>
        <v>2.7598896044158234E-2</v>
      </c>
    </row>
    <row r="30" spans="3:5" ht="22.5" customHeight="1">
      <c r="C30" s="148" t="s">
        <v>28</v>
      </c>
      <c r="D30" s="48">
        <f>'Store name T.2017'!D35</f>
        <v>1.6744720700940702E-2</v>
      </c>
      <c r="E30" s="157">
        <f>'Store name T.2017'!G35</f>
        <v>0.12203389830508475</v>
      </c>
    </row>
    <row r="31" spans="3:5" ht="22.5" customHeight="1">
      <c r="C31" s="148" t="s">
        <v>29</v>
      </c>
      <c r="D31" s="48">
        <f>'Store name T.2017'!D36</f>
        <v>1.6078993934528641E-3</v>
      </c>
      <c r="E31" s="157">
        <f>'Store name T.2017'!G36</f>
        <v>0</v>
      </c>
    </row>
    <row r="32" spans="3:5" ht="22.5" customHeight="1">
      <c r="C32" s="148" t="s">
        <v>30</v>
      </c>
      <c r="D32" s="48">
        <f>'Store name T.2017'!D37</f>
        <v>0</v>
      </c>
      <c r="E32" s="157" t="e">
        <f>'Store name T.2017'!G37</f>
        <v>#DIV/0!</v>
      </c>
    </row>
    <row r="33" spans="3:5" ht="22.5" customHeight="1">
      <c r="C33" s="62" t="s">
        <v>64</v>
      </c>
      <c r="D33" s="65">
        <f>SUM(D19:D32)-D20</f>
        <v>1</v>
      </c>
      <c r="E33" s="68"/>
    </row>
  </sheetData>
  <sheetProtection password="CF7A" sheet="1" objects="1" scenarios="1"/>
  <mergeCells count="5">
    <mergeCell ref="D17:D18"/>
    <mergeCell ref="C1:D1"/>
    <mergeCell ref="C6:C7"/>
    <mergeCell ref="C8:C9"/>
    <mergeCell ref="C17:C1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Store name T.2017</vt:lpstr>
      <vt:lpstr>STORE NAME Comp.sale </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P.THANH</dc:creator>
  <cp:lastModifiedBy>bienhoa</cp:lastModifiedBy>
  <dcterms:created xsi:type="dcterms:W3CDTF">2016-11-01T02:59:42Z</dcterms:created>
  <dcterms:modified xsi:type="dcterms:W3CDTF">2017-11-02T07:14:46Z</dcterms:modified>
</cp:coreProperties>
</file>