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 windowWidth="19440" windowHeight="7500"/>
  </bookViews>
  <sheets>
    <sheet name="VC BIÊN HÒA T02.2017" sheetId="1" r:id="rId1"/>
    <sheet name="VC BIÊN HÒA Comp.sale " sheetId="2" r:id="rId2"/>
  </sheets>
  <calcPr calcId="144525"/>
</workbook>
</file>

<file path=xl/calcChain.xml><?xml version="1.0" encoding="utf-8"?>
<calcChain xmlns="http://schemas.openxmlformats.org/spreadsheetml/2006/main">
  <c r="B42" i="1" l="1"/>
  <c r="E27" i="1" l="1"/>
  <c r="C38" i="1"/>
  <c r="C42" i="1" s="1"/>
  <c r="B19" i="1" l="1"/>
  <c r="D5" i="2" l="1"/>
  <c r="D4" i="2"/>
  <c r="D40" i="1"/>
  <c r="E40" i="1"/>
  <c r="G40" i="1" s="1"/>
  <c r="D8" i="2" l="1"/>
  <c r="D9" i="2"/>
  <c r="B12" i="1" l="1"/>
  <c r="C19" i="1"/>
  <c r="D19" i="1" l="1"/>
  <c r="D3" i="2" l="1"/>
  <c r="E41" i="1"/>
  <c r="G41" i="1" s="1"/>
  <c r="C12" i="1" l="1"/>
  <c r="D12" i="1" l="1"/>
  <c r="D13" i="1" s="1"/>
  <c r="B13" i="1"/>
  <c r="C13" i="1"/>
  <c r="J48" i="1" l="1"/>
  <c r="I48" i="1"/>
  <c r="H48" i="1"/>
  <c r="G48" i="1"/>
  <c r="F48" i="1"/>
  <c r="E48" i="1"/>
  <c r="D48" i="1"/>
  <c r="C48" i="1"/>
  <c r="B48" i="1"/>
  <c r="G44" i="1"/>
  <c r="D41" i="1"/>
  <c r="E39" i="1"/>
  <c r="G39" i="1" s="1"/>
  <c r="E38" i="1"/>
  <c r="G38" i="1" s="1"/>
  <c r="G37" i="1"/>
  <c r="G36" i="1"/>
  <c r="E35" i="1"/>
  <c r="G35" i="1" s="1"/>
  <c r="E34" i="1"/>
  <c r="G34" i="1" s="1"/>
  <c r="E33" i="1"/>
  <c r="G33" i="1" s="1"/>
  <c r="G32" i="1"/>
  <c r="E31" i="1"/>
  <c r="G31" i="1" s="1"/>
  <c r="G30" i="1"/>
  <c r="G29" i="1"/>
  <c r="D14" i="1"/>
  <c r="B14" i="1"/>
  <c r="D27" i="1" l="1"/>
  <c r="D28" i="1"/>
  <c r="D30" i="1"/>
  <c r="D31" i="1"/>
  <c r="D34" i="1"/>
  <c r="D35" i="1"/>
  <c r="D38" i="1"/>
  <c r="D39" i="1"/>
  <c r="D29" i="1"/>
  <c r="D32" i="1"/>
  <c r="D33" i="1"/>
  <c r="D36" i="1"/>
  <c r="D37" i="1"/>
  <c r="D6" i="2"/>
  <c r="D7" i="2"/>
  <c r="G28" i="1"/>
  <c r="C14" i="1"/>
  <c r="D42" i="1" l="1"/>
  <c r="E42" i="1"/>
  <c r="G27" i="1" l="1"/>
</calcChain>
</file>

<file path=xl/comments1.xml><?xml version="1.0" encoding="utf-8"?>
<comments xmlns="http://schemas.openxmlformats.org/spreadsheetml/2006/main">
  <authors>
    <author>P.THANH</author>
  </authors>
  <commentList>
    <comment ref="A33" authorId="0">
      <text>
        <r>
          <rPr>
            <b/>
            <sz val="9"/>
            <color indexed="81"/>
            <rFont val="Tahoma"/>
            <family val="2"/>
            <charset val="163"/>
          </rPr>
          <t xml:space="preserve"> Nước uống pha chế</t>
        </r>
      </text>
    </comment>
  </commentList>
</comments>
</file>

<file path=xl/sharedStrings.xml><?xml version="1.0" encoding="utf-8"?>
<sst xmlns="http://schemas.openxmlformats.org/spreadsheetml/2006/main" count="146" uniqueCount="136">
  <si>
    <t xml:space="preserve">II.Phân tích số liệu - Nhận xét </t>
  </si>
  <si>
    <t>Item</t>
  </si>
  <si>
    <t xml:space="preserve">Mục tiêu Cty đề ra </t>
  </si>
  <si>
    <t>Tổng doanh thu POS+DTN</t>
  </si>
  <si>
    <t>Số lượng hóa đơn giảm giá</t>
  </si>
  <si>
    <t>Doanh thu giảm giá</t>
  </si>
  <si>
    <t>Doanh thu trước thuế (Pos)</t>
  </si>
  <si>
    <t>Thuế (10%)</t>
  </si>
  <si>
    <t>Doanh thu sau thuế (10%)</t>
  </si>
  <si>
    <t>Phần trăm đạt được so với Mục tiêu đề ra (%)</t>
  </si>
  <si>
    <t xml:space="preserve">Số lượng Khách </t>
  </si>
  <si>
    <t>Trung Bình Hóa đơn</t>
  </si>
  <si>
    <t>Doanh thu tiền mặt</t>
  </si>
  <si>
    <t>Doanh thu cà thẻ</t>
  </si>
  <si>
    <t>Tổng doanh Thu Ngoài</t>
  </si>
  <si>
    <t>Doanh thu Voucher</t>
  </si>
  <si>
    <t>Làm tròn số</t>
  </si>
  <si>
    <t>Số tiền thừa/thiếu</t>
  </si>
  <si>
    <t>Tổng số tiền thừa / thiếu</t>
  </si>
  <si>
    <t>III.Tình hình nhân sự</t>
  </si>
  <si>
    <t>Nhân sự Quầy</t>
  </si>
  <si>
    <t>Nhân sự Bếp</t>
  </si>
  <si>
    <t xml:space="preserve">Nhân sự Bán thời gian </t>
  </si>
  <si>
    <t>Nhóm sản phẩm</t>
  </si>
  <si>
    <t>Doanh thu POS / Số lượng sản xuất</t>
  </si>
  <si>
    <t xml:space="preserve">Phần trăm </t>
  </si>
  <si>
    <t>Số lượng sản xuất</t>
  </si>
  <si>
    <t>Số lượng hủy</t>
  </si>
  <si>
    <t>(%) Số lượng huỷ</t>
  </si>
  <si>
    <t>Số lượng</t>
  </si>
  <si>
    <t>Doanh Thu</t>
  </si>
  <si>
    <t>%</t>
  </si>
  <si>
    <t>Cái</t>
  </si>
  <si>
    <t>Bun:</t>
  </si>
  <si>
    <t>Toast :</t>
  </si>
  <si>
    <t>Cake   :</t>
  </si>
  <si>
    <t>Slice cake :</t>
  </si>
  <si>
    <t>Euro :</t>
  </si>
  <si>
    <t>Danish  :</t>
  </si>
  <si>
    <t>Gourmet drink :</t>
  </si>
  <si>
    <t>Soft drink :</t>
  </si>
  <si>
    <t>Accessories   :</t>
  </si>
  <si>
    <t>Sandwich :</t>
  </si>
  <si>
    <t>Dry cake :</t>
  </si>
  <si>
    <t>Pudding :</t>
  </si>
  <si>
    <t>Cookies :</t>
  </si>
  <si>
    <t>IV.Phân tích doanh thu bán hàng /2 Giờ</t>
  </si>
  <si>
    <t>Trung bình doanh thu theo giờ/1Tháng</t>
  </si>
  <si>
    <t>Khoảng thời gian</t>
  </si>
  <si>
    <t>6:00~8:00</t>
  </si>
  <si>
    <t>8:00~10:00</t>
  </si>
  <si>
    <t>10:00~12:00</t>
  </si>
  <si>
    <t>12:00~14:00</t>
  </si>
  <si>
    <t>14:00~16:00</t>
  </si>
  <si>
    <t>16:00~18:00</t>
  </si>
  <si>
    <t>18:00~20:00</t>
  </si>
  <si>
    <t>20:00~22:00</t>
  </si>
  <si>
    <t>22:00~22:30</t>
  </si>
  <si>
    <t>Doanh thu</t>
  </si>
  <si>
    <t>Trung bình hóa đơn</t>
  </si>
  <si>
    <t>OPEN</t>
  </si>
  <si>
    <t>Big Hours</t>
  </si>
  <si>
    <t>TOP SẢN PHẨM BÁN CHẠY</t>
  </si>
  <si>
    <t>Ý kiến đề xuất của cửa hàng</t>
  </si>
  <si>
    <t>TOP</t>
  </si>
  <si>
    <t>Top BUN</t>
  </si>
  <si>
    <t>Top CAKE</t>
  </si>
  <si>
    <t xml:space="preserve">Top DRY </t>
  </si>
  <si>
    <t>Top SLICE</t>
  </si>
  <si>
    <t>TOP SẢN PHẨM BÁN CHẬM</t>
  </si>
  <si>
    <t>Chương trình MKT đang chạy</t>
  </si>
  <si>
    <t>Hiệu quả chương trình</t>
  </si>
  <si>
    <t xml:space="preserve">Đề xuất chương trình MKT tại cửa hàng </t>
  </si>
  <si>
    <t xml:space="preserve">Com.Sales Target </t>
  </si>
  <si>
    <t>STORE NAME</t>
  </si>
  <si>
    <t xml:space="preserve">Nhân viên Báo cáo:     NGUYỄN THÀNH TUẤN </t>
  </si>
  <si>
    <t>Chức vụ:  QLCH</t>
  </si>
  <si>
    <t>Địa chỉ cửa hàng: 1096 PHẠM VĂN THUẬN, P. TÂN MAI, TP BIÊN HÒA, ĐN</t>
  </si>
  <si>
    <t>Cửa hàng:   VC BIÊN HÒA</t>
  </si>
  <si>
    <t>Spring in the City</t>
  </si>
  <si>
    <t>Cranberry Cream cheese</t>
  </si>
  <si>
    <t>Raisin Cream cheese</t>
  </si>
  <si>
    <t>Cheese Boat</t>
  </si>
  <si>
    <t>Chicken Pamassan</t>
  </si>
  <si>
    <t>SN01</t>
  </si>
  <si>
    <t>Macha C</t>
  </si>
  <si>
    <t>Chantily C</t>
  </si>
  <si>
    <t>SR Pamassan Cheese</t>
  </si>
  <si>
    <t>SR Green Tea</t>
  </si>
  <si>
    <t>SR Rasin</t>
  </si>
  <si>
    <t>SR Choco</t>
  </si>
  <si>
    <t>Chantily</t>
  </si>
  <si>
    <t>Macha macha</t>
  </si>
  <si>
    <t>Lesopera</t>
  </si>
  <si>
    <t>Gratifi</t>
  </si>
  <si>
    <t>Tiramisu Slice</t>
  </si>
  <si>
    <t>Mocha Choco</t>
  </si>
  <si>
    <t>SR Tiger</t>
  </si>
  <si>
    <t>Blackcurrant chees</t>
  </si>
  <si>
    <t>Muffin</t>
  </si>
  <si>
    <t>Peanut Banana</t>
  </si>
  <si>
    <t>Fruity Cheesy</t>
  </si>
  <si>
    <t>SC Cake</t>
  </si>
  <si>
    <t>Yummy</t>
  </si>
  <si>
    <t>Pandan Lover</t>
  </si>
  <si>
    <t>Floss</t>
  </si>
  <si>
    <t>Cheese Sausge</t>
  </si>
  <si>
    <t>Passion Cheese</t>
  </si>
  <si>
    <t>Target 2017</t>
  </si>
  <si>
    <t>Total Sale Tháng 02.2017</t>
  </si>
  <si>
    <t>Total Sale Tháng 02.2016</t>
  </si>
  <si>
    <t>Com. 2017 with Target</t>
  </si>
  <si>
    <t>Com. 2017 with 2016</t>
  </si>
  <si>
    <t>Combo Set</t>
  </si>
  <si>
    <t>Misc</t>
  </si>
  <si>
    <t>C Blackforgest</t>
  </si>
  <si>
    <t>Japan Ligh Cheese</t>
  </si>
  <si>
    <t>Phoenix</t>
  </si>
  <si>
    <t>Khách mua bánh dựa trên nhu cầu cá nhân nên sẽ có sự đa dạng trong giỏ hàng hóa của mình. Chương trình tạo ra tạo cho khách cảm giác thú vị khi được giảm giá và thay đổi sức mua cho những gói combo lợi hơn chứ chưa thật sự tạo ra sự thu hút của chương trình hơn việc có một sản phẩm hot nào đó.</t>
  </si>
  <si>
    <t>Big eye</t>
  </si>
  <si>
    <t>Sausge Standar</t>
  </si>
  <si>
    <t>I.Dữ liệu Doanh thu Tháng 4.2017</t>
  </si>
  <si>
    <t>Tháng 3.2017</t>
  </si>
  <si>
    <t>Tháng 04.2016</t>
  </si>
  <si>
    <t>Tháng 04.2017</t>
  </si>
  <si>
    <t>Trong tháng 4 chạy các chương trình:
      Combo Bundle Dry cake
      Combo GCL</t>
  </si>
  <si>
    <t>Tổng Doanh thu T4 2017</t>
  </si>
  <si>
    <t xml:space="preserve">
Cần thêm các chương trình liên kết với các gian hàng hiện có tại trung tâm có tiềm năng nhằm tăng lượng khách từ đó tăng đơn giá=&gt;tăng doanh thu</t>
  </si>
  <si>
    <t>Mushroom Bacon</t>
  </si>
  <si>
    <t>Pork Sambal</t>
  </si>
  <si>
    <t>Sweetcorn cheese Bread</t>
  </si>
  <si>
    <t>Fire Floss</t>
  </si>
  <si>
    <t>C Lesopera</t>
  </si>
  <si>
    <t>Doanh thu tháng 04/2017 cao hơn cùng kì năm ngoái 2.4% và cao hơn so với tháng 3/2017 14%</t>
  </si>
  <si>
    <r>
      <rPr>
        <b/>
        <i/>
        <sz val="11"/>
        <color rgb="FFFF0000"/>
        <rFont val="Times New Roman"/>
        <family val="1"/>
        <charset val="163"/>
      </rPr>
      <t>Nhận xét</t>
    </r>
    <r>
      <rPr>
        <b/>
        <sz val="11"/>
        <color rgb="FFFF0000"/>
        <rFont val="Times New Roman"/>
        <family val="1"/>
        <charset val="163"/>
      </rPr>
      <t xml:space="preserve">
-Tháng 04/2017 doanh thu cao hơn tháng 3.2017 là có thêm các đơn hàng phát sinh. Ngoài ra từ gần cuối tháng 3.2017 các đoạn đường ven trung tâm có thi công nên ảnh hưởng 1 phần đến lượng khách vào trung tâm. Thời tiết nắng nóng kéo dài tác động đến nhu cầu mua sắm của người dân, các món ăn nhẹ có cảm giác dễ chịu thu hút hơn.
-So với cùng kì năm 2016 thì xấp xỉ không chênh lệch nhiều.</t>
    </r>
  </si>
  <si>
    <t>BREADTALK _Report Form APRIL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</si>
</sst>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 _₫_-;\-* #,##0.00\ _₫_-;_-* &quot;-&quot;??\ _₫_-;_-@_-"/>
    <numFmt numFmtId="165" formatCode="#,##0;\(#,##0\)"/>
    <numFmt numFmtId="166" formatCode="_(* #,##0_);_(* \(#,##0\);_(* &quot;-&quot;??_);_(@_)"/>
    <numFmt numFmtId="167" formatCode="#,##0;\-#,##0"/>
    <numFmt numFmtId="168" formatCode="_-* #,##0\ _₫_-;\-* #,##0\ _₫_-;_-* &quot;-&quot;??\ _₫_-;_-@_-"/>
  </numFmts>
  <fonts count="73" x14ac:knownFonts="1">
    <font>
      <sz val="11"/>
      <color theme="1"/>
      <name val="Calibri"/>
      <family val="2"/>
      <charset val="163"/>
      <scheme val="minor"/>
    </font>
    <font>
      <sz val="10"/>
      <color rgb="FF000000"/>
      <name val="Arial"/>
      <family val="2"/>
      <charset val="163"/>
    </font>
    <font>
      <b/>
      <i/>
      <sz val="16"/>
      <color rgb="FF000000"/>
      <name val="Times New Roman"/>
      <family val="1"/>
    </font>
    <font>
      <b/>
      <i/>
      <sz val="12"/>
      <color rgb="FFFF0000"/>
      <name val="Times New Roman"/>
      <family val="1"/>
    </font>
    <font>
      <sz val="10"/>
      <name val="Arial"/>
      <family val="2"/>
      <charset val="163"/>
    </font>
    <font>
      <b/>
      <i/>
      <sz val="12"/>
      <color rgb="FFFF0000"/>
      <name val="Times New Roman"/>
      <family val="1"/>
      <charset val="163"/>
    </font>
    <font>
      <b/>
      <sz val="12"/>
      <name val="Arial"/>
      <family val="2"/>
      <charset val="163"/>
    </font>
    <font>
      <b/>
      <sz val="12"/>
      <color rgb="FFFF0000"/>
      <name val="Times New Roman"/>
      <family val="1"/>
    </font>
    <font>
      <b/>
      <sz val="12"/>
      <color rgb="FFFF0000"/>
      <name val="Times New Roman"/>
      <family val="1"/>
      <charset val="163"/>
    </font>
    <font>
      <sz val="12"/>
      <color rgb="FF000000"/>
      <name val="Cambria"/>
      <family val="1"/>
      <charset val="163"/>
      <scheme val="major"/>
    </font>
    <font>
      <sz val="12"/>
      <color rgb="FF000000"/>
      <name val="Arial"/>
      <family val="2"/>
      <charset val="163"/>
    </font>
    <font>
      <b/>
      <i/>
      <sz val="11"/>
      <color rgb="FF000000"/>
      <name val="Times New Roman"/>
      <family val="1"/>
    </font>
    <font>
      <b/>
      <sz val="10"/>
      <color rgb="FF000000"/>
      <name val="Times New Roman"/>
      <family val="1"/>
      <charset val="163"/>
    </font>
    <font>
      <b/>
      <sz val="11"/>
      <color rgb="FFFF0000"/>
      <name val="Times New Roman"/>
      <family val="1"/>
      <charset val="163"/>
    </font>
    <font>
      <sz val="10"/>
      <color rgb="FF000000"/>
      <name val="Cambria"/>
      <family val="1"/>
      <charset val="163"/>
      <scheme val="major"/>
    </font>
    <font>
      <b/>
      <i/>
      <sz val="10"/>
      <color rgb="FF000000"/>
      <name val="Times New Roman"/>
      <family val="1"/>
      <charset val="163"/>
    </font>
    <font>
      <b/>
      <i/>
      <sz val="10"/>
      <color rgb="FFFF0000"/>
      <name val="Times New Roman"/>
      <family val="1"/>
    </font>
    <font>
      <b/>
      <i/>
      <sz val="10"/>
      <color rgb="FFFF0000"/>
      <name val="Times New Roman"/>
      <family val="1"/>
      <charset val="163"/>
    </font>
    <font>
      <b/>
      <sz val="8"/>
      <color rgb="FFFF0000"/>
      <name val="Times New Roman"/>
      <family val="1"/>
      <charset val="163"/>
    </font>
    <font>
      <b/>
      <i/>
      <sz val="11"/>
      <color rgb="FFC00000"/>
      <name val="Times New Roman"/>
      <family val="1"/>
    </font>
    <font>
      <b/>
      <sz val="10"/>
      <color rgb="FFC00000"/>
      <name val="Times New Roman"/>
      <family val="1"/>
    </font>
    <font>
      <b/>
      <i/>
      <sz val="10"/>
      <color theme="1"/>
      <name val="Times New Roman"/>
      <family val="1"/>
      <charset val="163"/>
    </font>
    <font>
      <b/>
      <sz val="10"/>
      <color rgb="FFFF0000"/>
      <name val="Times New Roman"/>
      <family val="1"/>
      <charset val="163"/>
    </font>
    <font>
      <b/>
      <i/>
      <sz val="12"/>
      <color rgb="FF000000"/>
      <name val="Times New Roman"/>
      <family val="1"/>
      <charset val="163"/>
    </font>
    <font>
      <b/>
      <sz val="12"/>
      <name val="Calibri"/>
      <family val="2"/>
      <charset val="163"/>
      <scheme val="minor"/>
    </font>
    <font>
      <b/>
      <i/>
      <sz val="11"/>
      <color rgb="FF000000"/>
      <name val="Times New Roman"/>
      <family val="1"/>
      <charset val="163"/>
    </font>
    <font>
      <b/>
      <i/>
      <sz val="12"/>
      <color rgb="FF000000"/>
      <name val="Times New Roman"/>
      <family val="1"/>
    </font>
    <font>
      <sz val="11"/>
      <name val="Arial"/>
      <family val="2"/>
    </font>
    <font>
      <i/>
      <sz val="12"/>
      <color rgb="FFFF0000"/>
      <name val="Arial"/>
      <family val="2"/>
      <charset val="163"/>
    </font>
    <font>
      <b/>
      <sz val="11"/>
      <color rgb="FF000000"/>
      <name val="Times New Roman"/>
      <family val="1"/>
    </font>
    <font>
      <b/>
      <sz val="9"/>
      <color rgb="FF000000"/>
      <name val="Arial"/>
      <family val="2"/>
    </font>
    <font>
      <b/>
      <sz val="9"/>
      <color rgb="FF000000"/>
      <name val="Arial"/>
      <family val="2"/>
      <charset val="163"/>
    </font>
    <font>
      <b/>
      <sz val="11"/>
      <name val="Times New Roman"/>
      <family val="1"/>
      <charset val="163"/>
    </font>
    <font>
      <b/>
      <i/>
      <sz val="9"/>
      <name val="Arial"/>
      <family val="2"/>
    </font>
    <font>
      <b/>
      <sz val="11"/>
      <name val="Times New Roman"/>
      <family val="1"/>
    </font>
    <font>
      <b/>
      <i/>
      <sz val="9"/>
      <name val="Arial"/>
      <family val="2"/>
      <charset val="163"/>
    </font>
    <font>
      <sz val="10"/>
      <name val="Arial"/>
      <family val="2"/>
    </font>
    <font>
      <b/>
      <i/>
      <sz val="11"/>
      <name val="Arial"/>
      <family val="2"/>
    </font>
    <font>
      <b/>
      <sz val="9"/>
      <name val="Arial"/>
      <family val="2"/>
    </font>
    <font>
      <sz val="10"/>
      <color rgb="FF000000"/>
      <name val="Arial"/>
      <family val="2"/>
      <charset val="163"/>
    </font>
    <font>
      <sz val="11"/>
      <color rgb="FF000000"/>
      <name val="Arial"/>
      <family val="2"/>
    </font>
    <font>
      <b/>
      <i/>
      <sz val="9"/>
      <color rgb="FF000000"/>
      <name val="Arial"/>
      <family val="2"/>
    </font>
    <font>
      <b/>
      <i/>
      <sz val="9"/>
      <color rgb="FFFF0000"/>
      <name val="Arial"/>
      <family val="2"/>
    </font>
    <font>
      <b/>
      <sz val="11"/>
      <color theme="3"/>
      <name val="Arial"/>
      <family val="2"/>
    </font>
    <font>
      <b/>
      <sz val="12"/>
      <color theme="3"/>
      <name val="Times New Roman"/>
      <family val="1"/>
    </font>
    <font>
      <b/>
      <sz val="11"/>
      <color theme="3"/>
      <name val="Times New Roman"/>
      <family val="1"/>
    </font>
    <font>
      <b/>
      <i/>
      <sz val="11"/>
      <color rgb="FF000000"/>
      <name val="Arial"/>
      <family val="2"/>
    </font>
    <font>
      <b/>
      <sz val="10"/>
      <color rgb="FF000000"/>
      <name val="Arial"/>
      <family val="2"/>
    </font>
    <font>
      <b/>
      <sz val="12"/>
      <color theme="3"/>
      <name val="Arial"/>
      <family val="2"/>
    </font>
    <font>
      <b/>
      <i/>
      <sz val="11"/>
      <color rgb="FFC00000"/>
      <name val="Arial"/>
      <family val="2"/>
    </font>
    <font>
      <b/>
      <sz val="10"/>
      <color rgb="FFC00000"/>
      <name val="Arial"/>
      <family val="2"/>
    </font>
    <font>
      <sz val="10"/>
      <color rgb="FFC00000"/>
      <name val="Arial"/>
      <family val="2"/>
    </font>
    <font>
      <sz val="10"/>
      <color rgb="FFFF0000"/>
      <name val="Arial"/>
      <family val="2"/>
    </font>
    <font>
      <b/>
      <sz val="10"/>
      <color rgb="FFFF0000"/>
      <name val="Arial"/>
      <family val="2"/>
    </font>
    <font>
      <b/>
      <sz val="10"/>
      <color rgb="FFC00000"/>
      <name val="Arial"/>
      <family val="2"/>
      <charset val="163"/>
    </font>
    <font>
      <b/>
      <sz val="11"/>
      <color rgb="FF000000"/>
      <name val="Cambria"/>
      <family val="1"/>
      <charset val="163"/>
      <scheme val="major"/>
    </font>
    <font>
      <b/>
      <sz val="10"/>
      <color rgb="FF000000"/>
      <name val="Cambria"/>
      <family val="1"/>
      <charset val="163"/>
      <scheme val="major"/>
    </font>
    <font>
      <sz val="11"/>
      <color rgb="FFC00000"/>
      <name val="Arial"/>
      <family val="2"/>
    </font>
    <font>
      <sz val="14"/>
      <color rgb="FF000000"/>
      <name val="Times New Roman"/>
      <family val="1"/>
      <charset val="163"/>
    </font>
    <font>
      <b/>
      <sz val="9"/>
      <color indexed="81"/>
      <name val="Tahoma"/>
      <family val="2"/>
      <charset val="163"/>
    </font>
    <font>
      <sz val="11"/>
      <color theme="1"/>
      <name val="Calibri"/>
      <family val="2"/>
      <charset val="163"/>
      <scheme val="minor"/>
    </font>
    <font>
      <sz val="11"/>
      <color theme="1"/>
      <name val="Calibri"/>
      <family val="2"/>
      <scheme val="minor"/>
    </font>
    <font>
      <b/>
      <sz val="22"/>
      <color rgb="FF000000"/>
      <name val="Arial"/>
      <family val="2"/>
    </font>
    <font>
      <b/>
      <sz val="14"/>
      <color rgb="FF000000"/>
      <name val="Times New Roman"/>
      <family val="1"/>
    </font>
    <font>
      <b/>
      <sz val="12"/>
      <color rgb="FF000000"/>
      <name val="Times New Roman"/>
      <family val="1"/>
    </font>
    <font>
      <sz val="12"/>
      <color rgb="FF000000"/>
      <name val="Times New Roman"/>
      <family val="1"/>
      <charset val="163"/>
    </font>
    <font>
      <sz val="14"/>
      <color rgb="FF000000"/>
      <name val="Times New Roman"/>
      <family val="1"/>
    </font>
    <font>
      <sz val="14"/>
      <color rgb="FFFF0000"/>
      <name val="Times New Roman"/>
      <family val="1"/>
      <charset val="163"/>
    </font>
    <font>
      <sz val="12"/>
      <color rgb="FFFF0000"/>
      <name val="Times New Roman"/>
      <family val="1"/>
      <charset val="163"/>
    </font>
    <font>
      <sz val="14"/>
      <name val="Arial"/>
      <family val="2"/>
      <charset val="163"/>
    </font>
    <font>
      <b/>
      <i/>
      <sz val="11"/>
      <color rgb="FFFF0000"/>
      <name val="Times New Roman"/>
      <family val="1"/>
      <charset val="163"/>
    </font>
    <font>
      <sz val="10"/>
      <color rgb="FF000000"/>
      <name val="Cambria"/>
      <family val="1"/>
      <charset val="163"/>
    </font>
    <font>
      <sz val="11"/>
      <color rgb="FF000000"/>
      <name val="Times New Roman"/>
      <family val="1"/>
      <charset val="163"/>
    </font>
  </fonts>
  <fills count="21">
    <fill>
      <patternFill patternType="none"/>
    </fill>
    <fill>
      <patternFill patternType="gray125"/>
    </fill>
    <fill>
      <patternFill patternType="solid">
        <fgColor theme="0" tint="-0.249977111117893"/>
        <bgColor rgb="FFFFFF99"/>
      </patternFill>
    </fill>
    <fill>
      <patternFill patternType="solid">
        <fgColor rgb="FFFFFF00"/>
        <bgColor indexed="64"/>
      </patternFill>
    </fill>
    <fill>
      <patternFill patternType="solid">
        <fgColor theme="9" tint="0.39997558519241921"/>
        <bgColor indexed="64"/>
      </patternFill>
    </fill>
    <fill>
      <patternFill patternType="solid">
        <fgColor theme="9" tint="0.39997558519241921"/>
        <bgColor rgb="FFFFFF00"/>
      </patternFill>
    </fill>
    <fill>
      <patternFill patternType="solid">
        <fgColor rgb="FFFFFF99"/>
        <bgColor rgb="FFFFFF99"/>
      </patternFill>
    </fill>
    <fill>
      <patternFill patternType="solid">
        <fgColor theme="0"/>
        <bgColor rgb="FFFFFF00"/>
      </patternFill>
    </fill>
    <fill>
      <patternFill patternType="solid">
        <fgColor theme="0"/>
        <bgColor indexed="64"/>
      </patternFill>
    </fill>
    <fill>
      <patternFill patternType="solid">
        <fgColor rgb="FFFFCC99"/>
        <bgColor rgb="FFFFCC99"/>
      </patternFill>
    </fill>
    <fill>
      <patternFill patternType="solid">
        <fgColor rgb="FFFFFF00"/>
        <bgColor rgb="FFFFFF00"/>
      </patternFill>
    </fill>
    <fill>
      <patternFill patternType="solid">
        <fgColor rgb="FFFFCC00"/>
        <bgColor rgb="FFFFCC00"/>
      </patternFill>
    </fill>
    <fill>
      <patternFill patternType="solid">
        <fgColor theme="0"/>
        <bgColor rgb="FFFFCC00"/>
      </patternFill>
    </fill>
    <fill>
      <patternFill patternType="solid">
        <fgColor theme="0" tint="-0.249977111117893"/>
        <bgColor indexed="64"/>
      </patternFill>
    </fill>
    <fill>
      <patternFill patternType="solid">
        <fgColor rgb="FF99CCFF"/>
        <bgColor rgb="FF99CCFF"/>
      </patternFill>
    </fill>
    <fill>
      <patternFill patternType="solid">
        <fgColor theme="4" tint="0.59999389629810485"/>
        <bgColor indexed="64"/>
      </patternFill>
    </fill>
    <fill>
      <patternFill patternType="solid">
        <fgColor rgb="FFD9D9D9"/>
        <bgColor rgb="FFD9D9D9"/>
      </patternFill>
    </fill>
    <fill>
      <patternFill patternType="solid">
        <fgColor rgb="FFD99694"/>
        <bgColor rgb="FFD99694"/>
      </patternFill>
    </fill>
    <fill>
      <patternFill patternType="solid">
        <fgColor rgb="FFFFFFFF"/>
        <bgColor rgb="FFFFFFFF"/>
      </patternFill>
    </fill>
    <fill>
      <patternFill patternType="solid">
        <fgColor theme="0"/>
        <bgColor rgb="FFD99694"/>
      </patternFill>
    </fill>
    <fill>
      <patternFill patternType="solid">
        <fgColor rgb="FFE6B9B8"/>
        <bgColor rgb="FFE6B9B8"/>
      </patternFill>
    </fill>
  </fills>
  <borders count="48">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indexed="64"/>
      </left>
      <right/>
      <top/>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thin">
        <color auto="1"/>
      </bottom>
      <diagonal/>
    </border>
    <border>
      <left style="thin">
        <color auto="1"/>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rgb="FF000000"/>
      </right>
      <top/>
      <bottom style="thin">
        <color rgb="FF000000"/>
      </bottom>
      <diagonal/>
    </border>
    <border>
      <left style="thin">
        <color auto="1"/>
      </left>
      <right style="thin">
        <color rgb="FF000000"/>
      </right>
      <top style="thin">
        <color rgb="FF000000"/>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auto="1"/>
      </bottom>
      <diagonal/>
    </border>
  </borders>
  <cellStyleXfs count="10">
    <xf numFmtId="0" fontId="0" fillId="0" borderId="0"/>
    <xf numFmtId="164" fontId="39" fillId="0" borderId="0" applyFont="0" applyFill="0" applyBorder="0" applyAlignment="0" applyProtection="0"/>
    <xf numFmtId="9" fontId="39" fillId="0" borderId="0" applyFon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xf numFmtId="43" fontId="60" fillId="0" borderId="0" applyFont="0" applyFill="0" applyBorder="0" applyAlignment="0" applyProtection="0"/>
    <xf numFmtId="43" fontId="61" fillId="0" borderId="0" applyFont="0" applyFill="0" applyBorder="0" applyAlignment="0" applyProtection="0"/>
    <xf numFmtId="0" fontId="60" fillId="0" borderId="0"/>
    <xf numFmtId="9" fontId="60" fillId="0" borderId="0" applyFont="0" applyFill="0" applyBorder="0" applyAlignment="0" applyProtection="0"/>
  </cellStyleXfs>
  <cellXfs count="221">
    <xf numFmtId="0" fontId="0" fillId="0" borderId="0" xfId="0"/>
    <xf numFmtId="0" fontId="2" fillId="0" borderId="0" xfId="3" applyFont="1" applyBorder="1" applyAlignment="1"/>
    <xf numFmtId="0" fontId="2" fillId="0" borderId="0" xfId="3" applyFont="1" applyBorder="1" applyAlignment="1">
      <alignment horizontal="center"/>
    </xf>
    <xf numFmtId="9" fontId="0" fillId="0" borderId="0" xfId="4" applyFont="1" applyAlignment="1">
      <alignment horizontal="center" wrapText="1"/>
    </xf>
    <xf numFmtId="0" fontId="1" fillId="0" borderId="0" xfId="3" applyFont="1" applyAlignment="1">
      <alignment wrapText="1"/>
    </xf>
    <xf numFmtId="0" fontId="4" fillId="0" borderId="0" xfId="3" applyFont="1" applyBorder="1" applyAlignment="1">
      <alignment wrapText="1"/>
    </xf>
    <xf numFmtId="0" fontId="4" fillId="0" borderId="0" xfId="3" applyFont="1" applyBorder="1" applyAlignment="1">
      <alignment horizontal="center" wrapText="1"/>
    </xf>
    <xf numFmtId="0" fontId="3" fillId="0" borderId="0" xfId="3" applyFont="1" applyBorder="1" applyAlignment="1">
      <alignment vertical="center" wrapText="1"/>
    </xf>
    <xf numFmtId="0" fontId="4" fillId="0" borderId="0" xfId="3" applyFont="1" applyBorder="1" applyAlignment="1">
      <alignment vertical="center" wrapText="1"/>
    </xf>
    <xf numFmtId="0" fontId="4" fillId="0" borderId="0" xfId="3" applyFont="1" applyBorder="1" applyAlignment="1">
      <alignment horizontal="center" vertical="center" wrapText="1"/>
    </xf>
    <xf numFmtId="0" fontId="5" fillId="0" borderId="0" xfId="3" applyFont="1" applyBorder="1" applyAlignment="1">
      <alignment vertical="center" wrapText="1"/>
    </xf>
    <xf numFmtId="9" fontId="0" fillId="0" borderId="0" xfId="4" applyFont="1" applyAlignment="1">
      <alignment horizontal="center" vertical="center" wrapText="1"/>
    </xf>
    <xf numFmtId="0" fontId="1" fillId="0" borderId="0" xfId="3" applyFont="1" applyAlignment="1">
      <alignment vertical="center" wrapText="1"/>
    </xf>
    <xf numFmtId="0" fontId="1" fillId="0" borderId="0" xfId="3" applyFont="1" applyAlignment="1">
      <alignment horizontal="center" wrapText="1"/>
    </xf>
    <xf numFmtId="0" fontId="7" fillId="0" borderId="9" xfId="3" applyFont="1" applyBorder="1" applyAlignment="1">
      <alignment horizontal="center" vertical="center" wrapText="1"/>
    </xf>
    <xf numFmtId="0" fontId="8" fillId="0" borderId="9" xfId="3" applyFont="1" applyBorder="1" applyAlignment="1">
      <alignment horizontal="center" vertical="center" wrapText="1"/>
    </xf>
    <xf numFmtId="0" fontId="9" fillId="0" borderId="0" xfId="3" applyFont="1" applyBorder="1" applyAlignment="1">
      <alignment horizontal="left" vertical="center" wrapText="1"/>
    </xf>
    <xf numFmtId="0" fontId="10" fillId="0" borderId="0" xfId="3" applyFont="1" applyAlignment="1">
      <alignment vertical="center" wrapText="1"/>
    </xf>
    <xf numFmtId="0" fontId="10" fillId="0" borderId="0" xfId="3" applyFont="1" applyAlignment="1">
      <alignment horizontal="center" vertical="center" wrapText="1"/>
    </xf>
    <xf numFmtId="0" fontId="11" fillId="0" borderId="13" xfId="3" applyFont="1" applyBorder="1" applyAlignment="1">
      <alignment vertical="center" wrapText="1"/>
    </xf>
    <xf numFmtId="165" fontId="12" fillId="0" borderId="13" xfId="3" applyNumberFormat="1" applyFont="1" applyBorder="1" applyAlignment="1">
      <alignment horizontal="right" vertical="center" wrapText="1"/>
    </xf>
    <xf numFmtId="0" fontId="14" fillId="0" borderId="0" xfId="3" applyFont="1" applyBorder="1" applyAlignment="1">
      <alignment horizontal="left" vertical="center" wrapText="1"/>
    </xf>
    <xf numFmtId="0" fontId="1" fillId="0" borderId="0" xfId="3" applyFont="1" applyAlignment="1">
      <alignment horizontal="center" vertical="center" wrapText="1"/>
    </xf>
    <xf numFmtId="0" fontId="11" fillId="0" borderId="13" xfId="3" applyFont="1" applyBorder="1" applyAlignment="1">
      <alignment vertical="center"/>
    </xf>
    <xf numFmtId="165" fontId="15" fillId="0" borderId="13" xfId="3" applyNumberFormat="1" applyFont="1" applyBorder="1" applyAlignment="1">
      <alignment horizontal="right" vertical="center"/>
    </xf>
    <xf numFmtId="165" fontId="15" fillId="0" borderId="13" xfId="3" applyNumberFormat="1" applyFont="1" applyBorder="1" applyAlignment="1">
      <alignment horizontal="right" vertical="center" wrapText="1"/>
    </xf>
    <xf numFmtId="165" fontId="16" fillId="0" borderId="13" xfId="3" applyNumberFormat="1" applyFont="1" applyBorder="1" applyAlignment="1">
      <alignment vertical="center" wrapText="1"/>
    </xf>
    <xf numFmtId="165" fontId="17" fillId="0" borderId="13" xfId="3" applyNumberFormat="1" applyFont="1" applyBorder="1" applyAlignment="1">
      <alignment vertical="center" wrapText="1"/>
    </xf>
    <xf numFmtId="165" fontId="15" fillId="0" borderId="13" xfId="3" applyNumberFormat="1" applyFont="1" applyBorder="1" applyAlignment="1">
      <alignment vertical="center" wrapText="1"/>
    </xf>
    <xf numFmtId="0" fontId="18" fillId="0" borderId="21" xfId="3" applyFont="1" applyBorder="1" applyAlignment="1">
      <alignment vertical="center" wrapText="1"/>
    </xf>
    <xf numFmtId="0" fontId="18" fillId="0" borderId="22" xfId="3" applyFont="1" applyBorder="1" applyAlignment="1">
      <alignment vertical="center" wrapText="1"/>
    </xf>
    <xf numFmtId="0" fontId="18" fillId="0" borderId="23" xfId="3" applyFont="1" applyBorder="1" applyAlignment="1">
      <alignment vertical="center" wrapText="1"/>
    </xf>
    <xf numFmtId="0" fontId="19" fillId="3" borderId="13" xfId="3" applyFont="1" applyFill="1" applyBorder="1" applyAlignment="1">
      <alignment vertical="center" wrapText="1"/>
    </xf>
    <xf numFmtId="9" fontId="20" fillId="3" borderId="13" xfId="3" applyNumberFormat="1" applyFont="1" applyFill="1" applyBorder="1" applyAlignment="1">
      <alignment vertical="center" wrapText="1"/>
    </xf>
    <xf numFmtId="0" fontId="14" fillId="0" borderId="0" xfId="3" applyFont="1" applyBorder="1" applyAlignment="1">
      <alignment horizontal="left" vertical="top" wrapText="1"/>
    </xf>
    <xf numFmtId="0" fontId="11" fillId="4" borderId="13" xfId="3" applyFont="1" applyFill="1" applyBorder="1" applyAlignment="1">
      <alignment vertical="center" wrapText="1"/>
    </xf>
    <xf numFmtId="3" fontId="15" fillId="5" borderId="13" xfId="3" applyNumberFormat="1" applyFont="1" applyFill="1" applyBorder="1" applyAlignment="1">
      <alignment vertical="center" wrapText="1"/>
    </xf>
    <xf numFmtId="165" fontId="15" fillId="4" borderId="13" xfId="3" quotePrefix="1" applyNumberFormat="1" applyFont="1" applyFill="1" applyBorder="1" applyAlignment="1">
      <alignment horizontal="right" vertical="center" wrapText="1"/>
    </xf>
    <xf numFmtId="0" fontId="11" fillId="0" borderId="13" xfId="3" applyFont="1" applyBorder="1" applyAlignment="1">
      <alignment horizontal="left" vertical="center" wrapText="1"/>
    </xf>
    <xf numFmtId="0" fontId="11" fillId="0" borderId="13" xfId="3" applyFont="1" applyBorder="1" applyAlignment="1">
      <alignment horizontal="left" vertical="top" wrapText="1"/>
    </xf>
    <xf numFmtId="165" fontId="12" fillId="0" borderId="13" xfId="3" applyNumberFormat="1" applyFont="1" applyBorder="1" applyAlignment="1">
      <alignment vertical="center" wrapText="1"/>
    </xf>
    <xf numFmtId="166" fontId="21" fillId="0" borderId="13" xfId="3" applyNumberFormat="1" applyFont="1" applyBorder="1"/>
    <xf numFmtId="0" fontId="11" fillId="0" borderId="24" xfId="3" applyFont="1" applyBorder="1" applyAlignment="1">
      <alignment vertical="center" wrapText="1"/>
    </xf>
    <xf numFmtId="165" fontId="12" fillId="0" borderId="24" xfId="3" applyNumberFormat="1" applyFont="1" applyBorder="1" applyAlignment="1">
      <alignment vertical="center" wrapText="1"/>
    </xf>
    <xf numFmtId="0" fontId="11" fillId="6" borderId="2" xfId="3" applyFont="1" applyFill="1" applyBorder="1" applyAlignment="1">
      <alignment vertical="center" wrapText="1"/>
    </xf>
    <xf numFmtId="167" fontId="23" fillId="6" borderId="28" xfId="3" applyNumberFormat="1" applyFont="1" applyFill="1" applyBorder="1" applyAlignment="1">
      <alignment horizontal="center" vertical="center" wrapText="1"/>
    </xf>
    <xf numFmtId="167" fontId="23" fillId="6" borderId="1" xfId="3" applyNumberFormat="1" applyFont="1" applyFill="1" applyBorder="1" applyAlignment="1">
      <alignment horizontal="center" vertical="center" wrapText="1"/>
    </xf>
    <xf numFmtId="0" fontId="24" fillId="2" borderId="2" xfId="3" applyFont="1" applyFill="1" applyBorder="1" applyAlignment="1">
      <alignment vertical="center" wrapText="1"/>
    </xf>
    <xf numFmtId="167" fontId="25" fillId="2" borderId="2" xfId="3" applyNumberFormat="1" applyFont="1" applyFill="1" applyBorder="1" applyAlignment="1">
      <alignment vertical="center" wrapText="1"/>
    </xf>
    <xf numFmtId="167" fontId="12" fillId="2" borderId="2" xfId="3" applyNumberFormat="1" applyFont="1" applyFill="1" applyBorder="1" applyAlignment="1">
      <alignment vertical="center" wrapText="1"/>
    </xf>
    <xf numFmtId="0" fontId="23" fillId="2" borderId="29" xfId="3" applyFont="1" applyFill="1" applyBorder="1" applyAlignment="1">
      <alignment horizontal="center" vertical="center" wrapText="1"/>
    </xf>
    <xf numFmtId="0" fontId="23" fillId="2" borderId="30" xfId="3" applyFont="1" applyFill="1" applyBorder="1" applyAlignment="1">
      <alignment horizontal="center" vertical="center" wrapText="1"/>
    </xf>
    <xf numFmtId="0" fontId="26" fillId="2" borderId="31" xfId="3" applyFont="1" applyFill="1" applyBorder="1" applyAlignment="1">
      <alignment horizontal="center" vertical="center" wrapText="1"/>
    </xf>
    <xf numFmtId="168" fontId="23" fillId="2" borderId="2" xfId="5" applyNumberFormat="1" applyFont="1" applyFill="1" applyBorder="1" applyAlignment="1">
      <alignment horizontal="center" vertical="center" wrapText="1"/>
    </xf>
    <xf numFmtId="0" fontId="27" fillId="0" borderId="2" xfId="3" applyFont="1" applyBorder="1" applyAlignment="1">
      <alignment wrapText="1"/>
    </xf>
    <xf numFmtId="0" fontId="4" fillId="0" borderId="2" xfId="3" applyFont="1" applyBorder="1" applyAlignment="1">
      <alignment wrapText="1"/>
    </xf>
    <xf numFmtId="0" fontId="28" fillId="7" borderId="32" xfId="3" applyFont="1" applyFill="1" applyBorder="1" applyAlignment="1">
      <alignment horizontal="left"/>
    </xf>
    <xf numFmtId="0" fontId="4" fillId="8" borderId="32" xfId="3" applyFont="1" applyFill="1" applyBorder="1" applyAlignment="1">
      <alignment wrapText="1"/>
    </xf>
    <xf numFmtId="0" fontId="10" fillId="8" borderId="33" xfId="3" applyFont="1" applyFill="1" applyBorder="1" applyAlignment="1"/>
    <xf numFmtId="165" fontId="31" fillId="9" borderId="30" xfId="3" applyNumberFormat="1" applyFont="1" applyFill="1" applyBorder="1" applyAlignment="1">
      <alignment horizontal="center" vertical="center"/>
    </xf>
    <xf numFmtId="9" fontId="31" fillId="9" borderId="30" xfId="4" applyFont="1" applyFill="1" applyBorder="1" applyAlignment="1">
      <alignment horizontal="center" vertical="center"/>
    </xf>
    <xf numFmtId="165" fontId="30" fillId="9" borderId="31" xfId="3" applyNumberFormat="1" applyFont="1" applyFill="1" applyBorder="1" applyAlignment="1">
      <alignment horizontal="center" vertical="center"/>
    </xf>
    <xf numFmtId="165" fontId="30" fillId="9" borderId="2" xfId="3" applyNumberFormat="1" applyFont="1" applyFill="1" applyBorder="1" applyAlignment="1">
      <alignment horizontal="center" vertical="center"/>
    </xf>
    <xf numFmtId="165" fontId="31" fillId="9" borderId="33" xfId="3" applyNumberFormat="1" applyFont="1" applyFill="1" applyBorder="1" applyAlignment="1">
      <alignment horizontal="center" vertical="center"/>
    </xf>
    <xf numFmtId="165" fontId="31" fillId="9" borderId="31" xfId="3" applyNumberFormat="1" applyFont="1" applyFill="1" applyBorder="1" applyAlignment="1">
      <alignment horizontal="center" vertical="center"/>
    </xf>
    <xf numFmtId="165" fontId="31" fillId="9" borderId="2" xfId="3" applyNumberFormat="1" applyFont="1" applyFill="1" applyBorder="1" applyAlignment="1">
      <alignment horizontal="center" vertical="center"/>
    </xf>
    <xf numFmtId="165" fontId="32" fillId="0" borderId="2" xfId="3" applyNumberFormat="1" applyFont="1" applyBorder="1" applyAlignment="1">
      <alignment horizontal="left"/>
    </xf>
    <xf numFmtId="165" fontId="33" fillId="0" borderId="33" xfId="3" applyNumberFormat="1" applyFont="1" applyBorder="1" applyAlignment="1">
      <alignment horizontal="center" vertical="center"/>
    </xf>
    <xf numFmtId="165" fontId="33" fillId="0" borderId="30" xfId="3" applyNumberFormat="1" applyFont="1" applyBorder="1" applyAlignment="1">
      <alignment horizontal="right" vertical="center"/>
    </xf>
    <xf numFmtId="9" fontId="33" fillId="0" borderId="30" xfId="3" applyNumberFormat="1" applyFont="1" applyBorder="1" applyAlignment="1">
      <alignment horizontal="center" vertical="center"/>
    </xf>
    <xf numFmtId="168" fontId="33" fillId="0" borderId="30" xfId="5" applyNumberFormat="1" applyFont="1" applyBorder="1" applyAlignment="1">
      <alignment vertical="center"/>
    </xf>
    <xf numFmtId="165" fontId="34" fillId="0" borderId="30" xfId="3" applyNumberFormat="1" applyFont="1" applyBorder="1" applyAlignment="1">
      <alignment horizontal="center"/>
    </xf>
    <xf numFmtId="9" fontId="35" fillId="10" borderId="2" xfId="3" applyNumberFormat="1" applyFont="1" applyFill="1" applyBorder="1" applyAlignment="1">
      <alignment horizontal="center" vertical="center"/>
    </xf>
    <xf numFmtId="0" fontId="4" fillId="0" borderId="0" xfId="3" applyFont="1" applyAlignment="1">
      <alignment horizontal="center" wrapText="1"/>
    </xf>
    <xf numFmtId="0" fontId="4" fillId="0" borderId="0" xfId="3" applyFont="1" applyAlignment="1">
      <alignment wrapText="1"/>
    </xf>
    <xf numFmtId="165" fontId="32" fillId="0" borderId="34" xfId="3" applyNumberFormat="1" applyFont="1" applyBorder="1" applyAlignment="1">
      <alignment horizontal="left"/>
    </xf>
    <xf numFmtId="165" fontId="35" fillId="0" borderId="33" xfId="3" applyNumberFormat="1" applyFont="1" applyBorder="1" applyAlignment="1">
      <alignment horizontal="center" vertical="center"/>
    </xf>
    <xf numFmtId="0" fontId="36" fillId="0" borderId="0" xfId="3" applyFont="1" applyAlignment="1">
      <alignment horizontal="center" wrapText="1"/>
    </xf>
    <xf numFmtId="165" fontId="32" fillId="0" borderId="35" xfId="3" applyNumberFormat="1" applyFont="1" applyBorder="1" applyAlignment="1">
      <alignment horizontal="left"/>
    </xf>
    <xf numFmtId="165" fontId="32" fillId="0" borderId="36" xfId="3" applyNumberFormat="1" applyFont="1" applyBorder="1" applyAlignment="1">
      <alignment horizontal="left"/>
    </xf>
    <xf numFmtId="165" fontId="35" fillId="0" borderId="30" xfId="3" applyNumberFormat="1" applyFont="1" applyBorder="1" applyAlignment="1">
      <alignment horizontal="center" vertical="center"/>
    </xf>
    <xf numFmtId="165" fontId="32" fillId="0" borderId="30" xfId="3" applyNumberFormat="1" applyFont="1" applyBorder="1" applyAlignment="1">
      <alignment horizontal="left"/>
    </xf>
    <xf numFmtId="165" fontId="32" fillId="0" borderId="37" xfId="3" applyNumberFormat="1" applyFont="1" applyBorder="1" applyAlignment="1">
      <alignment horizontal="left"/>
    </xf>
    <xf numFmtId="165" fontId="33" fillId="0" borderId="30" xfId="3" applyNumberFormat="1" applyFont="1" applyBorder="1" applyAlignment="1">
      <alignment horizontal="center" vertical="center"/>
    </xf>
    <xf numFmtId="165" fontId="34" fillId="0" borderId="37" xfId="3" applyNumberFormat="1" applyFont="1" applyBorder="1" applyAlignment="1">
      <alignment horizontal="center"/>
    </xf>
    <xf numFmtId="0" fontId="36" fillId="0" borderId="0" xfId="3" applyFont="1" applyAlignment="1">
      <alignment wrapText="1"/>
    </xf>
    <xf numFmtId="165" fontId="37" fillId="11" borderId="30" xfId="3" applyNumberFormat="1" applyFont="1" applyFill="1" applyBorder="1" applyAlignment="1">
      <alignment horizontal="center" vertical="center"/>
    </xf>
    <xf numFmtId="165" fontId="38" fillId="11" borderId="36" xfId="3" applyNumberFormat="1" applyFont="1" applyFill="1" applyBorder="1" applyAlignment="1">
      <alignment horizontal="center" vertical="center"/>
    </xf>
    <xf numFmtId="168" fontId="35" fillId="11" borderId="30" xfId="1" applyNumberFormat="1" applyFont="1" applyFill="1" applyBorder="1" applyAlignment="1">
      <alignment horizontal="right" vertical="center"/>
    </xf>
    <xf numFmtId="9" fontId="35" fillId="11" borderId="30" xfId="2" applyFont="1" applyFill="1" applyBorder="1" applyAlignment="1">
      <alignment horizontal="center" vertical="center"/>
    </xf>
    <xf numFmtId="168" fontId="35" fillId="11" borderId="30" xfId="5" applyNumberFormat="1" applyFont="1" applyFill="1" applyBorder="1" applyAlignment="1">
      <alignment horizontal="center" vertical="center"/>
    </xf>
    <xf numFmtId="165" fontId="38" fillId="11" borderId="2" xfId="3" applyNumberFormat="1" applyFont="1" applyFill="1" applyBorder="1" applyAlignment="1">
      <alignment horizontal="center" vertical="center"/>
    </xf>
    <xf numFmtId="9" fontId="38" fillId="11" borderId="2" xfId="2" applyFont="1" applyFill="1" applyBorder="1" applyAlignment="1">
      <alignment horizontal="center" vertical="center"/>
    </xf>
    <xf numFmtId="0" fontId="40" fillId="0" borderId="0" xfId="3" applyFont="1" applyAlignment="1">
      <alignment wrapText="1"/>
    </xf>
    <xf numFmtId="165" fontId="30" fillId="12" borderId="0" xfId="3" applyNumberFormat="1" applyFont="1" applyFill="1" applyBorder="1" applyAlignment="1">
      <alignment horizontal="center" vertical="center"/>
    </xf>
    <xf numFmtId="0" fontId="1" fillId="0" borderId="0" xfId="3" applyFont="1" applyBorder="1" applyAlignment="1">
      <alignment wrapText="1"/>
    </xf>
    <xf numFmtId="9" fontId="30" fillId="12" borderId="0" xfId="4" applyFont="1" applyFill="1" applyBorder="1" applyAlignment="1">
      <alignment horizontal="center" vertical="center"/>
    </xf>
    <xf numFmtId="165" fontId="6" fillId="13" borderId="2" xfId="3" applyNumberFormat="1" applyFont="1" applyFill="1" applyBorder="1" applyAlignment="1">
      <alignment vertical="center"/>
    </xf>
    <xf numFmtId="0" fontId="36" fillId="13" borderId="32" xfId="3" applyFont="1" applyFill="1" applyBorder="1" applyAlignment="1">
      <alignment vertical="center" wrapText="1"/>
    </xf>
    <xf numFmtId="0" fontId="36" fillId="0" borderId="32" xfId="3" applyFont="1" applyBorder="1" applyAlignment="1">
      <alignment vertical="center" wrapText="1"/>
    </xf>
    <xf numFmtId="0" fontId="36" fillId="0" borderId="33" xfId="3" applyFont="1" applyBorder="1" applyAlignment="1">
      <alignment vertical="center" wrapText="1"/>
    </xf>
    <xf numFmtId="165" fontId="42" fillId="14" borderId="2" xfId="3" applyNumberFormat="1" applyFont="1" applyFill="1" applyBorder="1" applyAlignment="1">
      <alignment horizontal="center" vertical="center"/>
    </xf>
    <xf numFmtId="0" fontId="36" fillId="0" borderId="38" xfId="3" applyFont="1" applyBorder="1" applyAlignment="1">
      <alignment vertical="center" wrapText="1"/>
    </xf>
    <xf numFmtId="164" fontId="0" fillId="0" borderId="0" xfId="5" applyNumberFormat="1" applyFont="1" applyAlignment="1">
      <alignment vertical="center" wrapText="1"/>
    </xf>
    <xf numFmtId="165" fontId="43" fillId="0" borderId="2" xfId="3" applyNumberFormat="1" applyFont="1" applyBorder="1" applyAlignment="1">
      <alignment vertical="center"/>
    </xf>
    <xf numFmtId="165" fontId="44" fillId="8" borderId="33" xfId="3" applyNumberFormat="1" applyFont="1" applyFill="1" applyBorder="1" applyAlignment="1">
      <alignment horizontal="center" vertical="center"/>
    </xf>
    <xf numFmtId="165" fontId="44" fillId="0" borderId="30" xfId="3" applyNumberFormat="1" applyFont="1" applyBorder="1" applyAlignment="1">
      <alignment horizontal="center" vertical="center"/>
    </xf>
    <xf numFmtId="165" fontId="44" fillId="0" borderId="36" xfId="3" applyNumberFormat="1" applyFont="1" applyBorder="1" applyAlignment="1">
      <alignment horizontal="center" vertical="center"/>
    </xf>
    <xf numFmtId="165" fontId="44" fillId="3" borderId="30" xfId="3" applyNumberFormat="1" applyFont="1" applyFill="1" applyBorder="1" applyAlignment="1">
      <alignment horizontal="center" vertical="center"/>
    </xf>
    <xf numFmtId="165" fontId="45" fillId="0" borderId="30" xfId="3" applyNumberFormat="1" applyFont="1" applyBorder="1" applyAlignment="1">
      <alignment horizontal="center" vertical="center"/>
    </xf>
    <xf numFmtId="165" fontId="46" fillId="0" borderId="2" xfId="3" applyNumberFormat="1" applyFont="1" applyBorder="1" applyAlignment="1">
      <alignment vertical="center"/>
    </xf>
    <xf numFmtId="3" fontId="47" fillId="0" borderId="33" xfId="3" applyNumberFormat="1" applyFont="1" applyBorder="1" applyAlignment="1">
      <alignment vertical="center"/>
    </xf>
    <xf numFmtId="3" fontId="47" fillId="0" borderId="30" xfId="3" applyNumberFormat="1" applyFont="1" applyBorder="1" applyAlignment="1">
      <alignment vertical="center"/>
    </xf>
    <xf numFmtId="3" fontId="47" fillId="3" borderId="30" xfId="3" applyNumberFormat="1" applyFont="1" applyFill="1" applyBorder="1" applyAlignment="1">
      <alignment vertical="center"/>
    </xf>
    <xf numFmtId="165" fontId="47" fillId="0" borderId="37" xfId="3" applyNumberFormat="1" applyFont="1" applyBorder="1" applyAlignment="1">
      <alignment horizontal="center" vertical="center"/>
    </xf>
    <xf numFmtId="0" fontId="48" fillId="0" borderId="0" xfId="3" applyFont="1" applyAlignment="1">
      <alignment vertical="center" wrapText="1"/>
    </xf>
    <xf numFmtId="165" fontId="49" fillId="0" borderId="2" xfId="3" applyNumberFormat="1" applyFont="1" applyBorder="1" applyAlignment="1">
      <alignment vertical="center"/>
    </xf>
    <xf numFmtId="0" fontId="50" fillId="0" borderId="33" xfId="3" applyFont="1" applyBorder="1" applyAlignment="1">
      <alignment vertical="center"/>
    </xf>
    <xf numFmtId="3" fontId="50" fillId="0" borderId="30" xfId="3" applyNumberFormat="1" applyFont="1" applyBorder="1" applyAlignment="1">
      <alignment vertical="center"/>
    </xf>
    <xf numFmtId="3" fontId="50" fillId="3" borderId="30" xfId="3" applyNumberFormat="1" applyFont="1" applyFill="1" applyBorder="1" applyAlignment="1">
      <alignment vertical="center"/>
    </xf>
    <xf numFmtId="3" fontId="50" fillId="3" borderId="31" xfId="3" applyNumberFormat="1" applyFont="1" applyFill="1" applyBorder="1" applyAlignment="1">
      <alignment vertical="center"/>
    </xf>
    <xf numFmtId="165" fontId="50" fillId="0" borderId="2" xfId="3" applyNumberFormat="1" applyFont="1" applyBorder="1" applyAlignment="1">
      <alignment horizontal="center" vertical="center"/>
    </xf>
    <xf numFmtId="0" fontId="51" fillId="0" borderId="0" xfId="3" applyFont="1" applyAlignment="1">
      <alignment vertical="center" wrapText="1"/>
    </xf>
    <xf numFmtId="165" fontId="41" fillId="0" borderId="33" xfId="3" applyNumberFormat="1" applyFont="1" applyBorder="1" applyAlignment="1">
      <alignment vertical="center"/>
    </xf>
    <xf numFmtId="165" fontId="41" fillId="0" borderId="30" xfId="3" applyNumberFormat="1" applyFont="1" applyBorder="1" applyAlignment="1">
      <alignment vertical="center"/>
    </xf>
    <xf numFmtId="165" fontId="41" fillId="3" borderId="30" xfId="3" applyNumberFormat="1" applyFont="1" applyFill="1" applyBorder="1" applyAlignment="1">
      <alignment vertical="center"/>
    </xf>
    <xf numFmtId="165" fontId="41" fillId="3" borderId="31" xfId="3" applyNumberFormat="1" applyFont="1" applyFill="1" applyBorder="1" applyAlignment="1">
      <alignment vertical="center"/>
    </xf>
    <xf numFmtId="0" fontId="52" fillId="0" borderId="0" xfId="3" applyFont="1" applyAlignment="1">
      <alignment vertical="center" wrapText="1"/>
    </xf>
    <xf numFmtId="0" fontId="53" fillId="0" borderId="0" xfId="3" applyFont="1" applyAlignment="1">
      <alignment horizontal="center" wrapText="1"/>
    </xf>
    <xf numFmtId="0" fontId="53" fillId="8" borderId="0" xfId="3" applyFont="1" applyFill="1" applyAlignment="1">
      <alignment horizontal="center" wrapText="1"/>
    </xf>
    <xf numFmtId="0" fontId="55" fillId="3" borderId="2" xfId="3" applyFont="1" applyFill="1" applyBorder="1" applyAlignment="1">
      <alignment horizontal="center" vertical="center" wrapText="1"/>
    </xf>
    <xf numFmtId="0" fontId="56" fillId="3" borderId="2" xfId="3" applyFont="1" applyFill="1" applyBorder="1" applyAlignment="1">
      <alignment horizontal="center" vertical="center" wrapText="1"/>
    </xf>
    <xf numFmtId="0" fontId="57" fillId="0" borderId="39" xfId="3" applyFont="1" applyBorder="1" applyAlignment="1">
      <alignment wrapText="1"/>
    </xf>
    <xf numFmtId="0" fontId="14" fillId="0" borderId="2" xfId="3" applyFont="1" applyBorder="1" applyAlignment="1">
      <alignment horizontal="center" vertical="center" wrapText="1"/>
    </xf>
    <xf numFmtId="0" fontId="14" fillId="0" borderId="2" xfId="3" applyFont="1" applyBorder="1" applyAlignment="1">
      <alignment vertical="center" wrapText="1"/>
    </xf>
    <xf numFmtId="0" fontId="57" fillId="0" borderId="40" xfId="3" applyFont="1" applyBorder="1" applyAlignment="1">
      <alignment wrapText="1"/>
    </xf>
    <xf numFmtId="0" fontId="57" fillId="0" borderId="41" xfId="3" applyFont="1" applyBorder="1" applyAlignment="1">
      <alignment wrapText="1"/>
    </xf>
    <xf numFmtId="0" fontId="56" fillId="3" borderId="5" xfId="3" applyFont="1" applyFill="1" applyBorder="1" applyAlignment="1">
      <alignment horizontal="center" vertical="center" wrapText="1"/>
    </xf>
    <xf numFmtId="0" fontId="14" fillId="0" borderId="5" xfId="3" applyFont="1" applyBorder="1" applyAlignment="1">
      <alignment horizontal="center" vertical="center" wrapText="1"/>
    </xf>
    <xf numFmtId="0" fontId="1" fillId="0" borderId="0" xfId="3"/>
    <xf numFmtId="0" fontId="63" fillId="16" borderId="30" xfId="3" applyFont="1" applyFill="1" applyBorder="1" applyAlignment="1">
      <alignment horizontal="center" vertical="center"/>
    </xf>
    <xf numFmtId="0" fontId="64" fillId="16" borderId="30" xfId="3" applyFont="1" applyFill="1" applyBorder="1" applyAlignment="1">
      <alignment horizontal="center" vertical="center" wrapText="1"/>
    </xf>
    <xf numFmtId="0" fontId="58" fillId="0" borderId="30" xfId="3" applyFont="1" applyBorder="1" applyAlignment="1">
      <alignment horizontal="center" vertical="center"/>
    </xf>
    <xf numFmtId="3" fontId="65" fillId="0" borderId="30" xfId="3" applyNumberFormat="1" applyFont="1" applyBorder="1" applyAlignment="1">
      <alignment horizontal="right" vertical="center"/>
    </xf>
    <xf numFmtId="0" fontId="1" fillId="0" borderId="0" xfId="3" applyAlignment="1">
      <alignment vertical="center"/>
    </xf>
    <xf numFmtId="0" fontId="66" fillId="17" borderId="30" xfId="3" applyFont="1" applyFill="1" applyBorder="1" applyAlignment="1">
      <alignment horizontal="center" vertical="center"/>
    </xf>
    <xf numFmtId="3" fontId="65" fillId="17" borderId="30" xfId="3" applyNumberFormat="1" applyFont="1" applyFill="1" applyBorder="1" applyAlignment="1">
      <alignment horizontal="right" vertical="center"/>
    </xf>
    <xf numFmtId="0" fontId="66" fillId="18" borderId="30" xfId="3" applyFont="1" applyFill="1" applyBorder="1" applyAlignment="1">
      <alignment horizontal="center" vertical="center"/>
    </xf>
    <xf numFmtId="3" fontId="65" fillId="19" borderId="30" xfId="3" applyNumberFormat="1" applyFont="1" applyFill="1" applyBorder="1" applyAlignment="1">
      <alignment horizontal="right" vertical="center"/>
    </xf>
    <xf numFmtId="3" fontId="68" fillId="0" borderId="30" xfId="3" applyNumberFormat="1" applyFont="1" applyBorder="1" applyAlignment="1">
      <alignment horizontal="right" vertical="center"/>
    </xf>
    <xf numFmtId="9" fontId="68" fillId="18" borderId="30" xfId="3" applyNumberFormat="1" applyFont="1" applyFill="1" applyBorder="1" applyAlignment="1">
      <alignment horizontal="right" vertical="center"/>
    </xf>
    <xf numFmtId="9" fontId="65" fillId="20" borderId="30" xfId="3" applyNumberFormat="1" applyFont="1" applyFill="1" applyBorder="1" applyAlignment="1">
      <alignment horizontal="right" vertical="center"/>
    </xf>
    <xf numFmtId="0" fontId="71" fillId="0" borderId="2" xfId="0" applyFont="1" applyBorder="1" applyAlignment="1">
      <alignment vertical="center" wrapText="1"/>
    </xf>
    <xf numFmtId="0" fontId="14" fillId="0" borderId="2" xfId="0" applyFont="1" applyBorder="1" applyAlignment="1">
      <alignment vertical="center" wrapText="1"/>
    </xf>
    <xf numFmtId="165" fontId="14" fillId="0" borderId="0" xfId="3" applyNumberFormat="1" applyFont="1" applyBorder="1" applyAlignment="1">
      <alignment horizontal="left" vertical="top" wrapText="1"/>
    </xf>
    <xf numFmtId="166" fontId="14" fillId="0" borderId="0" xfId="3" applyNumberFormat="1" applyFont="1" applyBorder="1" applyAlignment="1">
      <alignment horizontal="left" vertical="top" wrapText="1"/>
    </xf>
    <xf numFmtId="0" fontId="71" fillId="0" borderId="25" xfId="0" applyFont="1" applyBorder="1" applyAlignment="1">
      <alignment vertical="center" wrapText="1"/>
    </xf>
    <xf numFmtId="0" fontId="13" fillId="0" borderId="21" xfId="3" applyFont="1" applyBorder="1" applyAlignment="1">
      <alignment horizontal="center" vertical="center" wrapText="1"/>
    </xf>
    <xf numFmtId="0" fontId="13" fillId="0" borderId="22" xfId="3" applyFont="1" applyBorder="1" applyAlignment="1">
      <alignment horizontal="center" vertical="center" wrapText="1"/>
    </xf>
    <xf numFmtId="0" fontId="13" fillId="0" borderId="23" xfId="3" applyFont="1" applyBorder="1" applyAlignment="1">
      <alignment horizontal="center" vertical="center" wrapText="1"/>
    </xf>
    <xf numFmtId="0" fontId="2" fillId="0" borderId="0" xfId="3" applyFont="1" applyBorder="1" applyAlignment="1">
      <alignment horizontal="center" vertical="center"/>
    </xf>
    <xf numFmtId="0" fontId="2" fillId="0" borderId="1" xfId="3" applyFont="1" applyBorder="1" applyAlignment="1">
      <alignment horizontal="center" vertical="center"/>
    </xf>
    <xf numFmtId="0" fontId="3" fillId="0" borderId="2" xfId="3" applyFont="1" applyBorder="1" applyAlignment="1">
      <alignment horizontal="left" vertical="center" wrapText="1"/>
    </xf>
    <xf numFmtId="0" fontId="3" fillId="0" borderId="3" xfId="3" applyFont="1" applyBorder="1" applyAlignment="1">
      <alignment horizontal="left" vertical="center" wrapText="1"/>
    </xf>
    <xf numFmtId="0" fontId="3" fillId="0" borderId="4" xfId="3" applyFont="1" applyBorder="1" applyAlignment="1">
      <alignment horizontal="left" vertical="center" wrapText="1"/>
    </xf>
    <xf numFmtId="0" fontId="3" fillId="0" borderId="5" xfId="3" applyFont="1" applyBorder="1" applyAlignment="1">
      <alignment horizontal="left" vertical="center" wrapText="1"/>
    </xf>
    <xf numFmtId="0" fontId="3" fillId="0" borderId="0" xfId="3" applyFont="1" applyBorder="1" applyAlignment="1">
      <alignment horizontal="center" vertical="center" wrapText="1"/>
    </xf>
    <xf numFmtId="0" fontId="4" fillId="0" borderId="0" xfId="3" applyFont="1" applyBorder="1" applyAlignment="1">
      <alignment wrapText="1"/>
    </xf>
    <xf numFmtId="0" fontId="3" fillId="0" borderId="6" xfId="3" applyFont="1" applyBorder="1" applyAlignment="1">
      <alignment horizontal="left" vertical="center" wrapText="1"/>
    </xf>
    <xf numFmtId="0" fontId="3" fillId="0" borderId="7" xfId="3" applyFont="1" applyBorder="1" applyAlignment="1">
      <alignment horizontal="left" vertical="center" wrapText="1"/>
    </xf>
    <xf numFmtId="0" fontId="3" fillId="0" borderId="8" xfId="3" applyFont="1" applyBorder="1" applyAlignment="1">
      <alignment horizontal="left" vertical="center" wrapText="1"/>
    </xf>
    <xf numFmtId="0" fontId="4" fillId="0" borderId="0" xfId="3" applyFont="1" applyBorder="1" applyAlignment="1">
      <alignment vertical="center" wrapText="1"/>
    </xf>
    <xf numFmtId="0" fontId="13" fillId="0" borderId="14" xfId="3" applyFont="1" applyBorder="1" applyAlignment="1">
      <alignment horizontal="left" vertical="center" wrapText="1"/>
    </xf>
    <xf numFmtId="0" fontId="13" fillId="0" borderId="15" xfId="3" applyFont="1" applyBorder="1" applyAlignment="1">
      <alignment horizontal="left" vertical="center" wrapText="1"/>
    </xf>
    <xf numFmtId="0" fontId="13" fillId="0" borderId="16" xfId="3" applyFont="1" applyBorder="1" applyAlignment="1">
      <alignment horizontal="left" vertical="center" wrapText="1"/>
    </xf>
    <xf numFmtId="0" fontId="13" fillId="0" borderId="17" xfId="3" applyFont="1" applyBorder="1" applyAlignment="1">
      <alignment horizontal="left" vertical="center" wrapText="1"/>
    </xf>
    <xf numFmtId="0" fontId="13" fillId="0" borderId="0" xfId="3" applyFont="1" applyBorder="1" applyAlignment="1">
      <alignment horizontal="left" vertical="center" wrapText="1"/>
    </xf>
    <xf numFmtId="0" fontId="13" fillId="0" borderId="1" xfId="3" applyFont="1" applyBorder="1" applyAlignment="1">
      <alignment horizontal="left" vertical="center" wrapText="1"/>
    </xf>
    <xf numFmtId="0" fontId="13" fillId="0" borderId="18" xfId="3" applyFont="1" applyBorder="1" applyAlignment="1">
      <alignment horizontal="left" vertical="center" wrapText="1"/>
    </xf>
    <xf numFmtId="0" fontId="13" fillId="0" borderId="19" xfId="3" applyFont="1" applyBorder="1" applyAlignment="1">
      <alignment horizontal="left" vertical="center" wrapText="1"/>
    </xf>
    <xf numFmtId="0" fontId="13" fillId="0" borderId="20" xfId="3" applyFont="1" applyBorder="1" applyAlignment="1">
      <alignment horizontal="left" vertical="center" wrapText="1"/>
    </xf>
    <xf numFmtId="0" fontId="6" fillId="2" borderId="3" xfId="3" applyFont="1" applyFill="1" applyBorder="1" applyAlignment="1">
      <alignment horizontal="center" vertical="center" wrapText="1"/>
    </xf>
    <xf numFmtId="0" fontId="6" fillId="2" borderId="4" xfId="3" applyFont="1" applyFill="1" applyBorder="1" applyAlignment="1">
      <alignment horizontal="center" vertical="center" wrapText="1"/>
    </xf>
    <xf numFmtId="0" fontId="6" fillId="2" borderId="5" xfId="3" applyFont="1" applyFill="1" applyBorder="1" applyAlignment="1">
      <alignment horizontal="center" vertical="center" wrapText="1"/>
    </xf>
    <xf numFmtId="0" fontId="6" fillId="2" borderId="2" xfId="3" applyFont="1" applyFill="1" applyBorder="1" applyAlignment="1">
      <alignment horizontal="center" vertical="center" wrapText="1"/>
    </xf>
    <xf numFmtId="0" fontId="8" fillId="0" borderId="10" xfId="3" applyFont="1" applyBorder="1" applyAlignment="1">
      <alignment horizontal="left" vertical="center" wrapText="1"/>
    </xf>
    <xf numFmtId="0" fontId="8" fillId="0" borderId="11" xfId="3" applyFont="1" applyBorder="1" applyAlignment="1">
      <alignment horizontal="left" vertical="center" wrapText="1"/>
    </xf>
    <xf numFmtId="0" fontId="8" fillId="0" borderId="12" xfId="3" applyFont="1" applyBorder="1" applyAlignment="1">
      <alignment horizontal="left" vertical="center" wrapText="1"/>
    </xf>
    <xf numFmtId="0" fontId="54" fillId="15" borderId="0" xfId="3" applyFont="1" applyFill="1" applyBorder="1" applyAlignment="1">
      <alignment horizontal="center" vertical="center" wrapText="1"/>
    </xf>
    <xf numFmtId="0" fontId="18" fillId="0" borderId="21" xfId="3" applyFont="1" applyBorder="1" applyAlignment="1">
      <alignment horizontal="center" vertical="center" wrapText="1"/>
    </xf>
    <xf numFmtId="0" fontId="18" fillId="0" borderId="22" xfId="3" applyFont="1" applyBorder="1" applyAlignment="1">
      <alignment horizontal="center" vertical="center" wrapText="1"/>
    </xf>
    <xf numFmtId="0" fontId="18" fillId="0" borderId="23" xfId="3" applyFont="1" applyBorder="1" applyAlignment="1">
      <alignment horizontal="center" vertical="center" wrapText="1"/>
    </xf>
    <xf numFmtId="0" fontId="22" fillId="0" borderId="21" xfId="3" applyFont="1" applyBorder="1" applyAlignment="1">
      <alignment horizontal="center" vertical="center" wrapText="1"/>
    </xf>
    <xf numFmtId="0" fontId="22" fillId="0" borderId="22" xfId="3" applyFont="1" applyBorder="1" applyAlignment="1">
      <alignment horizontal="center" vertical="center" wrapText="1"/>
    </xf>
    <xf numFmtId="0" fontId="22" fillId="0" borderId="23" xfId="3" applyFont="1" applyBorder="1" applyAlignment="1">
      <alignment horizontal="center" vertical="center" wrapText="1"/>
    </xf>
    <xf numFmtId="3" fontId="12" fillId="6" borderId="2" xfId="3" applyNumberFormat="1" applyFont="1" applyFill="1" applyBorder="1" applyAlignment="1">
      <alignment horizontal="center" vertical="center" wrapText="1"/>
    </xf>
    <xf numFmtId="0" fontId="4" fillId="0" borderId="25" xfId="3" applyFont="1" applyBorder="1" applyAlignment="1">
      <alignment wrapText="1"/>
    </xf>
    <xf numFmtId="0" fontId="23" fillId="6" borderId="26" xfId="3" applyFont="1" applyFill="1" applyBorder="1" applyAlignment="1">
      <alignment horizontal="center" vertical="center" wrapText="1"/>
    </xf>
    <xf numFmtId="0" fontId="4" fillId="0" borderId="27" xfId="3" applyFont="1" applyBorder="1" applyAlignment="1">
      <alignment wrapText="1"/>
    </xf>
    <xf numFmtId="165" fontId="29" fillId="9" borderId="2" xfId="3" applyNumberFormat="1" applyFont="1" applyFill="1" applyBorder="1" applyAlignment="1">
      <alignment horizontal="center" vertical="center"/>
    </xf>
    <xf numFmtId="0" fontId="27" fillId="0" borderId="2" xfId="3" applyFont="1" applyBorder="1" applyAlignment="1">
      <alignment horizontal="center" wrapText="1"/>
    </xf>
    <xf numFmtId="165" fontId="30" fillId="9" borderId="32" xfId="3" applyNumberFormat="1" applyFont="1" applyFill="1" applyBorder="1" applyAlignment="1">
      <alignment horizontal="center" vertical="center"/>
    </xf>
    <xf numFmtId="0" fontId="4" fillId="0" borderId="33" xfId="3" applyFont="1" applyBorder="1" applyAlignment="1">
      <alignment horizontal="center" wrapText="1"/>
    </xf>
    <xf numFmtId="165" fontId="41" fillId="14" borderId="31" xfId="3" applyNumberFormat="1" applyFont="1" applyFill="1" applyBorder="1" applyAlignment="1">
      <alignment horizontal="center" vertical="center"/>
    </xf>
    <xf numFmtId="0" fontId="36" fillId="0" borderId="32" xfId="3" applyFont="1" applyBorder="1" applyAlignment="1">
      <alignment vertical="center" wrapText="1"/>
    </xf>
    <xf numFmtId="0" fontId="72" fillId="0" borderId="6" xfId="3" applyFont="1" applyBorder="1" applyAlignment="1">
      <alignment horizontal="left" vertical="center" wrapText="1"/>
    </xf>
    <xf numFmtId="0" fontId="72" fillId="0" borderId="8" xfId="3" applyFont="1" applyBorder="1" applyAlignment="1">
      <alignment horizontal="left" vertical="center" wrapText="1"/>
    </xf>
    <xf numFmtId="0" fontId="72" fillId="0" borderId="17" xfId="3" applyFont="1" applyBorder="1" applyAlignment="1">
      <alignment horizontal="left" vertical="center" wrapText="1"/>
    </xf>
    <xf numFmtId="0" fontId="72" fillId="0" borderId="1" xfId="3" applyFont="1" applyBorder="1" applyAlignment="1">
      <alignment horizontal="left" vertical="center" wrapText="1"/>
    </xf>
    <xf numFmtId="0" fontId="72" fillId="0" borderId="44" xfId="3" applyFont="1" applyBorder="1" applyAlignment="1">
      <alignment horizontal="left" vertical="center" wrapText="1"/>
    </xf>
    <xf numFmtId="0" fontId="72" fillId="0" borderId="45" xfId="3" applyFont="1" applyBorder="1" applyAlignment="1">
      <alignment horizontal="left" vertical="center" wrapText="1"/>
    </xf>
    <xf numFmtId="0" fontId="54" fillId="15" borderId="42" xfId="3" applyFont="1" applyFill="1" applyBorder="1" applyAlignment="1">
      <alignment horizontal="center" vertical="center" wrapText="1"/>
    </xf>
    <xf numFmtId="0" fontId="56" fillId="3" borderId="2" xfId="3" applyFont="1" applyFill="1" applyBorder="1" applyAlignment="1">
      <alignment horizontal="center" vertical="center" wrapText="1"/>
    </xf>
    <xf numFmtId="0" fontId="56" fillId="3" borderId="43" xfId="3" applyFont="1" applyFill="1" applyBorder="1" applyAlignment="1">
      <alignment horizontal="center" vertical="center" wrapText="1"/>
    </xf>
    <xf numFmtId="0" fontId="56" fillId="3" borderId="2" xfId="3" applyFont="1" applyFill="1" applyBorder="1" applyAlignment="1">
      <alignment horizontal="center" vertical="center"/>
    </xf>
    <xf numFmtId="0" fontId="56" fillId="3" borderId="43" xfId="3" applyFont="1" applyFill="1" applyBorder="1" applyAlignment="1">
      <alignment horizontal="center" vertical="center"/>
    </xf>
    <xf numFmtId="0" fontId="62" fillId="3" borderId="38" xfId="3" applyFont="1" applyFill="1" applyBorder="1" applyAlignment="1">
      <alignment horizontal="center" vertical="center" wrapText="1"/>
    </xf>
    <xf numFmtId="0" fontId="67" fillId="0" borderId="37" xfId="3" applyFont="1" applyBorder="1" applyAlignment="1">
      <alignment horizontal="center" vertical="center"/>
    </xf>
    <xf numFmtId="0" fontId="69" fillId="0" borderId="46" xfId="3" applyFont="1" applyBorder="1" applyAlignment="1">
      <alignment vertical="center" wrapText="1"/>
    </xf>
    <xf numFmtId="0" fontId="58" fillId="0" borderId="37" xfId="3" applyFont="1" applyBorder="1" applyAlignment="1">
      <alignment horizontal="center" vertical="center"/>
    </xf>
    <xf numFmtId="0" fontId="69" fillId="0" borderId="47" xfId="3" applyFont="1" applyBorder="1" applyAlignment="1">
      <alignment vertical="center" wrapText="1"/>
    </xf>
  </cellXfs>
  <cellStyles count="10">
    <cellStyle name="Comma" xfId="1" builtinId="3"/>
    <cellStyle name="Comma 2" xfId="6"/>
    <cellStyle name="Comma 2 2" xfId="7"/>
    <cellStyle name="Comma 3" xfId="5"/>
    <cellStyle name="Normal" xfId="0" builtinId="0"/>
    <cellStyle name="Normal 2" xfId="8"/>
    <cellStyle name="Normal 3" xfId="3"/>
    <cellStyle name="Percent" xfId="2" builtinId="5"/>
    <cellStyle name="Percent 2" xfId="9"/>
    <cellStyle name="Percent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81"/>
  <sheetViews>
    <sheetView tabSelected="1" zoomScaleNormal="100" workbookViewId="0">
      <pane xSplit="1" topLeftCell="B1" activePane="topRight" state="frozen"/>
      <selection activeCell="E11" sqref="E11:G12"/>
      <selection pane="topRight" activeCell="A3" sqref="A3:D3"/>
    </sheetView>
  </sheetViews>
  <sheetFormatPr defaultColWidth="12.5703125" defaultRowHeight="12.75" customHeight="1" x14ac:dyDescent="0.25"/>
  <cols>
    <col min="1" max="1" width="27.28515625" style="93" customWidth="1"/>
    <col min="2" max="2" width="18.42578125" style="4" customWidth="1"/>
    <col min="3" max="3" width="18.5703125" style="4" customWidth="1"/>
    <col min="4" max="4" width="15.140625" style="4" customWidth="1"/>
    <col min="5" max="5" width="17.42578125" style="4" customWidth="1"/>
    <col min="6" max="6" width="20" style="4" customWidth="1"/>
    <col min="7" max="7" width="19.42578125" style="3" customWidth="1"/>
    <col min="8" max="8" width="14.5703125" style="4" customWidth="1"/>
    <col min="9" max="9" width="16.7109375" style="4" customWidth="1"/>
    <col min="10" max="10" width="13.42578125" style="13" customWidth="1"/>
    <col min="11" max="11" width="20.85546875" style="4" customWidth="1"/>
    <col min="12" max="12" width="14.5703125" style="4" customWidth="1"/>
    <col min="13" max="13" width="14.7109375" style="4" customWidth="1"/>
    <col min="14" max="14" width="13.5703125" style="4" customWidth="1"/>
    <col min="15" max="16384" width="12.5703125" style="4"/>
  </cols>
  <sheetData>
    <row r="1" spans="1:19" ht="15" customHeight="1" x14ac:dyDescent="0.3">
      <c r="A1" s="160" t="s">
        <v>135</v>
      </c>
      <c r="B1" s="160"/>
      <c r="C1" s="160"/>
      <c r="D1" s="160"/>
      <c r="E1" s="160"/>
      <c r="F1" s="160"/>
      <c r="G1" s="161"/>
      <c r="H1" s="1"/>
      <c r="I1" s="1"/>
      <c r="J1" s="2"/>
      <c r="K1" s="1"/>
      <c r="L1" s="1"/>
      <c r="M1" s="1"/>
      <c r="N1" s="1"/>
      <c r="O1" s="1"/>
      <c r="P1" s="1"/>
      <c r="Q1" s="1"/>
      <c r="R1" s="1"/>
      <c r="S1" s="3"/>
    </row>
    <row r="2" spans="1:19" ht="15" customHeight="1" x14ac:dyDescent="0.3">
      <c r="A2" s="160"/>
      <c r="B2" s="160"/>
      <c r="C2" s="160"/>
      <c r="D2" s="160"/>
      <c r="E2" s="160"/>
      <c r="F2" s="160"/>
      <c r="G2" s="161"/>
      <c r="H2" s="1"/>
      <c r="I2" s="1"/>
      <c r="J2" s="2"/>
      <c r="K2" s="1"/>
      <c r="L2" s="1"/>
      <c r="M2" s="1"/>
      <c r="N2" s="1"/>
      <c r="O2" s="1"/>
      <c r="P2" s="1"/>
      <c r="Q2" s="1"/>
      <c r="R2" s="1"/>
      <c r="S2" s="3"/>
    </row>
    <row r="3" spans="1:19" ht="15.75" customHeight="1" x14ac:dyDescent="0.25">
      <c r="A3" s="162" t="s">
        <v>75</v>
      </c>
      <c r="B3" s="162"/>
      <c r="C3" s="162"/>
      <c r="D3" s="162"/>
      <c r="E3" s="163" t="s">
        <v>76</v>
      </c>
      <c r="F3" s="164"/>
      <c r="G3" s="165"/>
      <c r="H3" s="5"/>
      <c r="I3" s="5"/>
      <c r="J3" s="6"/>
      <c r="K3" s="5"/>
      <c r="L3" s="5"/>
      <c r="M3" s="5"/>
      <c r="N3" s="5"/>
      <c r="O3" s="5"/>
      <c r="P3" s="7"/>
      <c r="Q3" s="166"/>
      <c r="R3" s="167"/>
      <c r="S3" s="3"/>
    </row>
    <row r="4" spans="1:19" s="12" customFormat="1" ht="32.25" customHeight="1" x14ac:dyDescent="0.25">
      <c r="A4" s="162" t="s">
        <v>78</v>
      </c>
      <c r="B4" s="162"/>
      <c r="C4" s="162"/>
      <c r="D4" s="162"/>
      <c r="E4" s="168" t="s">
        <v>77</v>
      </c>
      <c r="F4" s="169"/>
      <c r="G4" s="170"/>
      <c r="H4" s="8"/>
      <c r="I4" s="8"/>
      <c r="J4" s="9"/>
      <c r="K4" s="8"/>
      <c r="L4" s="8"/>
      <c r="M4" s="8"/>
      <c r="N4" s="8"/>
      <c r="O4" s="8"/>
      <c r="P4" s="10"/>
      <c r="Q4" s="166"/>
      <c r="R4" s="171"/>
      <c r="S4" s="11"/>
    </row>
    <row r="5" spans="1:19" ht="17.25" customHeight="1" x14ac:dyDescent="0.2">
      <c r="A5" s="181" t="s">
        <v>121</v>
      </c>
      <c r="B5" s="182"/>
      <c r="C5" s="182"/>
      <c r="D5" s="183"/>
      <c r="E5" s="184" t="s">
        <v>0</v>
      </c>
      <c r="F5" s="184"/>
      <c r="G5" s="184"/>
      <c r="H5" s="13"/>
      <c r="J5" s="4"/>
    </row>
    <row r="6" spans="1:19" s="17" customFormat="1" ht="27.75" customHeight="1" x14ac:dyDescent="0.25">
      <c r="A6" s="14" t="s">
        <v>1</v>
      </c>
      <c r="B6" s="15" t="s">
        <v>124</v>
      </c>
      <c r="C6" s="15" t="s">
        <v>123</v>
      </c>
      <c r="D6" s="15" t="s">
        <v>122</v>
      </c>
      <c r="E6" s="185" t="s">
        <v>133</v>
      </c>
      <c r="F6" s="186"/>
      <c r="G6" s="187"/>
      <c r="H6" s="16"/>
      <c r="J6" s="18"/>
    </row>
    <row r="7" spans="1:19" s="12" customFormat="1" ht="27.75" customHeight="1" x14ac:dyDescent="0.25">
      <c r="A7" s="19" t="s">
        <v>2</v>
      </c>
      <c r="B7" s="20">
        <v>550000000</v>
      </c>
      <c r="C7" s="20">
        <v>600000000</v>
      </c>
      <c r="D7" s="20">
        <v>450000000</v>
      </c>
      <c r="E7" s="172" t="s">
        <v>134</v>
      </c>
      <c r="F7" s="173"/>
      <c r="G7" s="174"/>
      <c r="H7" s="21"/>
      <c r="J7" s="22"/>
    </row>
    <row r="8" spans="1:19" s="12" customFormat="1" ht="27.75" customHeight="1" x14ac:dyDescent="0.25">
      <c r="A8" s="19" t="s">
        <v>3</v>
      </c>
      <c r="B8" s="40">
        <v>473336500</v>
      </c>
      <c r="C8" s="40">
        <v>462363500</v>
      </c>
      <c r="D8" s="40">
        <v>414013000</v>
      </c>
      <c r="E8" s="175"/>
      <c r="F8" s="176"/>
      <c r="G8" s="177"/>
      <c r="H8" s="21"/>
      <c r="J8" s="22"/>
    </row>
    <row r="9" spans="1:19" s="12" customFormat="1" ht="27.75" customHeight="1" x14ac:dyDescent="0.25">
      <c r="A9" s="23" t="s">
        <v>4</v>
      </c>
      <c r="B9" s="24">
        <v>20</v>
      </c>
      <c r="C9" s="24">
        <v>20</v>
      </c>
      <c r="D9" s="24">
        <v>31</v>
      </c>
      <c r="E9" s="175"/>
      <c r="F9" s="176"/>
      <c r="G9" s="177"/>
      <c r="H9" s="21"/>
      <c r="J9" s="22"/>
    </row>
    <row r="10" spans="1:19" s="12" customFormat="1" ht="27.75" customHeight="1" x14ac:dyDescent="0.25">
      <c r="A10" s="19" t="s">
        <v>5</v>
      </c>
      <c r="B10" s="25">
        <v>516800</v>
      </c>
      <c r="C10" s="25">
        <v>2577300</v>
      </c>
      <c r="D10" s="25">
        <v>525500</v>
      </c>
      <c r="E10" s="175"/>
      <c r="F10" s="176"/>
      <c r="G10" s="177"/>
      <c r="H10" s="21"/>
      <c r="J10" s="22"/>
    </row>
    <row r="11" spans="1:19" s="12" customFormat="1" ht="27.75" customHeight="1" x14ac:dyDescent="0.25">
      <c r="A11" s="19" t="s">
        <v>6</v>
      </c>
      <c r="B11" s="26">
        <v>459161500</v>
      </c>
      <c r="C11" s="27">
        <v>455944500</v>
      </c>
      <c r="D11" s="26">
        <v>413835000</v>
      </c>
      <c r="E11" s="175"/>
      <c r="F11" s="176"/>
      <c r="G11" s="177"/>
      <c r="H11" s="21"/>
      <c r="J11" s="22"/>
    </row>
    <row r="12" spans="1:19" s="12" customFormat="1" ht="27.75" customHeight="1" x14ac:dyDescent="0.25">
      <c r="A12" s="19" t="s">
        <v>7</v>
      </c>
      <c r="B12" s="28">
        <f t="shared" ref="B12:C12" si="0">B11*0.1</f>
        <v>45916150</v>
      </c>
      <c r="C12" s="28">
        <f t="shared" si="0"/>
        <v>45594450</v>
      </c>
      <c r="D12" s="28">
        <f>D11*0.1</f>
        <v>41383500</v>
      </c>
      <c r="E12" s="175"/>
      <c r="F12" s="176"/>
      <c r="G12" s="177"/>
      <c r="H12" s="21"/>
      <c r="J12" s="22"/>
    </row>
    <row r="13" spans="1:19" s="12" customFormat="1" ht="46.5" customHeight="1" x14ac:dyDescent="0.25">
      <c r="A13" s="19" t="s">
        <v>8</v>
      </c>
      <c r="B13" s="28">
        <f t="shared" ref="B13:C13" si="1">B11-B12</f>
        <v>413245350</v>
      </c>
      <c r="C13" s="28">
        <f t="shared" si="1"/>
        <v>410350050</v>
      </c>
      <c r="D13" s="28">
        <f>D11-D12</f>
        <v>372451500</v>
      </c>
      <c r="E13" s="178"/>
      <c r="F13" s="179"/>
      <c r="G13" s="180"/>
      <c r="H13" s="21"/>
      <c r="J13" s="22"/>
    </row>
    <row r="14" spans="1:19" ht="33" customHeight="1" x14ac:dyDescent="0.2">
      <c r="A14" s="32" t="s">
        <v>9</v>
      </c>
      <c r="B14" s="33">
        <f>B8/B7</f>
        <v>0.8606118181818182</v>
      </c>
      <c r="C14" s="33">
        <f t="shared" ref="C14:D14" si="2">C8/C7</f>
        <v>0.77060583333333332</v>
      </c>
      <c r="D14" s="33">
        <f t="shared" si="2"/>
        <v>0.9200288888888889</v>
      </c>
      <c r="E14" s="29"/>
      <c r="F14" s="30"/>
      <c r="G14" s="31"/>
      <c r="H14" s="34"/>
    </row>
    <row r="15" spans="1:19" ht="14.25" customHeight="1" x14ac:dyDescent="0.2">
      <c r="A15" s="35" t="s">
        <v>10</v>
      </c>
      <c r="B15" s="36">
        <v>6234</v>
      </c>
      <c r="C15" s="36">
        <v>5787</v>
      </c>
      <c r="D15" s="36">
        <v>5488</v>
      </c>
      <c r="E15" s="157"/>
      <c r="F15" s="158"/>
      <c r="G15" s="159"/>
      <c r="H15" s="34"/>
    </row>
    <row r="16" spans="1:19" ht="14.25" customHeight="1" x14ac:dyDescent="0.2">
      <c r="A16" s="35" t="s">
        <v>11</v>
      </c>
      <c r="B16" s="37">
        <v>73655</v>
      </c>
      <c r="C16" s="37">
        <v>78788</v>
      </c>
      <c r="D16" s="37">
        <v>75408</v>
      </c>
      <c r="E16" s="157"/>
      <c r="F16" s="158"/>
      <c r="G16" s="159"/>
      <c r="H16" s="34"/>
    </row>
    <row r="17" spans="1:10" ht="14.25" customHeight="1" x14ac:dyDescent="0.2">
      <c r="A17" s="38" t="s">
        <v>12</v>
      </c>
      <c r="B17" s="28">
        <v>462374500</v>
      </c>
      <c r="C17" s="28">
        <v>455853000</v>
      </c>
      <c r="D17" s="28">
        <v>407353000</v>
      </c>
      <c r="E17" s="189"/>
      <c r="F17" s="190"/>
      <c r="G17" s="191"/>
      <c r="H17" s="154"/>
      <c r="I17" s="13"/>
      <c r="J17" s="4"/>
    </row>
    <row r="18" spans="1:10" ht="14.25" customHeight="1" x14ac:dyDescent="0.2">
      <c r="A18" s="39" t="s">
        <v>13</v>
      </c>
      <c r="B18" s="40">
        <v>9862000</v>
      </c>
      <c r="C18" s="40">
        <v>6512000</v>
      </c>
      <c r="D18" s="40">
        <v>6310000</v>
      </c>
      <c r="E18" s="189"/>
      <c r="F18" s="190"/>
      <c r="G18" s="191"/>
      <c r="H18" s="34"/>
      <c r="I18" s="13"/>
      <c r="J18" s="4"/>
    </row>
    <row r="19" spans="1:10" ht="15" customHeight="1" x14ac:dyDescent="0.25">
      <c r="A19" s="19" t="s">
        <v>14</v>
      </c>
      <c r="B19" s="41">
        <f>B8-B11</f>
        <v>14175000</v>
      </c>
      <c r="C19" s="41">
        <f>C8-C11</f>
        <v>6419000</v>
      </c>
      <c r="D19" s="41">
        <f>D8-D11</f>
        <v>178000</v>
      </c>
      <c r="E19" s="192"/>
      <c r="F19" s="193"/>
      <c r="G19" s="194"/>
      <c r="H19" s="154"/>
      <c r="I19" s="13"/>
      <c r="J19" s="4"/>
    </row>
    <row r="20" spans="1:10" ht="14.25" customHeight="1" x14ac:dyDescent="0.2">
      <c r="A20" s="19" t="s">
        <v>15</v>
      </c>
      <c r="B20" s="40">
        <v>1100000</v>
      </c>
      <c r="C20" s="40">
        <v>400000</v>
      </c>
      <c r="D20" s="40">
        <v>350000</v>
      </c>
      <c r="E20" s="189"/>
      <c r="F20" s="190"/>
      <c r="G20" s="191"/>
      <c r="H20" s="154"/>
      <c r="I20" s="13"/>
      <c r="J20" s="4"/>
    </row>
    <row r="21" spans="1:10" ht="14.25" customHeight="1" x14ac:dyDescent="0.2">
      <c r="A21" s="42" t="s">
        <v>16</v>
      </c>
      <c r="B21" s="43">
        <v>3700</v>
      </c>
      <c r="C21" s="43">
        <v>3200</v>
      </c>
      <c r="D21" s="43">
        <v>5500</v>
      </c>
      <c r="E21" s="189"/>
      <c r="F21" s="190"/>
      <c r="G21" s="191"/>
      <c r="H21" s="34"/>
      <c r="I21" s="13"/>
      <c r="J21" s="4"/>
    </row>
    <row r="22" spans="1:10" ht="16.5" customHeight="1" x14ac:dyDescent="0.2">
      <c r="A22" s="44" t="s">
        <v>17</v>
      </c>
      <c r="B22" s="195"/>
      <c r="C22" s="196"/>
      <c r="D22" s="197" t="s">
        <v>18</v>
      </c>
      <c r="E22" s="198"/>
      <c r="F22" s="45"/>
      <c r="G22" s="46"/>
      <c r="H22" s="155"/>
      <c r="I22" s="13"/>
      <c r="J22" s="4"/>
    </row>
    <row r="23" spans="1:10" ht="32.25" customHeight="1" x14ac:dyDescent="0.2">
      <c r="A23" s="47" t="s">
        <v>19</v>
      </c>
      <c r="B23" s="48" t="s">
        <v>20</v>
      </c>
      <c r="C23" s="49">
        <v>2</v>
      </c>
      <c r="D23" s="50" t="s">
        <v>21</v>
      </c>
      <c r="E23" s="51">
        <v>5</v>
      </c>
      <c r="F23" s="52" t="s">
        <v>22</v>
      </c>
      <c r="G23" s="53">
        <v>6</v>
      </c>
      <c r="H23" s="34"/>
      <c r="I23" s="34"/>
    </row>
    <row r="24" spans="1:10" ht="14.25" customHeight="1" x14ac:dyDescent="0.25">
      <c r="A24" s="54"/>
      <c r="B24" s="55"/>
      <c r="C24" s="55"/>
      <c r="D24" s="56"/>
      <c r="E24" s="57"/>
      <c r="F24" s="58"/>
      <c r="H24" s="34"/>
      <c r="I24" s="34"/>
    </row>
    <row r="25" spans="1:10" ht="15.75" customHeight="1" x14ac:dyDescent="0.2">
      <c r="A25" s="199" t="s">
        <v>23</v>
      </c>
      <c r="B25" s="201" t="s">
        <v>24</v>
      </c>
      <c r="C25" s="202"/>
      <c r="D25" s="59" t="s">
        <v>25</v>
      </c>
      <c r="E25" s="60" t="s">
        <v>26</v>
      </c>
      <c r="F25" s="61" t="s">
        <v>27</v>
      </c>
      <c r="G25" s="62" t="s">
        <v>28</v>
      </c>
      <c r="H25" s="13"/>
      <c r="J25" s="4"/>
    </row>
    <row r="26" spans="1:10" ht="26.25" customHeight="1" x14ac:dyDescent="0.2">
      <c r="A26" s="200"/>
      <c r="B26" s="63" t="s">
        <v>29</v>
      </c>
      <c r="C26" s="59" t="s">
        <v>30</v>
      </c>
      <c r="D26" s="59" t="s">
        <v>31</v>
      </c>
      <c r="E26" s="60" t="s">
        <v>32</v>
      </c>
      <c r="F26" s="64" t="s">
        <v>32</v>
      </c>
      <c r="G26" s="65" t="s">
        <v>31</v>
      </c>
      <c r="H26" s="13"/>
      <c r="J26" s="4"/>
    </row>
    <row r="27" spans="1:10" s="74" customFormat="1" ht="15" customHeight="1" x14ac:dyDescent="0.2">
      <c r="A27" s="66" t="s">
        <v>33</v>
      </c>
      <c r="B27" s="67">
        <v>6602</v>
      </c>
      <c r="C27" s="68">
        <v>147578800</v>
      </c>
      <c r="D27" s="69">
        <f>C27/C42</f>
        <v>0.32140732164775843</v>
      </c>
      <c r="E27" s="70">
        <f>F27+B27</f>
        <v>7801</v>
      </c>
      <c r="F27" s="71">
        <v>1199</v>
      </c>
      <c r="G27" s="72">
        <f>F27/E27</f>
        <v>0.15369824381489552</v>
      </c>
      <c r="H27" s="73"/>
    </row>
    <row r="28" spans="1:10" s="74" customFormat="1" ht="15" customHeight="1" x14ac:dyDescent="0.2">
      <c r="A28" s="75" t="s">
        <v>34</v>
      </c>
      <c r="B28" s="76">
        <v>424</v>
      </c>
      <c r="C28" s="68">
        <v>15971000</v>
      </c>
      <c r="D28" s="69">
        <f>C28/C42</f>
        <v>3.4782748836800069E-2</v>
      </c>
      <c r="E28" s="70">
        <v>614</v>
      </c>
      <c r="F28" s="71">
        <v>18</v>
      </c>
      <c r="G28" s="72">
        <f>F28/E28</f>
        <v>2.9315960912052116E-2</v>
      </c>
      <c r="H28" s="77"/>
    </row>
    <row r="29" spans="1:10" s="74" customFormat="1" ht="15" customHeight="1" x14ac:dyDescent="0.2">
      <c r="A29" s="78" t="s">
        <v>35</v>
      </c>
      <c r="B29" s="67">
        <v>143</v>
      </c>
      <c r="C29" s="68">
        <v>47244000</v>
      </c>
      <c r="D29" s="69">
        <f>C29/C42</f>
        <v>0.10289125202215155</v>
      </c>
      <c r="E29" s="70">
        <v>176</v>
      </c>
      <c r="F29" s="71">
        <v>5</v>
      </c>
      <c r="G29" s="72">
        <f t="shared" ref="G29:G41" si="3">F29/E29</f>
        <v>2.8409090909090908E-2</v>
      </c>
      <c r="H29" s="73"/>
    </row>
    <row r="30" spans="1:10" s="74" customFormat="1" ht="15" customHeight="1" x14ac:dyDescent="0.2">
      <c r="A30" s="79" t="s">
        <v>36</v>
      </c>
      <c r="B30" s="80">
        <v>678</v>
      </c>
      <c r="C30" s="68">
        <v>29435600</v>
      </c>
      <c r="D30" s="69">
        <f>C30/C42</f>
        <v>6.4106886335264665E-2</v>
      </c>
      <c r="E30" s="70">
        <v>829</v>
      </c>
      <c r="F30" s="71">
        <v>38</v>
      </c>
      <c r="G30" s="72">
        <f t="shared" si="3"/>
        <v>4.5838359469240045E-2</v>
      </c>
      <c r="H30" s="73"/>
    </row>
    <row r="31" spans="1:10" s="74" customFormat="1" ht="15" customHeight="1" x14ac:dyDescent="0.2">
      <c r="A31" s="81" t="s">
        <v>37</v>
      </c>
      <c r="B31" s="80">
        <v>48</v>
      </c>
      <c r="C31" s="68">
        <v>1498000</v>
      </c>
      <c r="D31" s="69">
        <f>C31/C42</f>
        <v>3.2624480469304676E-3</v>
      </c>
      <c r="E31" s="70">
        <f t="shared" ref="E31:E41" si="4">F31+B31</f>
        <v>52</v>
      </c>
      <c r="F31" s="71">
        <v>4</v>
      </c>
      <c r="G31" s="72">
        <f t="shared" si="3"/>
        <v>7.6923076923076927E-2</v>
      </c>
      <c r="H31" s="73"/>
    </row>
    <row r="32" spans="1:10" s="74" customFormat="1" ht="15" customHeight="1" x14ac:dyDescent="0.2">
      <c r="A32" s="81" t="s">
        <v>38</v>
      </c>
      <c r="B32" s="80">
        <v>1603</v>
      </c>
      <c r="C32" s="68">
        <v>56468800</v>
      </c>
      <c r="D32" s="69">
        <f>C32/C42</f>
        <v>0.12298165972797542</v>
      </c>
      <c r="E32" s="70">
        <v>4302</v>
      </c>
      <c r="F32" s="71">
        <v>230</v>
      </c>
      <c r="G32" s="72">
        <f t="shared" si="3"/>
        <v>5.3463505346350533E-2</v>
      </c>
      <c r="H32" s="73"/>
    </row>
    <row r="33" spans="1:10" s="74" customFormat="1" ht="15" customHeight="1" x14ac:dyDescent="0.2">
      <c r="A33" s="81" t="s">
        <v>39</v>
      </c>
      <c r="B33" s="80">
        <v>2474</v>
      </c>
      <c r="C33" s="68">
        <v>71221000</v>
      </c>
      <c r="D33" s="69">
        <f>C33/C42</f>
        <v>0.15511002159575088</v>
      </c>
      <c r="E33" s="70">
        <f t="shared" si="4"/>
        <v>2474</v>
      </c>
      <c r="F33" s="71">
        <v>0</v>
      </c>
      <c r="G33" s="72">
        <f t="shared" si="3"/>
        <v>0</v>
      </c>
      <c r="H33" s="73"/>
    </row>
    <row r="34" spans="1:10" s="74" customFormat="1" ht="15" customHeight="1" x14ac:dyDescent="0.2">
      <c r="A34" s="81" t="s">
        <v>40</v>
      </c>
      <c r="B34" s="80">
        <v>471</v>
      </c>
      <c r="C34" s="68">
        <v>8548000</v>
      </c>
      <c r="D34" s="69">
        <f>C34/C42</f>
        <v>1.8616425837891613E-2</v>
      </c>
      <c r="E34" s="70">
        <f t="shared" si="4"/>
        <v>471</v>
      </c>
      <c r="F34" s="71">
        <v>0</v>
      </c>
      <c r="G34" s="72">
        <f t="shared" si="3"/>
        <v>0</v>
      </c>
      <c r="H34" s="73"/>
    </row>
    <row r="35" spans="1:10" s="74" customFormat="1" ht="15" customHeight="1" x14ac:dyDescent="0.2">
      <c r="A35" s="81" t="s">
        <v>41</v>
      </c>
      <c r="B35" s="80">
        <v>316</v>
      </c>
      <c r="C35" s="68">
        <v>5724000</v>
      </c>
      <c r="D35" s="69">
        <f>C35/C42</f>
        <v>1.2466123244746326E-2</v>
      </c>
      <c r="E35" s="70">
        <f t="shared" si="4"/>
        <v>316</v>
      </c>
      <c r="F35" s="71">
        <v>0</v>
      </c>
      <c r="G35" s="72">
        <f t="shared" si="3"/>
        <v>0</v>
      </c>
      <c r="H35" s="73"/>
    </row>
    <row r="36" spans="1:10" s="74" customFormat="1" ht="15" customHeight="1" x14ac:dyDescent="0.2">
      <c r="A36" s="81" t="s">
        <v>42</v>
      </c>
      <c r="B36" s="80">
        <v>480</v>
      </c>
      <c r="C36" s="68">
        <v>13423200</v>
      </c>
      <c r="D36" s="69">
        <f>C36/C42</f>
        <v>2.9233973713990023E-2</v>
      </c>
      <c r="E36" s="70">
        <v>527</v>
      </c>
      <c r="F36" s="71">
        <v>17</v>
      </c>
      <c r="G36" s="72">
        <f t="shared" si="3"/>
        <v>3.2258064516129031E-2</v>
      </c>
      <c r="H36" s="73"/>
    </row>
    <row r="37" spans="1:10" s="74" customFormat="1" ht="15" customHeight="1" x14ac:dyDescent="0.2">
      <c r="A37" s="81" t="s">
        <v>43</v>
      </c>
      <c r="B37" s="67">
        <v>1238</v>
      </c>
      <c r="C37" s="68">
        <v>44776000</v>
      </c>
      <c r="D37" s="69">
        <f>C37/C42</f>
        <v>9.7516270860720039E-2</v>
      </c>
      <c r="E37" s="70">
        <v>2019</v>
      </c>
      <c r="F37" s="71">
        <v>86</v>
      </c>
      <c r="G37" s="72">
        <f t="shared" si="3"/>
        <v>4.2595344229816742E-2</v>
      </c>
      <c r="H37" s="73"/>
    </row>
    <row r="38" spans="1:10" s="74" customFormat="1" ht="15" customHeight="1" x14ac:dyDescent="0.2">
      <c r="A38" s="82" t="s">
        <v>44</v>
      </c>
      <c r="B38" s="83">
        <v>257</v>
      </c>
      <c r="C38" s="68">
        <f>B38*32000</f>
        <v>8224000</v>
      </c>
      <c r="D38" s="69">
        <f>C38/C42</f>
        <v>1.7910796220264463E-2</v>
      </c>
      <c r="E38" s="70">
        <f t="shared" si="4"/>
        <v>263</v>
      </c>
      <c r="F38" s="84">
        <v>6</v>
      </c>
      <c r="G38" s="72">
        <f t="shared" si="3"/>
        <v>2.2813688212927757E-2</v>
      </c>
      <c r="H38" s="73"/>
    </row>
    <row r="39" spans="1:10" s="85" customFormat="1" ht="15" customHeight="1" x14ac:dyDescent="0.2">
      <c r="A39" s="82" t="s">
        <v>45</v>
      </c>
      <c r="B39" s="83">
        <v>20</v>
      </c>
      <c r="C39" s="68">
        <v>760000</v>
      </c>
      <c r="D39" s="69">
        <f>C39/C42</f>
        <v>1.6551805845575135E-3</v>
      </c>
      <c r="E39" s="70">
        <f t="shared" si="4"/>
        <v>20</v>
      </c>
      <c r="F39" s="84">
        <v>0</v>
      </c>
      <c r="G39" s="72">
        <f t="shared" si="3"/>
        <v>0</v>
      </c>
      <c r="H39" s="77"/>
    </row>
    <row r="40" spans="1:10" s="85" customFormat="1" ht="15" customHeight="1" x14ac:dyDescent="0.2">
      <c r="A40" s="82" t="s">
        <v>114</v>
      </c>
      <c r="B40" s="83">
        <v>1</v>
      </c>
      <c r="C40" s="68">
        <v>4000</v>
      </c>
      <c r="D40" s="69" t="e">
        <f>C40/C43</f>
        <v>#DIV/0!</v>
      </c>
      <c r="E40" s="70">
        <f t="shared" si="4"/>
        <v>1</v>
      </c>
      <c r="F40" s="84">
        <v>0</v>
      </c>
      <c r="G40" s="72">
        <f t="shared" si="3"/>
        <v>0</v>
      </c>
      <c r="H40" s="77"/>
    </row>
    <row r="41" spans="1:10" s="85" customFormat="1" ht="15" customHeight="1" x14ac:dyDescent="0.2">
      <c r="A41" s="82" t="s">
        <v>113</v>
      </c>
      <c r="B41" s="80">
        <v>322</v>
      </c>
      <c r="C41" s="68">
        <v>16512000</v>
      </c>
      <c r="D41" s="69">
        <f>C41/C42</f>
        <v>3.5960976068702188E-2</v>
      </c>
      <c r="E41" s="70">
        <f t="shared" si="4"/>
        <v>322</v>
      </c>
      <c r="F41" s="84">
        <v>0</v>
      </c>
      <c r="G41" s="72">
        <f t="shared" si="3"/>
        <v>0</v>
      </c>
      <c r="H41" s="77"/>
    </row>
    <row r="42" spans="1:10" s="74" customFormat="1" ht="15" customHeight="1" x14ac:dyDescent="0.2">
      <c r="A42" s="86" t="s">
        <v>126</v>
      </c>
      <c r="B42" s="87">
        <f>SUM(B27:B41)-B38</f>
        <v>14820</v>
      </c>
      <c r="C42" s="88">
        <f>SUM(C27:C41)-C38</f>
        <v>459164400</v>
      </c>
      <c r="D42" s="89" t="e">
        <f>SUM(D27:D41)-D28</f>
        <v>#DIV/0!</v>
      </c>
      <c r="E42" s="90">
        <f>SUM(E27:E41)-E28</f>
        <v>19573</v>
      </c>
      <c r="F42" s="91"/>
      <c r="G42" s="92"/>
      <c r="H42" s="73"/>
    </row>
    <row r="43" spans="1:10" ht="15.75" customHeight="1" x14ac:dyDescent="0.2">
      <c r="G43" s="94"/>
      <c r="H43" s="95"/>
      <c r="I43" s="96"/>
    </row>
    <row r="44" spans="1:10" s="12" customFormat="1" ht="18" customHeight="1" x14ac:dyDescent="0.25">
      <c r="A44" s="97" t="s">
        <v>46</v>
      </c>
      <c r="B44" s="98"/>
      <c r="C44" s="99"/>
      <c r="D44" s="100"/>
      <c r="E44" s="203" t="s">
        <v>47</v>
      </c>
      <c r="F44" s="204"/>
      <c r="G44" s="101">
        <f>SUM(B46:J47)/17/31</f>
        <v>792065.25996204931</v>
      </c>
      <c r="H44" s="102"/>
      <c r="I44" s="103"/>
      <c r="J44" s="22"/>
    </row>
    <row r="45" spans="1:10" s="12" customFormat="1" ht="18" customHeight="1" x14ac:dyDescent="0.25">
      <c r="A45" s="104" t="s">
        <v>48</v>
      </c>
      <c r="B45" s="105" t="s">
        <v>49</v>
      </c>
      <c r="C45" s="106" t="s">
        <v>50</v>
      </c>
      <c r="D45" s="106" t="s">
        <v>51</v>
      </c>
      <c r="E45" s="106" t="s">
        <v>52</v>
      </c>
      <c r="F45" s="106" t="s">
        <v>53</v>
      </c>
      <c r="G45" s="107" t="s">
        <v>54</v>
      </c>
      <c r="H45" s="108" t="s">
        <v>55</v>
      </c>
      <c r="I45" s="108" t="s">
        <v>56</v>
      </c>
      <c r="J45" s="109" t="s">
        <v>57</v>
      </c>
    </row>
    <row r="46" spans="1:10" s="115" customFormat="1" ht="18" customHeight="1" x14ac:dyDescent="0.25">
      <c r="A46" s="110" t="s">
        <v>58</v>
      </c>
      <c r="B46" s="111">
        <v>0</v>
      </c>
      <c r="C46" s="112">
        <v>11129288</v>
      </c>
      <c r="D46" s="112">
        <v>66721215</v>
      </c>
      <c r="E46" s="112">
        <v>69362225</v>
      </c>
      <c r="F46" s="112">
        <v>61275665</v>
      </c>
      <c r="G46" s="112">
        <v>65521545</v>
      </c>
      <c r="H46" s="113">
        <v>82111945</v>
      </c>
      <c r="I46" s="113">
        <v>61290275</v>
      </c>
      <c r="J46" s="114"/>
    </row>
    <row r="47" spans="1:10" s="122" customFormat="1" ht="18" customHeight="1" x14ac:dyDescent="0.25">
      <c r="A47" s="116" t="s">
        <v>10</v>
      </c>
      <c r="B47" s="117">
        <v>0</v>
      </c>
      <c r="C47" s="118">
        <v>182</v>
      </c>
      <c r="D47" s="118">
        <v>868</v>
      </c>
      <c r="E47" s="118">
        <v>994</v>
      </c>
      <c r="F47" s="118">
        <v>940</v>
      </c>
      <c r="G47" s="118">
        <v>960</v>
      </c>
      <c r="H47" s="119">
        <v>1252</v>
      </c>
      <c r="I47" s="120">
        <v>1038</v>
      </c>
      <c r="J47" s="121"/>
    </row>
    <row r="48" spans="1:10" s="127" customFormat="1" ht="18" customHeight="1" x14ac:dyDescent="0.25">
      <c r="A48" s="110" t="s">
        <v>59</v>
      </c>
      <c r="B48" s="123" t="e">
        <f>B46/B47</f>
        <v>#DIV/0!</v>
      </c>
      <c r="C48" s="124">
        <f t="shared" ref="C48:J48" si="5">C46/C47</f>
        <v>61149.934065934067</v>
      </c>
      <c r="D48" s="124">
        <f t="shared" si="5"/>
        <v>76867.759216589868</v>
      </c>
      <c r="E48" s="124">
        <f t="shared" si="5"/>
        <v>69780.910462776665</v>
      </c>
      <c r="F48" s="124">
        <f t="shared" si="5"/>
        <v>65186.877659574471</v>
      </c>
      <c r="G48" s="124">
        <f t="shared" si="5"/>
        <v>68251.609375</v>
      </c>
      <c r="H48" s="125">
        <f t="shared" si="5"/>
        <v>65584.620607028759</v>
      </c>
      <c r="I48" s="126">
        <f t="shared" si="5"/>
        <v>59046.507707129094</v>
      </c>
      <c r="J48" s="126" t="e">
        <f t="shared" si="5"/>
        <v>#DIV/0!</v>
      </c>
    </row>
    <row r="49" spans="1:10" ht="12.75" customHeight="1" x14ac:dyDescent="0.25">
      <c r="C49" s="128" t="s">
        <v>60</v>
      </c>
      <c r="H49" s="129" t="s">
        <v>61</v>
      </c>
      <c r="I49" s="129" t="s">
        <v>61</v>
      </c>
      <c r="J49" s="128"/>
    </row>
    <row r="50" spans="1:10" ht="24" customHeight="1" x14ac:dyDescent="0.25">
      <c r="A50" s="188" t="s">
        <v>62</v>
      </c>
      <c r="B50" s="188"/>
      <c r="C50" s="188"/>
      <c r="D50" s="188"/>
      <c r="E50" s="188"/>
      <c r="F50" s="188"/>
    </row>
    <row r="51" spans="1:10" ht="24" customHeight="1" x14ac:dyDescent="0.25">
      <c r="A51" s="130" t="s">
        <v>63</v>
      </c>
      <c r="B51" s="131" t="s">
        <v>64</v>
      </c>
      <c r="C51" s="131" t="s">
        <v>65</v>
      </c>
      <c r="D51" s="131" t="s">
        <v>66</v>
      </c>
      <c r="E51" s="131" t="s">
        <v>67</v>
      </c>
      <c r="F51" s="131" t="s">
        <v>68</v>
      </c>
      <c r="H51" s="13"/>
      <c r="I51" s="13"/>
    </row>
    <row r="52" spans="1:10" ht="24" customHeight="1" x14ac:dyDescent="0.25">
      <c r="A52" s="132"/>
      <c r="B52" s="133">
        <v>1</v>
      </c>
      <c r="C52" s="152" t="s">
        <v>79</v>
      </c>
      <c r="D52" s="153" t="s">
        <v>84</v>
      </c>
      <c r="E52" s="153" t="s">
        <v>87</v>
      </c>
      <c r="F52" s="153" t="s">
        <v>91</v>
      </c>
    </row>
    <row r="53" spans="1:10" ht="24" customHeight="1" x14ac:dyDescent="0.25">
      <c r="A53" s="135"/>
      <c r="B53" s="133">
        <v>2</v>
      </c>
      <c r="C53" s="152" t="s">
        <v>105</v>
      </c>
      <c r="D53" s="153" t="s">
        <v>85</v>
      </c>
      <c r="E53" s="152" t="s">
        <v>116</v>
      </c>
      <c r="F53" s="153" t="s">
        <v>92</v>
      </c>
    </row>
    <row r="54" spans="1:10" ht="24" customHeight="1" x14ac:dyDescent="0.25">
      <c r="A54" s="135"/>
      <c r="B54" s="133">
        <v>3</v>
      </c>
      <c r="C54" s="152" t="s">
        <v>131</v>
      </c>
      <c r="D54" s="152" t="s">
        <v>86</v>
      </c>
      <c r="E54" s="152" t="s">
        <v>88</v>
      </c>
      <c r="F54" s="153" t="s">
        <v>95</v>
      </c>
    </row>
    <row r="55" spans="1:10" ht="24" customHeight="1" x14ac:dyDescent="0.25">
      <c r="A55" s="135"/>
      <c r="B55" s="133">
        <v>4</v>
      </c>
      <c r="C55" s="152" t="s">
        <v>80</v>
      </c>
      <c r="D55" s="152" t="s">
        <v>132</v>
      </c>
      <c r="E55" s="156" t="s">
        <v>89</v>
      </c>
      <c r="F55" s="152" t="s">
        <v>93</v>
      </c>
    </row>
    <row r="56" spans="1:10" ht="24" customHeight="1" x14ac:dyDescent="0.25">
      <c r="A56" s="135"/>
      <c r="B56" s="133">
        <v>5</v>
      </c>
      <c r="C56" s="152" t="s">
        <v>120</v>
      </c>
      <c r="D56" s="153" t="s">
        <v>115</v>
      </c>
      <c r="E56" s="156" t="s">
        <v>90</v>
      </c>
      <c r="F56" s="156" t="s">
        <v>94</v>
      </c>
    </row>
    <row r="57" spans="1:10" ht="24" customHeight="1" x14ac:dyDescent="0.25">
      <c r="A57" s="135"/>
      <c r="B57" s="133">
        <v>6</v>
      </c>
      <c r="C57" s="152" t="s">
        <v>83</v>
      </c>
      <c r="D57" s="134"/>
      <c r="E57" s="134"/>
      <c r="F57" s="134"/>
    </row>
    <row r="58" spans="1:10" ht="24" customHeight="1" x14ac:dyDescent="0.25">
      <c r="A58" s="135"/>
      <c r="B58" s="133">
        <v>7</v>
      </c>
      <c r="C58" s="152" t="s">
        <v>106</v>
      </c>
      <c r="D58" s="134"/>
      <c r="E58" s="134"/>
      <c r="F58" s="134"/>
    </row>
    <row r="59" spans="1:10" ht="24" customHeight="1" x14ac:dyDescent="0.25">
      <c r="A59" s="135"/>
      <c r="B59" s="133">
        <v>8</v>
      </c>
      <c r="C59" s="152" t="s">
        <v>81</v>
      </c>
      <c r="D59" s="134"/>
      <c r="E59" s="134"/>
      <c r="F59" s="134"/>
    </row>
    <row r="60" spans="1:10" ht="24" customHeight="1" x14ac:dyDescent="0.25">
      <c r="A60" s="135"/>
      <c r="B60" s="133">
        <v>9</v>
      </c>
      <c r="C60" s="152" t="s">
        <v>82</v>
      </c>
      <c r="D60" s="134"/>
      <c r="E60" s="134"/>
      <c r="F60" s="134"/>
    </row>
    <row r="61" spans="1:10" ht="24" customHeight="1" x14ac:dyDescent="0.25">
      <c r="A61" s="136"/>
      <c r="B61" s="133">
        <v>10</v>
      </c>
      <c r="C61" s="152" t="s">
        <v>119</v>
      </c>
      <c r="D61" s="134"/>
      <c r="E61" s="134"/>
      <c r="F61" s="134"/>
    </row>
    <row r="62" spans="1:10" ht="12.75" customHeight="1" x14ac:dyDescent="0.25">
      <c r="F62" s="134"/>
    </row>
    <row r="63" spans="1:10" ht="24" customHeight="1" x14ac:dyDescent="0.25">
      <c r="A63" s="211" t="s">
        <v>69</v>
      </c>
      <c r="B63" s="211"/>
      <c r="C63" s="211"/>
      <c r="D63" s="211"/>
      <c r="E63" s="211"/>
      <c r="F63" s="211"/>
    </row>
    <row r="64" spans="1:10" ht="24" customHeight="1" x14ac:dyDescent="0.25">
      <c r="A64" s="130" t="s">
        <v>63</v>
      </c>
      <c r="B64" s="137" t="s">
        <v>64</v>
      </c>
      <c r="C64" s="131" t="s">
        <v>65</v>
      </c>
      <c r="D64" s="131" t="s">
        <v>66</v>
      </c>
      <c r="E64" s="131" t="s">
        <v>67</v>
      </c>
      <c r="F64" s="131" t="s">
        <v>68</v>
      </c>
      <c r="H64" s="13"/>
      <c r="I64" s="13"/>
    </row>
    <row r="65" spans="1:6" ht="24" customHeight="1" x14ac:dyDescent="0.25">
      <c r="A65" s="132"/>
      <c r="B65" s="138">
        <v>1</v>
      </c>
      <c r="C65" s="153" t="s">
        <v>117</v>
      </c>
      <c r="D65" s="153" t="s">
        <v>96</v>
      </c>
      <c r="E65" s="153" t="s">
        <v>97</v>
      </c>
      <c r="F65" s="153" t="s">
        <v>98</v>
      </c>
    </row>
    <row r="66" spans="1:6" ht="24" customHeight="1" x14ac:dyDescent="0.25">
      <c r="A66" s="135"/>
      <c r="B66" s="138">
        <v>2</v>
      </c>
      <c r="C66" s="152" t="s">
        <v>100</v>
      </c>
      <c r="D66" s="153" t="s">
        <v>107</v>
      </c>
      <c r="E66" s="153" t="s">
        <v>99</v>
      </c>
      <c r="F66" s="153"/>
    </row>
    <row r="67" spans="1:6" ht="24" customHeight="1" x14ac:dyDescent="0.25">
      <c r="A67" s="135"/>
      <c r="B67" s="138">
        <v>3</v>
      </c>
      <c r="C67" s="152" t="s">
        <v>128</v>
      </c>
      <c r="D67" s="153" t="s">
        <v>101</v>
      </c>
      <c r="E67" s="153" t="s">
        <v>102</v>
      </c>
      <c r="F67" s="153"/>
    </row>
    <row r="68" spans="1:6" ht="24" customHeight="1" x14ac:dyDescent="0.25">
      <c r="A68" s="135"/>
      <c r="B68" s="138">
        <v>4</v>
      </c>
      <c r="C68" s="153" t="s">
        <v>129</v>
      </c>
      <c r="D68" s="153" t="s">
        <v>103</v>
      </c>
      <c r="E68" s="153"/>
      <c r="F68" s="153"/>
    </row>
    <row r="69" spans="1:6" ht="24" customHeight="1" x14ac:dyDescent="0.25">
      <c r="A69" s="136"/>
      <c r="B69" s="138">
        <v>5</v>
      </c>
      <c r="C69" s="153" t="s">
        <v>130</v>
      </c>
      <c r="D69" s="153" t="s">
        <v>104</v>
      </c>
      <c r="E69" s="153"/>
      <c r="F69" s="153"/>
    </row>
    <row r="71" spans="1:6" ht="12.75" customHeight="1" x14ac:dyDescent="0.25">
      <c r="A71" s="212" t="s">
        <v>70</v>
      </c>
      <c r="B71" s="212"/>
      <c r="C71" s="214" t="s">
        <v>71</v>
      </c>
      <c r="D71" s="214"/>
      <c r="E71" s="212" t="s">
        <v>72</v>
      </c>
      <c r="F71" s="212"/>
    </row>
    <row r="72" spans="1:6" ht="8.25" customHeight="1" x14ac:dyDescent="0.25">
      <c r="A72" s="213"/>
      <c r="B72" s="213"/>
      <c r="C72" s="215"/>
      <c r="D72" s="215"/>
      <c r="E72" s="213"/>
      <c r="F72" s="213"/>
    </row>
    <row r="73" spans="1:6" ht="57" customHeight="1" x14ac:dyDescent="0.25">
      <c r="A73" s="205" t="s">
        <v>125</v>
      </c>
      <c r="B73" s="206"/>
      <c r="C73" s="205" t="s">
        <v>118</v>
      </c>
      <c r="D73" s="206"/>
      <c r="E73" s="205" t="s">
        <v>127</v>
      </c>
      <c r="F73" s="206"/>
    </row>
    <row r="74" spans="1:6" ht="57.75" customHeight="1" x14ac:dyDescent="0.25">
      <c r="A74" s="207"/>
      <c r="B74" s="208"/>
      <c r="C74" s="207"/>
      <c r="D74" s="208"/>
      <c r="E74" s="207"/>
      <c r="F74" s="208"/>
    </row>
    <row r="75" spans="1:6" ht="12.75" customHeight="1" x14ac:dyDescent="0.25">
      <c r="A75" s="207"/>
      <c r="B75" s="208"/>
      <c r="C75" s="207"/>
      <c r="D75" s="208"/>
      <c r="E75" s="207"/>
      <c r="F75" s="208"/>
    </row>
    <row r="76" spans="1:6" ht="12.75" customHeight="1" x14ac:dyDescent="0.25">
      <c r="A76" s="207"/>
      <c r="B76" s="208"/>
      <c r="C76" s="207"/>
      <c r="D76" s="208"/>
      <c r="E76" s="207"/>
      <c r="F76" s="208"/>
    </row>
    <row r="77" spans="1:6" ht="12.75" customHeight="1" x14ac:dyDescent="0.25">
      <c r="A77" s="207"/>
      <c r="B77" s="208"/>
      <c r="C77" s="207"/>
      <c r="D77" s="208"/>
      <c r="E77" s="207"/>
      <c r="F77" s="208"/>
    </row>
    <row r="78" spans="1:6" ht="12.75" customHeight="1" x14ac:dyDescent="0.25">
      <c r="A78" s="207"/>
      <c r="B78" s="208"/>
      <c r="C78" s="207"/>
      <c r="D78" s="208"/>
      <c r="E78" s="207"/>
      <c r="F78" s="208"/>
    </row>
    <row r="79" spans="1:6" ht="12.75" customHeight="1" x14ac:dyDescent="0.25">
      <c r="A79" s="207"/>
      <c r="B79" s="208"/>
      <c r="C79" s="207"/>
      <c r="D79" s="208"/>
      <c r="E79" s="207"/>
      <c r="F79" s="208"/>
    </row>
    <row r="80" spans="1:6" ht="12.75" customHeight="1" x14ac:dyDescent="0.25">
      <c r="A80" s="207"/>
      <c r="B80" s="208"/>
      <c r="C80" s="207"/>
      <c r="D80" s="208"/>
      <c r="E80" s="207"/>
      <c r="F80" s="208"/>
    </row>
    <row r="81" spans="1:6" ht="12.75" customHeight="1" x14ac:dyDescent="0.25">
      <c r="A81" s="209"/>
      <c r="B81" s="210"/>
      <c r="C81" s="209"/>
      <c r="D81" s="210"/>
      <c r="E81" s="209"/>
      <c r="F81" s="210"/>
    </row>
  </sheetData>
  <mergeCells count="31">
    <mergeCell ref="A73:B81"/>
    <mergeCell ref="E73:F81"/>
    <mergeCell ref="A63:F63"/>
    <mergeCell ref="A71:B72"/>
    <mergeCell ref="C71:D72"/>
    <mergeCell ref="E71:F72"/>
    <mergeCell ref="C73:D81"/>
    <mergeCell ref="A50:F50"/>
    <mergeCell ref="E16:G16"/>
    <mergeCell ref="E17:G17"/>
    <mergeCell ref="E18:G18"/>
    <mergeCell ref="E19:G19"/>
    <mergeCell ref="E20:G20"/>
    <mergeCell ref="E21:G21"/>
    <mergeCell ref="B22:C22"/>
    <mergeCell ref="D22:E22"/>
    <mergeCell ref="A25:A26"/>
    <mergeCell ref="B25:C25"/>
    <mergeCell ref="E44:F44"/>
    <mergeCell ref="E15:G15"/>
    <mergeCell ref="A1:G2"/>
    <mergeCell ref="A3:D3"/>
    <mergeCell ref="E3:G3"/>
    <mergeCell ref="Q3:R3"/>
    <mergeCell ref="A4:D4"/>
    <mergeCell ref="E4:G4"/>
    <mergeCell ref="Q4:R4"/>
    <mergeCell ref="E7:G13"/>
    <mergeCell ref="A5:D5"/>
    <mergeCell ref="E5:G5"/>
    <mergeCell ref="E6:G6"/>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1:D9"/>
  <sheetViews>
    <sheetView workbookViewId="0">
      <selection activeCell="D10" sqref="D10"/>
    </sheetView>
  </sheetViews>
  <sheetFormatPr defaultColWidth="9" defaultRowHeight="12.75" x14ac:dyDescent="0.2"/>
  <cols>
    <col min="1" max="2" width="15.28515625" style="139" customWidth="1"/>
    <col min="3" max="3" width="28.85546875" style="139" customWidth="1"/>
    <col min="4" max="4" width="28.7109375" style="139" customWidth="1"/>
    <col min="5" max="16384" width="9" style="139"/>
  </cols>
  <sheetData>
    <row r="1" spans="3:4" ht="27.75" x14ac:dyDescent="0.2">
      <c r="C1" s="216" t="s">
        <v>73</v>
      </c>
      <c r="D1" s="216"/>
    </row>
    <row r="2" spans="3:4" ht="39.75" customHeight="1" x14ac:dyDescent="0.2">
      <c r="C2" s="140" t="s">
        <v>74</v>
      </c>
      <c r="D2" s="141"/>
    </row>
    <row r="3" spans="3:4" s="144" customFormat="1" ht="29.25" customHeight="1" x14ac:dyDescent="0.25">
      <c r="C3" s="142" t="s">
        <v>108</v>
      </c>
      <c r="D3" s="143">
        <f>'VC BIÊN HÒA T02.2017'!B7</f>
        <v>550000000</v>
      </c>
    </row>
    <row r="4" spans="3:4" s="144" customFormat="1" ht="29.25" customHeight="1" x14ac:dyDescent="0.25">
      <c r="C4" s="145" t="s">
        <v>109</v>
      </c>
      <c r="D4" s="146">
        <f>'VC BIÊN HÒA T02.2017'!B8</f>
        <v>473336500</v>
      </c>
    </row>
    <row r="5" spans="3:4" s="144" customFormat="1" ht="29.25" customHeight="1" x14ac:dyDescent="0.25">
      <c r="C5" s="147" t="s">
        <v>110</v>
      </c>
      <c r="D5" s="148">
        <f>'VC BIÊN HÒA T02.2017'!C8</f>
        <v>462363500</v>
      </c>
    </row>
    <row r="6" spans="3:4" s="144" customFormat="1" ht="29.25" customHeight="1" x14ac:dyDescent="0.25">
      <c r="C6" s="217" t="s">
        <v>111</v>
      </c>
      <c r="D6" s="149">
        <f>D4-D3</f>
        <v>-76663500</v>
      </c>
    </row>
    <row r="7" spans="3:4" s="144" customFormat="1" ht="29.25" customHeight="1" x14ac:dyDescent="0.25">
      <c r="C7" s="218"/>
      <c r="D7" s="150">
        <f>D4/D3-1</f>
        <v>-0.1393881818181818</v>
      </c>
    </row>
    <row r="8" spans="3:4" s="144" customFormat="1" ht="29.25" customHeight="1" x14ac:dyDescent="0.25">
      <c r="C8" s="219" t="s">
        <v>112</v>
      </c>
      <c r="D8" s="143">
        <f>D4-D5</f>
        <v>10973000</v>
      </c>
    </row>
    <row r="9" spans="3:4" s="144" customFormat="1" ht="29.25" customHeight="1" x14ac:dyDescent="0.25">
      <c r="C9" s="220"/>
      <c r="D9" s="151">
        <f>D4/D5-1</f>
        <v>2.3732409673341337E-2</v>
      </c>
    </row>
  </sheetData>
  <mergeCells count="3">
    <mergeCell ref="C1:D1"/>
    <mergeCell ref="C6:C7"/>
    <mergeCell ref="C8:C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VC BIÊN HÒA T02.2017</vt:lpstr>
      <vt:lpstr>VC BIÊN HÒA Comp.sale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P.THANH</dc:creator>
  <cp:lastModifiedBy>Administrator</cp:lastModifiedBy>
  <dcterms:created xsi:type="dcterms:W3CDTF">2016-11-01T02:59:42Z</dcterms:created>
  <dcterms:modified xsi:type="dcterms:W3CDTF">2017-05-02T05:21:59Z</dcterms:modified>
</cp:coreProperties>
</file>