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 windowWidth="19440" windowHeight="7500"/>
  </bookViews>
  <sheets>
    <sheet name="BIÊN HÒA T1.2018" sheetId="1" r:id="rId1"/>
    <sheet name="BIÊN HÒA Comp.sale " sheetId="2" r:id="rId2"/>
  </sheets>
  <calcPr calcId="144525"/>
</workbook>
</file>

<file path=xl/calcChain.xml><?xml version="1.0" encoding="utf-8"?>
<calcChain xmlns="http://schemas.openxmlformats.org/spreadsheetml/2006/main">
  <c r="F38" i="1" l="1"/>
  <c r="C44" i="1" l="1"/>
  <c r="D44" i="1"/>
  <c r="E44" i="1"/>
  <c r="F44" i="1"/>
  <c r="G44" i="1"/>
  <c r="H44" i="1"/>
  <c r="I44" i="1"/>
  <c r="J44" i="1"/>
  <c r="D13" i="2" l="1"/>
  <c r="E13" i="2"/>
  <c r="F13" i="2"/>
  <c r="D14" i="2"/>
  <c r="E14" i="2"/>
  <c r="F14" i="2"/>
  <c r="D5" i="2" l="1"/>
  <c r="D4" i="2"/>
  <c r="D3" i="2"/>
  <c r="E36" i="1"/>
  <c r="B44" i="1"/>
  <c r="D9" i="2" l="1"/>
  <c r="D6" i="2"/>
  <c r="D7" i="2"/>
  <c r="E24" i="1"/>
  <c r="B38" i="1"/>
  <c r="C38" i="1"/>
  <c r="G40" i="1" l="1"/>
  <c r="G37" i="1"/>
  <c r="E32" i="2" s="1"/>
  <c r="D37" i="1"/>
  <c r="D32" i="2" s="1"/>
  <c r="G36" i="1"/>
  <c r="E31" i="2" s="1"/>
  <c r="D36" i="1"/>
  <c r="D31" i="2" s="1"/>
  <c r="G35" i="1"/>
  <c r="D35" i="1"/>
  <c r="D30" i="2" s="1"/>
  <c r="E34" i="1"/>
  <c r="G34" i="1" s="1"/>
  <c r="E29" i="2" s="1"/>
  <c r="D34" i="1"/>
  <c r="D29" i="2" s="1"/>
  <c r="E33" i="1"/>
  <c r="G33" i="1" s="1"/>
  <c r="E28" i="2" s="1"/>
  <c r="D33" i="1"/>
  <c r="D28" i="2" s="1"/>
  <c r="E32" i="1"/>
  <c r="G32" i="1" s="1"/>
  <c r="E27" i="2" s="1"/>
  <c r="D32" i="1"/>
  <c r="D27" i="2" s="1"/>
  <c r="E31" i="1"/>
  <c r="G31" i="1" s="1"/>
  <c r="E26" i="2" s="1"/>
  <c r="D31" i="1"/>
  <c r="D26" i="2" s="1"/>
  <c r="E30" i="1"/>
  <c r="G30" i="1" s="1"/>
  <c r="E25" i="2" s="1"/>
  <c r="D30" i="1"/>
  <c r="D25" i="2" s="1"/>
  <c r="E29" i="1"/>
  <c r="G29" i="1" s="1"/>
  <c r="E24" i="2" s="1"/>
  <c r="D29" i="1"/>
  <c r="D24" i="2" s="1"/>
  <c r="E28" i="1"/>
  <c r="G28" i="1" s="1"/>
  <c r="E23" i="2" s="1"/>
  <c r="D28" i="1"/>
  <c r="D23" i="2" s="1"/>
  <c r="E27" i="1"/>
  <c r="G27" i="1" s="1"/>
  <c r="E22" i="2" s="1"/>
  <c r="D27" i="1"/>
  <c r="D22" i="2" s="1"/>
  <c r="E26" i="1"/>
  <c r="G26" i="1" s="1"/>
  <c r="E21" i="2" s="1"/>
  <c r="D26" i="1"/>
  <c r="D21" i="2" s="1"/>
  <c r="E25" i="1"/>
  <c r="D25" i="1"/>
  <c r="D20" i="2" s="1"/>
  <c r="G24" i="1"/>
  <c r="E19" i="2" s="1"/>
  <c r="D24" i="1"/>
  <c r="D19" i="2" s="1"/>
  <c r="E30" i="2" l="1"/>
  <c r="D33" i="2"/>
  <c r="D38" i="1"/>
  <c r="E38" i="1"/>
  <c r="D8" i="2"/>
  <c r="G25" i="1"/>
  <c r="E20" i="2" s="1"/>
  <c r="G38" i="1" l="1"/>
</calcChain>
</file>

<file path=xl/comments1.xml><?xml version="1.0" encoding="utf-8"?>
<comments xmlns="http://schemas.openxmlformats.org/spreadsheetml/2006/main">
  <authors>
    <author>PhuongThanh Tran</author>
    <author>bienhoa</author>
  </authors>
  <commentList>
    <comment ref="H26" authorId="0">
      <text>
        <r>
          <rPr>
            <b/>
            <sz val="9"/>
            <color indexed="81"/>
            <rFont val="Tahoma"/>
            <charset val="1"/>
          </rPr>
          <t xml:space="preserve">     Số liệu bánh kem thực tế chuyển Hủy có giấy tờ</t>
        </r>
        <r>
          <rPr>
            <sz val="9"/>
            <color indexed="81"/>
            <rFont val="Tahoma"/>
            <charset val="1"/>
          </rPr>
          <t xml:space="preserve">
</t>
        </r>
      </text>
    </comment>
    <comment ref="C61" authorId="1">
      <text>
        <r>
          <rPr>
            <b/>
            <sz val="9"/>
            <color indexed="81"/>
            <rFont val="Tahoma"/>
            <charset val="1"/>
          </rPr>
          <t>bienhoa:</t>
        </r>
        <r>
          <rPr>
            <sz val="9"/>
            <color indexed="81"/>
            <rFont val="Tahoma"/>
            <charset val="1"/>
          </rPr>
          <t xml:space="preserve">
Sx: 90
W: 28
</t>
        </r>
      </text>
    </comment>
    <comment ref="C62" authorId="1">
      <text>
        <r>
          <rPr>
            <b/>
            <sz val="9"/>
            <color indexed="81"/>
            <rFont val="Tahoma"/>
            <charset val="1"/>
          </rPr>
          <t>bienhoa:</t>
        </r>
        <r>
          <rPr>
            <sz val="9"/>
            <color indexed="81"/>
            <rFont val="Tahoma"/>
            <charset val="1"/>
          </rPr>
          <t xml:space="preserve">
Sx: 73
W: 10
</t>
        </r>
      </text>
    </comment>
    <comment ref="C63" authorId="1">
      <text>
        <r>
          <rPr>
            <b/>
            <sz val="9"/>
            <color indexed="81"/>
            <rFont val="Tahoma"/>
            <charset val="1"/>
          </rPr>
          <t>bienhoa:</t>
        </r>
        <r>
          <rPr>
            <sz val="9"/>
            <color indexed="81"/>
            <rFont val="Tahoma"/>
            <charset val="1"/>
          </rPr>
          <t xml:space="preserve">
Sx: 314
W: 93</t>
        </r>
      </text>
    </comment>
    <comment ref="C64" authorId="1">
      <text>
        <r>
          <rPr>
            <b/>
            <sz val="9"/>
            <color indexed="81"/>
            <rFont val="Tahoma"/>
            <charset val="1"/>
          </rPr>
          <t>bienhoa:</t>
        </r>
        <r>
          <rPr>
            <sz val="9"/>
            <color indexed="81"/>
            <rFont val="Tahoma"/>
            <charset val="1"/>
          </rPr>
          <t xml:space="preserve">
Sx: 101
W: 49
</t>
        </r>
      </text>
    </comment>
  </commentList>
</comments>
</file>

<file path=xl/sharedStrings.xml><?xml version="1.0" encoding="utf-8"?>
<sst xmlns="http://schemas.openxmlformats.org/spreadsheetml/2006/main" count="175" uniqueCount="148">
  <si>
    <t xml:space="preserve">II.Phân tích số liệu - Nhận xét </t>
  </si>
  <si>
    <t>Item</t>
  </si>
  <si>
    <t xml:space="preserve">Mục tiêu Cty đề ra </t>
  </si>
  <si>
    <t>Số lượng hóa đơn giảm giá</t>
  </si>
  <si>
    <t>Doanh thu giảm giá</t>
  </si>
  <si>
    <t>Doanh thu trước thuế (Pos)</t>
  </si>
  <si>
    <t xml:space="preserve">Số lượng Khách </t>
  </si>
  <si>
    <t>Doanh thu tiền mặt</t>
  </si>
  <si>
    <t>Doanh thu cà thẻ</t>
  </si>
  <si>
    <t>Doanh thu Voucher</t>
  </si>
  <si>
    <t>Số tiền thừa/thiếu</t>
  </si>
  <si>
    <t>Tổng số tiền thừa / thiếu</t>
  </si>
  <si>
    <t>III.Tình hình nhân sự</t>
  </si>
  <si>
    <t>Nhân sự Quầy</t>
  </si>
  <si>
    <t>Nhân sự Bếp</t>
  </si>
  <si>
    <t>Nhóm sản phẩm</t>
  </si>
  <si>
    <t>Số lượng sản xuất</t>
  </si>
  <si>
    <t>Số lượng hủy</t>
  </si>
  <si>
    <t>(%) Số lượng huỷ</t>
  </si>
  <si>
    <t>Cái</t>
  </si>
  <si>
    <t>Bun:</t>
  </si>
  <si>
    <t>Toast :</t>
  </si>
  <si>
    <t>Slice cake :</t>
  </si>
  <si>
    <t>Euro :</t>
  </si>
  <si>
    <t>Danish  :</t>
  </si>
  <si>
    <t>Accessories   :</t>
  </si>
  <si>
    <t>Sandwich :</t>
  </si>
  <si>
    <t>Dry cake :</t>
  </si>
  <si>
    <t>Pudding :</t>
  </si>
  <si>
    <t>Cookies :</t>
  </si>
  <si>
    <t>Moon Cake :</t>
  </si>
  <si>
    <t>IV.Phân tích doanh thu bán hàng /2 Giờ</t>
  </si>
  <si>
    <t>Trung bình doanh thu theo giờ/1Tháng</t>
  </si>
  <si>
    <t>Khoảng thời gian</t>
  </si>
  <si>
    <t>6:00~8:00</t>
  </si>
  <si>
    <t>8:00~10:00</t>
  </si>
  <si>
    <t>10:00~12:00</t>
  </si>
  <si>
    <t>12:00~14:00</t>
  </si>
  <si>
    <t>14:00~16:00</t>
  </si>
  <si>
    <t>16:00~18:00</t>
  </si>
  <si>
    <t>18:00~20:00</t>
  </si>
  <si>
    <t>20:00~22:00</t>
  </si>
  <si>
    <t>22:00~22:30</t>
  </si>
  <si>
    <t>Doanh thu</t>
  </si>
  <si>
    <t>Trung bình hóa đơn</t>
  </si>
  <si>
    <t>OPEN</t>
  </si>
  <si>
    <t>Big Hours</t>
  </si>
  <si>
    <t>TOP SẢN PHẨM BÁN CHẠY</t>
  </si>
  <si>
    <t>Ý kiến đề xuất của cửa hàng</t>
  </si>
  <si>
    <t>TOP</t>
  </si>
  <si>
    <t>Top BUN</t>
  </si>
  <si>
    <t>Top CAKE</t>
  </si>
  <si>
    <t xml:space="preserve">Top DRY </t>
  </si>
  <si>
    <t>Top SLICE</t>
  </si>
  <si>
    <t>TOP SẢN PHẨM BÁN CHẬM</t>
  </si>
  <si>
    <t>Chương trình MKT đang chạy</t>
  </si>
  <si>
    <t>Hiệu quả chương trình</t>
  </si>
  <si>
    <t xml:space="preserve">Đề xuất chương trình MKT tại cửa hàng </t>
  </si>
  <si>
    <t xml:space="preserve">Com.Sales Target </t>
  </si>
  <si>
    <t>STORE NAME</t>
  </si>
  <si>
    <t>Doanh Thu Đon hàng + Doanh Thu Ngoài Bánh kem size lớn.</t>
  </si>
  <si>
    <t xml:space="preserve">Nhân sự bán thời gian </t>
  </si>
  <si>
    <t>Gourmet drink (Nước uống pha chế) :</t>
  </si>
  <si>
    <t>Soft drink (Nước uống đóng chai) :</t>
  </si>
  <si>
    <t xml:space="preserve">Tổng Doanh thu </t>
  </si>
  <si>
    <t>Cake (Bánh kem ổ)</t>
  </si>
  <si>
    <t>Doanh Thu                          (đã bao gồm 10% VAT)</t>
  </si>
  <si>
    <t>Số lượng Bán</t>
  </si>
  <si>
    <t>Dữ liệu Bán POS</t>
  </si>
  <si>
    <t>Phần trăm nhóm sản phẩm</t>
  </si>
  <si>
    <t>% Hủy</t>
  </si>
  <si>
    <t>Lý do tại sao Đạt hoặc Không Đạt Target?</t>
  </si>
  <si>
    <t>Kế hoạch và giả pháp của QLCH + QL Bếp cho việc thúc đẩy Dthu là gì ?</t>
  </si>
  <si>
    <t>So sánh Doanh thu của Tháng hiện tại so với Tháng trước đó Bạn nhận ra được điều gì ?</t>
  </si>
  <si>
    <t>Nguyên nhân tại sao TC Tháng hiện tại (tăng hoặc giảm) hơn so với Tháng trước đó &amp; so với Năm trước?</t>
  </si>
  <si>
    <t>Target 2017</t>
  </si>
  <si>
    <t xml:space="preserve">Total Sale Tháng 06.2017 </t>
  </si>
  <si>
    <t>Com. 2017 with 2016</t>
  </si>
  <si>
    <t>Com. 2017 with Target</t>
  </si>
  <si>
    <t>Nguyên nhân tại sao AC Tháng hiện tại (tăng hoặc giảm) hơn so với Tháng trước đó &amp; so với Năm trước?</t>
  </si>
  <si>
    <t>Tháng trước</t>
  </si>
  <si>
    <t>Năm nay 2017</t>
  </si>
  <si>
    <t>Năm trước 2016</t>
  </si>
  <si>
    <t>Production Mix_Hỗn hợp sản phẩm</t>
  </si>
  <si>
    <t>Transaction count (TC)</t>
  </si>
  <si>
    <t>Average Check (AC)</t>
  </si>
  <si>
    <t>Comperation TC/AC</t>
  </si>
  <si>
    <t>Com.Tc/Ac</t>
  </si>
  <si>
    <t>Số lượng Khách_TC</t>
  </si>
  <si>
    <t>Trung Bình Hóa đơn_AC</t>
  </si>
  <si>
    <t>Phần trăm đạt được so với                           Mục tiêu đề ra (%)</t>
  </si>
  <si>
    <t>Cửa hàng:  VC BIÊN HÒA</t>
  </si>
  <si>
    <t>Chức vụ: QLCH</t>
  </si>
  <si>
    <t>Địa chỉ cửa hàng: L1-04 1096 PHẠM VĂN THUẬN, P. TÂN MAI, TP BIÊN HÒA, ĐN</t>
  </si>
  <si>
    <t>Tổng doanh thu POS _DTN</t>
  </si>
  <si>
    <t>Muffin</t>
  </si>
  <si>
    <t>Chantily</t>
  </si>
  <si>
    <t>Macha macha</t>
  </si>
  <si>
    <t>SR Pamassan Cheese</t>
  </si>
  <si>
    <t>Japan Ligh Cheese</t>
  </si>
  <si>
    <t>SR Green Tea</t>
  </si>
  <si>
    <t>Spring in the City</t>
  </si>
  <si>
    <t>Floss</t>
  </si>
  <si>
    <t>Fire Floss</t>
  </si>
  <si>
    <t>Chicken Parmesan</t>
  </si>
  <si>
    <t>C Macha Macha</t>
  </si>
  <si>
    <t xml:space="preserve">BREADTALK _Monthly Report Form </t>
  </si>
  <si>
    <t>Nhân viên Báo cáo:      LỶ LÂM NGỌC TUYỀN</t>
  </si>
  <si>
    <t>Fresh Cream( SN01)</t>
  </si>
  <si>
    <t xml:space="preserve">~Trước hết là phải duy trì sự ổn định hoạt động của cửa hàng  sau đó tìm kiếm các đơn hàng lớn từ các công ty và tổ chức . </t>
  </si>
  <si>
    <t>C Blackforest</t>
  </si>
  <si>
    <t>Black sesame ráisin</t>
  </si>
  <si>
    <t>Moon cake:</t>
  </si>
  <si>
    <t>R Tiramisu</t>
  </si>
  <si>
    <t>lemon cheese</t>
  </si>
  <si>
    <t>Chương trình đề xuất:
- Ưu đãi giảm giá khoảng 10 % cho khách hàng thân thiết mua bánh với hóa đơn từ 300.000
- Tháng 3 là tháng sau tết, nhu cầu mua sắm của khách cũng giảm dần. Cần có chương trình khuyến mãi bánh+ nước cho khách đi nhóm. Vì những ngày cuối tuần khách tập trung vào mall khá nhiều và thường là khách theo nhóm.</t>
  </si>
  <si>
    <t>Tháng 1.2018</t>
  </si>
  <si>
    <t>Double cheese</t>
  </si>
  <si>
    <t>Big eye</t>
  </si>
  <si>
    <t>Blueberry Custard</t>
  </si>
  <si>
    <t>Raisin cream cheese</t>
  </si>
  <si>
    <t>Memory of Sakura</t>
  </si>
  <si>
    <t>Tỉamisu</t>
  </si>
  <si>
    <t>Pizza</t>
  </si>
  <si>
    <t>Coacoa Teddy</t>
  </si>
  <si>
    <t>Golden lava Bun</t>
  </si>
  <si>
    <t>R Pasion cheese</t>
  </si>
  <si>
    <t>R Queen of Heart</t>
  </si>
  <si>
    <t>C Pasion cheese</t>
  </si>
  <si>
    <t>I.Dữ liệu Doanh thu Tháng 2.2018</t>
  </si>
  <si>
    <t>Tháng 2.2018</t>
  </si>
  <si>
    <t>Tháng 2.2017</t>
  </si>
  <si>
    <t>~Tháng 2/2018, không đạt target. Vì nghỉ tết theo lịch tòa nhà</t>
  </si>
  <si>
    <t>~ Doanh thu tháng 2 tăng đáng kể so với tháng trước. Vì đây là tháng tết, khách hàng  có dịp hội họp với bạn bè và gia đình nhiều hơn. Vào tháng tết cũng có khá nhiều cửa hàng ẩm thực nghỉ bán. Nên đây là cơ hội để khách vào trung tâm thương mại</t>
  </si>
  <si>
    <t xml:space="preserve">~TC của tháng 2/2018 tăng so với tháng trước và năm trước. Bởi vì tháng 2/2018, trung tâm có chương trình ' Quà gắn kết - Tết yêu thương'. Đây là 1 trong nhưng ct marketing của tòa nhà kích cầu khá hiệu quả . </t>
  </si>
  <si>
    <t>Tháng hiện tại tăng hơn. Vì Tháng 2/2018 có nhiều loại bánh bun và bánh kem hơn. Nên khách thêm sự lựa chọn</t>
  </si>
  <si>
    <t>Cranberry cream cheese</t>
  </si>
  <si>
    <t>Cheese Boat</t>
  </si>
  <si>
    <t>C Chantily</t>
  </si>
  <si>
    <t>Heart string</t>
  </si>
  <si>
    <t>Dark Night</t>
  </si>
  <si>
    <t>graffity</t>
  </si>
  <si>
    <t>honey mảble</t>
  </si>
  <si>
    <t>Bacon cheese earthquake</t>
  </si>
  <si>
    <t>Bacon full of cheese</t>
  </si>
  <si>
    <t>sr tiger</t>
  </si>
  <si>
    <t>Các chương trình trong tháng 2:
- Combo Dry Cake
- Golden Larva Croissant
- Mua set 4 bánh trong bst Spring of colour chỉ 99k và được tặng 1 xấp bao lì xì 
- Mua bánh kem bất kì  được tặng  1 bánh bun trong bst Spring of colour &amp; 1 xấp bao lì xì
- Mua bánh kem Heart string hoặc Dark Night tặng angel cheese bun</t>
  </si>
  <si>
    <t xml:space="preserve">  -Combo dry cake: đang được khách hàng quan tâm và sử dụng nhiều hơn so với tháng 1
-Chương trình combo Golden Larva Croissant được khách hàng ưu thích và sử dụng nhiều..
- Dòng sản phẩm Sping of colour vẫn chưa được nhiều khách hàng quan tâm. Vì khách thích và quen vị bánh cũ 
-Chương trình mua bánh kem tặng bánh trong bộ sưu tập chưa được khách hàng quan tâm đến
- Chương trình bánh V- day chưa đc khách quan tâm nhiều</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</si>
</sst>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00\ _₫_-;\-* #,##0.00\ _₫_-;_-* &quot;-&quot;??\ _₫_-;_-@_-"/>
    <numFmt numFmtId="165" formatCode="#,##0;\(#,##0\)"/>
    <numFmt numFmtId="166" formatCode="#,##0;\-#,##0"/>
    <numFmt numFmtId="167" formatCode="_-* #,##0\ _₫_-;\-* #,##0\ _₫_-;_-* &quot;-&quot;??\ _₫_-;_-@_-"/>
  </numFmts>
  <fonts count="84">
    <font>
      <sz val="11"/>
      <color theme="1"/>
      <name val="Calibri"/>
      <family val="2"/>
      <charset val="163"/>
      <scheme val="minor"/>
    </font>
    <font>
      <sz val="10"/>
      <color rgb="FF000000"/>
      <name val="Arial"/>
      <family val="2"/>
      <charset val="163"/>
    </font>
    <font>
      <b/>
      <i/>
      <sz val="16"/>
      <color rgb="FF000000"/>
      <name val="Times New Roman"/>
      <family val="1"/>
    </font>
    <font>
      <b/>
      <i/>
      <sz val="12"/>
      <color rgb="FFFF0000"/>
      <name val="Times New Roman"/>
      <family val="1"/>
    </font>
    <font>
      <sz val="10"/>
      <name val="Arial"/>
      <family val="2"/>
      <charset val="163"/>
    </font>
    <font>
      <b/>
      <i/>
      <sz val="12"/>
      <color rgb="FFFF0000"/>
      <name val="Times New Roman"/>
      <family val="1"/>
      <charset val="163"/>
    </font>
    <font>
      <b/>
      <sz val="12"/>
      <name val="Arial"/>
      <family val="2"/>
      <charset val="163"/>
    </font>
    <font>
      <sz val="12"/>
      <color rgb="FF000000"/>
      <name val="Cambria"/>
      <family val="1"/>
      <charset val="163"/>
      <scheme val="major"/>
    </font>
    <font>
      <sz val="12"/>
      <color rgb="FF000000"/>
      <name val="Arial"/>
      <family val="2"/>
      <charset val="163"/>
    </font>
    <font>
      <b/>
      <i/>
      <sz val="11"/>
      <color rgb="FF000000"/>
      <name val="Times New Roman"/>
      <family val="1"/>
    </font>
    <font>
      <b/>
      <sz val="10"/>
      <color rgb="FF000000"/>
      <name val="Times New Roman"/>
      <family val="1"/>
      <charset val="163"/>
    </font>
    <font>
      <sz val="10"/>
      <color rgb="FF000000"/>
      <name val="Cambria"/>
      <family val="1"/>
      <charset val="163"/>
      <scheme val="major"/>
    </font>
    <font>
      <b/>
      <i/>
      <sz val="10"/>
      <color rgb="FF000000"/>
      <name val="Times New Roman"/>
      <family val="1"/>
      <charset val="163"/>
    </font>
    <font>
      <b/>
      <i/>
      <sz val="10"/>
      <color rgb="FFFF0000"/>
      <name val="Times New Roman"/>
      <family val="1"/>
    </font>
    <font>
      <b/>
      <i/>
      <sz val="10"/>
      <color rgb="FFFF0000"/>
      <name val="Times New Roman"/>
      <family val="1"/>
      <charset val="163"/>
    </font>
    <font>
      <b/>
      <i/>
      <sz val="11"/>
      <color rgb="FFC00000"/>
      <name val="Times New Roman"/>
      <family val="1"/>
    </font>
    <font>
      <b/>
      <sz val="10"/>
      <color rgb="FFC00000"/>
      <name val="Times New Roman"/>
      <family val="1"/>
    </font>
    <font>
      <b/>
      <i/>
      <sz val="12"/>
      <color rgb="FF000000"/>
      <name val="Times New Roman"/>
      <family val="1"/>
      <charset val="163"/>
    </font>
    <font>
      <b/>
      <sz val="12"/>
      <name val="Calibri"/>
      <family val="2"/>
      <charset val="163"/>
      <scheme val="minor"/>
    </font>
    <font>
      <b/>
      <i/>
      <sz val="11"/>
      <color rgb="FF000000"/>
      <name val="Times New Roman"/>
      <family val="1"/>
      <charset val="163"/>
    </font>
    <font>
      <b/>
      <i/>
      <sz val="12"/>
      <color rgb="FF000000"/>
      <name val="Times New Roman"/>
      <family val="1"/>
    </font>
    <font>
      <sz val="11"/>
      <name val="Arial"/>
      <family val="2"/>
    </font>
    <font>
      <i/>
      <sz val="12"/>
      <color rgb="FFFF0000"/>
      <name val="Arial"/>
      <family val="2"/>
      <charset val="163"/>
    </font>
    <font>
      <b/>
      <sz val="11"/>
      <color rgb="FF000000"/>
      <name val="Times New Roman"/>
      <family val="1"/>
    </font>
    <font>
      <b/>
      <sz val="9"/>
      <color rgb="FF000000"/>
      <name val="Arial"/>
      <family val="2"/>
    </font>
    <font>
      <b/>
      <sz val="9"/>
      <color rgb="FF000000"/>
      <name val="Arial"/>
      <family val="2"/>
      <charset val="163"/>
    </font>
    <font>
      <b/>
      <sz val="11"/>
      <name val="Times New Roman"/>
      <family val="1"/>
      <charset val="163"/>
    </font>
    <font>
      <b/>
      <i/>
      <sz val="9"/>
      <name val="Arial"/>
      <family val="2"/>
    </font>
    <font>
      <b/>
      <sz val="11"/>
      <name val="Times New Roman"/>
      <family val="1"/>
    </font>
    <font>
      <b/>
      <i/>
      <sz val="9"/>
      <name val="Arial"/>
      <family val="2"/>
      <charset val="163"/>
    </font>
    <font>
      <sz val="10"/>
      <name val="Arial"/>
      <family val="2"/>
    </font>
    <font>
      <b/>
      <i/>
      <sz val="11"/>
      <name val="Arial"/>
      <family val="2"/>
    </font>
    <font>
      <b/>
      <sz val="9"/>
      <name val="Arial"/>
      <family val="2"/>
    </font>
    <font>
      <sz val="10"/>
      <color rgb="FF000000"/>
      <name val="Arial"/>
      <charset val="163"/>
    </font>
    <font>
      <sz val="11"/>
      <color rgb="FF000000"/>
      <name val="Arial"/>
      <family val="2"/>
    </font>
    <font>
      <b/>
      <i/>
      <sz val="9"/>
      <color rgb="FF000000"/>
      <name val="Arial"/>
      <family val="2"/>
    </font>
    <font>
      <b/>
      <i/>
      <sz val="9"/>
      <color rgb="FFFF0000"/>
      <name val="Arial"/>
      <family val="2"/>
    </font>
    <font>
      <b/>
      <sz val="11"/>
      <color theme="3"/>
      <name val="Arial"/>
      <family val="2"/>
    </font>
    <font>
      <b/>
      <sz val="12"/>
      <color theme="3"/>
      <name val="Times New Roman"/>
      <family val="1"/>
    </font>
    <font>
      <b/>
      <sz val="11"/>
      <color theme="3"/>
      <name val="Times New Roman"/>
      <family val="1"/>
    </font>
    <font>
      <b/>
      <i/>
      <sz val="11"/>
      <color rgb="FF000000"/>
      <name val="Arial"/>
      <family val="2"/>
    </font>
    <font>
      <b/>
      <sz val="10"/>
      <color rgb="FF000000"/>
      <name val="Arial"/>
      <family val="2"/>
    </font>
    <font>
      <b/>
      <sz val="12"/>
      <color theme="3"/>
      <name val="Arial"/>
      <family val="2"/>
    </font>
    <font>
      <b/>
      <i/>
      <sz val="11"/>
      <color rgb="FFC00000"/>
      <name val="Arial"/>
      <family val="2"/>
    </font>
    <font>
      <b/>
      <sz val="10"/>
      <color rgb="FFC00000"/>
      <name val="Arial"/>
      <family val="2"/>
    </font>
    <font>
      <sz val="10"/>
      <color rgb="FFC00000"/>
      <name val="Arial"/>
      <family val="2"/>
    </font>
    <font>
      <sz val="10"/>
      <color rgb="FFFF0000"/>
      <name val="Arial"/>
      <family val="2"/>
    </font>
    <font>
      <b/>
      <sz val="10"/>
      <color rgb="FFFF0000"/>
      <name val="Arial"/>
      <family val="2"/>
    </font>
    <font>
      <b/>
      <sz val="10"/>
      <color rgb="FFC00000"/>
      <name val="Arial"/>
      <family val="2"/>
      <charset val="163"/>
    </font>
    <font>
      <b/>
      <sz val="11"/>
      <color rgb="FF000000"/>
      <name val="Cambria"/>
      <family val="1"/>
      <charset val="163"/>
      <scheme val="major"/>
    </font>
    <font>
      <b/>
      <sz val="10"/>
      <color rgb="FF000000"/>
      <name val="Cambria"/>
      <family val="1"/>
      <charset val="163"/>
      <scheme val="major"/>
    </font>
    <font>
      <sz val="11"/>
      <color rgb="FFC00000"/>
      <name val="Arial"/>
      <family val="2"/>
    </font>
    <font>
      <sz val="14"/>
      <color rgb="FF000000"/>
      <name val="Times New Roman"/>
      <family val="1"/>
      <charset val="163"/>
    </font>
    <font>
      <sz val="11"/>
      <color theme="1"/>
      <name val="Calibri"/>
      <charset val="134"/>
      <scheme val="minor"/>
    </font>
    <font>
      <sz val="11"/>
      <color theme="1"/>
      <name val="Calibri"/>
      <family val="2"/>
      <scheme val="minor"/>
    </font>
    <font>
      <b/>
      <sz val="14"/>
      <color rgb="FF000000"/>
      <name val="Times New Roman"/>
      <family val="1"/>
    </font>
    <font>
      <b/>
      <sz val="12"/>
      <color rgb="FF000000"/>
      <name val="Times New Roman"/>
      <family val="1"/>
    </font>
    <font>
      <sz val="12"/>
      <color rgb="FF000000"/>
      <name val="Times New Roman"/>
    </font>
    <font>
      <sz val="14"/>
      <color rgb="FF000000"/>
      <name val="Times New Roman"/>
      <family val="1"/>
    </font>
    <font>
      <sz val="14"/>
      <color rgb="FFFF0000"/>
      <name val="Times New Roman"/>
      <family val="1"/>
      <charset val="163"/>
    </font>
    <font>
      <sz val="12"/>
      <color rgb="FFFF0000"/>
      <name val="Times New Roman"/>
    </font>
    <font>
      <sz val="14"/>
      <name val="Arial"/>
      <family val="2"/>
      <charset val="163"/>
    </font>
    <font>
      <sz val="11"/>
      <color theme="1"/>
      <name val="Calibri"/>
      <family val="2"/>
      <charset val="163"/>
      <scheme val="minor"/>
    </font>
    <font>
      <sz val="11"/>
      <color rgb="FF000000"/>
      <name val="Arial"/>
      <family val="2"/>
      <charset val="163"/>
    </font>
    <font>
      <b/>
      <sz val="14"/>
      <color rgb="FFFF0000"/>
      <name val="Times New Roman"/>
      <family val="1"/>
    </font>
    <font>
      <sz val="11"/>
      <name val="Times New Roman"/>
      <family val="1"/>
      <charset val="163"/>
    </font>
    <font>
      <sz val="11"/>
      <color rgb="FFFF0000"/>
      <name val="Times New Roman"/>
      <family val="1"/>
      <charset val="163"/>
    </font>
    <font>
      <sz val="12"/>
      <color rgb="FF000000"/>
      <name val="Times New Roman"/>
      <family val="1"/>
      <charset val="163"/>
    </font>
    <font>
      <sz val="11"/>
      <color rgb="FF000000"/>
      <name val="Times New Roman"/>
      <family val="1"/>
      <charset val="163"/>
    </font>
    <font>
      <b/>
      <sz val="16"/>
      <color rgb="FF000000"/>
      <name val="Times New Roman"/>
      <family val="1"/>
    </font>
    <font>
      <b/>
      <sz val="12"/>
      <color rgb="FF000000"/>
      <name val="Arial"/>
      <family val="2"/>
      <charset val="163"/>
    </font>
    <font>
      <b/>
      <sz val="12"/>
      <color rgb="FF000000"/>
      <name val="Arial"/>
      <family val="2"/>
    </font>
    <font>
      <sz val="12"/>
      <name val="Arial"/>
      <family val="2"/>
    </font>
    <font>
      <b/>
      <sz val="22"/>
      <color rgb="FF000000"/>
      <name val="Cambria"/>
      <family val="1"/>
      <charset val="163"/>
      <scheme val="major"/>
    </font>
    <font>
      <b/>
      <sz val="24"/>
      <color rgb="FF000000"/>
      <name val="Cambria"/>
      <family val="1"/>
      <charset val="163"/>
      <scheme val="major"/>
    </font>
    <font>
      <sz val="9"/>
      <color indexed="81"/>
      <name val="Tahoma"/>
      <charset val="1"/>
    </font>
    <font>
      <b/>
      <sz val="9"/>
      <color indexed="81"/>
      <name val="Tahoma"/>
      <charset val="1"/>
    </font>
    <font>
      <b/>
      <sz val="10"/>
      <name val="Times New Roman"/>
      <family val="1"/>
      <charset val="163"/>
    </font>
    <font>
      <b/>
      <i/>
      <sz val="10"/>
      <name val="Arial"/>
      <family val="2"/>
    </font>
    <font>
      <b/>
      <sz val="10"/>
      <name val="Times New Roman"/>
      <family val="1"/>
    </font>
    <font>
      <b/>
      <i/>
      <sz val="10"/>
      <name val="Arial"/>
      <family val="2"/>
      <charset val="163"/>
    </font>
    <font>
      <b/>
      <sz val="10"/>
      <name val="Arial"/>
      <family val="2"/>
      <charset val="163"/>
    </font>
    <font>
      <sz val="10"/>
      <color rgb="FF000000"/>
      <name val="Cambria"/>
      <family val="1"/>
      <charset val="163"/>
    </font>
    <font>
      <b/>
      <sz val="11"/>
      <color rgb="FFFF0000"/>
      <name val="Times New Roman"/>
      <family val="1"/>
      <charset val="163"/>
    </font>
  </fonts>
  <fills count="25">
    <fill>
      <patternFill patternType="none"/>
    </fill>
    <fill>
      <patternFill patternType="gray125"/>
    </fill>
    <fill>
      <patternFill patternType="solid">
        <fgColor theme="0" tint="-0.249977111117893"/>
        <bgColor rgb="FFFFFF99"/>
      </patternFill>
    </fill>
    <fill>
      <patternFill patternType="solid">
        <fgColor rgb="FFFFFF00"/>
        <bgColor indexed="64"/>
      </patternFill>
    </fill>
    <fill>
      <patternFill patternType="solid">
        <fgColor theme="9" tint="0.39997558519241921"/>
        <bgColor indexed="64"/>
      </patternFill>
    </fill>
    <fill>
      <patternFill patternType="solid">
        <fgColor theme="9" tint="0.39997558519241921"/>
        <bgColor rgb="FFFFFF00"/>
      </patternFill>
    </fill>
    <fill>
      <patternFill patternType="solid">
        <fgColor rgb="FFFFFF99"/>
        <bgColor rgb="FFFFFF99"/>
      </patternFill>
    </fill>
    <fill>
      <patternFill patternType="solid">
        <fgColor theme="0"/>
        <bgColor rgb="FFFFFF00"/>
      </patternFill>
    </fill>
    <fill>
      <patternFill patternType="solid">
        <fgColor theme="0"/>
        <bgColor indexed="64"/>
      </patternFill>
    </fill>
    <fill>
      <patternFill patternType="solid">
        <fgColor rgb="FFFFCC99"/>
        <bgColor rgb="FFFFCC99"/>
      </patternFill>
    </fill>
    <fill>
      <patternFill patternType="solid">
        <fgColor rgb="FFFFFF00"/>
        <bgColor rgb="FFFFFF00"/>
      </patternFill>
    </fill>
    <fill>
      <patternFill patternType="solid">
        <fgColor rgb="FFFFCC00"/>
        <bgColor rgb="FFFFCC00"/>
      </patternFill>
    </fill>
    <fill>
      <patternFill patternType="solid">
        <fgColor theme="0"/>
        <bgColor rgb="FFFFCC00"/>
      </patternFill>
    </fill>
    <fill>
      <patternFill patternType="solid">
        <fgColor theme="0" tint="-0.249977111117893"/>
        <bgColor indexed="64"/>
      </patternFill>
    </fill>
    <fill>
      <patternFill patternType="solid">
        <fgColor rgb="FF99CCFF"/>
        <bgColor rgb="FF99CCFF"/>
      </patternFill>
    </fill>
    <fill>
      <patternFill patternType="solid">
        <fgColor theme="4" tint="0.59999389629810485"/>
        <bgColor indexed="64"/>
      </patternFill>
    </fill>
    <fill>
      <patternFill patternType="solid">
        <fgColor rgb="FFD9D9D9"/>
        <bgColor rgb="FFD9D9D9"/>
      </patternFill>
    </fill>
    <fill>
      <patternFill patternType="solid">
        <fgColor rgb="FFD99694"/>
        <bgColor rgb="FFD99694"/>
      </patternFill>
    </fill>
    <fill>
      <patternFill patternType="solid">
        <fgColor rgb="FFFFFFFF"/>
        <bgColor rgb="FFFFFFFF"/>
      </patternFill>
    </fill>
    <fill>
      <patternFill patternType="solid">
        <fgColor theme="0"/>
        <bgColor rgb="FFD99694"/>
      </patternFill>
    </fill>
    <fill>
      <patternFill patternType="solid">
        <fgColor rgb="FFE6B9B8"/>
        <bgColor rgb="FFE6B9B8"/>
      </patternFill>
    </fill>
    <fill>
      <patternFill patternType="solid">
        <fgColor theme="9" tint="0.59999389629810485"/>
        <bgColor indexed="64"/>
      </patternFill>
    </fill>
    <fill>
      <patternFill patternType="solid">
        <fgColor theme="8" tint="0.79998168889431442"/>
        <bgColor rgb="FFFFFF00"/>
      </patternFill>
    </fill>
    <fill>
      <patternFill patternType="solid">
        <fgColor theme="3" tint="0.59999389629810485"/>
        <bgColor indexed="64"/>
      </patternFill>
    </fill>
    <fill>
      <patternFill patternType="solid">
        <fgColor theme="3" tint="0.59999389629810485"/>
        <bgColor rgb="FFFFFF00"/>
      </patternFill>
    </fill>
  </fills>
  <borders count="42">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indexed="64"/>
      </left>
      <right/>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bottom style="thin">
        <color auto="1"/>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rgb="FF000000"/>
      </right>
      <top/>
      <bottom style="thin">
        <color rgb="FF000000"/>
      </bottom>
      <diagonal/>
    </border>
    <border>
      <left style="thin">
        <color auto="1"/>
      </left>
      <right style="thin">
        <color rgb="FF000000"/>
      </right>
      <top style="thin">
        <color rgb="FF000000"/>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auto="1"/>
      </bottom>
      <diagonal/>
    </border>
    <border>
      <left style="thin">
        <color auto="1"/>
      </left>
      <right style="thin">
        <color auto="1"/>
      </right>
      <top style="hair">
        <color auto="1"/>
      </top>
      <bottom/>
      <diagonal/>
    </border>
    <border>
      <left style="thin">
        <color auto="1"/>
      </left>
      <right style="thin">
        <color auto="1"/>
      </right>
      <top style="dotted">
        <color auto="1"/>
      </top>
      <bottom/>
      <diagonal/>
    </border>
  </borders>
  <cellStyleXfs count="10">
    <xf numFmtId="0" fontId="0" fillId="0" borderId="0"/>
    <xf numFmtId="164" fontId="33" fillId="0" borderId="0" applyFont="0" applyFill="0" applyBorder="0" applyAlignment="0" applyProtection="0"/>
    <xf numFmtId="9" fontId="33"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xf numFmtId="43" fontId="53" fillId="0" borderId="0" applyFont="0" applyFill="0" applyBorder="0" applyAlignment="0" applyProtection="0"/>
    <xf numFmtId="43" fontId="54" fillId="0" borderId="0" applyFont="0" applyFill="0" applyBorder="0" applyAlignment="0" applyProtection="0"/>
    <xf numFmtId="0" fontId="53" fillId="0" borderId="0"/>
    <xf numFmtId="9" fontId="53" fillId="0" borderId="0" applyFont="0" applyFill="0" applyBorder="0" applyAlignment="0" applyProtection="0"/>
  </cellStyleXfs>
  <cellXfs count="244">
    <xf numFmtId="0" fontId="0" fillId="0" borderId="0" xfId="0"/>
    <xf numFmtId="0" fontId="2" fillId="0" borderId="0" xfId="3" applyFont="1" applyBorder="1" applyAlignment="1"/>
    <xf numFmtId="0" fontId="2" fillId="0" borderId="0" xfId="3" applyFont="1" applyBorder="1" applyAlignment="1">
      <alignment horizontal="center"/>
    </xf>
    <xf numFmtId="9" fontId="0" fillId="0" borderId="0" xfId="4" applyFont="1" applyAlignment="1">
      <alignment horizontal="center" wrapText="1"/>
    </xf>
    <xf numFmtId="0" fontId="1" fillId="0" borderId="0" xfId="3" applyFont="1" applyAlignment="1">
      <alignment wrapText="1"/>
    </xf>
    <xf numFmtId="0" fontId="4" fillId="0" borderId="0" xfId="3" applyFont="1" applyBorder="1" applyAlignment="1">
      <alignment wrapText="1"/>
    </xf>
    <xf numFmtId="0" fontId="4" fillId="0" borderId="0" xfId="3" applyFont="1" applyBorder="1" applyAlignment="1">
      <alignment horizontal="center" wrapText="1"/>
    </xf>
    <xf numFmtId="0" fontId="3" fillId="0" borderId="0" xfId="3" applyFont="1" applyBorder="1" applyAlignment="1">
      <alignment vertical="center" wrapText="1"/>
    </xf>
    <xf numFmtId="0" fontId="4" fillId="0" borderId="0" xfId="3" applyFont="1" applyBorder="1" applyAlignment="1">
      <alignment vertical="center" wrapText="1"/>
    </xf>
    <xf numFmtId="0" fontId="4" fillId="0" borderId="0" xfId="3" applyFont="1" applyBorder="1" applyAlignment="1">
      <alignment horizontal="center" vertical="center" wrapText="1"/>
    </xf>
    <xf numFmtId="0" fontId="5" fillId="0" borderId="0" xfId="3" applyFont="1" applyBorder="1" applyAlignment="1">
      <alignment vertical="center" wrapText="1"/>
    </xf>
    <xf numFmtId="9" fontId="0" fillId="0" borderId="0" xfId="4" applyFont="1" applyAlignment="1">
      <alignment horizontal="center" vertical="center" wrapText="1"/>
    </xf>
    <xf numFmtId="0" fontId="1" fillId="0" borderId="0" xfId="3" applyFont="1" applyAlignment="1">
      <alignment vertical="center" wrapText="1"/>
    </xf>
    <xf numFmtId="0" fontId="1" fillId="0" borderId="0" xfId="3" applyFont="1" applyAlignment="1">
      <alignment horizontal="center" wrapText="1"/>
    </xf>
    <xf numFmtId="0" fontId="7" fillId="0" borderId="0" xfId="3" applyFont="1" applyBorder="1" applyAlignment="1">
      <alignment horizontal="left" vertical="center" wrapText="1"/>
    </xf>
    <xf numFmtId="0" fontId="8" fillId="0" borderId="0" xfId="3" applyFont="1" applyAlignment="1">
      <alignment vertical="center" wrapText="1"/>
    </xf>
    <xf numFmtId="0" fontId="8" fillId="0" borderId="0" xfId="3" applyFont="1" applyAlignment="1">
      <alignment horizontal="center" vertical="center" wrapText="1"/>
    </xf>
    <xf numFmtId="0" fontId="9" fillId="0" borderId="13" xfId="3" applyFont="1" applyBorder="1" applyAlignment="1">
      <alignment vertical="center" wrapText="1"/>
    </xf>
    <xf numFmtId="165" fontId="10" fillId="0" borderId="13" xfId="3" applyNumberFormat="1" applyFont="1" applyBorder="1" applyAlignment="1">
      <alignment horizontal="right" vertical="center" wrapText="1"/>
    </xf>
    <xf numFmtId="0" fontId="11" fillId="0" borderId="0" xfId="3" applyFont="1" applyBorder="1" applyAlignment="1">
      <alignment horizontal="left" vertical="center" wrapText="1"/>
    </xf>
    <xf numFmtId="0" fontId="1" fillId="0" borderId="0" xfId="3" applyFont="1" applyAlignment="1">
      <alignment horizontal="center" vertical="center" wrapText="1"/>
    </xf>
    <xf numFmtId="0" fontId="9" fillId="0" borderId="13" xfId="3" applyFont="1" applyBorder="1" applyAlignment="1">
      <alignment vertical="center"/>
    </xf>
    <xf numFmtId="165" fontId="12" fillId="0" borderId="13" xfId="3" applyNumberFormat="1" applyFont="1" applyBorder="1" applyAlignment="1">
      <alignment horizontal="right" vertical="center"/>
    </xf>
    <xf numFmtId="165" fontId="12" fillId="0" borderId="13" xfId="3" applyNumberFormat="1" applyFont="1" applyBorder="1" applyAlignment="1">
      <alignment horizontal="right" vertical="center" wrapText="1"/>
    </xf>
    <xf numFmtId="165" fontId="13" fillId="0" borderId="13" xfId="3" applyNumberFormat="1" applyFont="1" applyBorder="1" applyAlignment="1">
      <alignment vertical="center" wrapText="1"/>
    </xf>
    <xf numFmtId="165" fontId="14" fillId="0" borderId="13" xfId="3" applyNumberFormat="1" applyFont="1" applyBorder="1" applyAlignment="1">
      <alignment vertical="center" wrapText="1"/>
    </xf>
    <xf numFmtId="165" fontId="12" fillId="0" borderId="13" xfId="3" applyNumberFormat="1" applyFont="1" applyBorder="1" applyAlignment="1">
      <alignment vertical="center" wrapText="1"/>
    </xf>
    <xf numFmtId="9" fontId="16" fillId="3" borderId="13" xfId="3" applyNumberFormat="1" applyFont="1" applyFill="1" applyBorder="1" applyAlignment="1">
      <alignment vertical="center" wrapText="1"/>
    </xf>
    <xf numFmtId="0" fontId="11" fillId="0" borderId="0" xfId="3" applyFont="1" applyBorder="1" applyAlignment="1">
      <alignment horizontal="left" vertical="top" wrapText="1"/>
    </xf>
    <xf numFmtId="0" fontId="9" fillId="4" borderId="13" xfId="3" applyFont="1" applyFill="1" applyBorder="1" applyAlignment="1">
      <alignment vertical="center" wrapText="1"/>
    </xf>
    <xf numFmtId="3" fontId="12" fillId="5" borderId="13" xfId="3" applyNumberFormat="1" applyFont="1" applyFill="1" applyBorder="1" applyAlignment="1">
      <alignment vertical="center" wrapText="1"/>
    </xf>
    <xf numFmtId="165" fontId="12" fillId="4" borderId="13" xfId="3" quotePrefix="1" applyNumberFormat="1" applyFont="1" applyFill="1" applyBorder="1" applyAlignment="1">
      <alignment horizontal="right" vertical="center" wrapText="1"/>
    </xf>
    <xf numFmtId="0" fontId="9" fillId="0" borderId="13" xfId="3" applyFont="1" applyBorder="1" applyAlignment="1">
      <alignment horizontal="left" vertical="center" wrapText="1"/>
    </xf>
    <xf numFmtId="0" fontId="9" fillId="6" borderId="2" xfId="3" applyFont="1" applyFill="1" applyBorder="1" applyAlignment="1">
      <alignment vertical="center" wrapText="1"/>
    </xf>
    <xf numFmtId="0" fontId="21" fillId="0" borderId="2" xfId="3" applyFont="1" applyBorder="1" applyAlignment="1">
      <alignment wrapText="1"/>
    </xf>
    <xf numFmtId="0" fontId="4" fillId="0" borderId="2" xfId="3" applyFont="1" applyBorder="1" applyAlignment="1">
      <alignment wrapText="1"/>
    </xf>
    <xf numFmtId="0" fontId="22" fillId="7" borderId="25" xfId="3" applyFont="1" applyFill="1" applyBorder="1" applyAlignment="1">
      <alignment horizontal="left"/>
    </xf>
    <xf numFmtId="0" fontId="4" fillId="8" borderId="25" xfId="3" applyFont="1" applyFill="1" applyBorder="1" applyAlignment="1">
      <alignment wrapText="1"/>
    </xf>
    <xf numFmtId="0" fontId="8" fillId="8" borderId="26" xfId="3" applyFont="1" applyFill="1" applyBorder="1" applyAlignment="1"/>
    <xf numFmtId="9" fontId="25" fillId="9" borderId="23" xfId="4" applyFont="1" applyFill="1" applyBorder="1" applyAlignment="1">
      <alignment horizontal="center" vertical="center"/>
    </xf>
    <xf numFmtId="165" fontId="24" fillId="9" borderId="24" xfId="3" applyNumberFormat="1" applyFont="1" applyFill="1" applyBorder="1" applyAlignment="1">
      <alignment horizontal="center" vertical="center"/>
    </xf>
    <xf numFmtId="165" fontId="24" fillId="9" borderId="2" xfId="3" applyNumberFormat="1" applyFont="1" applyFill="1" applyBorder="1" applyAlignment="1">
      <alignment horizontal="center" vertical="center"/>
    </xf>
    <xf numFmtId="165" fontId="25" fillId="9" borderId="26" xfId="3" applyNumberFormat="1" applyFont="1" applyFill="1" applyBorder="1" applyAlignment="1">
      <alignment horizontal="center" vertical="center"/>
    </xf>
    <xf numFmtId="165" fontId="25" fillId="9" borderId="24" xfId="3" applyNumberFormat="1" applyFont="1" applyFill="1" applyBorder="1" applyAlignment="1">
      <alignment horizontal="center" vertical="center"/>
    </xf>
    <xf numFmtId="165" fontId="25" fillId="9" borderId="2" xfId="3" applyNumberFormat="1" applyFont="1" applyFill="1" applyBorder="1" applyAlignment="1">
      <alignment horizontal="center" vertical="center"/>
    </xf>
    <xf numFmtId="165" fontId="26" fillId="0" borderId="2" xfId="3" applyNumberFormat="1" applyFont="1" applyBorder="1" applyAlignment="1">
      <alignment horizontal="left"/>
    </xf>
    <xf numFmtId="165" fontId="27" fillId="0" borderId="26" xfId="3" applyNumberFormat="1" applyFont="1" applyBorder="1" applyAlignment="1">
      <alignment horizontal="center" vertical="center"/>
    </xf>
    <xf numFmtId="165" fontId="27" fillId="0" borderId="23" xfId="3" applyNumberFormat="1" applyFont="1" applyBorder="1" applyAlignment="1">
      <alignment horizontal="right" vertical="center"/>
    </xf>
    <xf numFmtId="9" fontId="27" fillId="0" borderId="23" xfId="3" applyNumberFormat="1" applyFont="1" applyBorder="1" applyAlignment="1">
      <alignment horizontal="center" vertical="center"/>
    </xf>
    <xf numFmtId="167" fontId="27" fillId="0" borderId="23" xfId="5" applyNumberFormat="1" applyFont="1" applyBorder="1" applyAlignment="1">
      <alignment vertical="center"/>
    </xf>
    <xf numFmtId="165" fontId="28" fillId="0" borderId="23" xfId="3" applyNumberFormat="1" applyFont="1" applyBorder="1" applyAlignment="1">
      <alignment horizontal="center"/>
    </xf>
    <xf numFmtId="9" fontId="29" fillId="10" borderId="2" xfId="3" applyNumberFormat="1" applyFont="1" applyFill="1" applyBorder="1" applyAlignment="1">
      <alignment horizontal="center" vertical="center"/>
    </xf>
    <xf numFmtId="0" fontId="4" fillId="0" borderId="0" xfId="3" applyFont="1" applyAlignment="1">
      <alignment wrapText="1"/>
    </xf>
    <xf numFmtId="165" fontId="26" fillId="0" borderId="27" xfId="3" applyNumberFormat="1" applyFont="1" applyBorder="1" applyAlignment="1">
      <alignment horizontal="left"/>
    </xf>
    <xf numFmtId="165" fontId="29" fillId="0" borderId="26" xfId="3" applyNumberFormat="1" applyFont="1" applyBorder="1" applyAlignment="1">
      <alignment horizontal="center" vertical="center"/>
    </xf>
    <xf numFmtId="165" fontId="26" fillId="0" borderId="29" xfId="3" applyNumberFormat="1" applyFont="1" applyBorder="1" applyAlignment="1">
      <alignment horizontal="left"/>
    </xf>
    <xf numFmtId="165" fontId="29" fillId="0" borderId="23" xfId="3" applyNumberFormat="1" applyFont="1" applyBorder="1" applyAlignment="1">
      <alignment horizontal="center" vertical="center"/>
    </xf>
    <xf numFmtId="165" fontId="26" fillId="0" borderId="23" xfId="3" applyNumberFormat="1" applyFont="1" applyBorder="1" applyAlignment="1">
      <alignment horizontal="left"/>
    </xf>
    <xf numFmtId="165" fontId="26" fillId="0" borderId="30" xfId="3" applyNumberFormat="1" applyFont="1" applyBorder="1" applyAlignment="1">
      <alignment horizontal="left"/>
    </xf>
    <xf numFmtId="165" fontId="27" fillId="0" borderId="23" xfId="3" applyNumberFormat="1" applyFont="1" applyBorder="1" applyAlignment="1">
      <alignment horizontal="center" vertical="center"/>
    </xf>
    <xf numFmtId="165" fontId="28" fillId="0" borderId="30" xfId="3" applyNumberFormat="1" applyFont="1" applyBorder="1" applyAlignment="1">
      <alignment horizontal="center"/>
    </xf>
    <xf numFmtId="0" fontId="30" fillId="0" borderId="0" xfId="3" applyFont="1" applyAlignment="1">
      <alignment wrapText="1"/>
    </xf>
    <xf numFmtId="165" fontId="31" fillId="11" borderId="23" xfId="3" applyNumberFormat="1" applyFont="1" applyFill="1" applyBorder="1" applyAlignment="1">
      <alignment horizontal="center" vertical="center"/>
    </xf>
    <xf numFmtId="165" fontId="32" fillId="11" borderId="29" xfId="3" applyNumberFormat="1" applyFont="1" applyFill="1" applyBorder="1" applyAlignment="1">
      <alignment horizontal="center" vertical="center"/>
    </xf>
    <xf numFmtId="167" fontId="29" fillId="11" borderId="23" xfId="1" applyNumberFormat="1" applyFont="1" applyFill="1" applyBorder="1" applyAlignment="1">
      <alignment horizontal="right" vertical="center"/>
    </xf>
    <xf numFmtId="9" fontId="29" fillId="11" borderId="23" xfId="2" applyFont="1" applyFill="1" applyBorder="1" applyAlignment="1">
      <alignment horizontal="center" vertical="center"/>
    </xf>
    <xf numFmtId="167" fontId="29" fillId="11" borderId="23" xfId="5" applyNumberFormat="1" applyFont="1" applyFill="1" applyBorder="1" applyAlignment="1">
      <alignment horizontal="center" vertical="center"/>
    </xf>
    <xf numFmtId="9" fontId="32" fillId="11" borderId="2" xfId="2" applyFont="1" applyFill="1" applyBorder="1" applyAlignment="1">
      <alignment horizontal="center" vertical="center"/>
    </xf>
    <xf numFmtId="0" fontId="34" fillId="0" borderId="0" xfId="3" applyFont="1" applyAlignment="1">
      <alignment wrapText="1"/>
    </xf>
    <xf numFmtId="165" fontId="24" fillId="12" borderId="0" xfId="3" applyNumberFormat="1" applyFont="1" applyFill="1" applyBorder="1" applyAlignment="1">
      <alignment horizontal="center" vertical="center"/>
    </xf>
    <xf numFmtId="0" fontId="1" fillId="0" borderId="0" xfId="3" applyFont="1" applyBorder="1" applyAlignment="1">
      <alignment wrapText="1"/>
    </xf>
    <xf numFmtId="9" fontId="24" fillId="12" borderId="0" xfId="4" applyFont="1" applyFill="1" applyBorder="1" applyAlignment="1">
      <alignment horizontal="center" vertical="center"/>
    </xf>
    <xf numFmtId="165" fontId="6" fillId="13" borderId="2" xfId="3" applyNumberFormat="1" applyFont="1" applyFill="1" applyBorder="1" applyAlignment="1">
      <alignment vertical="center"/>
    </xf>
    <xf numFmtId="0" fontId="30" fillId="13" borderId="25" xfId="3" applyFont="1" applyFill="1" applyBorder="1" applyAlignment="1">
      <alignment vertical="center" wrapText="1"/>
    </xf>
    <xf numFmtId="165" fontId="36" fillId="14" borderId="2" xfId="3" applyNumberFormat="1" applyFont="1" applyFill="1" applyBorder="1" applyAlignment="1">
      <alignment horizontal="center" vertical="center"/>
    </xf>
    <xf numFmtId="0" fontId="30" fillId="0" borderId="31" xfId="3" applyFont="1" applyBorder="1" applyAlignment="1">
      <alignment vertical="center" wrapText="1"/>
    </xf>
    <xf numFmtId="164" fontId="0" fillId="0" borderId="0" xfId="5" applyNumberFormat="1" applyFont="1" applyAlignment="1">
      <alignment vertical="center" wrapText="1"/>
    </xf>
    <xf numFmtId="165" fontId="37" fillId="0" borderId="2" xfId="3" applyNumberFormat="1" applyFont="1" applyBorder="1" applyAlignment="1">
      <alignment vertical="center"/>
    </xf>
    <xf numFmtId="165" fontId="38" fillId="8" borderId="26" xfId="3" applyNumberFormat="1" applyFont="1" applyFill="1" applyBorder="1" applyAlignment="1">
      <alignment horizontal="center" vertical="center"/>
    </xf>
    <xf numFmtId="165" fontId="38" fillId="0" borderId="23" xfId="3" applyNumberFormat="1" applyFont="1" applyBorder="1" applyAlignment="1">
      <alignment horizontal="center" vertical="center"/>
    </xf>
    <xf numFmtId="165" fontId="38" fillId="0" borderId="29" xfId="3" applyNumberFormat="1" applyFont="1" applyBorder="1" applyAlignment="1">
      <alignment horizontal="center" vertical="center"/>
    </xf>
    <xf numFmtId="165" fontId="38" fillId="3" borderId="23" xfId="3" applyNumberFormat="1" applyFont="1" applyFill="1" applyBorder="1" applyAlignment="1">
      <alignment horizontal="center" vertical="center"/>
    </xf>
    <xf numFmtId="165" fontId="39" fillId="0" borderId="23" xfId="3" applyNumberFormat="1" applyFont="1" applyBorder="1" applyAlignment="1">
      <alignment horizontal="center" vertical="center"/>
    </xf>
    <xf numFmtId="165" fontId="40" fillId="0" borderId="2" xfId="3" applyNumberFormat="1" applyFont="1" applyBorder="1" applyAlignment="1">
      <alignment vertical="center"/>
    </xf>
    <xf numFmtId="3" fontId="41" fillId="0" borderId="26" xfId="3" applyNumberFormat="1" applyFont="1" applyBorder="1" applyAlignment="1">
      <alignment vertical="center"/>
    </xf>
    <xf numFmtId="3" fontId="41" fillId="0" borderId="23" xfId="3" applyNumberFormat="1" applyFont="1" applyBorder="1" applyAlignment="1">
      <alignment vertical="center"/>
    </xf>
    <xf numFmtId="3" fontId="41" fillId="3" borderId="23" xfId="3" applyNumberFormat="1" applyFont="1" applyFill="1" applyBorder="1" applyAlignment="1">
      <alignment vertical="center"/>
    </xf>
    <xf numFmtId="165" fontId="41" fillId="0" borderId="30" xfId="3" applyNumberFormat="1" applyFont="1" applyBorder="1" applyAlignment="1">
      <alignment horizontal="center" vertical="center"/>
    </xf>
    <xf numFmtId="0" fontId="42" fillId="0" borderId="0" xfId="3" applyFont="1" applyAlignment="1">
      <alignment vertical="center" wrapText="1"/>
    </xf>
    <xf numFmtId="165" fontId="43" fillId="0" borderId="2" xfId="3" applyNumberFormat="1" applyFont="1" applyBorder="1" applyAlignment="1">
      <alignment vertical="center"/>
    </xf>
    <xf numFmtId="0" fontId="44" fillId="0" borderId="26" xfId="3" applyFont="1" applyBorder="1" applyAlignment="1">
      <alignment vertical="center"/>
    </xf>
    <xf numFmtId="3" fontId="44" fillId="0" borderId="23" xfId="3" applyNumberFormat="1" applyFont="1" applyBorder="1" applyAlignment="1">
      <alignment vertical="center"/>
    </xf>
    <xf numFmtId="3" fontId="44" fillId="3" borderId="23" xfId="3" applyNumberFormat="1" applyFont="1" applyFill="1" applyBorder="1" applyAlignment="1">
      <alignment vertical="center"/>
    </xf>
    <xf numFmtId="3" fontId="44" fillId="3" borderId="24" xfId="3" applyNumberFormat="1" applyFont="1" applyFill="1" applyBorder="1" applyAlignment="1">
      <alignment vertical="center"/>
    </xf>
    <xf numFmtId="165" fontId="44" fillId="0" borderId="2" xfId="3" applyNumberFormat="1" applyFont="1" applyBorder="1" applyAlignment="1">
      <alignment horizontal="center" vertical="center"/>
    </xf>
    <xf numFmtId="0" fontId="45" fillId="0" borderId="0" xfId="3" applyFont="1" applyAlignment="1">
      <alignment vertical="center" wrapText="1"/>
    </xf>
    <xf numFmtId="165" fontId="35" fillId="0" borderId="26" xfId="3" applyNumberFormat="1" applyFont="1" applyBorder="1" applyAlignment="1">
      <alignment vertical="center"/>
    </xf>
    <xf numFmtId="0" fontId="46" fillId="0" borderId="0" xfId="3" applyFont="1" applyAlignment="1">
      <alignment vertical="center" wrapText="1"/>
    </xf>
    <xf numFmtId="0" fontId="47" fillId="0" borderId="0" xfId="3" applyFont="1" applyAlignment="1">
      <alignment horizontal="center" wrapText="1"/>
    </xf>
    <xf numFmtId="0" fontId="47" fillId="8" borderId="0" xfId="3" applyFont="1" applyFill="1" applyAlignment="1">
      <alignment horizontal="center" wrapText="1"/>
    </xf>
    <xf numFmtId="0" fontId="49" fillId="3" borderId="2" xfId="3" applyFont="1" applyFill="1" applyBorder="1" applyAlignment="1">
      <alignment horizontal="center" vertical="center" wrapText="1"/>
    </xf>
    <xf numFmtId="0" fontId="50" fillId="3" borderId="2" xfId="3" applyFont="1" applyFill="1" applyBorder="1" applyAlignment="1">
      <alignment horizontal="center" vertical="center" wrapText="1"/>
    </xf>
    <xf numFmtId="0" fontId="51" fillId="0" borderId="32" xfId="3" applyFont="1" applyBorder="1" applyAlignment="1">
      <alignment wrapText="1"/>
    </xf>
    <xf numFmtId="0" fontId="11" fillId="0" borderId="2" xfId="3" applyFont="1" applyBorder="1" applyAlignment="1">
      <alignment horizontal="center" vertical="center" wrapText="1"/>
    </xf>
    <xf numFmtId="0" fontId="11" fillId="0" borderId="2" xfId="3" applyFont="1" applyBorder="1" applyAlignment="1">
      <alignment vertical="center" wrapText="1"/>
    </xf>
    <xf numFmtId="0" fontId="51" fillId="0" borderId="33" xfId="3" applyFont="1" applyBorder="1" applyAlignment="1">
      <alignment wrapText="1"/>
    </xf>
    <xf numFmtId="0" fontId="51" fillId="0" borderId="34" xfId="3" applyFont="1" applyBorder="1" applyAlignment="1">
      <alignment wrapText="1"/>
    </xf>
    <xf numFmtId="0" fontId="50" fillId="3" borderId="5" xfId="3" applyFont="1" applyFill="1" applyBorder="1" applyAlignment="1">
      <alignment horizontal="center" vertical="center" wrapText="1"/>
    </xf>
    <xf numFmtId="0" fontId="11" fillId="0" borderId="5" xfId="3" applyFont="1" applyBorder="1" applyAlignment="1">
      <alignment horizontal="center" vertical="center" wrapText="1"/>
    </xf>
    <xf numFmtId="0" fontId="1" fillId="0" borderId="0" xfId="3"/>
    <xf numFmtId="0" fontId="55" fillId="16" borderId="23" xfId="3" applyFont="1" applyFill="1" applyBorder="1" applyAlignment="1">
      <alignment horizontal="center" vertical="center"/>
    </xf>
    <xf numFmtId="0" fontId="56" fillId="16" borderId="23" xfId="3" applyFont="1" applyFill="1" applyBorder="1" applyAlignment="1">
      <alignment horizontal="center" vertical="center" wrapText="1"/>
    </xf>
    <xf numFmtId="0" fontId="52" fillId="0" borderId="23" xfId="3" applyFont="1" applyBorder="1" applyAlignment="1">
      <alignment horizontal="center" vertical="center"/>
    </xf>
    <xf numFmtId="3" fontId="57" fillId="0" borderId="23" xfId="3" applyNumberFormat="1" applyFont="1" applyBorder="1" applyAlignment="1">
      <alignment horizontal="right" vertical="center"/>
    </xf>
    <xf numFmtId="0" fontId="1" fillId="0" borderId="0" xfId="3" applyAlignment="1">
      <alignment vertical="center"/>
    </xf>
    <xf numFmtId="0" fontId="58" fillId="17" borderId="23" xfId="3" applyFont="1" applyFill="1" applyBorder="1" applyAlignment="1">
      <alignment horizontal="center" vertical="center"/>
    </xf>
    <xf numFmtId="3" fontId="57" fillId="17" borderId="23" xfId="3" applyNumberFormat="1" applyFont="1" applyFill="1" applyBorder="1" applyAlignment="1">
      <alignment horizontal="right" vertical="center"/>
    </xf>
    <xf numFmtId="0" fontId="58" fillId="18" borderId="23" xfId="3" applyFont="1" applyFill="1" applyBorder="1" applyAlignment="1">
      <alignment horizontal="center" vertical="center"/>
    </xf>
    <xf numFmtId="3" fontId="57" fillId="19" borderId="23" xfId="3" applyNumberFormat="1" applyFont="1" applyFill="1" applyBorder="1" applyAlignment="1">
      <alignment horizontal="right" vertical="center"/>
    </xf>
    <xf numFmtId="3" fontId="60" fillId="0" borderId="23" xfId="3" applyNumberFormat="1" applyFont="1" applyBorder="1" applyAlignment="1">
      <alignment horizontal="right" vertical="center"/>
    </xf>
    <xf numFmtId="9" fontId="60" fillId="18" borderId="23" xfId="3" applyNumberFormat="1" applyFont="1" applyFill="1" applyBorder="1" applyAlignment="1">
      <alignment horizontal="right" vertical="center"/>
    </xf>
    <xf numFmtId="9" fontId="57" fillId="20" borderId="23" xfId="3" applyNumberFormat="1" applyFont="1" applyFill="1" applyBorder="1" applyAlignment="1">
      <alignment horizontal="right" vertical="center"/>
    </xf>
    <xf numFmtId="0" fontId="30" fillId="13" borderId="26" xfId="3" applyFont="1" applyFill="1" applyBorder="1" applyAlignment="1">
      <alignment vertical="center" wrapText="1"/>
    </xf>
    <xf numFmtId="9" fontId="62" fillId="0" borderId="0" xfId="4" applyFont="1" applyAlignment="1">
      <alignment horizontal="center" wrapText="1"/>
    </xf>
    <xf numFmtId="0" fontId="63" fillId="0" borderId="0" xfId="3" applyFont="1" applyAlignment="1">
      <alignment wrapText="1"/>
    </xf>
    <xf numFmtId="0" fontId="63" fillId="0" borderId="0" xfId="3" applyFont="1" applyAlignment="1">
      <alignment horizontal="center" wrapText="1"/>
    </xf>
    <xf numFmtId="165" fontId="25" fillId="9" borderId="23" xfId="3" applyNumberFormat="1" applyFont="1" applyFill="1" applyBorder="1" applyAlignment="1">
      <alignment horizontal="center" vertical="center" wrapText="1"/>
    </xf>
    <xf numFmtId="0" fontId="64" fillId="21" borderId="9" xfId="3" applyFont="1" applyFill="1" applyBorder="1" applyAlignment="1">
      <alignment horizontal="center" vertical="center" wrapText="1"/>
    </xf>
    <xf numFmtId="165" fontId="10" fillId="0" borderId="40" xfId="3" applyNumberFormat="1" applyFont="1" applyBorder="1" applyAlignment="1">
      <alignment vertical="center" wrapText="1"/>
    </xf>
    <xf numFmtId="0" fontId="18" fillId="2" borderId="21" xfId="3" applyFont="1" applyFill="1" applyBorder="1" applyAlignment="1">
      <alignment vertical="center" wrapText="1"/>
    </xf>
    <xf numFmtId="166" fontId="19" fillId="2" borderId="21" xfId="3" applyNumberFormat="1" applyFont="1" applyFill="1" applyBorder="1" applyAlignment="1">
      <alignment vertical="center" wrapText="1"/>
    </xf>
    <xf numFmtId="166" fontId="10" fillId="2" borderId="21" xfId="3" applyNumberFormat="1" applyFont="1" applyFill="1" applyBorder="1" applyAlignment="1">
      <alignment vertical="center" wrapText="1"/>
    </xf>
    <xf numFmtId="0" fontId="17" fillId="2" borderId="27" xfId="3" applyFont="1" applyFill="1" applyBorder="1" applyAlignment="1">
      <alignment horizontal="center" vertical="center" wrapText="1"/>
    </xf>
    <xf numFmtId="0" fontId="17" fillId="2" borderId="29" xfId="3" applyFont="1" applyFill="1" applyBorder="1" applyAlignment="1">
      <alignment horizontal="center" vertical="center" wrapText="1"/>
    </xf>
    <xf numFmtId="0" fontId="20" fillId="2" borderId="22" xfId="3" applyFont="1" applyFill="1" applyBorder="1" applyAlignment="1">
      <alignment horizontal="left" vertical="center"/>
    </xf>
    <xf numFmtId="167" fontId="17" fillId="2" borderId="21" xfId="5" applyNumberFormat="1" applyFont="1" applyFill="1" applyBorder="1" applyAlignment="1">
      <alignment horizontal="center" vertical="center" wrapText="1"/>
    </xf>
    <xf numFmtId="166" fontId="17" fillId="6" borderId="2" xfId="3" applyNumberFormat="1" applyFont="1" applyFill="1" applyBorder="1" applyAlignment="1">
      <alignment horizontal="center" vertical="center" wrapText="1"/>
    </xf>
    <xf numFmtId="0" fontId="9" fillId="0" borderId="40" xfId="3" applyFont="1" applyBorder="1" applyAlignment="1">
      <alignment horizontal="left" vertical="center" wrapText="1"/>
    </xf>
    <xf numFmtId="0" fontId="69" fillId="16" borderId="23" xfId="3" applyFont="1" applyFill="1" applyBorder="1" applyAlignment="1">
      <alignment horizontal="center" vertical="center"/>
    </xf>
    <xf numFmtId="0" fontId="69" fillId="16" borderId="23" xfId="3" applyFont="1" applyFill="1" applyBorder="1" applyAlignment="1">
      <alignment horizontal="center" vertical="center" wrapText="1"/>
    </xf>
    <xf numFmtId="165" fontId="71" fillId="9" borderId="2" xfId="3" applyNumberFormat="1" applyFont="1" applyFill="1" applyBorder="1" applyAlignment="1">
      <alignment horizontal="center" vertical="center"/>
    </xf>
    <xf numFmtId="165" fontId="70" fillId="9" borderId="2" xfId="3" applyNumberFormat="1" applyFont="1" applyFill="1" applyBorder="1" applyAlignment="1">
      <alignment horizontal="center" vertical="center"/>
    </xf>
    <xf numFmtId="165" fontId="26" fillId="0" borderId="2" xfId="3" applyNumberFormat="1" applyFont="1" applyBorder="1" applyAlignment="1">
      <alignment horizontal="left" vertical="center"/>
    </xf>
    <xf numFmtId="165" fontId="26" fillId="0" borderId="27" xfId="3" applyNumberFormat="1" applyFont="1" applyBorder="1" applyAlignment="1">
      <alignment horizontal="left" vertical="center"/>
    </xf>
    <xf numFmtId="165" fontId="26" fillId="0" borderId="28" xfId="3" applyNumberFormat="1" applyFont="1" applyBorder="1" applyAlignment="1">
      <alignment horizontal="left" vertical="center"/>
    </xf>
    <xf numFmtId="165" fontId="26" fillId="0" borderId="29" xfId="3" applyNumberFormat="1" applyFont="1" applyBorder="1" applyAlignment="1">
      <alignment horizontal="left" vertical="center"/>
    </xf>
    <xf numFmtId="165" fontId="26" fillId="0" borderId="23" xfId="3" applyNumberFormat="1" applyFont="1" applyBorder="1" applyAlignment="1">
      <alignment horizontal="left" vertical="center"/>
    </xf>
    <xf numFmtId="165" fontId="26" fillId="0" borderId="30" xfId="3" applyNumberFormat="1" applyFont="1" applyBorder="1" applyAlignment="1">
      <alignment horizontal="left" vertical="center"/>
    </xf>
    <xf numFmtId="167" fontId="69" fillId="0" borderId="23" xfId="5" applyNumberFormat="1" applyFont="1" applyFill="1" applyBorder="1" applyAlignment="1">
      <alignment horizontal="center" vertical="center"/>
    </xf>
    <xf numFmtId="0" fontId="67" fillId="0" borderId="0" xfId="3" applyFont="1" applyFill="1" applyBorder="1" applyAlignment="1">
      <alignment horizontal="left" vertical="center"/>
    </xf>
    <xf numFmtId="167" fontId="69" fillId="0" borderId="0" xfId="5" applyNumberFormat="1" applyFont="1" applyFill="1" applyBorder="1" applyAlignment="1">
      <alignment horizontal="right" vertical="center"/>
    </xf>
    <xf numFmtId="0" fontId="1" fillId="0" borderId="0" xfId="3" applyAlignment="1">
      <alignment horizontal="center" vertical="center"/>
    </xf>
    <xf numFmtId="0" fontId="1" fillId="3" borderId="0" xfId="3" applyFill="1" applyAlignment="1">
      <alignment vertical="center"/>
    </xf>
    <xf numFmtId="0" fontId="73" fillId="3" borderId="0" xfId="3" applyFont="1" applyFill="1" applyAlignment="1">
      <alignment horizontal="center" vertical="center"/>
    </xf>
    <xf numFmtId="0" fontId="74" fillId="3" borderId="0" xfId="3" applyFont="1" applyFill="1" applyAlignment="1">
      <alignment horizontal="center" vertical="center"/>
    </xf>
    <xf numFmtId="0" fontId="50" fillId="3" borderId="0" xfId="3" applyFont="1" applyFill="1" applyAlignment="1">
      <alignment vertical="center"/>
    </xf>
    <xf numFmtId="9" fontId="29" fillId="22" borderId="2" xfId="3" applyNumberFormat="1" applyFont="1" applyFill="1" applyBorder="1" applyAlignment="1">
      <alignment horizontal="center" vertical="center"/>
    </xf>
    <xf numFmtId="0" fontId="15" fillId="3" borderId="13" xfId="3" applyFont="1" applyFill="1" applyBorder="1" applyAlignment="1">
      <alignment horizontal="center" vertical="center" wrapText="1"/>
    </xf>
    <xf numFmtId="0" fontId="52" fillId="0" borderId="23" xfId="3" applyFont="1" applyFill="1" applyBorder="1" applyAlignment="1">
      <alignment horizontal="center" vertical="center"/>
    </xf>
    <xf numFmtId="165" fontId="77" fillId="23" borderId="28" xfId="3" applyNumberFormat="1" applyFont="1" applyFill="1" applyBorder="1" applyAlignment="1">
      <alignment horizontal="left"/>
    </xf>
    <xf numFmtId="165" fontId="78" fillId="23" borderId="26" xfId="3" applyNumberFormat="1" applyFont="1" applyFill="1" applyBorder="1" applyAlignment="1">
      <alignment horizontal="center" vertical="center"/>
    </xf>
    <xf numFmtId="165" fontId="78" fillId="23" borderId="23" xfId="3" applyNumberFormat="1" applyFont="1" applyFill="1" applyBorder="1" applyAlignment="1">
      <alignment horizontal="right" vertical="center"/>
    </xf>
    <xf numFmtId="9" fontId="78" fillId="23" borderId="23" xfId="3" applyNumberFormat="1" applyFont="1" applyFill="1" applyBorder="1" applyAlignment="1">
      <alignment horizontal="center" vertical="center"/>
    </xf>
    <xf numFmtId="167" fontId="78" fillId="23" borderId="23" xfId="5" applyNumberFormat="1" applyFont="1" applyFill="1" applyBorder="1" applyAlignment="1">
      <alignment vertical="center"/>
    </xf>
    <xf numFmtId="165" fontId="79" fillId="23" borderId="23" xfId="3" applyNumberFormat="1" applyFont="1" applyFill="1" applyBorder="1" applyAlignment="1">
      <alignment horizontal="center"/>
    </xf>
    <xf numFmtId="9" fontId="80" fillId="24" borderId="2" xfId="3" applyNumberFormat="1" applyFont="1" applyFill="1" applyBorder="1" applyAlignment="1">
      <alignment horizontal="center" vertical="center"/>
    </xf>
    <xf numFmtId="0" fontId="81" fillId="23" borderId="0" xfId="3" applyFont="1" applyFill="1" applyAlignment="1">
      <alignment wrapText="1"/>
    </xf>
    <xf numFmtId="0" fontId="81" fillId="0" borderId="0" xfId="3" applyFont="1" applyAlignment="1">
      <alignment wrapText="1"/>
    </xf>
    <xf numFmtId="0" fontId="11" fillId="0" borderId="2" xfId="0" applyFont="1" applyBorder="1" applyAlignment="1">
      <alignment vertical="center" wrapText="1"/>
    </xf>
    <xf numFmtId="0" fontId="82" fillId="0" borderId="2" xfId="0" applyFont="1" applyBorder="1" applyAlignment="1">
      <alignment vertical="center" wrapText="1"/>
    </xf>
    <xf numFmtId="0" fontId="82" fillId="0" borderId="21" xfId="0" applyFont="1" applyBorder="1" applyAlignment="1">
      <alignment vertical="center" wrapText="1"/>
    </xf>
    <xf numFmtId="0" fontId="1" fillId="0" borderId="2" xfId="3" applyFont="1" applyBorder="1" applyAlignment="1">
      <alignment wrapText="1"/>
    </xf>
    <xf numFmtId="0" fontId="11" fillId="8" borderId="2" xfId="0" applyFont="1" applyFill="1" applyBorder="1" applyAlignment="1">
      <alignment vertical="center" wrapText="1"/>
    </xf>
    <xf numFmtId="165" fontId="68" fillId="0" borderId="18" xfId="3" applyNumberFormat="1" applyFont="1" applyBorder="1" applyAlignment="1">
      <alignment horizontal="left" vertical="center" wrapText="1"/>
    </xf>
    <xf numFmtId="165" fontId="68" fillId="0" borderId="19" xfId="3" applyNumberFormat="1" applyFont="1" applyBorder="1" applyAlignment="1">
      <alignment horizontal="left" vertical="center" wrapText="1"/>
    </xf>
    <xf numFmtId="165" fontId="68" fillId="0" borderId="20" xfId="3" applyNumberFormat="1" applyFont="1" applyBorder="1" applyAlignment="1">
      <alignment horizontal="left" vertical="center" wrapText="1"/>
    </xf>
    <xf numFmtId="165" fontId="68" fillId="0" borderId="18" xfId="3" applyNumberFormat="1" applyFont="1" applyBorder="1" applyAlignment="1">
      <alignment horizontal="center" vertical="center" wrapText="1"/>
    </xf>
    <xf numFmtId="165" fontId="68" fillId="0" borderId="19" xfId="3" applyNumberFormat="1" applyFont="1" applyBorder="1" applyAlignment="1">
      <alignment horizontal="center" vertical="center" wrapText="1"/>
    </xf>
    <xf numFmtId="165" fontId="68" fillId="0" borderId="20" xfId="3" applyNumberFormat="1" applyFont="1" applyBorder="1" applyAlignment="1">
      <alignment horizontal="center" vertical="center" wrapText="1"/>
    </xf>
    <xf numFmtId="0" fontId="65" fillId="0" borderId="18" xfId="3" applyFont="1" applyBorder="1" applyAlignment="1">
      <alignment horizontal="left" vertical="center" wrapText="1"/>
    </xf>
    <xf numFmtId="0" fontId="65" fillId="0" borderId="19" xfId="3" applyFont="1" applyBorder="1" applyAlignment="1">
      <alignment horizontal="left" vertical="center" wrapText="1"/>
    </xf>
    <xf numFmtId="0" fontId="65" fillId="0" borderId="20" xfId="3" applyFont="1" applyBorder="1" applyAlignment="1">
      <alignment horizontal="left" vertical="center" wrapText="1"/>
    </xf>
    <xf numFmtId="0" fontId="2" fillId="0" borderId="0" xfId="3" applyFont="1" applyBorder="1" applyAlignment="1">
      <alignment horizontal="center" vertical="center"/>
    </xf>
    <xf numFmtId="0" fontId="2" fillId="0" borderId="1" xfId="3" applyFont="1" applyBorder="1" applyAlignment="1">
      <alignment horizontal="center" vertical="center"/>
    </xf>
    <xf numFmtId="0" fontId="3" fillId="0" borderId="2" xfId="3" applyFont="1" applyBorder="1" applyAlignment="1">
      <alignment horizontal="left" vertical="center" wrapText="1"/>
    </xf>
    <xf numFmtId="0" fontId="3" fillId="0" borderId="3" xfId="3" applyFont="1" applyBorder="1" applyAlignment="1">
      <alignment horizontal="left" vertical="center" wrapText="1"/>
    </xf>
    <xf numFmtId="0" fontId="3" fillId="0" borderId="4" xfId="3" applyFont="1" applyBorder="1" applyAlignment="1">
      <alignment horizontal="left" vertical="center" wrapText="1"/>
    </xf>
    <xf numFmtId="0" fontId="3" fillId="0" borderId="5" xfId="3" applyFont="1" applyBorder="1" applyAlignment="1">
      <alignment horizontal="left" vertical="center" wrapText="1"/>
    </xf>
    <xf numFmtId="0" fontId="64" fillId="21" borderId="10" xfId="3" applyFont="1" applyFill="1" applyBorder="1" applyAlignment="1">
      <alignment horizontal="center" vertical="center" wrapText="1"/>
    </xf>
    <xf numFmtId="0" fontId="64" fillId="21" borderId="11" xfId="3" applyFont="1" applyFill="1" applyBorder="1" applyAlignment="1">
      <alignment horizontal="center" vertical="center" wrapText="1"/>
    </xf>
    <xf numFmtId="0" fontId="64" fillId="21" borderId="12" xfId="3" applyFont="1" applyFill="1" applyBorder="1" applyAlignment="1">
      <alignment horizontal="center" vertical="center" wrapText="1"/>
    </xf>
    <xf numFmtId="0" fontId="3" fillId="0" borderId="0" xfId="3" applyFont="1" applyBorder="1" applyAlignment="1">
      <alignment horizontal="center" vertical="center" wrapText="1"/>
    </xf>
    <xf numFmtId="0" fontId="4" fillId="0" borderId="0" xfId="3" applyFont="1" applyBorder="1" applyAlignment="1">
      <alignment wrapText="1"/>
    </xf>
    <xf numFmtId="0" fontId="3" fillId="0" borderId="6" xfId="3" applyFont="1" applyBorder="1" applyAlignment="1">
      <alignment horizontal="left" vertical="center" wrapText="1"/>
    </xf>
    <xf numFmtId="0" fontId="3" fillId="0" borderId="7" xfId="3" applyFont="1" applyBorder="1" applyAlignment="1">
      <alignment horizontal="left" vertical="center" wrapText="1"/>
    </xf>
    <xf numFmtId="0" fontId="3" fillId="0" borderId="8" xfId="3" applyFont="1" applyBorder="1" applyAlignment="1">
      <alignment horizontal="left" vertical="center" wrapText="1"/>
    </xf>
    <xf numFmtId="0" fontId="4" fillId="0" borderId="0" xfId="3" applyFont="1" applyBorder="1" applyAlignment="1">
      <alignment vertical="center" wrapText="1"/>
    </xf>
    <xf numFmtId="0" fontId="6" fillId="2" borderId="3" xfId="3" applyFont="1" applyFill="1" applyBorder="1" applyAlignment="1">
      <alignment horizontal="center" vertical="center" wrapText="1"/>
    </xf>
    <xf numFmtId="0" fontId="6" fillId="2" borderId="4" xfId="3" applyFont="1" applyFill="1" applyBorder="1" applyAlignment="1">
      <alignment horizontal="center" vertical="center" wrapText="1"/>
    </xf>
    <xf numFmtId="0" fontId="6" fillId="2" borderId="5" xfId="3" applyFont="1" applyFill="1" applyBorder="1" applyAlignment="1">
      <alignment horizontal="center" vertical="center" wrapText="1"/>
    </xf>
    <xf numFmtId="0" fontId="6" fillId="2" borderId="2" xfId="3" applyFont="1" applyFill="1" applyBorder="1" applyAlignment="1">
      <alignment horizontal="center" vertical="center" wrapText="1"/>
    </xf>
    <xf numFmtId="0" fontId="48" fillId="15" borderId="0" xfId="3" applyFont="1" applyFill="1" applyBorder="1" applyAlignment="1">
      <alignment horizontal="center" vertical="center" wrapText="1"/>
    </xf>
    <xf numFmtId="0" fontId="66" fillId="0" borderId="18" xfId="3" applyFont="1" applyBorder="1" applyAlignment="1">
      <alignment horizontal="left" vertical="center" wrapText="1"/>
    </xf>
    <xf numFmtId="0" fontId="66" fillId="0" borderId="19" xfId="3" applyFont="1" applyBorder="1" applyAlignment="1">
      <alignment horizontal="left" vertical="center" wrapText="1"/>
    </xf>
    <xf numFmtId="0" fontId="66" fillId="0" borderId="20" xfId="3" applyFont="1" applyBorder="1" applyAlignment="1">
      <alignment horizontal="left" vertical="center" wrapText="1"/>
    </xf>
    <xf numFmtId="0" fontId="83" fillId="0" borderId="14" xfId="3" applyFont="1" applyBorder="1" applyAlignment="1">
      <alignment horizontal="center" vertical="center" wrapText="1"/>
    </xf>
    <xf numFmtId="0" fontId="83" fillId="0" borderId="15" xfId="3" applyFont="1" applyBorder="1" applyAlignment="1">
      <alignment horizontal="center" vertical="center" wrapText="1"/>
    </xf>
    <xf numFmtId="0" fontId="83" fillId="0" borderId="16" xfId="3" applyFont="1" applyBorder="1" applyAlignment="1">
      <alignment horizontal="center" vertical="center" wrapText="1"/>
    </xf>
    <xf numFmtId="165" fontId="25" fillId="9" borderId="30" xfId="3" applyNumberFormat="1" applyFont="1" applyFill="1" applyBorder="1" applyAlignment="1">
      <alignment horizontal="center" vertical="center" wrapText="1"/>
    </xf>
    <xf numFmtId="165" fontId="25" fillId="9" borderId="29" xfId="3" applyNumberFormat="1" applyFont="1" applyFill="1" applyBorder="1" applyAlignment="1">
      <alignment horizontal="center" vertical="center" wrapText="1"/>
    </xf>
    <xf numFmtId="3" fontId="10" fillId="6" borderId="2" xfId="3" applyNumberFormat="1" applyFont="1" applyFill="1" applyBorder="1" applyAlignment="1">
      <alignment horizontal="center" vertical="center" wrapText="1"/>
    </xf>
    <xf numFmtId="0" fontId="4" fillId="0" borderId="2" xfId="3" applyFont="1" applyBorder="1" applyAlignment="1">
      <alignment wrapText="1"/>
    </xf>
    <xf numFmtId="0" fontId="17" fillId="6" borderId="2" xfId="3" applyFont="1" applyFill="1" applyBorder="1" applyAlignment="1">
      <alignment horizontal="center" vertical="center" wrapText="1"/>
    </xf>
    <xf numFmtId="165" fontId="23" fillId="9" borderId="2" xfId="3" applyNumberFormat="1" applyFont="1" applyFill="1" applyBorder="1" applyAlignment="1">
      <alignment horizontal="center" vertical="center"/>
    </xf>
    <xf numFmtId="0" fontId="21" fillId="0" borderId="2" xfId="3" applyFont="1" applyBorder="1" applyAlignment="1">
      <alignment horizontal="center" wrapText="1"/>
    </xf>
    <xf numFmtId="165" fontId="24" fillId="9" borderId="25" xfId="3" applyNumberFormat="1" applyFont="1" applyFill="1" applyBorder="1" applyAlignment="1">
      <alignment horizontal="center" vertical="center"/>
    </xf>
    <xf numFmtId="0" fontId="4" fillId="0" borderId="26" xfId="3" applyFont="1" applyBorder="1" applyAlignment="1">
      <alignment horizontal="center" wrapText="1"/>
    </xf>
    <xf numFmtId="165" fontId="35" fillId="14" borderId="24" xfId="3" applyNumberFormat="1" applyFont="1" applyFill="1" applyBorder="1" applyAlignment="1">
      <alignment horizontal="center" vertical="center"/>
    </xf>
    <xf numFmtId="0" fontId="30" fillId="0" borderId="25" xfId="3" applyFont="1" applyBorder="1" applyAlignment="1">
      <alignment vertical="center" wrapText="1"/>
    </xf>
    <xf numFmtId="0" fontId="48" fillId="15" borderId="35" xfId="3" applyFont="1" applyFill="1" applyBorder="1" applyAlignment="1">
      <alignment horizontal="center" vertical="center" wrapText="1"/>
    </xf>
    <xf numFmtId="0" fontId="49" fillId="3" borderId="2" xfId="3" applyFont="1" applyFill="1" applyBorder="1" applyAlignment="1">
      <alignment horizontal="center" vertical="center" wrapText="1"/>
    </xf>
    <xf numFmtId="0" fontId="49" fillId="3" borderId="2" xfId="3" applyFont="1" applyFill="1" applyBorder="1" applyAlignment="1">
      <alignment horizontal="center" vertical="center"/>
    </xf>
    <xf numFmtId="0" fontId="68" fillId="0" borderId="6" xfId="3" applyFont="1" applyBorder="1" applyAlignment="1">
      <alignment horizontal="left" vertical="top" wrapText="1" indent="1"/>
    </xf>
    <xf numFmtId="0" fontId="68" fillId="0" borderId="8" xfId="3" applyFont="1" applyBorder="1" applyAlignment="1">
      <alignment horizontal="left" vertical="top" indent="1"/>
    </xf>
    <xf numFmtId="0" fontId="68" fillId="0" borderId="17" xfId="3" applyFont="1" applyBorder="1" applyAlignment="1">
      <alignment horizontal="left" vertical="top" indent="1"/>
    </xf>
    <xf numFmtId="0" fontId="68" fillId="0" borderId="1" xfId="3" applyFont="1" applyBorder="1" applyAlignment="1">
      <alignment horizontal="left" vertical="top" indent="1"/>
    </xf>
    <xf numFmtId="0" fontId="68" fillId="0" borderId="36" xfId="3" applyFont="1" applyBorder="1" applyAlignment="1">
      <alignment horizontal="left" vertical="top" indent="1"/>
    </xf>
    <xf numFmtId="0" fontId="68" fillId="0" borderId="37" xfId="3" applyFont="1" applyBorder="1" applyAlignment="1">
      <alignment horizontal="left" vertical="top" indent="1"/>
    </xf>
    <xf numFmtId="0" fontId="68" fillId="0" borderId="6" xfId="3" applyFont="1" applyBorder="1" applyAlignment="1">
      <alignment horizontal="left" vertical="center" wrapText="1"/>
    </xf>
    <xf numFmtId="0" fontId="68" fillId="0" borderId="8" xfId="3" applyFont="1" applyBorder="1" applyAlignment="1">
      <alignment horizontal="left" vertical="center" wrapText="1"/>
    </xf>
    <xf numFmtId="0" fontId="68" fillId="0" borderId="17" xfId="3" applyFont="1" applyBorder="1" applyAlignment="1">
      <alignment horizontal="left" vertical="center" wrapText="1"/>
    </xf>
    <xf numFmtId="0" fontId="68" fillId="0" borderId="1" xfId="3" applyFont="1" applyBorder="1" applyAlignment="1">
      <alignment horizontal="left" vertical="center" wrapText="1"/>
    </xf>
    <xf numFmtId="0" fontId="68" fillId="0" borderId="36" xfId="3" applyFont="1" applyBorder="1" applyAlignment="1">
      <alignment horizontal="left" vertical="center" wrapText="1"/>
    </xf>
    <xf numFmtId="0" fontId="68" fillId="0" borderId="37" xfId="3" applyFont="1" applyBorder="1" applyAlignment="1">
      <alignment horizontal="left" vertical="center" wrapText="1"/>
    </xf>
    <xf numFmtId="165" fontId="70" fillId="9" borderId="30" xfId="3" applyNumberFormat="1" applyFont="1" applyFill="1" applyBorder="1" applyAlignment="1">
      <alignment horizontal="center" vertical="center" wrapText="1"/>
    </xf>
    <xf numFmtId="165" fontId="70" fillId="9" borderId="29" xfId="3" applyNumberFormat="1" applyFont="1" applyFill="1" applyBorder="1" applyAlignment="1">
      <alignment horizontal="center" vertical="center" wrapText="1"/>
    </xf>
    <xf numFmtId="0" fontId="73" fillId="3" borderId="31" xfId="3" applyFont="1" applyFill="1" applyBorder="1" applyAlignment="1">
      <alignment horizontal="center" vertical="center" wrapText="1"/>
    </xf>
    <xf numFmtId="0" fontId="59" fillId="0" borderId="30" xfId="3" applyFont="1" applyBorder="1" applyAlignment="1">
      <alignment horizontal="center" vertical="center"/>
    </xf>
    <xf numFmtId="0" fontId="61" fillId="0" borderId="38" xfId="3" applyFont="1" applyBorder="1" applyAlignment="1">
      <alignment vertical="center" wrapText="1"/>
    </xf>
    <xf numFmtId="0" fontId="52" fillId="0" borderId="30" xfId="3" applyFont="1" applyBorder="1" applyAlignment="1">
      <alignment horizontal="center" vertical="center"/>
    </xf>
    <xf numFmtId="0" fontId="61" fillId="0" borderId="39" xfId="3" applyFont="1" applyBorder="1" applyAlignment="1">
      <alignment vertical="center" wrapText="1"/>
    </xf>
    <xf numFmtId="165" fontId="56" fillId="9" borderId="2" xfId="3" applyNumberFormat="1" applyFont="1" applyFill="1" applyBorder="1" applyAlignment="1">
      <alignment horizontal="center" vertical="center"/>
    </xf>
    <xf numFmtId="0" fontId="72" fillId="0" borderId="2" xfId="3" applyFont="1" applyBorder="1" applyAlignment="1">
      <alignment horizontal="center" vertical="center" wrapText="1"/>
    </xf>
    <xf numFmtId="0" fontId="51" fillId="0" borderId="41" xfId="3" applyFont="1" applyBorder="1" applyAlignment="1">
      <alignment wrapText="1"/>
    </xf>
  </cellXfs>
  <cellStyles count="10">
    <cellStyle name="Comma" xfId="1" builtinId="3"/>
    <cellStyle name="Comma 2" xfId="6"/>
    <cellStyle name="Comma 2 2" xfId="7"/>
    <cellStyle name="Comma 3" xfId="5"/>
    <cellStyle name="Normal" xfId="0" builtinId="0"/>
    <cellStyle name="Normal 2" xfId="8"/>
    <cellStyle name="Normal 3" xfId="3"/>
    <cellStyle name="Percent" xfId="2" builtinId="5"/>
    <cellStyle name="Percent 2" xfId="9"/>
    <cellStyle name="Percent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4"/>
  <sheetViews>
    <sheetView tabSelected="1" zoomScaleNormal="100" workbookViewId="0">
      <pane xSplit="1" topLeftCell="B1" activePane="topRight" state="frozen"/>
      <selection activeCell="E11" sqref="E11:G12"/>
      <selection pane="topRight" activeCell="C69" sqref="C69:D74"/>
    </sheetView>
  </sheetViews>
  <sheetFormatPr defaultColWidth="12.5703125" defaultRowHeight="12.75" customHeight="1"/>
  <cols>
    <col min="1" max="1" width="32.140625" style="68" customWidth="1"/>
    <col min="2" max="2" width="18.42578125" style="4" customWidth="1"/>
    <col min="3" max="3" width="18.5703125" style="4" customWidth="1"/>
    <col min="4" max="4" width="17.85546875" style="4" customWidth="1"/>
    <col min="5" max="5" width="17.42578125" style="4" customWidth="1"/>
    <col min="6" max="6" width="21.42578125" style="4" customWidth="1"/>
    <col min="7" max="7" width="21.5703125" style="3" customWidth="1"/>
    <col min="8" max="8" width="13.140625" style="4" customWidth="1"/>
    <col min="9" max="9" width="16.7109375" style="4" customWidth="1"/>
    <col min="10" max="10" width="13.42578125" style="13" customWidth="1"/>
    <col min="11" max="11" width="20.85546875" style="4" customWidth="1"/>
    <col min="12" max="12" width="14.5703125" style="4" customWidth="1"/>
    <col min="13" max="13" width="14.7109375" style="4" customWidth="1"/>
    <col min="14" max="14" width="13.5703125" style="4" customWidth="1"/>
    <col min="15" max="16384" width="12.5703125" style="4"/>
  </cols>
  <sheetData>
    <row r="1" spans="1:19" ht="15" customHeight="1">
      <c r="A1" s="182" t="s">
        <v>106</v>
      </c>
      <c r="B1" s="182"/>
      <c r="C1" s="182"/>
      <c r="D1" s="182"/>
      <c r="E1" s="182"/>
      <c r="F1" s="182"/>
      <c r="G1" s="183"/>
      <c r="H1" s="1"/>
      <c r="I1" s="1"/>
      <c r="J1" s="2"/>
      <c r="K1" s="1"/>
      <c r="L1" s="1"/>
      <c r="M1" s="1"/>
      <c r="N1" s="1"/>
      <c r="O1" s="1"/>
      <c r="P1" s="1"/>
      <c r="Q1" s="1"/>
      <c r="R1" s="1"/>
      <c r="S1" s="3"/>
    </row>
    <row r="2" spans="1:19" ht="15" customHeight="1">
      <c r="A2" s="182"/>
      <c r="B2" s="182"/>
      <c r="C2" s="182"/>
      <c r="D2" s="182"/>
      <c r="E2" s="182"/>
      <c r="F2" s="182"/>
      <c r="G2" s="183"/>
      <c r="H2" s="1"/>
      <c r="I2" s="1"/>
      <c r="J2" s="2"/>
      <c r="K2" s="1"/>
      <c r="L2" s="1"/>
      <c r="M2" s="1"/>
      <c r="N2" s="1"/>
      <c r="O2" s="1"/>
      <c r="P2" s="1"/>
      <c r="Q2" s="1"/>
      <c r="R2" s="1"/>
      <c r="S2" s="3"/>
    </row>
    <row r="3" spans="1:19" ht="24.75" customHeight="1">
      <c r="A3" s="184" t="s">
        <v>107</v>
      </c>
      <c r="B3" s="184"/>
      <c r="C3" s="184"/>
      <c r="D3" s="184"/>
      <c r="E3" s="185" t="s">
        <v>92</v>
      </c>
      <c r="F3" s="186"/>
      <c r="G3" s="187"/>
      <c r="H3" s="5"/>
      <c r="I3" s="5"/>
      <c r="J3" s="6"/>
      <c r="K3" s="5"/>
      <c r="L3" s="5"/>
      <c r="M3" s="5"/>
      <c r="N3" s="5"/>
      <c r="O3" s="5"/>
      <c r="P3" s="7"/>
      <c r="Q3" s="191"/>
      <c r="R3" s="192"/>
      <c r="S3" s="3"/>
    </row>
    <row r="4" spans="1:19" s="12" customFormat="1" ht="32.25" customHeight="1">
      <c r="A4" s="184" t="s">
        <v>91</v>
      </c>
      <c r="B4" s="184"/>
      <c r="C4" s="184"/>
      <c r="D4" s="184"/>
      <c r="E4" s="193" t="s">
        <v>93</v>
      </c>
      <c r="F4" s="194"/>
      <c r="G4" s="195"/>
      <c r="H4" s="8"/>
      <c r="I4" s="8"/>
      <c r="J4" s="9"/>
      <c r="K4" s="8"/>
      <c r="L4" s="8"/>
      <c r="M4" s="8"/>
      <c r="N4" s="8"/>
      <c r="O4" s="8"/>
      <c r="P4" s="10"/>
      <c r="Q4" s="191"/>
      <c r="R4" s="196"/>
      <c r="S4" s="11"/>
    </row>
    <row r="5" spans="1:19" ht="17.25" customHeight="1">
      <c r="A5" s="197" t="s">
        <v>129</v>
      </c>
      <c r="B5" s="198"/>
      <c r="C5" s="198"/>
      <c r="D5" s="199"/>
      <c r="E5" s="200" t="s">
        <v>0</v>
      </c>
      <c r="F5" s="200"/>
      <c r="G5" s="200"/>
      <c r="H5" s="13"/>
      <c r="J5" s="4"/>
    </row>
    <row r="6" spans="1:19" s="15" customFormat="1" ht="35.25" customHeight="1">
      <c r="A6" s="127" t="s">
        <v>1</v>
      </c>
      <c r="B6" s="127" t="s">
        <v>116</v>
      </c>
      <c r="C6" s="127" t="s">
        <v>130</v>
      </c>
      <c r="D6" s="127" t="s">
        <v>131</v>
      </c>
      <c r="E6" s="188"/>
      <c r="F6" s="189"/>
      <c r="G6" s="190"/>
      <c r="H6" s="14"/>
      <c r="J6" s="16"/>
    </row>
    <row r="7" spans="1:19" s="12" customFormat="1" ht="27.75" customHeight="1">
      <c r="A7" s="17" t="s">
        <v>2</v>
      </c>
      <c r="B7" s="18">
        <v>460000000</v>
      </c>
      <c r="C7" s="18">
        <v>520000000</v>
      </c>
      <c r="D7" s="18">
        <v>550000000</v>
      </c>
      <c r="E7" s="173" t="s">
        <v>71</v>
      </c>
      <c r="F7" s="174"/>
      <c r="G7" s="175"/>
      <c r="H7" s="19"/>
      <c r="J7" s="20"/>
    </row>
    <row r="8" spans="1:19" s="12" customFormat="1" ht="27.75" customHeight="1">
      <c r="A8" s="17" t="s">
        <v>94</v>
      </c>
      <c r="B8" s="18">
        <v>471999500</v>
      </c>
      <c r="C8" s="18">
        <v>517953500</v>
      </c>
      <c r="D8" s="18">
        <v>476703500</v>
      </c>
      <c r="E8" s="173" t="s">
        <v>132</v>
      </c>
      <c r="F8" s="174"/>
      <c r="G8" s="175"/>
      <c r="H8" s="19"/>
      <c r="J8" s="20"/>
    </row>
    <row r="9" spans="1:19" s="12" customFormat="1" ht="27.75" customHeight="1">
      <c r="A9" s="21" t="s">
        <v>3</v>
      </c>
      <c r="B9" s="22">
        <v>54</v>
      </c>
      <c r="C9" s="22">
        <v>491</v>
      </c>
      <c r="D9" s="22">
        <v>70</v>
      </c>
      <c r="E9" s="173" t="s">
        <v>73</v>
      </c>
      <c r="F9" s="174"/>
      <c r="G9" s="175"/>
      <c r="H9" s="19"/>
      <c r="J9" s="20"/>
    </row>
    <row r="10" spans="1:19" s="12" customFormat="1" ht="27.75" customHeight="1">
      <c r="A10" s="17" t="s">
        <v>4</v>
      </c>
      <c r="B10" s="23">
        <v>1633600</v>
      </c>
      <c r="C10" s="23">
        <v>7291600</v>
      </c>
      <c r="D10" s="23">
        <v>1497000</v>
      </c>
      <c r="E10" s="173" t="s">
        <v>133</v>
      </c>
      <c r="F10" s="174"/>
      <c r="G10" s="175"/>
      <c r="H10" s="19"/>
      <c r="J10" s="20"/>
    </row>
    <row r="11" spans="1:19" s="12" customFormat="1" ht="27.75" customHeight="1">
      <c r="A11" s="17" t="s">
        <v>5</v>
      </c>
      <c r="B11" s="24">
        <v>470730500</v>
      </c>
      <c r="C11" s="25">
        <v>517953500</v>
      </c>
      <c r="D11" s="24">
        <v>475905500</v>
      </c>
      <c r="E11" s="176"/>
      <c r="F11" s="177"/>
      <c r="G11" s="178"/>
      <c r="H11" s="19"/>
      <c r="J11" s="20"/>
    </row>
    <row r="12" spans="1:19" s="12" customFormat="1" ht="27.75" customHeight="1">
      <c r="A12" s="17" t="s">
        <v>60</v>
      </c>
      <c r="B12" s="26">
        <v>703000</v>
      </c>
      <c r="C12" s="26">
        <v>26000</v>
      </c>
      <c r="D12" s="26">
        <v>798000</v>
      </c>
      <c r="E12" s="173" t="s">
        <v>72</v>
      </c>
      <c r="F12" s="174"/>
      <c r="G12" s="175"/>
      <c r="H12" s="19"/>
      <c r="J12" s="20"/>
    </row>
    <row r="13" spans="1:19" ht="29.25" customHeight="1">
      <c r="A13" s="17" t="s">
        <v>9</v>
      </c>
      <c r="B13" s="26">
        <v>220000</v>
      </c>
      <c r="C13" s="26">
        <v>50000</v>
      </c>
      <c r="D13" s="26">
        <v>600000</v>
      </c>
      <c r="E13" s="173" t="s">
        <v>109</v>
      </c>
      <c r="F13" s="174"/>
      <c r="G13" s="175"/>
    </row>
    <row r="14" spans="1:19" ht="33" customHeight="1">
      <c r="A14" s="157" t="s">
        <v>90</v>
      </c>
      <c r="B14" s="27">
        <v>1.0260858695652173</v>
      </c>
      <c r="C14" s="27">
        <v>0.996</v>
      </c>
      <c r="D14" s="27">
        <v>0.89525916666666672</v>
      </c>
      <c r="E14" s="176"/>
      <c r="F14" s="177"/>
      <c r="G14" s="178"/>
      <c r="H14" s="28"/>
    </row>
    <row r="15" spans="1:19" ht="30.75" customHeight="1">
      <c r="A15" s="29" t="s">
        <v>88</v>
      </c>
      <c r="B15" s="30">
        <v>6187</v>
      </c>
      <c r="C15" s="30">
        <v>6401</v>
      </c>
      <c r="D15" s="30">
        <v>5707</v>
      </c>
      <c r="E15" s="179" t="s">
        <v>74</v>
      </c>
      <c r="F15" s="180"/>
      <c r="G15" s="181"/>
      <c r="H15" s="28"/>
    </row>
    <row r="16" spans="1:19" ht="30.75" customHeight="1">
      <c r="A16" s="29" t="s">
        <v>89</v>
      </c>
      <c r="B16" s="31">
        <v>78020.899999999994</v>
      </c>
      <c r="C16" s="31">
        <v>80918</v>
      </c>
      <c r="D16" s="31">
        <v>73736</v>
      </c>
      <c r="E16" s="202" t="s">
        <v>134</v>
      </c>
      <c r="F16" s="203"/>
      <c r="G16" s="204"/>
      <c r="H16" s="28"/>
    </row>
    <row r="17" spans="1:10" ht="30.75" customHeight="1">
      <c r="A17" s="32" t="s">
        <v>7</v>
      </c>
      <c r="B17" s="26">
        <v>461865500</v>
      </c>
      <c r="C17" s="26">
        <v>511733000</v>
      </c>
      <c r="D17" s="26">
        <v>416641500</v>
      </c>
      <c r="E17" s="179" t="s">
        <v>79</v>
      </c>
      <c r="F17" s="180"/>
      <c r="G17" s="181"/>
      <c r="H17" s="28"/>
      <c r="I17" s="13"/>
      <c r="J17" s="4"/>
    </row>
    <row r="18" spans="1:10" ht="30.75" customHeight="1">
      <c r="A18" s="137" t="s">
        <v>8</v>
      </c>
      <c r="B18" s="128">
        <v>9211000</v>
      </c>
      <c r="C18" s="128">
        <v>6171000</v>
      </c>
      <c r="D18" s="128">
        <v>6523000</v>
      </c>
      <c r="E18" s="205" t="s">
        <v>135</v>
      </c>
      <c r="F18" s="206"/>
      <c r="G18" s="207"/>
      <c r="H18" s="28"/>
      <c r="I18" s="13"/>
      <c r="J18" s="4"/>
    </row>
    <row r="19" spans="1:10" ht="16.5" customHeight="1">
      <c r="A19" s="33" t="s">
        <v>10</v>
      </c>
      <c r="B19" s="210"/>
      <c r="C19" s="211"/>
      <c r="D19" s="212" t="s">
        <v>11</v>
      </c>
      <c r="E19" s="211"/>
      <c r="F19" s="136"/>
      <c r="G19" s="136"/>
      <c r="H19" s="28"/>
      <c r="I19" s="13"/>
      <c r="J19" s="4"/>
    </row>
    <row r="20" spans="1:10" ht="32.25" customHeight="1">
      <c r="A20" s="129" t="s">
        <v>12</v>
      </c>
      <c r="B20" s="130" t="s">
        <v>13</v>
      </c>
      <c r="C20" s="131">
        <v>3</v>
      </c>
      <c r="D20" s="132" t="s">
        <v>14</v>
      </c>
      <c r="E20" s="133">
        <v>5</v>
      </c>
      <c r="F20" s="134" t="s">
        <v>61</v>
      </c>
      <c r="G20" s="135">
        <v>4</v>
      </c>
      <c r="H20" s="28"/>
      <c r="I20" s="28"/>
    </row>
    <row r="21" spans="1:10" ht="14.25" customHeight="1">
      <c r="A21" s="34"/>
      <c r="B21" s="35"/>
      <c r="C21" s="35"/>
      <c r="D21" s="36"/>
      <c r="E21" s="37"/>
      <c r="F21" s="38"/>
      <c r="H21" s="28"/>
      <c r="I21" s="28"/>
    </row>
    <row r="22" spans="1:10" ht="15.75" customHeight="1">
      <c r="A22" s="213" t="s">
        <v>15</v>
      </c>
      <c r="B22" s="215" t="s">
        <v>68</v>
      </c>
      <c r="C22" s="216"/>
      <c r="D22" s="208" t="s">
        <v>69</v>
      </c>
      <c r="E22" s="39" t="s">
        <v>16</v>
      </c>
      <c r="F22" s="40" t="s">
        <v>17</v>
      </c>
      <c r="G22" s="41" t="s">
        <v>18</v>
      </c>
      <c r="J22" s="4"/>
    </row>
    <row r="23" spans="1:10" ht="26.25" customHeight="1">
      <c r="A23" s="214"/>
      <c r="B23" s="42" t="s">
        <v>67</v>
      </c>
      <c r="C23" s="126" t="s">
        <v>66</v>
      </c>
      <c r="D23" s="209"/>
      <c r="E23" s="39" t="s">
        <v>19</v>
      </c>
      <c r="F23" s="43" t="s">
        <v>19</v>
      </c>
      <c r="G23" s="44" t="s">
        <v>70</v>
      </c>
      <c r="J23" s="4"/>
    </row>
    <row r="24" spans="1:10" s="52" customFormat="1" ht="15" customHeight="1">
      <c r="A24" s="45" t="s">
        <v>20</v>
      </c>
      <c r="B24" s="46">
        <v>7949</v>
      </c>
      <c r="C24" s="47">
        <v>177720262</v>
      </c>
      <c r="D24" s="48">
        <f>C24/C38</f>
        <v>0.38223341035458547</v>
      </c>
      <c r="E24" s="49">
        <f>F24+B24</f>
        <v>8650</v>
      </c>
      <c r="F24" s="50">
        <v>701</v>
      </c>
      <c r="G24" s="51">
        <f>F24/E24</f>
        <v>8.1040462427745666E-2</v>
      </c>
    </row>
    <row r="25" spans="1:10" s="52" customFormat="1" ht="15" customHeight="1">
      <c r="A25" s="53" t="s">
        <v>21</v>
      </c>
      <c r="B25" s="54">
        <v>548</v>
      </c>
      <c r="C25" s="47">
        <v>17970400</v>
      </c>
      <c r="D25" s="48">
        <f>C25/C38</f>
        <v>3.8649995223594948E-2</v>
      </c>
      <c r="E25" s="49">
        <f t="shared" ref="E25:E36" si="0">F25+B25</f>
        <v>567</v>
      </c>
      <c r="F25" s="50">
        <v>19</v>
      </c>
      <c r="G25" s="51">
        <f>F25/E25</f>
        <v>3.3509700176366841E-2</v>
      </c>
    </row>
    <row r="26" spans="1:10" s="167" customFormat="1" ht="15" customHeight="1">
      <c r="A26" s="159" t="s">
        <v>65</v>
      </c>
      <c r="B26" s="160">
        <v>191</v>
      </c>
      <c r="C26" s="161">
        <v>51570943</v>
      </c>
      <c r="D26" s="162">
        <f>C26/C38</f>
        <v>0.11091665742700703</v>
      </c>
      <c r="E26" s="163">
        <f t="shared" si="0"/>
        <v>201</v>
      </c>
      <c r="F26" s="164">
        <v>10</v>
      </c>
      <c r="G26" s="165">
        <f t="shared" ref="G26:G37" si="1">F26/E26</f>
        <v>4.975124378109453E-2</v>
      </c>
      <c r="H26" s="166"/>
    </row>
    <row r="27" spans="1:10" s="52" customFormat="1" ht="15" customHeight="1">
      <c r="A27" s="55" t="s">
        <v>22</v>
      </c>
      <c r="B27" s="56">
        <v>682</v>
      </c>
      <c r="C27" s="47">
        <v>29962205</v>
      </c>
      <c r="D27" s="48">
        <f>C27/C38</f>
        <v>6.4441474877485902E-2</v>
      </c>
      <c r="E27" s="49">
        <f t="shared" si="0"/>
        <v>703</v>
      </c>
      <c r="F27" s="50">
        <v>21</v>
      </c>
      <c r="G27" s="51">
        <f t="shared" si="1"/>
        <v>2.9871977240398292E-2</v>
      </c>
    </row>
    <row r="28" spans="1:10" s="52" customFormat="1" ht="15" customHeight="1">
      <c r="A28" s="57" t="s">
        <v>23</v>
      </c>
      <c r="B28" s="56">
        <v>40</v>
      </c>
      <c r="C28" s="47">
        <v>3554221</v>
      </c>
      <c r="D28" s="48">
        <f>C28/C38</f>
        <v>7.644271951297737E-3</v>
      </c>
      <c r="E28" s="49">
        <f t="shared" si="0"/>
        <v>40</v>
      </c>
      <c r="F28" s="50"/>
      <c r="G28" s="51">
        <f t="shared" si="1"/>
        <v>0</v>
      </c>
    </row>
    <row r="29" spans="1:10" s="52" customFormat="1" ht="15" customHeight="1">
      <c r="A29" s="57" t="s">
        <v>24</v>
      </c>
      <c r="B29" s="56">
        <v>4548</v>
      </c>
      <c r="C29" s="47">
        <v>68716806</v>
      </c>
      <c r="D29" s="48">
        <f>C29/C38</f>
        <v>0.14779327247477522</v>
      </c>
      <c r="E29" s="49">
        <f t="shared" si="0"/>
        <v>4940</v>
      </c>
      <c r="F29" s="50">
        <v>392</v>
      </c>
      <c r="G29" s="51">
        <f t="shared" si="1"/>
        <v>7.9352226720647775E-2</v>
      </c>
    </row>
    <row r="30" spans="1:10" s="52" customFormat="1" ht="15" customHeight="1">
      <c r="A30" s="57" t="s">
        <v>62</v>
      </c>
      <c r="B30" s="56">
        <v>1759</v>
      </c>
      <c r="C30" s="47">
        <v>55230981</v>
      </c>
      <c r="D30" s="48">
        <f>C30/C38</f>
        <v>0.11878851621802872</v>
      </c>
      <c r="E30" s="49">
        <f t="shared" si="0"/>
        <v>1759</v>
      </c>
      <c r="F30" s="50"/>
      <c r="G30" s="51">
        <f t="shared" si="1"/>
        <v>0</v>
      </c>
    </row>
    <row r="31" spans="1:10" s="52" customFormat="1" ht="15" customHeight="1">
      <c r="A31" s="57" t="s">
        <v>63</v>
      </c>
      <c r="B31" s="56">
        <v>707</v>
      </c>
      <c r="C31" s="47">
        <v>12844269</v>
      </c>
      <c r="D31" s="48">
        <f>C31/C38</f>
        <v>2.7624924069612731E-2</v>
      </c>
      <c r="E31" s="49">
        <f t="shared" si="0"/>
        <v>707</v>
      </c>
      <c r="F31" s="50"/>
      <c r="G31" s="51">
        <f t="shared" si="1"/>
        <v>0</v>
      </c>
    </row>
    <row r="32" spans="1:10" s="52" customFormat="1" ht="15" customHeight="1">
      <c r="A32" s="57" t="s">
        <v>25</v>
      </c>
      <c r="B32" s="56">
        <v>404</v>
      </c>
      <c r="C32" s="47">
        <v>6838054</v>
      </c>
      <c r="D32" s="48">
        <f>C32/C38</f>
        <v>1.4707004542953095E-2</v>
      </c>
      <c r="E32" s="49">
        <f t="shared" si="0"/>
        <v>404</v>
      </c>
      <c r="F32" s="50"/>
      <c r="G32" s="51">
        <f t="shared" si="1"/>
        <v>0</v>
      </c>
    </row>
    <row r="33" spans="1:10" s="52" customFormat="1" ht="15" customHeight="1">
      <c r="A33" s="57" t="s">
        <v>26</v>
      </c>
      <c r="B33" s="56">
        <v>583</v>
      </c>
      <c r="C33" s="47">
        <v>16367522</v>
      </c>
      <c r="D33" s="48">
        <f>C33/C38</f>
        <v>3.5202591323625805E-2</v>
      </c>
      <c r="E33" s="49">
        <f t="shared" si="0"/>
        <v>604</v>
      </c>
      <c r="F33" s="50">
        <v>21</v>
      </c>
      <c r="G33" s="51">
        <f t="shared" si="1"/>
        <v>3.4768211920529798E-2</v>
      </c>
    </row>
    <row r="34" spans="1:10" s="52" customFormat="1" ht="15" customHeight="1">
      <c r="A34" s="57" t="s">
        <v>27</v>
      </c>
      <c r="B34" s="46">
        <v>1181</v>
      </c>
      <c r="C34" s="47">
        <v>40481241</v>
      </c>
      <c r="D34" s="48">
        <f>C34/C38</f>
        <v>8.7065383702933485E-2</v>
      </c>
      <c r="E34" s="49">
        <f t="shared" si="0"/>
        <v>1229</v>
      </c>
      <c r="F34" s="50">
        <v>48</v>
      </c>
      <c r="G34" s="51">
        <f t="shared" si="1"/>
        <v>3.9056143205858422E-2</v>
      </c>
    </row>
    <row r="35" spans="1:10" s="52" customFormat="1" ht="15" customHeight="1">
      <c r="A35" s="58" t="s">
        <v>28</v>
      </c>
      <c r="B35" s="59"/>
      <c r="C35" s="47"/>
      <c r="D35" s="48">
        <f>C35/C38</f>
        <v>0</v>
      </c>
      <c r="E35" s="49">
        <v>0</v>
      </c>
      <c r="F35" s="60"/>
      <c r="G35" s="51" t="e">
        <f t="shared" si="1"/>
        <v>#DIV/0!</v>
      </c>
    </row>
    <row r="36" spans="1:10" s="61" customFormat="1" ht="15" customHeight="1">
      <c r="A36" s="58" t="s">
        <v>29</v>
      </c>
      <c r="B36" s="59">
        <v>44</v>
      </c>
      <c r="C36" s="47">
        <v>1665688</v>
      </c>
      <c r="D36" s="48">
        <f>C36/C38</f>
        <v>3.5824930576948437E-3</v>
      </c>
      <c r="E36" s="49">
        <f t="shared" si="0"/>
        <v>44</v>
      </c>
      <c r="F36" s="60">
        <v>0</v>
      </c>
      <c r="G36" s="51">
        <f t="shared" si="1"/>
        <v>0</v>
      </c>
    </row>
    <row r="37" spans="1:10" s="61" customFormat="1" ht="15" customHeight="1">
      <c r="A37" s="58" t="s">
        <v>112</v>
      </c>
      <c r="B37" s="56">
        <v>0</v>
      </c>
      <c r="C37" s="47">
        <v>0</v>
      </c>
      <c r="D37" s="48">
        <f>C37/C38</f>
        <v>0</v>
      </c>
      <c r="E37" s="49">
        <v>0</v>
      </c>
      <c r="F37" s="60">
        <v>0</v>
      </c>
      <c r="G37" s="51" t="e">
        <f t="shared" si="1"/>
        <v>#DIV/0!</v>
      </c>
    </row>
    <row r="38" spans="1:10" s="52" customFormat="1" ht="15" customHeight="1">
      <c r="A38" s="62" t="s">
        <v>64</v>
      </c>
      <c r="B38" s="63">
        <f>SUM(B24:B37)-B25</f>
        <v>18088</v>
      </c>
      <c r="C38" s="64">
        <f>SUM(C24:C37)-C25</f>
        <v>464952192</v>
      </c>
      <c r="D38" s="65">
        <f>SUM(D24:D37)-D25</f>
        <v>1</v>
      </c>
      <c r="E38" s="66">
        <f>SUM(E24:E37)-E25</f>
        <v>19281</v>
      </c>
      <c r="F38" s="66">
        <f t="shared" ref="F38:G38" si="2">SUM(F24:F37)-F25</f>
        <v>1193</v>
      </c>
      <c r="G38" s="66" t="e">
        <f t="shared" si="2"/>
        <v>#DIV/0!</v>
      </c>
    </row>
    <row r="39" spans="1:10" ht="15.75" customHeight="1">
      <c r="G39" s="69"/>
      <c r="H39" s="70"/>
      <c r="I39" s="71"/>
    </row>
    <row r="40" spans="1:10" s="12" customFormat="1" ht="18" customHeight="1">
      <c r="A40" s="72" t="s">
        <v>31</v>
      </c>
      <c r="B40" s="73"/>
      <c r="C40" s="73"/>
      <c r="D40" s="122"/>
      <c r="E40" s="217" t="s">
        <v>32</v>
      </c>
      <c r="F40" s="218"/>
      <c r="G40" s="74">
        <f>SUM(B42:J43)/17/31</f>
        <v>893683.3795066413</v>
      </c>
      <c r="H40" s="75"/>
      <c r="I40" s="76"/>
      <c r="J40" s="20"/>
    </row>
    <row r="41" spans="1:10" s="12" customFormat="1" ht="18" customHeight="1">
      <c r="A41" s="77" t="s">
        <v>33</v>
      </c>
      <c r="B41" s="78" t="s">
        <v>34</v>
      </c>
      <c r="C41" s="79" t="s">
        <v>35</v>
      </c>
      <c r="D41" s="79" t="s">
        <v>36</v>
      </c>
      <c r="E41" s="79" t="s">
        <v>37</v>
      </c>
      <c r="F41" s="79" t="s">
        <v>38</v>
      </c>
      <c r="G41" s="80" t="s">
        <v>39</v>
      </c>
      <c r="H41" s="81" t="s">
        <v>40</v>
      </c>
      <c r="I41" s="81" t="s">
        <v>41</v>
      </c>
      <c r="J41" s="82" t="s">
        <v>42</v>
      </c>
    </row>
    <row r="42" spans="1:10" s="88" customFormat="1" ht="18" customHeight="1">
      <c r="A42" s="83" t="s">
        <v>43</v>
      </c>
      <c r="B42" s="84"/>
      <c r="C42" s="85">
        <v>10020917</v>
      </c>
      <c r="D42" s="85">
        <v>70642633</v>
      </c>
      <c r="E42" s="85">
        <v>76355316</v>
      </c>
      <c r="F42" s="85">
        <v>78529267</v>
      </c>
      <c r="G42" s="85">
        <v>72502609</v>
      </c>
      <c r="H42" s="86">
        <v>82380999</v>
      </c>
      <c r="I42" s="86">
        <v>79131182</v>
      </c>
      <c r="J42" s="87">
        <v>1401817</v>
      </c>
    </row>
    <row r="43" spans="1:10" s="95" customFormat="1" ht="18" customHeight="1">
      <c r="A43" s="89" t="s">
        <v>6</v>
      </c>
      <c r="B43" s="90"/>
      <c r="C43" s="91">
        <v>158</v>
      </c>
      <c r="D43" s="91">
        <v>949</v>
      </c>
      <c r="E43" s="91">
        <v>1024</v>
      </c>
      <c r="F43" s="91">
        <v>993</v>
      </c>
      <c r="G43" s="91">
        <v>983</v>
      </c>
      <c r="H43" s="92">
        <v>1135</v>
      </c>
      <c r="I43" s="93">
        <v>1149</v>
      </c>
      <c r="J43" s="94">
        <v>10</v>
      </c>
    </row>
    <row r="44" spans="1:10" s="97" customFormat="1" ht="18" customHeight="1">
      <c r="A44" s="83" t="s">
        <v>44</v>
      </c>
      <c r="B44" s="96" t="e">
        <f>B42/B43</f>
        <v>#DIV/0!</v>
      </c>
      <c r="C44" s="96">
        <f t="shared" ref="C44:J44" si="3">C42/C43</f>
        <v>63423.5253164557</v>
      </c>
      <c r="D44" s="96">
        <f t="shared" si="3"/>
        <v>74439.023182297155</v>
      </c>
      <c r="E44" s="96">
        <f t="shared" si="3"/>
        <v>74565.73828125</v>
      </c>
      <c r="F44" s="96">
        <f t="shared" si="3"/>
        <v>79082.846928499494</v>
      </c>
      <c r="G44" s="96">
        <f t="shared" si="3"/>
        <v>73756.468972533068</v>
      </c>
      <c r="H44" s="96">
        <f t="shared" si="3"/>
        <v>72582.377973568277</v>
      </c>
      <c r="I44" s="96">
        <f t="shared" si="3"/>
        <v>68869.610095735421</v>
      </c>
      <c r="J44" s="96">
        <f t="shared" si="3"/>
        <v>140181.70000000001</v>
      </c>
    </row>
    <row r="45" spans="1:10" ht="12.75" customHeight="1">
      <c r="C45" s="98" t="s">
        <v>45</v>
      </c>
      <c r="D45" s="4">
        <v>1</v>
      </c>
      <c r="H45" s="99" t="s">
        <v>46</v>
      </c>
      <c r="I45" s="99" t="s">
        <v>46</v>
      </c>
      <c r="J45" s="98"/>
    </row>
    <row r="46" spans="1:10" ht="24" customHeight="1">
      <c r="A46" s="201" t="s">
        <v>47</v>
      </c>
      <c r="B46" s="201"/>
      <c r="C46" s="201"/>
      <c r="D46" s="201"/>
      <c r="E46" s="201"/>
      <c r="F46" s="201"/>
    </row>
    <row r="47" spans="1:10" ht="24" customHeight="1">
      <c r="A47" s="100" t="s">
        <v>48</v>
      </c>
      <c r="B47" s="101" t="s">
        <v>49</v>
      </c>
      <c r="C47" s="101" t="s">
        <v>50</v>
      </c>
      <c r="D47" s="101" t="s">
        <v>51</v>
      </c>
      <c r="E47" s="101" t="s">
        <v>52</v>
      </c>
      <c r="F47" s="101" t="s">
        <v>53</v>
      </c>
      <c r="H47" s="13"/>
      <c r="I47" s="13"/>
    </row>
    <row r="48" spans="1:10" ht="24" customHeight="1">
      <c r="A48" s="102"/>
      <c r="B48" s="103">
        <v>1</v>
      </c>
      <c r="C48" s="169" t="s">
        <v>103</v>
      </c>
      <c r="D48" s="168" t="s">
        <v>108</v>
      </c>
      <c r="E48" s="168" t="s">
        <v>98</v>
      </c>
      <c r="F48" s="168" t="s">
        <v>96</v>
      </c>
    </row>
    <row r="49" spans="1:9" ht="24" customHeight="1">
      <c r="A49" s="105"/>
      <c r="B49" s="103">
        <v>2</v>
      </c>
      <c r="C49" s="169" t="s">
        <v>101</v>
      </c>
      <c r="D49" s="168" t="s">
        <v>139</v>
      </c>
      <c r="E49" s="169" t="s">
        <v>99</v>
      </c>
      <c r="F49" s="168" t="s">
        <v>97</v>
      </c>
    </row>
    <row r="50" spans="1:9" ht="24" customHeight="1">
      <c r="A50" s="105"/>
      <c r="B50" s="103">
        <v>3</v>
      </c>
      <c r="C50" s="169" t="s">
        <v>102</v>
      </c>
      <c r="D50" s="169" t="s">
        <v>140</v>
      </c>
      <c r="E50" s="170" t="s">
        <v>142</v>
      </c>
      <c r="F50" s="168" t="s">
        <v>122</v>
      </c>
    </row>
    <row r="51" spans="1:9" ht="24" customHeight="1">
      <c r="A51" s="105"/>
      <c r="B51" s="103">
        <v>4</v>
      </c>
      <c r="C51" s="169" t="s">
        <v>117</v>
      </c>
      <c r="D51" s="104" t="s">
        <v>110</v>
      </c>
      <c r="E51" s="4" t="s">
        <v>100</v>
      </c>
      <c r="F51" s="170" t="s">
        <v>141</v>
      </c>
    </row>
    <row r="52" spans="1:9" ht="24" customHeight="1">
      <c r="A52" s="105"/>
      <c r="B52" s="103">
        <v>5</v>
      </c>
      <c r="C52" s="169" t="s">
        <v>136</v>
      </c>
      <c r="D52" s="104" t="s">
        <v>121</v>
      </c>
      <c r="E52" s="169"/>
      <c r="F52" s="171"/>
    </row>
    <row r="53" spans="1:9" ht="24" customHeight="1">
      <c r="A53" s="105"/>
      <c r="B53" s="103">
        <v>6</v>
      </c>
      <c r="C53" s="169" t="s">
        <v>119</v>
      </c>
      <c r="D53" s="104" t="s">
        <v>138</v>
      </c>
      <c r="E53" s="104"/>
      <c r="F53" s="104"/>
    </row>
    <row r="54" spans="1:9" ht="24" customHeight="1">
      <c r="A54" s="105"/>
      <c r="B54" s="103">
        <v>7</v>
      </c>
      <c r="C54" s="169" t="s">
        <v>118</v>
      </c>
      <c r="D54" s="104" t="s">
        <v>105</v>
      </c>
      <c r="E54" s="104"/>
      <c r="F54" s="104"/>
    </row>
    <row r="55" spans="1:9" ht="24" customHeight="1">
      <c r="A55" s="105"/>
      <c r="B55" s="103">
        <v>8</v>
      </c>
      <c r="C55" s="169" t="s">
        <v>120</v>
      </c>
      <c r="D55" s="104"/>
      <c r="E55" s="104"/>
      <c r="F55" s="104"/>
    </row>
    <row r="56" spans="1:9" ht="24" customHeight="1">
      <c r="A56" s="105"/>
      <c r="B56" s="103">
        <v>9</v>
      </c>
      <c r="C56" s="169" t="s">
        <v>104</v>
      </c>
      <c r="D56" s="104"/>
      <c r="E56" s="104"/>
      <c r="F56" s="104"/>
    </row>
    <row r="57" spans="1:9" ht="24" customHeight="1">
      <c r="A57" s="106"/>
      <c r="B57" s="103">
        <v>10</v>
      </c>
      <c r="C57" s="169" t="s">
        <v>137</v>
      </c>
      <c r="D57" s="104"/>
      <c r="E57" s="104"/>
      <c r="F57" s="104"/>
    </row>
    <row r="58" spans="1:9" ht="12.75" customHeight="1">
      <c r="F58" s="104"/>
    </row>
    <row r="59" spans="1:9" ht="24" customHeight="1">
      <c r="A59" s="219" t="s">
        <v>54</v>
      </c>
      <c r="B59" s="219"/>
      <c r="C59" s="219"/>
      <c r="D59" s="219"/>
      <c r="E59" s="219"/>
      <c r="F59" s="219"/>
    </row>
    <row r="60" spans="1:9" ht="24" customHeight="1">
      <c r="A60" s="100" t="s">
        <v>48</v>
      </c>
      <c r="B60" s="107" t="s">
        <v>49</v>
      </c>
      <c r="C60" s="101" t="s">
        <v>50</v>
      </c>
      <c r="D60" s="101" t="s">
        <v>51</v>
      </c>
      <c r="E60" s="101" t="s">
        <v>52</v>
      </c>
      <c r="F60" s="101" t="s">
        <v>53</v>
      </c>
      <c r="H60" s="13"/>
      <c r="I60" s="13"/>
    </row>
    <row r="61" spans="1:9" ht="24" customHeight="1">
      <c r="A61" s="102"/>
      <c r="B61" s="108">
        <v>1</v>
      </c>
      <c r="C61" s="168" t="s">
        <v>111</v>
      </c>
      <c r="D61" s="168" t="s">
        <v>127</v>
      </c>
      <c r="E61" s="168" t="s">
        <v>95</v>
      </c>
      <c r="F61" s="168" t="s">
        <v>114</v>
      </c>
    </row>
    <row r="62" spans="1:9" ht="24" customHeight="1">
      <c r="A62" s="105"/>
      <c r="B62" s="108">
        <v>2</v>
      </c>
      <c r="C62" s="169" t="s">
        <v>124</v>
      </c>
      <c r="D62" s="168" t="s">
        <v>126</v>
      </c>
      <c r="E62" s="168" t="s">
        <v>145</v>
      </c>
      <c r="F62" s="104"/>
    </row>
    <row r="63" spans="1:9" ht="24" customHeight="1">
      <c r="A63" s="105"/>
      <c r="B63" s="108">
        <v>3</v>
      </c>
      <c r="C63" s="172" t="s">
        <v>123</v>
      </c>
      <c r="D63" s="168" t="s">
        <v>113</v>
      </c>
      <c r="E63" s="104"/>
      <c r="F63" s="104"/>
    </row>
    <row r="64" spans="1:9" ht="24" customHeight="1">
      <c r="A64" s="105"/>
      <c r="B64" s="108">
        <v>4</v>
      </c>
      <c r="C64" s="168" t="s">
        <v>125</v>
      </c>
      <c r="D64" s="168" t="s">
        <v>128</v>
      </c>
      <c r="E64" s="104"/>
      <c r="F64" s="104"/>
    </row>
    <row r="65" spans="1:10" ht="24" customHeight="1">
      <c r="A65" s="243"/>
      <c r="B65" s="108"/>
      <c r="C65" s="168" t="s">
        <v>144</v>
      </c>
      <c r="D65" s="168"/>
      <c r="E65" s="104"/>
      <c r="F65" s="104"/>
    </row>
    <row r="66" spans="1:10" ht="24" customHeight="1">
      <c r="A66" s="106"/>
      <c r="B66" s="108">
        <v>5</v>
      </c>
      <c r="C66" s="104" t="s">
        <v>143</v>
      </c>
      <c r="D66" s="168"/>
      <c r="E66" s="104"/>
      <c r="F66" s="104"/>
    </row>
    <row r="68" spans="1:10" s="124" customFormat="1" ht="30.75" customHeight="1">
      <c r="A68" s="220" t="s">
        <v>55</v>
      </c>
      <c r="B68" s="220"/>
      <c r="C68" s="221" t="s">
        <v>56</v>
      </c>
      <c r="D68" s="221"/>
      <c r="E68" s="220" t="s">
        <v>57</v>
      </c>
      <c r="F68" s="220"/>
      <c r="G68" s="123"/>
      <c r="J68" s="125"/>
    </row>
    <row r="69" spans="1:10" ht="50.25" customHeight="1">
      <c r="A69" s="222" t="s">
        <v>146</v>
      </c>
      <c r="B69" s="223"/>
      <c r="C69" s="228" t="s">
        <v>147</v>
      </c>
      <c r="D69" s="229"/>
      <c r="E69" s="228" t="s">
        <v>115</v>
      </c>
      <c r="F69" s="229"/>
    </row>
    <row r="70" spans="1:10" ht="50.25" customHeight="1">
      <c r="A70" s="224"/>
      <c r="B70" s="225"/>
      <c r="C70" s="230"/>
      <c r="D70" s="231"/>
      <c r="E70" s="230"/>
      <c r="F70" s="231"/>
    </row>
    <row r="71" spans="1:10" ht="20.25" customHeight="1">
      <c r="A71" s="224"/>
      <c r="B71" s="225"/>
      <c r="C71" s="230"/>
      <c r="D71" s="231"/>
      <c r="E71" s="230"/>
      <c r="F71" s="231"/>
    </row>
    <row r="72" spans="1:10" ht="20.25" customHeight="1">
      <c r="A72" s="224"/>
      <c r="B72" s="225"/>
      <c r="C72" s="230"/>
      <c r="D72" s="231"/>
      <c r="E72" s="230"/>
      <c r="F72" s="231"/>
    </row>
    <row r="73" spans="1:10" ht="16.5" customHeight="1">
      <c r="A73" s="224"/>
      <c r="B73" s="225"/>
      <c r="C73" s="230"/>
      <c r="D73" s="231"/>
      <c r="E73" s="230"/>
      <c r="F73" s="231"/>
    </row>
    <row r="74" spans="1:10" ht="23.25" customHeight="1">
      <c r="A74" s="226"/>
      <c r="B74" s="227"/>
      <c r="C74" s="232"/>
      <c r="D74" s="233"/>
      <c r="E74" s="232"/>
      <c r="F74" s="233"/>
    </row>
  </sheetData>
  <sheetProtection formatCells="0" formatColumns="0" formatRows="0" insertColumns="0" insertRows="0" insertHyperlinks="0" deleteColumns="0" deleteRows="0" selectLockedCells="1" selectUnlockedCells="1"/>
  <protectedRanges>
    <protectedRange password="CE28" sqref="A44:XFD44" name="Range1"/>
  </protectedRanges>
  <mergeCells count="36">
    <mergeCell ref="A59:F59"/>
    <mergeCell ref="A68:B68"/>
    <mergeCell ref="C68:D68"/>
    <mergeCell ref="E68:F68"/>
    <mergeCell ref="A69:B74"/>
    <mergeCell ref="C69:D74"/>
    <mergeCell ref="E69:F74"/>
    <mergeCell ref="A46:F46"/>
    <mergeCell ref="E16:G16"/>
    <mergeCell ref="E17:G17"/>
    <mergeCell ref="E18:G18"/>
    <mergeCell ref="D22:D23"/>
    <mergeCell ref="B19:C19"/>
    <mergeCell ref="D19:E19"/>
    <mergeCell ref="A22:A23"/>
    <mergeCell ref="B22:C22"/>
    <mergeCell ref="E40:F40"/>
    <mergeCell ref="Q3:R3"/>
    <mergeCell ref="A4:D4"/>
    <mergeCell ref="E4:G4"/>
    <mergeCell ref="Q4:R4"/>
    <mergeCell ref="A5:D5"/>
    <mergeCell ref="E5:G5"/>
    <mergeCell ref="E12:G12"/>
    <mergeCell ref="E13:G13"/>
    <mergeCell ref="E14:G14"/>
    <mergeCell ref="E15:G15"/>
    <mergeCell ref="A1:G2"/>
    <mergeCell ref="A3:D3"/>
    <mergeCell ref="E3:G3"/>
    <mergeCell ref="E6:G6"/>
    <mergeCell ref="E7:G7"/>
    <mergeCell ref="E8:G8"/>
    <mergeCell ref="E9:G9"/>
    <mergeCell ref="E10:G10"/>
    <mergeCell ref="E11:G11"/>
  </mergeCells>
  <conditionalFormatting sqref="A69:B74">
    <cfRule type="dataBar" priority="1">
      <dataBar>
        <cfvo type="min"/>
        <cfvo type="max"/>
        <color rgb="FF63C384"/>
      </dataBar>
      <extLst>
        <ext xmlns:x14="http://schemas.microsoft.com/office/spreadsheetml/2009/9/main" uri="{B025F937-C7B1-47D3-B67F-A62EFF666E3E}">
          <x14:id>{E74A83B4-7CD9-46EE-B878-AAA6EA6D09DC}</x14:id>
        </ext>
      </extLst>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E74A83B4-7CD9-46EE-B878-AAA6EA6D09DC}">
            <x14:dataBar minLength="0" maxLength="100" gradient="0">
              <x14:cfvo type="autoMin"/>
              <x14:cfvo type="autoMax"/>
              <x14:negativeFillColor rgb="FFFF0000"/>
              <x14:axisColor rgb="FF000000"/>
            </x14:dataBar>
          </x14:cfRule>
          <xm:sqref>A69:B74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1:F33"/>
  <sheetViews>
    <sheetView topLeftCell="A4" workbookViewId="0">
      <selection activeCell="F8" sqref="F8"/>
    </sheetView>
  </sheetViews>
  <sheetFormatPr defaultColWidth="9" defaultRowHeight="12.75"/>
  <cols>
    <col min="1" max="1" width="6.28515625" style="109" customWidth="1"/>
    <col min="2" max="2" width="6.85546875" style="109" customWidth="1"/>
    <col min="3" max="3" width="32.28515625" style="114" customWidth="1"/>
    <col min="4" max="5" width="28" style="114" customWidth="1"/>
    <col min="6" max="6" width="30" style="114" customWidth="1"/>
    <col min="7" max="16384" width="9" style="109"/>
  </cols>
  <sheetData>
    <row r="1" spans="3:6" ht="39" customHeight="1">
      <c r="C1" s="236" t="s">
        <v>58</v>
      </c>
      <c r="D1" s="236"/>
    </row>
    <row r="2" spans="3:6" ht="39.75" customHeight="1">
      <c r="C2" s="110" t="s">
        <v>59</v>
      </c>
      <c r="D2" s="111"/>
    </row>
    <row r="3" spans="3:6" s="114" customFormat="1" ht="29.25" customHeight="1">
      <c r="C3" s="112" t="s">
        <v>75</v>
      </c>
      <c r="D3" s="113">
        <f>'BIÊN HÒA T1.2018'!B7</f>
        <v>460000000</v>
      </c>
    </row>
    <row r="4" spans="3:6" s="114" customFormat="1" ht="29.25" customHeight="1">
      <c r="C4" s="115" t="s">
        <v>76</v>
      </c>
      <c r="D4" s="116">
        <f>'BIÊN HÒA T1.2018'!B8</f>
        <v>471999500</v>
      </c>
    </row>
    <row r="5" spans="3:6" s="114" customFormat="1" ht="29.25" customHeight="1">
      <c r="C5" s="117" t="s">
        <v>76</v>
      </c>
      <c r="D5" s="118">
        <f>'BIÊN HÒA T1.2018'!C8</f>
        <v>517953500</v>
      </c>
    </row>
    <row r="6" spans="3:6" s="114" customFormat="1" ht="29.25" customHeight="1">
      <c r="C6" s="237" t="s">
        <v>78</v>
      </c>
      <c r="D6" s="119">
        <f>D4-D3</f>
        <v>11999500</v>
      </c>
    </row>
    <row r="7" spans="3:6" s="114" customFormat="1" ht="29.25" customHeight="1">
      <c r="C7" s="238"/>
      <c r="D7" s="120">
        <f>D4/D3-1</f>
        <v>2.6085869565217301E-2</v>
      </c>
    </row>
    <row r="8" spans="3:6" s="114" customFormat="1" ht="29.25" customHeight="1">
      <c r="C8" s="239" t="s">
        <v>77</v>
      </c>
      <c r="D8" s="113">
        <f>D4-D5</f>
        <v>-45954000</v>
      </c>
    </row>
    <row r="9" spans="3:6" s="114" customFormat="1" ht="29.25" customHeight="1">
      <c r="C9" s="240"/>
      <c r="D9" s="121">
        <f>D4/D5-1</f>
        <v>-8.872225016338342E-2</v>
      </c>
    </row>
    <row r="11" spans="3:6" ht="41.25" customHeight="1">
      <c r="C11" s="152"/>
      <c r="D11" s="153" t="s">
        <v>86</v>
      </c>
      <c r="E11" s="152"/>
      <c r="F11" s="152"/>
    </row>
    <row r="12" spans="3:6" ht="20.25">
      <c r="C12" s="138" t="s">
        <v>87</v>
      </c>
      <c r="D12" s="139" t="s">
        <v>81</v>
      </c>
      <c r="E12" s="139" t="s">
        <v>80</v>
      </c>
      <c r="F12" s="139" t="s">
        <v>82</v>
      </c>
    </row>
    <row r="13" spans="3:6" s="151" customFormat="1" ht="24" customHeight="1">
      <c r="C13" s="158" t="s">
        <v>84</v>
      </c>
      <c r="D13" s="148">
        <f>'BIÊN HÒA T1.2018'!B15</f>
        <v>6187</v>
      </c>
      <c r="E13" s="148">
        <f>'BIÊN HÒA T1.2018'!C15</f>
        <v>6401</v>
      </c>
      <c r="F13" s="148">
        <f>'BIÊN HÒA T1.2018'!D15</f>
        <v>5707</v>
      </c>
    </row>
    <row r="14" spans="3:6" s="151" customFormat="1" ht="24" customHeight="1">
      <c r="C14" s="158" t="s">
        <v>85</v>
      </c>
      <c r="D14" s="148">
        <f>'BIÊN HÒA T1.2018'!B16</f>
        <v>78020.899999999994</v>
      </c>
      <c r="E14" s="148">
        <f>'BIÊN HÒA T1.2018'!C16</f>
        <v>80918</v>
      </c>
      <c r="F14" s="148">
        <f>'BIÊN HÒA T1.2018'!D16</f>
        <v>73736</v>
      </c>
    </row>
    <row r="15" spans="3:6" ht="20.25">
      <c r="C15" s="149"/>
      <c r="D15" s="150"/>
      <c r="E15" s="150"/>
      <c r="F15" s="150"/>
    </row>
    <row r="16" spans="3:6" ht="43.5" customHeight="1">
      <c r="C16" s="155"/>
      <c r="D16" s="154" t="s">
        <v>83</v>
      </c>
      <c r="E16" s="155"/>
    </row>
    <row r="17" spans="3:5" ht="22.5" customHeight="1">
      <c r="C17" s="241" t="s">
        <v>15</v>
      </c>
      <c r="D17" s="234" t="s">
        <v>69</v>
      </c>
      <c r="E17" s="140" t="s">
        <v>18</v>
      </c>
    </row>
    <row r="18" spans="3:5" ht="22.5" customHeight="1">
      <c r="C18" s="242"/>
      <c r="D18" s="235"/>
      <c r="E18" s="141" t="s">
        <v>70</v>
      </c>
    </row>
    <row r="19" spans="3:5" ht="22.5" customHeight="1">
      <c r="C19" s="142" t="s">
        <v>20</v>
      </c>
      <c r="D19" s="48">
        <f>'BIÊN HÒA T1.2018'!D24</f>
        <v>0.38223341035458547</v>
      </c>
      <c r="E19" s="156">
        <f>'BIÊN HÒA T1.2018'!G24</f>
        <v>8.1040462427745666E-2</v>
      </c>
    </row>
    <row r="20" spans="3:5" ht="22.5" customHeight="1">
      <c r="C20" s="143" t="s">
        <v>21</v>
      </c>
      <c r="D20" s="48">
        <f>'BIÊN HÒA T1.2018'!D25</f>
        <v>3.8649995223594948E-2</v>
      </c>
      <c r="E20" s="156">
        <f>'BIÊN HÒA T1.2018'!G25</f>
        <v>3.3509700176366841E-2</v>
      </c>
    </row>
    <row r="21" spans="3:5" ht="22.5" customHeight="1">
      <c r="C21" s="144" t="s">
        <v>65</v>
      </c>
      <c r="D21" s="48">
        <f>'BIÊN HÒA T1.2018'!D26</f>
        <v>0.11091665742700703</v>
      </c>
      <c r="E21" s="156">
        <f>'BIÊN HÒA T1.2018'!G26</f>
        <v>4.975124378109453E-2</v>
      </c>
    </row>
    <row r="22" spans="3:5" ht="22.5" customHeight="1">
      <c r="C22" s="145" t="s">
        <v>22</v>
      </c>
      <c r="D22" s="48">
        <f>'BIÊN HÒA T1.2018'!D27</f>
        <v>6.4441474877485902E-2</v>
      </c>
      <c r="E22" s="156">
        <f>'BIÊN HÒA T1.2018'!G27</f>
        <v>2.9871977240398292E-2</v>
      </c>
    </row>
    <row r="23" spans="3:5" ht="22.5" customHeight="1">
      <c r="C23" s="146" t="s">
        <v>23</v>
      </c>
      <c r="D23" s="48">
        <f>'BIÊN HÒA T1.2018'!D28</f>
        <v>7.644271951297737E-3</v>
      </c>
      <c r="E23" s="156">
        <f>'BIÊN HÒA T1.2018'!G28</f>
        <v>0</v>
      </c>
    </row>
    <row r="24" spans="3:5" ht="22.5" customHeight="1">
      <c r="C24" s="146" t="s">
        <v>24</v>
      </c>
      <c r="D24" s="48">
        <f>'BIÊN HÒA T1.2018'!D29</f>
        <v>0.14779327247477522</v>
      </c>
      <c r="E24" s="156">
        <f>'BIÊN HÒA T1.2018'!G29</f>
        <v>7.9352226720647775E-2</v>
      </c>
    </row>
    <row r="25" spans="3:5" ht="22.5" customHeight="1">
      <c r="C25" s="146" t="s">
        <v>62</v>
      </c>
      <c r="D25" s="48">
        <f>'BIÊN HÒA T1.2018'!D30</f>
        <v>0.11878851621802872</v>
      </c>
      <c r="E25" s="156">
        <f>'BIÊN HÒA T1.2018'!G30</f>
        <v>0</v>
      </c>
    </row>
    <row r="26" spans="3:5" ht="22.5" customHeight="1">
      <c r="C26" s="146" t="s">
        <v>63</v>
      </c>
      <c r="D26" s="48">
        <f>'BIÊN HÒA T1.2018'!D31</f>
        <v>2.7624924069612731E-2</v>
      </c>
      <c r="E26" s="156">
        <f>'BIÊN HÒA T1.2018'!G31</f>
        <v>0</v>
      </c>
    </row>
    <row r="27" spans="3:5" ht="22.5" customHeight="1">
      <c r="C27" s="146" t="s">
        <v>25</v>
      </c>
      <c r="D27" s="48">
        <f>'BIÊN HÒA T1.2018'!D32</f>
        <v>1.4707004542953095E-2</v>
      </c>
      <c r="E27" s="156">
        <f>'BIÊN HÒA T1.2018'!G32</f>
        <v>0</v>
      </c>
    </row>
    <row r="28" spans="3:5" ht="22.5" customHeight="1">
      <c r="C28" s="146" t="s">
        <v>26</v>
      </c>
      <c r="D28" s="48">
        <f>'BIÊN HÒA T1.2018'!D33</f>
        <v>3.5202591323625805E-2</v>
      </c>
      <c r="E28" s="156">
        <f>'BIÊN HÒA T1.2018'!G33</f>
        <v>3.4768211920529798E-2</v>
      </c>
    </row>
    <row r="29" spans="3:5" ht="22.5" customHeight="1">
      <c r="C29" s="146" t="s">
        <v>27</v>
      </c>
      <c r="D29" s="48">
        <f>'BIÊN HÒA T1.2018'!D34</f>
        <v>8.7065383702933485E-2</v>
      </c>
      <c r="E29" s="156">
        <f>'BIÊN HÒA T1.2018'!G34</f>
        <v>3.9056143205858422E-2</v>
      </c>
    </row>
    <row r="30" spans="3:5" ht="22.5" customHeight="1">
      <c r="C30" s="147" t="s">
        <v>28</v>
      </c>
      <c r="D30" s="48">
        <f>'BIÊN HÒA T1.2018'!D35</f>
        <v>0</v>
      </c>
      <c r="E30" s="156" t="e">
        <f>'BIÊN HÒA T1.2018'!G35</f>
        <v>#DIV/0!</v>
      </c>
    </row>
    <row r="31" spans="3:5" ht="22.5" customHeight="1">
      <c r="C31" s="147" t="s">
        <v>29</v>
      </c>
      <c r="D31" s="48">
        <f>'BIÊN HÒA T1.2018'!D36</f>
        <v>3.5824930576948437E-3</v>
      </c>
      <c r="E31" s="156">
        <f>'BIÊN HÒA T1.2018'!G36</f>
        <v>0</v>
      </c>
    </row>
    <row r="32" spans="3:5" ht="22.5" customHeight="1">
      <c r="C32" s="147" t="s">
        <v>30</v>
      </c>
      <c r="D32" s="48">
        <f>'BIÊN HÒA T1.2018'!D37</f>
        <v>0</v>
      </c>
      <c r="E32" s="156" t="e">
        <f>'BIÊN HÒA T1.2018'!G37</f>
        <v>#DIV/0!</v>
      </c>
    </row>
    <row r="33" spans="3:5" ht="22.5" customHeight="1">
      <c r="C33" s="62" t="s">
        <v>64</v>
      </c>
      <c r="D33" s="65">
        <f>SUM(D19:D32)-D20</f>
        <v>1</v>
      </c>
      <c r="E33" s="67"/>
    </row>
  </sheetData>
  <sheetProtection password="CF7A" sheet="1" objects="1" scenarios="1"/>
  <mergeCells count="5">
    <mergeCell ref="D17:D18"/>
    <mergeCell ref="C1:D1"/>
    <mergeCell ref="C6:C7"/>
    <mergeCell ref="C8:C9"/>
    <mergeCell ref="C17:C1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BIÊN HÒA T1.2018</vt:lpstr>
      <vt:lpstr>BIÊN HÒA Comp.sale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P.THANH</dc:creator>
  <cp:lastModifiedBy>bienhoa</cp:lastModifiedBy>
  <dcterms:created xsi:type="dcterms:W3CDTF">2016-11-01T02:59:42Z</dcterms:created>
  <dcterms:modified xsi:type="dcterms:W3CDTF">2018-03-03T04:37:13Z</dcterms:modified>
</cp:coreProperties>
</file>