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19440" windowHeight="7500"/>
  </bookViews>
  <sheets>
    <sheet name="BIÊN HÒA T1.2018" sheetId="1" r:id="rId1"/>
    <sheet name="BIÊN HÒA Comp.sale " sheetId="2" r:id="rId2"/>
  </sheets>
  <calcPr calcId="144525"/>
</workbook>
</file>

<file path=xl/calcChain.xml><?xml version="1.0" encoding="utf-8"?>
<calcChain xmlns="http://schemas.openxmlformats.org/spreadsheetml/2006/main">
  <c r="G35" i="1" l="1"/>
  <c r="G36" i="1"/>
  <c r="G37" i="1"/>
  <c r="F38" i="1" l="1"/>
  <c r="C44" i="1" l="1"/>
  <c r="D44" i="1"/>
  <c r="E44" i="1"/>
  <c r="F44" i="1"/>
  <c r="G44" i="1"/>
  <c r="H44" i="1"/>
  <c r="I44" i="1"/>
  <c r="J44" i="1"/>
  <c r="D13" i="2" l="1"/>
  <c r="E13" i="2"/>
  <c r="F13" i="2"/>
  <c r="D14" i="2"/>
  <c r="E14" i="2"/>
  <c r="F14" i="2"/>
  <c r="D5" i="2" l="1"/>
  <c r="D4" i="2"/>
  <c r="D3" i="2"/>
  <c r="E36" i="1"/>
  <c r="B44" i="1"/>
  <c r="D9" i="2" l="1"/>
  <c r="D6" i="2"/>
  <c r="D7" i="2"/>
  <c r="E24" i="1"/>
  <c r="B38" i="1"/>
  <c r="C38" i="1"/>
  <c r="G40" i="1" l="1"/>
  <c r="E32" i="2"/>
  <c r="D37" i="1"/>
  <c r="D32" i="2" s="1"/>
  <c r="E31" i="2"/>
  <c r="D36" i="1"/>
  <c r="D31" i="2" s="1"/>
  <c r="D35" i="1"/>
  <c r="D30" i="2" s="1"/>
  <c r="E34" i="1"/>
  <c r="G34" i="1" s="1"/>
  <c r="E29" i="2" s="1"/>
  <c r="D34" i="1"/>
  <c r="D29" i="2" s="1"/>
  <c r="E33" i="1"/>
  <c r="G33" i="1" s="1"/>
  <c r="E28" i="2" s="1"/>
  <c r="D33" i="1"/>
  <c r="D28" i="2" s="1"/>
  <c r="E32" i="1"/>
  <c r="G32" i="1" s="1"/>
  <c r="E27" i="2" s="1"/>
  <c r="D32" i="1"/>
  <c r="D27" i="2" s="1"/>
  <c r="E31" i="1"/>
  <c r="G31" i="1" s="1"/>
  <c r="E26" i="2" s="1"/>
  <c r="D31" i="1"/>
  <c r="D26" i="2" s="1"/>
  <c r="E30" i="1"/>
  <c r="G30" i="1" s="1"/>
  <c r="E25" i="2" s="1"/>
  <c r="D30" i="1"/>
  <c r="D25" i="2" s="1"/>
  <c r="E29" i="1"/>
  <c r="G29" i="1" s="1"/>
  <c r="E24" i="2" s="1"/>
  <c r="D29" i="1"/>
  <c r="D24" i="2" s="1"/>
  <c r="E28" i="1"/>
  <c r="G28" i="1" s="1"/>
  <c r="E23" i="2" s="1"/>
  <c r="D28" i="1"/>
  <c r="D23" i="2" s="1"/>
  <c r="E27" i="1"/>
  <c r="G27" i="1" s="1"/>
  <c r="E22" i="2" s="1"/>
  <c r="D27" i="1"/>
  <c r="D22" i="2" s="1"/>
  <c r="E26" i="1"/>
  <c r="G26" i="1" s="1"/>
  <c r="E21" i="2" s="1"/>
  <c r="D26" i="1"/>
  <c r="D21" i="2" s="1"/>
  <c r="E25" i="1"/>
  <c r="D25" i="1"/>
  <c r="D20" i="2" s="1"/>
  <c r="G24" i="1"/>
  <c r="E19" i="2" s="1"/>
  <c r="D24" i="1"/>
  <c r="D19" i="2" s="1"/>
  <c r="E30" i="2" l="1"/>
  <c r="D33" i="2"/>
  <c r="D38" i="1"/>
  <c r="E38" i="1"/>
  <c r="D8" i="2"/>
  <c r="G25" i="1"/>
  <c r="E20" i="2" s="1"/>
  <c r="G38" i="1" l="1"/>
</calcChain>
</file>

<file path=xl/comments1.xml><?xml version="1.0" encoding="utf-8"?>
<comments xmlns="http://schemas.openxmlformats.org/spreadsheetml/2006/main">
  <authors>
    <author>PhuongThanh Tran</author>
    <author>bienhoa</author>
  </authors>
  <commentList>
    <comment ref="H26" authorId="0">
      <text>
        <r>
          <rPr>
            <b/>
            <sz val="9"/>
            <color indexed="81"/>
            <rFont val="Tahoma"/>
            <charset val="1"/>
          </rPr>
          <t xml:space="preserve">     Số liệu bánh kem thực tế chuyển Hủy có giấy tờ</t>
        </r>
        <r>
          <rPr>
            <sz val="9"/>
            <color indexed="81"/>
            <rFont val="Tahoma"/>
            <charset val="1"/>
          </rPr>
          <t xml:space="preserve">
</t>
        </r>
      </text>
    </comment>
    <comment ref="C61" authorId="1">
      <text>
        <r>
          <rPr>
            <b/>
            <sz val="9"/>
            <color indexed="81"/>
            <rFont val="Tahoma"/>
            <charset val="1"/>
          </rPr>
          <t>bienhoa:</t>
        </r>
        <r>
          <rPr>
            <sz val="9"/>
            <color indexed="81"/>
            <rFont val="Tahoma"/>
            <charset val="1"/>
          </rPr>
          <t xml:space="preserve">
Sx: 90
W: 28
</t>
        </r>
      </text>
    </comment>
    <comment ref="C63" authorId="1">
      <text>
        <r>
          <rPr>
            <b/>
            <sz val="9"/>
            <color indexed="81"/>
            <rFont val="Tahoma"/>
            <charset val="1"/>
          </rPr>
          <t>bienhoa:</t>
        </r>
        <r>
          <rPr>
            <sz val="9"/>
            <color indexed="81"/>
            <rFont val="Tahoma"/>
            <charset val="1"/>
          </rPr>
          <t xml:space="preserve">
Sx: 318
W: 92
</t>
        </r>
      </text>
    </comment>
    <comment ref="C64" authorId="1">
      <text>
        <r>
          <rPr>
            <b/>
            <sz val="9"/>
            <color indexed="81"/>
            <rFont val="Tahoma"/>
            <charset val="1"/>
          </rPr>
          <t>bienhoa:</t>
        </r>
        <r>
          <rPr>
            <sz val="9"/>
            <color indexed="81"/>
            <rFont val="Tahoma"/>
            <charset val="1"/>
          </rPr>
          <t xml:space="preserve">
Sx: 196
W: 74
</t>
        </r>
      </text>
    </comment>
  </commentList>
</comments>
</file>

<file path=xl/sharedStrings.xml><?xml version="1.0" encoding="utf-8"?>
<sst xmlns="http://schemas.openxmlformats.org/spreadsheetml/2006/main" count="171" uniqueCount="144">
  <si>
    <t xml:space="preserve">II.Phân tích số liệu - Nhận xét </t>
  </si>
  <si>
    <t>Item</t>
  </si>
  <si>
    <t xml:space="preserve">Mục tiêu Cty đề ra </t>
  </si>
  <si>
    <t>Số lượng hóa đơn giảm giá</t>
  </si>
  <si>
    <t>Doanh thu giảm giá</t>
  </si>
  <si>
    <t>Doanh thu trước thuế (Pos)</t>
  </si>
  <si>
    <t xml:space="preserve">Số lượng Khách </t>
  </si>
  <si>
    <t>Doanh thu tiền mặt</t>
  </si>
  <si>
    <t>Doanh thu cà thẻ</t>
  </si>
  <si>
    <t>Doanh thu Voucher</t>
  </si>
  <si>
    <t>Số tiền thừa/thiếu</t>
  </si>
  <si>
    <t>Tổng số tiền thừa / thiếu</t>
  </si>
  <si>
    <t>III.Tình hình nhân sự</t>
  </si>
  <si>
    <t>Nhân sự Quầy</t>
  </si>
  <si>
    <t>Nhân sự Bếp</t>
  </si>
  <si>
    <t>Nhóm sản phẩm</t>
  </si>
  <si>
    <t>Số lượng sản xuất</t>
  </si>
  <si>
    <t>Số lượng hủy</t>
  </si>
  <si>
    <t>(%) Số lượng huỷ</t>
  </si>
  <si>
    <t>Cái</t>
  </si>
  <si>
    <t>Bun:</t>
  </si>
  <si>
    <t>Toast :</t>
  </si>
  <si>
    <t>Slice cake :</t>
  </si>
  <si>
    <t>Euro :</t>
  </si>
  <si>
    <t>Danish  :</t>
  </si>
  <si>
    <t>Accessories   :</t>
  </si>
  <si>
    <t>Sandwich :</t>
  </si>
  <si>
    <t>Dry cake :</t>
  </si>
  <si>
    <t>Pudding :</t>
  </si>
  <si>
    <t>Cookies :</t>
  </si>
  <si>
    <t>Moon Cake :</t>
  </si>
  <si>
    <t>IV.Phân tích doanh thu bán hàng /2 Giờ</t>
  </si>
  <si>
    <t>Trung bình doanh thu theo giờ/1Tháng</t>
  </si>
  <si>
    <t>Khoảng thời gian</t>
  </si>
  <si>
    <t>6:00~8:00</t>
  </si>
  <si>
    <t>8:00~10:00</t>
  </si>
  <si>
    <t>10:00~12:00</t>
  </si>
  <si>
    <t>12:00~14:00</t>
  </si>
  <si>
    <t>14:00~16:00</t>
  </si>
  <si>
    <t>16:00~18:00</t>
  </si>
  <si>
    <t>18:00~20:00</t>
  </si>
  <si>
    <t>20:00~22:00</t>
  </si>
  <si>
    <t>22:00~22:30</t>
  </si>
  <si>
    <t>Doanh thu</t>
  </si>
  <si>
    <t>Trung bình hóa đơn</t>
  </si>
  <si>
    <t>OPEN</t>
  </si>
  <si>
    <t>Big Hours</t>
  </si>
  <si>
    <t>TOP SẢN PHẨM BÁN CHẠY</t>
  </si>
  <si>
    <t>Ý kiến đề xuất của cửa hàng</t>
  </si>
  <si>
    <t>TOP</t>
  </si>
  <si>
    <t>Top BUN</t>
  </si>
  <si>
    <t>Top CAKE</t>
  </si>
  <si>
    <t xml:space="preserve">Top DRY </t>
  </si>
  <si>
    <t>Top SLICE</t>
  </si>
  <si>
    <t>TOP SẢN PHẨM BÁN CHẬM</t>
  </si>
  <si>
    <t>Chương trình MKT đang chạy</t>
  </si>
  <si>
    <t>Hiệu quả chương trình</t>
  </si>
  <si>
    <t xml:space="preserve">Đề xuất chương trình MKT tại cửa hàng </t>
  </si>
  <si>
    <t xml:space="preserve">Com.Sales Target </t>
  </si>
  <si>
    <t>STORE NAME</t>
  </si>
  <si>
    <t>Doanh Thu Đon hàng + Doanh Thu Ngoài Bánh kem size lớn.</t>
  </si>
  <si>
    <t xml:space="preserve">Nhân sự bán thời gian </t>
  </si>
  <si>
    <t>Gourmet drink (Nước uống pha chế) :</t>
  </si>
  <si>
    <t>Soft drink (Nước uống đóng chai) :</t>
  </si>
  <si>
    <t xml:space="preserve">Tổng Doanh thu </t>
  </si>
  <si>
    <t>Cake (Bánh kem ổ)</t>
  </si>
  <si>
    <t>Doanh Thu                          (đã bao gồm 10% VAT)</t>
  </si>
  <si>
    <t>Số lượng Bán</t>
  </si>
  <si>
    <t>Dữ liệu Bán POS</t>
  </si>
  <si>
    <t>Phần trăm nhóm sản phẩm</t>
  </si>
  <si>
    <t>% Hủy</t>
  </si>
  <si>
    <t>Lý do tại sao Đạt hoặc Không Đạt Target?</t>
  </si>
  <si>
    <t>Kế hoạch và giả pháp của QLCH + QL Bếp cho việc thúc đẩy Dthu là gì ?</t>
  </si>
  <si>
    <t>So sánh Doanh thu của Tháng hiện tại so với Tháng trước đó Bạn nhận ra được điều gì ?</t>
  </si>
  <si>
    <t>Nguyên nhân tại sao TC Tháng hiện tại (tăng hoặc giảm) hơn so với Tháng trước đó &amp; so với Năm trước?</t>
  </si>
  <si>
    <t>Target 2017</t>
  </si>
  <si>
    <t xml:space="preserve">Total Sale Tháng 06.2017 </t>
  </si>
  <si>
    <t>Com. 2017 with 2016</t>
  </si>
  <si>
    <t>Com. 2017 with Target</t>
  </si>
  <si>
    <t>Nguyên nhân tại sao AC Tháng hiện tại (tăng hoặc giảm) hơn so với Tháng trước đó &amp; so với Năm trước?</t>
  </si>
  <si>
    <t>Tháng trước</t>
  </si>
  <si>
    <t>Năm nay 2017</t>
  </si>
  <si>
    <t>Năm trước 2016</t>
  </si>
  <si>
    <t>Production Mix_Hỗn hợp sản phẩm</t>
  </si>
  <si>
    <t>Transaction count (TC)</t>
  </si>
  <si>
    <t>Average Check (AC)</t>
  </si>
  <si>
    <t>Comperation TC/AC</t>
  </si>
  <si>
    <t>Com.Tc/Ac</t>
  </si>
  <si>
    <t>Số lượng Khách_TC</t>
  </si>
  <si>
    <t>Trung Bình Hóa đơn_AC</t>
  </si>
  <si>
    <t>Phần trăm đạt được so với                           Mục tiêu đề ra (%)</t>
  </si>
  <si>
    <t>Cửa hàng:  VC BIÊN HÒA</t>
  </si>
  <si>
    <t>Chức vụ: QLCH</t>
  </si>
  <si>
    <t>Địa chỉ cửa hàng: L1-04 1096 PHẠM VĂN THUẬN, P. TÂN MAI, TP BIÊN HÒA, ĐN</t>
  </si>
  <si>
    <t>Tổng doanh thu POS _DTN</t>
  </si>
  <si>
    <t>Muffin</t>
  </si>
  <si>
    <t>Chantily</t>
  </si>
  <si>
    <t>Macha macha</t>
  </si>
  <si>
    <t>SR Pamassan Cheese</t>
  </si>
  <si>
    <t>Japan Ligh Cheese</t>
  </si>
  <si>
    <t>SR Green Tea</t>
  </si>
  <si>
    <t>Spring in the City</t>
  </si>
  <si>
    <t>Floss</t>
  </si>
  <si>
    <t>Fire Floss</t>
  </si>
  <si>
    <t>Chicken Parmesan</t>
  </si>
  <si>
    <t>C Macha Macha</t>
  </si>
  <si>
    <t xml:space="preserve">BREADTALK _Monthly Report Form </t>
  </si>
  <si>
    <t>Nhân viên Báo cáo:      LỶ LÂM NGỌC TUYỀN</t>
  </si>
  <si>
    <t>Fresh Cream( SN01)</t>
  </si>
  <si>
    <t>C Blackforest</t>
  </si>
  <si>
    <t>Black sesame ráisin</t>
  </si>
  <si>
    <t>Moon cake:</t>
  </si>
  <si>
    <t>Double cheese</t>
  </si>
  <si>
    <t>Blueberry Custard</t>
  </si>
  <si>
    <t>Raisin cream cheese</t>
  </si>
  <si>
    <t>Tỉamisu</t>
  </si>
  <si>
    <t>Pizza</t>
  </si>
  <si>
    <t>Golden lava Bun</t>
  </si>
  <si>
    <t>I.Dữ liệu Doanh thu Tháng 2.2018</t>
  </si>
  <si>
    <t>Cranberry cream cheese</t>
  </si>
  <si>
    <t>C Chantily</t>
  </si>
  <si>
    <t>graffity</t>
  </si>
  <si>
    <t>Bacon cheese earthquake</t>
  </si>
  <si>
    <t>Bacon full of cheese</t>
  </si>
  <si>
    <t>sr tiger</t>
  </si>
  <si>
    <t>Tháng 3.2018</t>
  </si>
  <si>
    <t>T cure golden Flower</t>
  </si>
  <si>
    <t>big eye</t>
  </si>
  <si>
    <t>C Passion cheese</t>
  </si>
  <si>
    <t xml:space="preserve">C Tiramisu </t>
  </si>
  <si>
    <t>C Mocha Cheese</t>
  </si>
  <si>
    <t>Strawberry Bliss</t>
  </si>
  <si>
    <t>Raisin cranberry baguette</t>
  </si>
  <si>
    <t>Chương trình đề xuất:
- Làm thẻ tích lũy cho khách hàng mua bánh với hóa đơn từ 300.000 cho lần đầu tiên và giảm giá khoảng 5-10% sau khi tích lũy 10 lần. 
- Kết hợp với trang Foody BH để giao hàng, tạo thêm ct khuyến mãi hấp dãn và tìm kiếm thêm khách hàng qua mạng xã hội</t>
  </si>
  <si>
    <t>~Trước hết là phải duy trì sự ổn định hoạt động của cửa hàng  sau đó tìm kiếm các đơn hàng lớn từ các công ty và tổ chức .
- Liên kết với các trang ăn uống tại BH để tạo thêm khách hàng và có thêm ưu đãi hấp dẫn từ đối tác. 
- Tạo thêm ct ữu đãi để giữ và thu hút khách hàng bill lớn ( khách hàng tiềm năng)</t>
  </si>
  <si>
    <t>Tháng 4.2018</t>
  </si>
  <si>
    <t>Tháng 4.2017</t>
  </si>
  <si>
    <t>crater honey cheese cake</t>
  </si>
  <si>
    <t>Các chương trình trong tháng 4:
- Combo Dry Cake
- Golden Larva Croissant
- Mua set 4 bánh trong bst Green Gảden được tặng 1 bánh trong bst 
- Mua bánh kem Slice trong bst Green Garden chỉ 80k</t>
  </si>
  <si>
    <t xml:space="preserve">  -Combo dry cake:  sức mua combo giảm hơn đáng kể so với thang 3/2018
-Chương trình combo Golden Larva Croissant được khách hàng ưu thích và sử dụng nhiều..
- Dòng sản phẩm Green Garden đang giảm sự quan tâm của khách
-Chương trình mua 2 bánh kem silce giá 80k chưa đc khách hưởng ứng</t>
  </si>
  <si>
    <t>~Tháng 4/2018, đạt target. Vì lượng khách đến nhiều hơn, và có 2 ngày lễ truyền thống</t>
  </si>
  <si>
    <t>~ Doanh thu tháng 4 tăng so với tháng trước. Vì tháng này có đơn hàng bánh lớn</t>
  </si>
  <si>
    <t>~TC của tháng 4/2018 tăng so với tháng trước và năm trước. Bởi vì tháng 4/2018, trung tâm có chương trình 30/4, 1/5 và ca nhạc sôi động và liên kết với FB để kích cầu hiệu quả nên lượng khách tháng này vào mall nhiều.</t>
  </si>
  <si>
    <t xml:space="preserve">Tháng hiện tại giảm hơn so với Tháng 3/2018. Vì tháng 4 là có ngày lễ và ngày nghỉ sát nhau nên  khách có nhiều nhu cầu khác để quan tâm  vì vậy sức mua của khách bị giảm so với tháng trước. Tăng hơn so với cùng kỳ năm trước, Vì trong tháng có ct bánh mới và thêm khuyến mãi hấp dẫn nên sức mua của khách tăng.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</si>
</sst>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 _₫_-;\-* #,##0.00\ _₫_-;_-* &quot;-&quot;??\ _₫_-;_-@_-"/>
    <numFmt numFmtId="165" formatCode="#,##0;\(#,##0\)"/>
    <numFmt numFmtId="166" formatCode="#,##0;\-#,##0"/>
    <numFmt numFmtId="167" formatCode="_-* #,##0\ _₫_-;\-* #,##0\ _₫_-;_-* &quot;-&quot;??\ _₫_-;_-@_-"/>
  </numFmts>
  <fonts count="84">
    <font>
      <sz val="11"/>
      <color theme="1"/>
      <name val="Calibri"/>
      <family val="2"/>
      <charset val="163"/>
      <scheme val="minor"/>
    </font>
    <font>
      <sz val="10"/>
      <color rgb="FF000000"/>
      <name val="Arial"/>
      <family val="2"/>
      <charset val="163"/>
    </font>
    <font>
      <b/>
      <i/>
      <sz val="16"/>
      <color rgb="FF000000"/>
      <name val="Times New Roman"/>
      <family val="1"/>
    </font>
    <font>
      <b/>
      <i/>
      <sz val="12"/>
      <color rgb="FFFF0000"/>
      <name val="Times New Roman"/>
      <family val="1"/>
    </font>
    <font>
      <sz val="10"/>
      <name val="Arial"/>
      <family val="2"/>
      <charset val="163"/>
    </font>
    <font>
      <b/>
      <i/>
      <sz val="12"/>
      <color rgb="FFFF0000"/>
      <name val="Times New Roman"/>
      <family val="1"/>
      <charset val="163"/>
    </font>
    <font>
      <b/>
      <sz val="12"/>
      <name val="Arial"/>
      <family val="2"/>
      <charset val="163"/>
    </font>
    <font>
      <sz val="12"/>
      <color rgb="FF000000"/>
      <name val="Cambria"/>
      <family val="1"/>
      <charset val="163"/>
      <scheme val="major"/>
    </font>
    <font>
      <sz val="12"/>
      <color rgb="FF000000"/>
      <name val="Arial"/>
      <family val="2"/>
      <charset val="163"/>
    </font>
    <font>
      <b/>
      <i/>
      <sz val="11"/>
      <color rgb="FF000000"/>
      <name val="Times New Roman"/>
      <family val="1"/>
    </font>
    <font>
      <b/>
      <sz val="10"/>
      <color rgb="FF000000"/>
      <name val="Times New Roman"/>
      <family val="1"/>
      <charset val="163"/>
    </font>
    <font>
      <sz val="10"/>
      <color rgb="FF000000"/>
      <name val="Cambria"/>
      <family val="1"/>
      <charset val="163"/>
      <scheme val="major"/>
    </font>
    <font>
      <b/>
      <i/>
      <sz val="10"/>
      <color rgb="FF000000"/>
      <name val="Times New Roman"/>
      <family val="1"/>
      <charset val="163"/>
    </font>
    <font>
      <b/>
      <i/>
      <sz val="10"/>
      <color rgb="FFFF0000"/>
      <name val="Times New Roman"/>
      <family val="1"/>
    </font>
    <font>
      <b/>
      <i/>
      <sz val="10"/>
      <color rgb="FFFF0000"/>
      <name val="Times New Roman"/>
      <family val="1"/>
      <charset val="163"/>
    </font>
    <font>
      <b/>
      <i/>
      <sz val="11"/>
      <color rgb="FFC00000"/>
      <name val="Times New Roman"/>
      <family val="1"/>
    </font>
    <font>
      <b/>
      <sz val="10"/>
      <color rgb="FFC00000"/>
      <name val="Times New Roman"/>
      <family val="1"/>
    </font>
    <font>
      <b/>
      <i/>
      <sz val="12"/>
      <color rgb="FF000000"/>
      <name val="Times New Roman"/>
      <family val="1"/>
      <charset val="163"/>
    </font>
    <font>
      <b/>
      <sz val="12"/>
      <name val="Calibri"/>
      <family val="2"/>
      <charset val="163"/>
      <scheme val="minor"/>
    </font>
    <font>
      <b/>
      <i/>
      <sz val="11"/>
      <color rgb="FF000000"/>
      <name val="Times New Roman"/>
      <family val="1"/>
      <charset val="163"/>
    </font>
    <font>
      <b/>
      <i/>
      <sz val="12"/>
      <color rgb="FF000000"/>
      <name val="Times New Roman"/>
      <family val="1"/>
    </font>
    <font>
      <sz val="11"/>
      <name val="Arial"/>
      <family val="2"/>
    </font>
    <font>
      <i/>
      <sz val="12"/>
      <color rgb="FFFF0000"/>
      <name val="Arial"/>
      <family val="2"/>
      <charset val="163"/>
    </font>
    <font>
      <b/>
      <sz val="11"/>
      <color rgb="FF000000"/>
      <name val="Times New Roman"/>
      <family val="1"/>
    </font>
    <font>
      <b/>
      <sz val="9"/>
      <color rgb="FF000000"/>
      <name val="Arial"/>
      <family val="2"/>
    </font>
    <font>
      <b/>
      <sz val="9"/>
      <color rgb="FF000000"/>
      <name val="Arial"/>
      <family val="2"/>
      <charset val="163"/>
    </font>
    <font>
      <b/>
      <sz val="11"/>
      <name val="Times New Roman"/>
      <family val="1"/>
      <charset val="163"/>
    </font>
    <font>
      <b/>
      <i/>
      <sz val="9"/>
      <name val="Arial"/>
      <family val="2"/>
    </font>
    <font>
      <b/>
      <sz val="11"/>
      <name val="Times New Roman"/>
      <family val="1"/>
    </font>
    <font>
      <b/>
      <i/>
      <sz val="9"/>
      <name val="Arial"/>
      <family val="2"/>
      <charset val="163"/>
    </font>
    <font>
      <sz val="10"/>
      <name val="Arial"/>
      <family val="2"/>
    </font>
    <font>
      <b/>
      <i/>
      <sz val="11"/>
      <name val="Arial"/>
      <family val="2"/>
    </font>
    <font>
      <b/>
      <sz val="9"/>
      <name val="Arial"/>
      <family val="2"/>
    </font>
    <font>
      <sz val="10"/>
      <color rgb="FF000000"/>
      <name val="Arial"/>
      <charset val="163"/>
    </font>
    <font>
      <sz val="11"/>
      <color rgb="FF000000"/>
      <name val="Arial"/>
      <family val="2"/>
    </font>
    <font>
      <b/>
      <i/>
      <sz val="9"/>
      <color rgb="FF000000"/>
      <name val="Arial"/>
      <family val="2"/>
    </font>
    <font>
      <b/>
      <i/>
      <sz val="9"/>
      <color rgb="FFFF0000"/>
      <name val="Arial"/>
      <family val="2"/>
    </font>
    <font>
      <b/>
      <sz val="11"/>
      <color theme="3"/>
      <name val="Arial"/>
      <family val="2"/>
    </font>
    <font>
      <b/>
      <sz val="12"/>
      <color theme="3"/>
      <name val="Times New Roman"/>
      <family val="1"/>
    </font>
    <font>
      <b/>
      <sz val="11"/>
      <color theme="3"/>
      <name val="Times New Roman"/>
      <family val="1"/>
    </font>
    <font>
      <b/>
      <i/>
      <sz val="11"/>
      <color rgb="FF000000"/>
      <name val="Arial"/>
      <family val="2"/>
    </font>
    <font>
      <b/>
      <sz val="10"/>
      <color rgb="FF000000"/>
      <name val="Arial"/>
      <family val="2"/>
    </font>
    <font>
      <b/>
      <sz val="12"/>
      <color theme="3"/>
      <name val="Arial"/>
      <family val="2"/>
    </font>
    <font>
      <b/>
      <i/>
      <sz val="11"/>
      <color rgb="FFC00000"/>
      <name val="Arial"/>
      <family val="2"/>
    </font>
    <font>
      <b/>
      <sz val="10"/>
      <color rgb="FFC00000"/>
      <name val="Arial"/>
      <family val="2"/>
    </font>
    <font>
      <sz val="10"/>
      <color rgb="FFC00000"/>
      <name val="Arial"/>
      <family val="2"/>
    </font>
    <font>
      <sz val="10"/>
      <color rgb="FFFF0000"/>
      <name val="Arial"/>
      <family val="2"/>
    </font>
    <font>
      <b/>
      <sz val="10"/>
      <color rgb="FFFF0000"/>
      <name val="Arial"/>
      <family val="2"/>
    </font>
    <font>
      <b/>
      <sz val="10"/>
      <color rgb="FFC00000"/>
      <name val="Arial"/>
      <family val="2"/>
      <charset val="163"/>
    </font>
    <font>
      <b/>
      <sz val="11"/>
      <color rgb="FF000000"/>
      <name val="Cambria"/>
      <family val="1"/>
      <charset val="163"/>
      <scheme val="major"/>
    </font>
    <font>
      <b/>
      <sz val="10"/>
      <color rgb="FF000000"/>
      <name val="Cambria"/>
      <family val="1"/>
      <charset val="163"/>
      <scheme val="major"/>
    </font>
    <font>
      <sz val="11"/>
      <color rgb="FFC00000"/>
      <name val="Arial"/>
      <family val="2"/>
    </font>
    <font>
      <sz val="14"/>
      <color rgb="FF000000"/>
      <name val="Times New Roman"/>
      <family val="1"/>
      <charset val="163"/>
    </font>
    <font>
      <sz val="11"/>
      <color theme="1"/>
      <name val="Calibri"/>
      <charset val="134"/>
      <scheme val="minor"/>
    </font>
    <font>
      <sz val="11"/>
      <color theme="1"/>
      <name val="Calibri"/>
      <family val="2"/>
      <scheme val="minor"/>
    </font>
    <font>
      <b/>
      <sz val="14"/>
      <color rgb="FF000000"/>
      <name val="Times New Roman"/>
      <family val="1"/>
    </font>
    <font>
      <b/>
      <sz val="12"/>
      <color rgb="FF000000"/>
      <name val="Times New Roman"/>
      <family val="1"/>
    </font>
    <font>
      <sz val="12"/>
      <color rgb="FF000000"/>
      <name val="Times New Roman"/>
    </font>
    <font>
      <sz val="14"/>
      <color rgb="FF000000"/>
      <name val="Times New Roman"/>
      <family val="1"/>
    </font>
    <font>
      <sz val="14"/>
      <color rgb="FFFF0000"/>
      <name val="Times New Roman"/>
      <family val="1"/>
      <charset val="163"/>
    </font>
    <font>
      <sz val="12"/>
      <color rgb="FFFF0000"/>
      <name val="Times New Roman"/>
    </font>
    <font>
      <sz val="14"/>
      <name val="Arial"/>
      <family val="2"/>
      <charset val="163"/>
    </font>
    <font>
      <sz val="11"/>
      <color theme="1"/>
      <name val="Calibri"/>
      <family val="2"/>
      <charset val="163"/>
      <scheme val="minor"/>
    </font>
    <font>
      <sz val="11"/>
      <color rgb="FF000000"/>
      <name val="Arial"/>
      <family val="2"/>
      <charset val="163"/>
    </font>
    <font>
      <b/>
      <sz val="14"/>
      <color rgb="FFFF0000"/>
      <name val="Times New Roman"/>
      <family val="1"/>
    </font>
    <font>
      <sz val="11"/>
      <name val="Times New Roman"/>
      <family val="1"/>
      <charset val="163"/>
    </font>
    <font>
      <sz val="11"/>
      <color rgb="FFFF0000"/>
      <name val="Times New Roman"/>
      <family val="1"/>
      <charset val="163"/>
    </font>
    <font>
      <sz val="12"/>
      <color rgb="FF000000"/>
      <name val="Times New Roman"/>
      <family val="1"/>
      <charset val="163"/>
    </font>
    <font>
      <sz val="11"/>
      <color rgb="FF000000"/>
      <name val="Times New Roman"/>
      <family val="1"/>
      <charset val="163"/>
    </font>
    <font>
      <b/>
      <sz val="16"/>
      <color rgb="FF000000"/>
      <name val="Times New Roman"/>
      <family val="1"/>
    </font>
    <font>
      <b/>
      <sz val="12"/>
      <color rgb="FF000000"/>
      <name val="Arial"/>
      <family val="2"/>
      <charset val="163"/>
    </font>
    <font>
      <b/>
      <sz val="12"/>
      <color rgb="FF000000"/>
      <name val="Arial"/>
      <family val="2"/>
    </font>
    <font>
      <sz val="12"/>
      <name val="Arial"/>
      <family val="2"/>
    </font>
    <font>
      <b/>
      <sz val="22"/>
      <color rgb="FF000000"/>
      <name val="Cambria"/>
      <family val="1"/>
      <charset val="163"/>
      <scheme val="major"/>
    </font>
    <font>
      <b/>
      <sz val="24"/>
      <color rgb="FF000000"/>
      <name val="Cambria"/>
      <family val="1"/>
      <charset val="163"/>
      <scheme val="major"/>
    </font>
    <font>
      <sz val="9"/>
      <color indexed="81"/>
      <name val="Tahoma"/>
      <charset val="1"/>
    </font>
    <font>
      <b/>
      <sz val="9"/>
      <color indexed="81"/>
      <name val="Tahoma"/>
      <charset val="1"/>
    </font>
    <font>
      <b/>
      <sz val="10"/>
      <name val="Times New Roman"/>
      <family val="1"/>
      <charset val="163"/>
    </font>
    <font>
      <b/>
      <i/>
      <sz val="10"/>
      <name val="Arial"/>
      <family val="2"/>
    </font>
    <font>
      <b/>
      <sz val="10"/>
      <name val="Times New Roman"/>
      <family val="1"/>
    </font>
    <font>
      <b/>
      <i/>
      <sz val="10"/>
      <name val="Arial"/>
      <family val="2"/>
      <charset val="163"/>
    </font>
    <font>
      <b/>
      <sz val="10"/>
      <name val="Arial"/>
      <family val="2"/>
      <charset val="163"/>
    </font>
    <font>
      <sz val="10"/>
      <color rgb="FF000000"/>
      <name val="Cambria"/>
      <family val="1"/>
      <charset val="163"/>
    </font>
    <font>
      <b/>
      <sz val="11"/>
      <color rgb="FFFF0000"/>
      <name val="Times New Roman"/>
      <family val="1"/>
      <charset val="163"/>
    </font>
  </fonts>
  <fills count="25">
    <fill>
      <patternFill patternType="none"/>
    </fill>
    <fill>
      <patternFill patternType="gray125"/>
    </fill>
    <fill>
      <patternFill patternType="solid">
        <fgColor theme="0" tint="-0.249977111117893"/>
        <bgColor rgb="FFFFFF99"/>
      </patternFill>
    </fill>
    <fill>
      <patternFill patternType="solid">
        <fgColor rgb="FFFFFF00"/>
        <bgColor indexed="64"/>
      </patternFill>
    </fill>
    <fill>
      <patternFill patternType="solid">
        <fgColor theme="9" tint="0.39997558519241921"/>
        <bgColor indexed="64"/>
      </patternFill>
    </fill>
    <fill>
      <patternFill patternType="solid">
        <fgColor theme="9" tint="0.39997558519241921"/>
        <bgColor rgb="FFFFFF00"/>
      </patternFill>
    </fill>
    <fill>
      <patternFill patternType="solid">
        <fgColor rgb="FFFFFF99"/>
        <bgColor rgb="FFFFFF99"/>
      </patternFill>
    </fill>
    <fill>
      <patternFill patternType="solid">
        <fgColor theme="0"/>
        <bgColor rgb="FFFFFF00"/>
      </patternFill>
    </fill>
    <fill>
      <patternFill patternType="solid">
        <fgColor theme="0"/>
        <bgColor indexed="64"/>
      </patternFill>
    </fill>
    <fill>
      <patternFill patternType="solid">
        <fgColor rgb="FFFFCC99"/>
        <bgColor rgb="FFFFCC99"/>
      </patternFill>
    </fill>
    <fill>
      <patternFill patternType="solid">
        <fgColor rgb="FFFFFF00"/>
        <bgColor rgb="FFFFFF00"/>
      </patternFill>
    </fill>
    <fill>
      <patternFill patternType="solid">
        <fgColor rgb="FFFFCC00"/>
        <bgColor rgb="FFFFCC00"/>
      </patternFill>
    </fill>
    <fill>
      <patternFill patternType="solid">
        <fgColor theme="0"/>
        <bgColor rgb="FFFFCC00"/>
      </patternFill>
    </fill>
    <fill>
      <patternFill patternType="solid">
        <fgColor theme="0" tint="-0.249977111117893"/>
        <bgColor indexed="64"/>
      </patternFill>
    </fill>
    <fill>
      <patternFill patternType="solid">
        <fgColor rgb="FF99CCFF"/>
        <bgColor rgb="FF99CCFF"/>
      </patternFill>
    </fill>
    <fill>
      <patternFill patternType="solid">
        <fgColor theme="4" tint="0.59999389629810485"/>
        <bgColor indexed="64"/>
      </patternFill>
    </fill>
    <fill>
      <patternFill patternType="solid">
        <fgColor rgb="FFD9D9D9"/>
        <bgColor rgb="FFD9D9D9"/>
      </patternFill>
    </fill>
    <fill>
      <patternFill patternType="solid">
        <fgColor rgb="FFD99694"/>
        <bgColor rgb="FFD99694"/>
      </patternFill>
    </fill>
    <fill>
      <patternFill patternType="solid">
        <fgColor rgb="FFFFFFFF"/>
        <bgColor rgb="FFFFFFFF"/>
      </patternFill>
    </fill>
    <fill>
      <patternFill patternType="solid">
        <fgColor theme="0"/>
        <bgColor rgb="FFD99694"/>
      </patternFill>
    </fill>
    <fill>
      <patternFill patternType="solid">
        <fgColor rgb="FFE6B9B8"/>
        <bgColor rgb="FFE6B9B8"/>
      </patternFill>
    </fill>
    <fill>
      <patternFill patternType="solid">
        <fgColor theme="9" tint="0.59999389629810485"/>
        <bgColor indexed="64"/>
      </patternFill>
    </fill>
    <fill>
      <patternFill patternType="solid">
        <fgColor theme="8" tint="0.79998168889431442"/>
        <bgColor rgb="FFFFFF00"/>
      </patternFill>
    </fill>
    <fill>
      <patternFill patternType="solid">
        <fgColor theme="3" tint="0.59999389629810485"/>
        <bgColor indexed="64"/>
      </patternFill>
    </fill>
    <fill>
      <patternFill patternType="solid">
        <fgColor theme="3" tint="0.59999389629810485"/>
        <bgColor rgb="FFFFFF00"/>
      </patternFill>
    </fill>
  </fills>
  <borders count="45">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indexed="64"/>
      </left>
      <right/>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bottom style="thin">
        <color auto="1"/>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style="thin">
        <color rgb="FF000000"/>
      </right>
      <top style="thin">
        <color rgb="FF000000"/>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auto="1"/>
      </bottom>
      <diagonal/>
    </border>
    <border>
      <left style="thin">
        <color auto="1"/>
      </left>
      <right style="thin">
        <color auto="1"/>
      </right>
      <top style="hair">
        <color auto="1"/>
      </top>
      <bottom/>
      <diagonal/>
    </border>
    <border>
      <left style="thin">
        <color auto="1"/>
      </left>
      <right style="thin">
        <color auto="1"/>
      </right>
      <top style="dotted">
        <color auto="1"/>
      </top>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s>
  <cellStyleXfs count="10">
    <xf numFmtId="0" fontId="0" fillId="0" borderId="0"/>
    <xf numFmtId="164" fontId="33" fillId="0" borderId="0" applyFont="0" applyFill="0" applyBorder="0" applyAlignment="0" applyProtection="0"/>
    <xf numFmtId="9" fontId="33"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43" fontId="53" fillId="0" borderId="0" applyFont="0" applyFill="0" applyBorder="0" applyAlignment="0" applyProtection="0"/>
    <xf numFmtId="43" fontId="54" fillId="0" borderId="0" applyFont="0" applyFill="0" applyBorder="0" applyAlignment="0" applyProtection="0"/>
    <xf numFmtId="0" fontId="53" fillId="0" borderId="0"/>
    <xf numFmtId="9" fontId="53" fillId="0" borderId="0" applyFont="0" applyFill="0" applyBorder="0" applyAlignment="0" applyProtection="0"/>
  </cellStyleXfs>
  <cellXfs count="250">
    <xf numFmtId="0" fontId="0" fillId="0" borderId="0" xfId="0"/>
    <xf numFmtId="0" fontId="2" fillId="0" borderId="0" xfId="3" applyFont="1" applyBorder="1" applyAlignment="1"/>
    <xf numFmtId="0" fontId="2" fillId="0" borderId="0" xfId="3" applyFont="1" applyBorder="1" applyAlignment="1">
      <alignment horizontal="center"/>
    </xf>
    <xf numFmtId="9" fontId="0" fillId="0" borderId="0" xfId="4" applyFont="1" applyAlignment="1">
      <alignment horizontal="center" wrapText="1"/>
    </xf>
    <xf numFmtId="0" fontId="1" fillId="0" borderId="0" xfId="3" applyFont="1" applyAlignment="1">
      <alignment wrapText="1"/>
    </xf>
    <xf numFmtId="0" fontId="4" fillId="0" borderId="0" xfId="3" applyFont="1" applyBorder="1" applyAlignment="1">
      <alignment wrapText="1"/>
    </xf>
    <xf numFmtId="0" fontId="4" fillId="0" borderId="0" xfId="3" applyFont="1" applyBorder="1" applyAlignment="1">
      <alignment horizontal="center" wrapText="1"/>
    </xf>
    <xf numFmtId="0" fontId="3" fillId="0" borderId="0" xfId="3" applyFont="1" applyBorder="1" applyAlignment="1">
      <alignment vertical="center" wrapText="1"/>
    </xf>
    <xf numFmtId="0" fontId="4" fillId="0" borderId="0" xfId="3" applyFont="1" applyBorder="1" applyAlignment="1">
      <alignment vertical="center" wrapText="1"/>
    </xf>
    <xf numFmtId="0" fontId="4" fillId="0" borderId="0" xfId="3" applyFont="1" applyBorder="1" applyAlignment="1">
      <alignment horizontal="center" vertical="center" wrapText="1"/>
    </xf>
    <xf numFmtId="0" fontId="5" fillId="0" borderId="0" xfId="3" applyFont="1" applyBorder="1" applyAlignment="1">
      <alignment vertical="center" wrapText="1"/>
    </xf>
    <xf numFmtId="9" fontId="0" fillId="0" borderId="0" xfId="4" applyFont="1" applyAlignment="1">
      <alignment horizontal="center" vertical="center" wrapText="1"/>
    </xf>
    <xf numFmtId="0" fontId="1" fillId="0" borderId="0" xfId="3" applyFont="1" applyAlignment="1">
      <alignment vertical="center" wrapText="1"/>
    </xf>
    <xf numFmtId="0" fontId="1" fillId="0" borderId="0" xfId="3" applyFont="1" applyAlignment="1">
      <alignment horizontal="center" wrapText="1"/>
    </xf>
    <xf numFmtId="0" fontId="7" fillId="0" borderId="0" xfId="3" applyFont="1" applyBorder="1" applyAlignment="1">
      <alignment horizontal="left" vertical="center" wrapText="1"/>
    </xf>
    <xf numFmtId="0" fontId="8" fillId="0" borderId="0" xfId="3" applyFont="1" applyAlignment="1">
      <alignment vertical="center" wrapText="1"/>
    </xf>
    <xf numFmtId="0" fontId="8" fillId="0" borderId="0" xfId="3" applyFont="1" applyAlignment="1">
      <alignment horizontal="center" vertical="center" wrapText="1"/>
    </xf>
    <xf numFmtId="0" fontId="9" fillId="0" borderId="13" xfId="3" applyFont="1" applyBorder="1" applyAlignment="1">
      <alignment vertical="center" wrapText="1"/>
    </xf>
    <xf numFmtId="165" fontId="10" fillId="0" borderId="13" xfId="3" applyNumberFormat="1" applyFont="1" applyBorder="1" applyAlignment="1">
      <alignment horizontal="right" vertical="center" wrapText="1"/>
    </xf>
    <xf numFmtId="0" fontId="11" fillId="0" borderId="0" xfId="3" applyFont="1" applyBorder="1" applyAlignment="1">
      <alignment horizontal="left" vertical="center" wrapText="1"/>
    </xf>
    <xf numFmtId="0" fontId="1" fillId="0" borderId="0" xfId="3" applyFont="1" applyAlignment="1">
      <alignment horizontal="center" vertical="center" wrapText="1"/>
    </xf>
    <xf numFmtId="0" fontId="9" fillId="0" borderId="13" xfId="3" applyFont="1" applyBorder="1" applyAlignment="1">
      <alignment vertical="center"/>
    </xf>
    <xf numFmtId="165" fontId="12" fillId="0" borderId="13" xfId="3" applyNumberFormat="1" applyFont="1" applyBorder="1" applyAlignment="1">
      <alignment horizontal="right" vertical="center"/>
    </xf>
    <xf numFmtId="165" fontId="12" fillId="0" borderId="13" xfId="3" applyNumberFormat="1" applyFont="1" applyBorder="1" applyAlignment="1">
      <alignment horizontal="right" vertical="center" wrapText="1"/>
    </xf>
    <xf numFmtId="165" fontId="13" fillId="0" borderId="13" xfId="3" applyNumberFormat="1" applyFont="1" applyBorder="1" applyAlignment="1">
      <alignment vertical="center" wrapText="1"/>
    </xf>
    <xf numFmtId="165" fontId="14" fillId="0" borderId="13" xfId="3" applyNumberFormat="1" applyFont="1" applyBorder="1" applyAlignment="1">
      <alignment vertical="center" wrapText="1"/>
    </xf>
    <xf numFmtId="165" fontId="12" fillId="0" borderId="13" xfId="3" applyNumberFormat="1" applyFont="1" applyBorder="1" applyAlignment="1">
      <alignment vertical="center" wrapText="1"/>
    </xf>
    <xf numFmtId="9" fontId="16" fillId="3" borderId="13" xfId="3" applyNumberFormat="1" applyFont="1" applyFill="1" applyBorder="1" applyAlignment="1">
      <alignment vertical="center" wrapText="1"/>
    </xf>
    <xf numFmtId="0" fontId="11" fillId="0" borderId="0" xfId="3" applyFont="1" applyBorder="1" applyAlignment="1">
      <alignment horizontal="left" vertical="top" wrapText="1"/>
    </xf>
    <xf numFmtId="0" fontId="9" fillId="4" borderId="13" xfId="3" applyFont="1" applyFill="1" applyBorder="1" applyAlignment="1">
      <alignment vertical="center" wrapText="1"/>
    </xf>
    <xf numFmtId="3" fontId="12" fillId="5" borderId="13" xfId="3" applyNumberFormat="1" applyFont="1" applyFill="1" applyBorder="1" applyAlignment="1">
      <alignment vertical="center" wrapText="1"/>
    </xf>
    <xf numFmtId="165" fontId="12" fillId="4" borderId="13" xfId="3" quotePrefix="1" applyNumberFormat="1" applyFont="1" applyFill="1" applyBorder="1" applyAlignment="1">
      <alignment horizontal="right" vertical="center" wrapText="1"/>
    </xf>
    <xf numFmtId="0" fontId="9" fillId="0" borderId="13" xfId="3" applyFont="1" applyBorder="1" applyAlignment="1">
      <alignment horizontal="left" vertical="center" wrapText="1"/>
    </xf>
    <xf numFmtId="0" fontId="9" fillId="6" borderId="2" xfId="3" applyFont="1" applyFill="1" applyBorder="1" applyAlignment="1">
      <alignment vertical="center" wrapText="1"/>
    </xf>
    <xf numFmtId="0" fontId="21" fillId="0" borderId="2" xfId="3" applyFont="1" applyBorder="1" applyAlignment="1">
      <alignment wrapText="1"/>
    </xf>
    <xf numFmtId="0" fontId="4" fillId="0" borderId="2" xfId="3" applyFont="1" applyBorder="1" applyAlignment="1">
      <alignment wrapText="1"/>
    </xf>
    <xf numFmtId="0" fontId="22" fillId="7" borderId="25" xfId="3" applyFont="1" applyFill="1" applyBorder="1" applyAlignment="1">
      <alignment horizontal="left"/>
    </xf>
    <xf numFmtId="0" fontId="4" fillId="8" borderId="25" xfId="3" applyFont="1" applyFill="1" applyBorder="1" applyAlignment="1">
      <alignment wrapText="1"/>
    </xf>
    <xf numFmtId="0" fontId="8" fillId="8" borderId="26" xfId="3" applyFont="1" applyFill="1" applyBorder="1" applyAlignment="1"/>
    <xf numFmtId="9" fontId="25" fillId="9" borderId="23" xfId="4" applyFont="1" applyFill="1" applyBorder="1" applyAlignment="1">
      <alignment horizontal="center" vertical="center"/>
    </xf>
    <xf numFmtId="165" fontId="24" fillId="9" borderId="24" xfId="3" applyNumberFormat="1" applyFont="1" applyFill="1" applyBorder="1" applyAlignment="1">
      <alignment horizontal="center" vertical="center"/>
    </xf>
    <xf numFmtId="165" fontId="24" fillId="9" borderId="2" xfId="3" applyNumberFormat="1" applyFont="1" applyFill="1" applyBorder="1" applyAlignment="1">
      <alignment horizontal="center" vertical="center"/>
    </xf>
    <xf numFmtId="165" fontId="25" fillId="9" borderId="26" xfId="3" applyNumberFormat="1" applyFont="1" applyFill="1" applyBorder="1" applyAlignment="1">
      <alignment horizontal="center" vertical="center"/>
    </xf>
    <xf numFmtId="165" fontId="25" fillId="9" borderId="24" xfId="3" applyNumberFormat="1" applyFont="1" applyFill="1" applyBorder="1" applyAlignment="1">
      <alignment horizontal="center" vertical="center"/>
    </xf>
    <xf numFmtId="165" fontId="25" fillId="9" borderId="2" xfId="3" applyNumberFormat="1" applyFont="1" applyFill="1" applyBorder="1" applyAlignment="1">
      <alignment horizontal="center" vertical="center"/>
    </xf>
    <xf numFmtId="165" fontId="26" fillId="0" borderId="2" xfId="3" applyNumberFormat="1" applyFont="1" applyBorder="1" applyAlignment="1">
      <alignment horizontal="left"/>
    </xf>
    <xf numFmtId="165" fontId="27" fillId="0" borderId="26" xfId="3" applyNumberFormat="1" applyFont="1" applyBorder="1" applyAlignment="1">
      <alignment horizontal="center" vertical="center"/>
    </xf>
    <xf numFmtId="165" fontId="27" fillId="0" borderId="23" xfId="3" applyNumberFormat="1" applyFont="1" applyBorder="1" applyAlignment="1">
      <alignment horizontal="right" vertical="center"/>
    </xf>
    <xf numFmtId="9" fontId="27" fillId="0" borderId="23" xfId="3" applyNumberFormat="1" applyFont="1" applyBorder="1" applyAlignment="1">
      <alignment horizontal="center" vertical="center"/>
    </xf>
    <xf numFmtId="167" fontId="27" fillId="0" borderId="23" xfId="5" applyNumberFormat="1" applyFont="1" applyBorder="1" applyAlignment="1">
      <alignment vertical="center"/>
    </xf>
    <xf numFmtId="165" fontId="28" fillId="0" borderId="23" xfId="3" applyNumberFormat="1" applyFont="1" applyBorder="1" applyAlignment="1">
      <alignment horizontal="center"/>
    </xf>
    <xf numFmtId="9" fontId="29" fillId="10" borderId="2" xfId="3" applyNumberFormat="1" applyFont="1" applyFill="1" applyBorder="1" applyAlignment="1">
      <alignment horizontal="center" vertical="center"/>
    </xf>
    <xf numFmtId="0" fontId="4" fillId="0" borderId="0" xfId="3" applyFont="1" applyAlignment="1">
      <alignment wrapText="1"/>
    </xf>
    <xf numFmtId="165" fontId="26" fillId="0" borderId="27" xfId="3" applyNumberFormat="1" applyFont="1" applyBorder="1" applyAlignment="1">
      <alignment horizontal="left"/>
    </xf>
    <xf numFmtId="165" fontId="29" fillId="0" borderId="26" xfId="3" applyNumberFormat="1" applyFont="1" applyBorder="1" applyAlignment="1">
      <alignment horizontal="center" vertical="center"/>
    </xf>
    <xf numFmtId="165" fontId="26" fillId="0" borderId="29" xfId="3" applyNumberFormat="1" applyFont="1" applyBorder="1" applyAlignment="1">
      <alignment horizontal="left"/>
    </xf>
    <xf numFmtId="165" fontId="29" fillId="0" borderId="23" xfId="3" applyNumberFormat="1" applyFont="1" applyBorder="1" applyAlignment="1">
      <alignment horizontal="center" vertical="center"/>
    </xf>
    <xf numFmtId="165" fontId="26" fillId="0" borderId="23" xfId="3" applyNumberFormat="1" applyFont="1" applyBorder="1" applyAlignment="1">
      <alignment horizontal="left"/>
    </xf>
    <xf numFmtId="165" fontId="26" fillId="0" borderId="30" xfId="3" applyNumberFormat="1" applyFont="1" applyBorder="1" applyAlignment="1">
      <alignment horizontal="left"/>
    </xf>
    <xf numFmtId="165" fontId="27" fillId="0" borderId="23" xfId="3" applyNumberFormat="1" applyFont="1" applyBorder="1" applyAlignment="1">
      <alignment horizontal="center" vertical="center"/>
    </xf>
    <xf numFmtId="165" fontId="28" fillId="0" borderId="30" xfId="3" applyNumberFormat="1" applyFont="1" applyBorder="1" applyAlignment="1">
      <alignment horizontal="center"/>
    </xf>
    <xf numFmtId="0" fontId="30" fillId="0" borderId="0" xfId="3" applyFont="1" applyAlignment="1">
      <alignment wrapText="1"/>
    </xf>
    <xf numFmtId="165" fontId="31" fillId="11" borderId="23" xfId="3" applyNumberFormat="1" applyFont="1" applyFill="1" applyBorder="1" applyAlignment="1">
      <alignment horizontal="center" vertical="center"/>
    </xf>
    <xf numFmtId="165" fontId="32" fillId="11" borderId="29" xfId="3" applyNumberFormat="1" applyFont="1" applyFill="1" applyBorder="1" applyAlignment="1">
      <alignment horizontal="center" vertical="center"/>
    </xf>
    <xf numFmtId="167" fontId="29" fillId="11" borderId="23" xfId="1" applyNumberFormat="1" applyFont="1" applyFill="1" applyBorder="1" applyAlignment="1">
      <alignment horizontal="right" vertical="center"/>
    </xf>
    <xf numFmtId="9" fontId="29" fillId="11" borderId="23" xfId="2" applyFont="1" applyFill="1" applyBorder="1" applyAlignment="1">
      <alignment horizontal="center" vertical="center"/>
    </xf>
    <xf numFmtId="167" fontId="29" fillId="11" borderId="23" xfId="5" applyNumberFormat="1" applyFont="1" applyFill="1" applyBorder="1" applyAlignment="1">
      <alignment horizontal="center" vertical="center"/>
    </xf>
    <xf numFmtId="9" fontId="32" fillId="11" borderId="2" xfId="2" applyFont="1" applyFill="1" applyBorder="1" applyAlignment="1">
      <alignment horizontal="center" vertical="center"/>
    </xf>
    <xf numFmtId="0" fontId="34" fillId="0" borderId="0" xfId="3" applyFont="1" applyAlignment="1">
      <alignment wrapText="1"/>
    </xf>
    <xf numFmtId="165" fontId="24" fillId="12" borderId="0" xfId="3" applyNumberFormat="1" applyFont="1" applyFill="1" applyBorder="1" applyAlignment="1">
      <alignment horizontal="center" vertical="center"/>
    </xf>
    <xf numFmtId="0" fontId="1" fillId="0" borderId="0" xfId="3" applyFont="1" applyBorder="1" applyAlignment="1">
      <alignment wrapText="1"/>
    </xf>
    <xf numFmtId="9" fontId="24" fillId="12" borderId="0" xfId="4" applyFont="1" applyFill="1" applyBorder="1" applyAlignment="1">
      <alignment horizontal="center" vertical="center"/>
    </xf>
    <xf numFmtId="165" fontId="6" fillId="13" borderId="2" xfId="3" applyNumberFormat="1" applyFont="1" applyFill="1" applyBorder="1" applyAlignment="1">
      <alignment vertical="center"/>
    </xf>
    <xf numFmtId="0" fontId="30" fillId="13" borderId="25" xfId="3" applyFont="1" applyFill="1" applyBorder="1" applyAlignment="1">
      <alignment vertical="center" wrapText="1"/>
    </xf>
    <xf numFmtId="165" fontId="36" fillId="14" borderId="2" xfId="3" applyNumberFormat="1" applyFont="1" applyFill="1" applyBorder="1" applyAlignment="1">
      <alignment horizontal="center" vertical="center"/>
    </xf>
    <xf numFmtId="0" fontId="30" fillId="0" borderId="31" xfId="3" applyFont="1" applyBorder="1" applyAlignment="1">
      <alignment vertical="center" wrapText="1"/>
    </xf>
    <xf numFmtId="164" fontId="0" fillId="0" borderId="0" xfId="5" applyNumberFormat="1" applyFont="1" applyAlignment="1">
      <alignment vertical="center" wrapText="1"/>
    </xf>
    <xf numFmtId="165" fontId="37" fillId="0" borderId="2" xfId="3" applyNumberFormat="1" applyFont="1" applyBorder="1" applyAlignment="1">
      <alignment vertical="center"/>
    </xf>
    <xf numFmtId="165" fontId="38" fillId="8" borderId="26" xfId="3" applyNumberFormat="1" applyFont="1" applyFill="1" applyBorder="1" applyAlignment="1">
      <alignment horizontal="center" vertical="center"/>
    </xf>
    <xf numFmtId="165" fontId="38" fillId="0" borderId="23" xfId="3" applyNumberFormat="1" applyFont="1" applyBorder="1" applyAlignment="1">
      <alignment horizontal="center" vertical="center"/>
    </xf>
    <xf numFmtId="165" fontId="38" fillId="0" borderId="29" xfId="3" applyNumberFormat="1" applyFont="1" applyBorder="1" applyAlignment="1">
      <alignment horizontal="center" vertical="center"/>
    </xf>
    <xf numFmtId="165" fontId="38" fillId="3" borderId="23" xfId="3" applyNumberFormat="1" applyFont="1" applyFill="1" applyBorder="1" applyAlignment="1">
      <alignment horizontal="center" vertical="center"/>
    </xf>
    <xf numFmtId="165" fontId="39" fillId="0" borderId="23" xfId="3" applyNumberFormat="1" applyFont="1" applyBorder="1" applyAlignment="1">
      <alignment horizontal="center" vertical="center"/>
    </xf>
    <xf numFmtId="165" fontId="40" fillId="0" borderId="2" xfId="3" applyNumberFormat="1" applyFont="1" applyBorder="1" applyAlignment="1">
      <alignment vertical="center"/>
    </xf>
    <xf numFmtId="3" fontId="41" fillId="0" borderId="26" xfId="3" applyNumberFormat="1" applyFont="1" applyBorder="1" applyAlignment="1">
      <alignment vertical="center"/>
    </xf>
    <xf numFmtId="3" fontId="41" fillId="0" borderId="23" xfId="3" applyNumberFormat="1" applyFont="1" applyBorder="1" applyAlignment="1">
      <alignment vertical="center"/>
    </xf>
    <xf numFmtId="3" fontId="41" fillId="3" borderId="23" xfId="3" applyNumberFormat="1" applyFont="1" applyFill="1" applyBorder="1" applyAlignment="1">
      <alignment vertical="center"/>
    </xf>
    <xf numFmtId="165" fontId="41" fillId="0" borderId="30" xfId="3" applyNumberFormat="1" applyFont="1" applyBorder="1" applyAlignment="1">
      <alignment horizontal="center" vertical="center"/>
    </xf>
    <xf numFmtId="0" fontId="42" fillId="0" borderId="0" xfId="3" applyFont="1" applyAlignment="1">
      <alignment vertical="center" wrapText="1"/>
    </xf>
    <xf numFmtId="165" fontId="43" fillId="0" borderId="2" xfId="3" applyNumberFormat="1" applyFont="1" applyBorder="1" applyAlignment="1">
      <alignment vertical="center"/>
    </xf>
    <xf numFmtId="0" fontId="44" fillId="0" borderId="26" xfId="3" applyFont="1" applyBorder="1" applyAlignment="1">
      <alignment vertical="center"/>
    </xf>
    <xf numFmtId="3" fontId="44" fillId="0" borderId="23" xfId="3" applyNumberFormat="1" applyFont="1" applyBorder="1" applyAlignment="1">
      <alignment vertical="center"/>
    </xf>
    <xf numFmtId="3" fontId="44" fillId="3" borderId="23" xfId="3" applyNumberFormat="1" applyFont="1" applyFill="1" applyBorder="1" applyAlignment="1">
      <alignment vertical="center"/>
    </xf>
    <xf numFmtId="3" fontId="44" fillId="3" borderId="24" xfId="3" applyNumberFormat="1" applyFont="1" applyFill="1" applyBorder="1" applyAlignment="1">
      <alignment vertical="center"/>
    </xf>
    <xf numFmtId="165" fontId="44" fillId="0" borderId="2" xfId="3" applyNumberFormat="1" applyFont="1" applyBorder="1" applyAlignment="1">
      <alignment horizontal="center" vertical="center"/>
    </xf>
    <xf numFmtId="0" fontId="45" fillId="0" borderId="0" xfId="3" applyFont="1" applyAlignment="1">
      <alignment vertical="center" wrapText="1"/>
    </xf>
    <xf numFmtId="165" fontId="35" fillId="0" borderId="26" xfId="3" applyNumberFormat="1" applyFont="1" applyBorder="1" applyAlignment="1">
      <alignment vertical="center"/>
    </xf>
    <xf numFmtId="0" fontId="46" fillId="0" borderId="0" xfId="3" applyFont="1" applyAlignment="1">
      <alignment vertical="center" wrapText="1"/>
    </xf>
    <xf numFmtId="0" fontId="47" fillId="0" borderId="0" xfId="3" applyFont="1" applyAlignment="1">
      <alignment horizontal="center" wrapText="1"/>
    </xf>
    <xf numFmtId="0" fontId="47" fillId="8" borderId="0" xfId="3" applyFont="1" applyFill="1" applyAlignment="1">
      <alignment horizontal="center" wrapText="1"/>
    </xf>
    <xf numFmtId="0" fontId="49" fillId="3" borderId="2" xfId="3" applyFont="1" applyFill="1" applyBorder="1" applyAlignment="1">
      <alignment horizontal="center" vertical="center" wrapText="1"/>
    </xf>
    <xf numFmtId="0" fontId="50" fillId="3" borderId="2" xfId="3" applyFont="1" applyFill="1" applyBorder="1" applyAlignment="1">
      <alignment horizontal="center" vertical="center" wrapText="1"/>
    </xf>
    <xf numFmtId="0" fontId="51" fillId="0" borderId="32" xfId="3" applyFont="1" applyBorder="1" applyAlignment="1">
      <alignment wrapText="1"/>
    </xf>
    <xf numFmtId="0" fontId="11" fillId="0" borderId="2" xfId="3" applyFont="1" applyBorder="1" applyAlignment="1">
      <alignment horizontal="center" vertical="center" wrapText="1"/>
    </xf>
    <xf numFmtId="0" fontId="11" fillId="0" borderId="2" xfId="3" applyFont="1" applyBorder="1" applyAlignment="1">
      <alignment vertical="center" wrapText="1"/>
    </xf>
    <xf numFmtId="0" fontId="51" fillId="0" borderId="33" xfId="3" applyFont="1" applyBorder="1" applyAlignment="1">
      <alignment wrapText="1"/>
    </xf>
    <xf numFmtId="0" fontId="51" fillId="0" borderId="34" xfId="3" applyFont="1" applyBorder="1" applyAlignment="1">
      <alignment wrapText="1"/>
    </xf>
    <xf numFmtId="0" fontId="50" fillId="3" borderId="5" xfId="3" applyFont="1" applyFill="1" applyBorder="1" applyAlignment="1">
      <alignment horizontal="center" vertical="center" wrapText="1"/>
    </xf>
    <xf numFmtId="0" fontId="11" fillId="0" borderId="5" xfId="3" applyFont="1" applyBorder="1" applyAlignment="1">
      <alignment horizontal="center" vertical="center" wrapText="1"/>
    </xf>
    <xf numFmtId="0" fontId="1" fillId="0" borderId="0" xfId="3"/>
    <xf numFmtId="0" fontId="55" fillId="16" borderId="23" xfId="3" applyFont="1" applyFill="1" applyBorder="1" applyAlignment="1">
      <alignment horizontal="center" vertical="center"/>
    </xf>
    <xf numFmtId="0" fontId="56" fillId="16" borderId="23" xfId="3" applyFont="1" applyFill="1" applyBorder="1" applyAlignment="1">
      <alignment horizontal="center" vertical="center" wrapText="1"/>
    </xf>
    <xf numFmtId="0" fontId="52" fillId="0" borderId="23" xfId="3" applyFont="1" applyBorder="1" applyAlignment="1">
      <alignment horizontal="center" vertical="center"/>
    </xf>
    <xf numFmtId="3" fontId="57" fillId="0" borderId="23" xfId="3" applyNumberFormat="1" applyFont="1" applyBorder="1" applyAlignment="1">
      <alignment horizontal="right" vertical="center"/>
    </xf>
    <xf numFmtId="0" fontId="1" fillId="0" borderId="0" xfId="3" applyAlignment="1">
      <alignment vertical="center"/>
    </xf>
    <xf numFmtId="0" fontId="58" fillId="17" borderId="23" xfId="3" applyFont="1" applyFill="1" applyBorder="1" applyAlignment="1">
      <alignment horizontal="center" vertical="center"/>
    </xf>
    <xf numFmtId="3" fontId="57" fillId="17" borderId="23" xfId="3" applyNumberFormat="1" applyFont="1" applyFill="1" applyBorder="1" applyAlignment="1">
      <alignment horizontal="right" vertical="center"/>
    </xf>
    <xf numFmtId="0" fontId="58" fillId="18" borderId="23" xfId="3" applyFont="1" applyFill="1" applyBorder="1" applyAlignment="1">
      <alignment horizontal="center" vertical="center"/>
    </xf>
    <xf numFmtId="3" fontId="57" fillId="19" borderId="23" xfId="3" applyNumberFormat="1" applyFont="1" applyFill="1" applyBorder="1" applyAlignment="1">
      <alignment horizontal="right" vertical="center"/>
    </xf>
    <xf numFmtId="3" fontId="60" fillId="0" borderId="23" xfId="3" applyNumberFormat="1" applyFont="1" applyBorder="1" applyAlignment="1">
      <alignment horizontal="right" vertical="center"/>
    </xf>
    <xf numFmtId="9" fontId="60" fillId="18" borderId="23" xfId="3" applyNumberFormat="1" applyFont="1" applyFill="1" applyBorder="1" applyAlignment="1">
      <alignment horizontal="right" vertical="center"/>
    </xf>
    <xf numFmtId="9" fontId="57" fillId="20" borderId="23" xfId="3" applyNumberFormat="1" applyFont="1" applyFill="1" applyBorder="1" applyAlignment="1">
      <alignment horizontal="right" vertical="center"/>
    </xf>
    <xf numFmtId="0" fontId="30" fillId="13" borderId="26" xfId="3" applyFont="1" applyFill="1" applyBorder="1" applyAlignment="1">
      <alignment vertical="center" wrapText="1"/>
    </xf>
    <xf numFmtId="9" fontId="62" fillId="0" borderId="0" xfId="4" applyFont="1" applyAlignment="1">
      <alignment horizontal="center" wrapText="1"/>
    </xf>
    <xf numFmtId="0" fontId="63" fillId="0" borderId="0" xfId="3" applyFont="1" applyAlignment="1">
      <alignment wrapText="1"/>
    </xf>
    <xf numFmtId="0" fontId="63" fillId="0" borderId="0" xfId="3" applyFont="1" applyAlignment="1">
      <alignment horizontal="center" wrapText="1"/>
    </xf>
    <xf numFmtId="165" fontId="25" fillId="9" borderId="23" xfId="3" applyNumberFormat="1" applyFont="1" applyFill="1" applyBorder="1" applyAlignment="1">
      <alignment horizontal="center" vertical="center" wrapText="1"/>
    </xf>
    <xf numFmtId="0" fontId="64" fillId="21" borderId="9" xfId="3" applyFont="1" applyFill="1" applyBorder="1" applyAlignment="1">
      <alignment horizontal="center" vertical="center" wrapText="1"/>
    </xf>
    <xf numFmtId="165" fontId="10" fillId="0" borderId="40" xfId="3" applyNumberFormat="1" applyFont="1" applyBorder="1" applyAlignment="1">
      <alignment vertical="center" wrapText="1"/>
    </xf>
    <xf numFmtId="0" fontId="18" fillId="2" borderId="21" xfId="3" applyFont="1" applyFill="1" applyBorder="1" applyAlignment="1">
      <alignment vertical="center" wrapText="1"/>
    </xf>
    <xf numFmtId="166" fontId="19" fillId="2" borderId="21" xfId="3" applyNumberFormat="1" applyFont="1" applyFill="1" applyBorder="1" applyAlignment="1">
      <alignment vertical="center" wrapText="1"/>
    </xf>
    <xf numFmtId="166" fontId="10" fillId="2" borderId="21" xfId="3" applyNumberFormat="1" applyFont="1" applyFill="1" applyBorder="1" applyAlignment="1">
      <alignment vertical="center" wrapText="1"/>
    </xf>
    <xf numFmtId="0" fontId="17" fillId="2" borderId="27" xfId="3" applyFont="1" applyFill="1" applyBorder="1" applyAlignment="1">
      <alignment horizontal="center" vertical="center" wrapText="1"/>
    </xf>
    <xf numFmtId="0" fontId="17" fillId="2" borderId="29" xfId="3" applyFont="1" applyFill="1" applyBorder="1" applyAlignment="1">
      <alignment horizontal="center" vertical="center" wrapText="1"/>
    </xf>
    <xf numFmtId="0" fontId="20" fillId="2" borderId="22" xfId="3" applyFont="1" applyFill="1" applyBorder="1" applyAlignment="1">
      <alignment horizontal="left" vertical="center"/>
    </xf>
    <xf numFmtId="167" fontId="17" fillId="2" borderId="21" xfId="5" applyNumberFormat="1" applyFont="1" applyFill="1" applyBorder="1" applyAlignment="1">
      <alignment horizontal="center" vertical="center" wrapText="1"/>
    </xf>
    <xf numFmtId="166" fontId="17" fillId="6" borderId="2" xfId="3" applyNumberFormat="1" applyFont="1" applyFill="1" applyBorder="1" applyAlignment="1">
      <alignment horizontal="center" vertical="center" wrapText="1"/>
    </xf>
    <xf numFmtId="0" fontId="9" fillId="0" borderId="40" xfId="3" applyFont="1" applyBorder="1" applyAlignment="1">
      <alignment horizontal="left" vertical="center" wrapText="1"/>
    </xf>
    <xf numFmtId="0" fontId="69" fillId="16" borderId="23" xfId="3" applyFont="1" applyFill="1" applyBorder="1" applyAlignment="1">
      <alignment horizontal="center" vertical="center"/>
    </xf>
    <xf numFmtId="0" fontId="69" fillId="16" borderId="23" xfId="3" applyFont="1" applyFill="1" applyBorder="1" applyAlignment="1">
      <alignment horizontal="center" vertical="center" wrapText="1"/>
    </xf>
    <xf numFmtId="165" fontId="71" fillId="9" borderId="2" xfId="3" applyNumberFormat="1" applyFont="1" applyFill="1" applyBorder="1" applyAlignment="1">
      <alignment horizontal="center" vertical="center"/>
    </xf>
    <xf numFmtId="165" fontId="70" fillId="9" borderId="2" xfId="3" applyNumberFormat="1" applyFont="1" applyFill="1" applyBorder="1" applyAlignment="1">
      <alignment horizontal="center" vertical="center"/>
    </xf>
    <xf numFmtId="165" fontId="26" fillId="0" borderId="2" xfId="3" applyNumberFormat="1" applyFont="1" applyBorder="1" applyAlignment="1">
      <alignment horizontal="left" vertical="center"/>
    </xf>
    <xf numFmtId="165" fontId="26" fillId="0" borderId="27" xfId="3" applyNumberFormat="1" applyFont="1" applyBorder="1" applyAlignment="1">
      <alignment horizontal="left" vertical="center"/>
    </xf>
    <xf numFmtId="165" fontId="26" fillId="0" borderId="28" xfId="3" applyNumberFormat="1" applyFont="1" applyBorder="1" applyAlignment="1">
      <alignment horizontal="left" vertical="center"/>
    </xf>
    <xf numFmtId="165" fontId="26" fillId="0" borderId="29" xfId="3" applyNumberFormat="1" applyFont="1" applyBorder="1" applyAlignment="1">
      <alignment horizontal="left" vertical="center"/>
    </xf>
    <xf numFmtId="165" fontId="26" fillId="0" borderId="23" xfId="3" applyNumberFormat="1" applyFont="1" applyBorder="1" applyAlignment="1">
      <alignment horizontal="left" vertical="center"/>
    </xf>
    <xf numFmtId="165" fontId="26" fillId="0" borderId="30" xfId="3" applyNumberFormat="1" applyFont="1" applyBorder="1" applyAlignment="1">
      <alignment horizontal="left" vertical="center"/>
    </xf>
    <xf numFmtId="167" fontId="69" fillId="0" borderId="23" xfId="5" applyNumberFormat="1" applyFont="1" applyFill="1" applyBorder="1" applyAlignment="1">
      <alignment horizontal="center" vertical="center"/>
    </xf>
    <xf numFmtId="0" fontId="67" fillId="0" borderId="0" xfId="3" applyFont="1" applyFill="1" applyBorder="1" applyAlignment="1">
      <alignment horizontal="left" vertical="center"/>
    </xf>
    <xf numFmtId="167" fontId="69" fillId="0" borderId="0" xfId="5" applyNumberFormat="1" applyFont="1" applyFill="1" applyBorder="1" applyAlignment="1">
      <alignment horizontal="right" vertical="center"/>
    </xf>
    <xf numFmtId="0" fontId="1" fillId="0" borderId="0" xfId="3" applyAlignment="1">
      <alignment horizontal="center" vertical="center"/>
    </xf>
    <xf numFmtId="0" fontId="1" fillId="3" borderId="0" xfId="3" applyFill="1" applyAlignment="1">
      <alignment vertical="center"/>
    </xf>
    <xf numFmtId="0" fontId="73" fillId="3" borderId="0" xfId="3" applyFont="1" applyFill="1" applyAlignment="1">
      <alignment horizontal="center" vertical="center"/>
    </xf>
    <xf numFmtId="0" fontId="74" fillId="3" borderId="0" xfId="3" applyFont="1" applyFill="1" applyAlignment="1">
      <alignment horizontal="center" vertical="center"/>
    </xf>
    <xf numFmtId="0" fontId="50" fillId="3" borderId="0" xfId="3" applyFont="1" applyFill="1" applyAlignment="1">
      <alignment vertical="center"/>
    </xf>
    <xf numFmtId="9" fontId="29" fillId="22" borderId="2" xfId="3" applyNumberFormat="1" applyFont="1" applyFill="1" applyBorder="1" applyAlignment="1">
      <alignment horizontal="center" vertical="center"/>
    </xf>
    <xf numFmtId="0" fontId="15" fillId="3" borderId="13" xfId="3" applyFont="1" applyFill="1" applyBorder="1" applyAlignment="1">
      <alignment horizontal="center" vertical="center" wrapText="1"/>
    </xf>
    <xf numFmtId="0" fontId="52" fillId="0" borderId="23" xfId="3" applyFont="1" applyFill="1" applyBorder="1" applyAlignment="1">
      <alignment horizontal="center" vertical="center"/>
    </xf>
    <xf numFmtId="165" fontId="77" fillId="23" borderId="28" xfId="3" applyNumberFormat="1" applyFont="1" applyFill="1" applyBorder="1" applyAlignment="1">
      <alignment horizontal="left"/>
    </xf>
    <xf numFmtId="165" fontId="78" fillId="23" borderId="26" xfId="3" applyNumberFormat="1" applyFont="1" applyFill="1" applyBorder="1" applyAlignment="1">
      <alignment horizontal="center" vertical="center"/>
    </xf>
    <xf numFmtId="165" fontId="78" fillId="23" borderId="23" xfId="3" applyNumberFormat="1" applyFont="1" applyFill="1" applyBorder="1" applyAlignment="1">
      <alignment horizontal="right" vertical="center"/>
    </xf>
    <xf numFmtId="9" fontId="78" fillId="23" borderId="23" xfId="3" applyNumberFormat="1" applyFont="1" applyFill="1" applyBorder="1" applyAlignment="1">
      <alignment horizontal="center" vertical="center"/>
    </xf>
    <xf numFmtId="167" fontId="78" fillId="23" borderId="23" xfId="5" applyNumberFormat="1" applyFont="1" applyFill="1" applyBorder="1" applyAlignment="1">
      <alignment vertical="center"/>
    </xf>
    <xf numFmtId="165" fontId="79" fillId="23" borderId="23" xfId="3" applyNumberFormat="1" applyFont="1" applyFill="1" applyBorder="1" applyAlignment="1">
      <alignment horizontal="center"/>
    </xf>
    <xf numFmtId="9" fontId="80" fillId="24" borderId="2" xfId="3" applyNumberFormat="1" applyFont="1" applyFill="1" applyBorder="1" applyAlignment="1">
      <alignment horizontal="center" vertical="center"/>
    </xf>
    <xf numFmtId="0" fontId="81" fillId="23" borderId="0" xfId="3" applyFont="1" applyFill="1" applyAlignment="1">
      <alignment wrapText="1"/>
    </xf>
    <xf numFmtId="0" fontId="81" fillId="0" borderId="0" xfId="3" applyFont="1" applyAlignment="1">
      <alignment wrapText="1"/>
    </xf>
    <xf numFmtId="0" fontId="11" fillId="0" borderId="2" xfId="0" applyFont="1" applyBorder="1" applyAlignment="1">
      <alignment vertical="center" wrapText="1"/>
    </xf>
    <xf numFmtId="0" fontId="82" fillId="0" borderId="2" xfId="0" applyFont="1" applyBorder="1" applyAlignment="1">
      <alignment vertical="center" wrapText="1"/>
    </xf>
    <xf numFmtId="0" fontId="82" fillId="0" borderId="21" xfId="0" applyFont="1" applyBorder="1" applyAlignment="1">
      <alignment vertical="center" wrapText="1"/>
    </xf>
    <xf numFmtId="0" fontId="1" fillId="0" borderId="2" xfId="3" applyFont="1" applyBorder="1" applyAlignment="1">
      <alignment wrapText="1"/>
    </xf>
    <xf numFmtId="0" fontId="11" fillId="8" borderId="2" xfId="0" applyFont="1" applyFill="1" applyBorder="1" applyAlignment="1">
      <alignment vertical="center" wrapText="1"/>
    </xf>
    <xf numFmtId="0" fontId="51" fillId="0" borderId="41" xfId="3" applyFont="1" applyBorder="1" applyAlignment="1">
      <alignment wrapText="1"/>
    </xf>
    <xf numFmtId="165" fontId="68" fillId="0" borderId="18" xfId="3" applyNumberFormat="1" applyFont="1" applyBorder="1" applyAlignment="1">
      <alignment horizontal="left" vertical="center" wrapText="1"/>
    </xf>
    <xf numFmtId="165" fontId="68" fillId="0" borderId="19" xfId="3" applyNumberFormat="1" applyFont="1" applyBorder="1" applyAlignment="1">
      <alignment horizontal="left" vertical="center" wrapText="1"/>
    </xf>
    <xf numFmtId="165" fontId="68" fillId="0" borderId="20" xfId="3" applyNumberFormat="1" applyFont="1" applyBorder="1" applyAlignment="1">
      <alignment horizontal="left" vertical="center" wrapText="1"/>
    </xf>
    <xf numFmtId="0" fontId="65" fillId="0" borderId="18" xfId="3" applyFont="1" applyBorder="1" applyAlignment="1">
      <alignment horizontal="left" vertical="center" wrapText="1"/>
    </xf>
    <xf numFmtId="0" fontId="65" fillId="0" borderId="19" xfId="3" applyFont="1" applyBorder="1" applyAlignment="1">
      <alignment horizontal="left" vertical="center" wrapText="1"/>
    </xf>
    <xf numFmtId="0" fontId="65" fillId="0" borderId="20" xfId="3" applyFont="1" applyBorder="1" applyAlignment="1">
      <alignment horizontal="left" vertical="center" wrapText="1"/>
    </xf>
    <xf numFmtId="0" fontId="2" fillId="0" borderId="0" xfId="3" applyFont="1" applyBorder="1" applyAlignment="1">
      <alignment horizontal="center" vertical="center"/>
    </xf>
    <xf numFmtId="0" fontId="2" fillId="0" borderId="1" xfId="3" applyFont="1" applyBorder="1" applyAlignment="1">
      <alignment horizontal="center" vertical="center"/>
    </xf>
    <xf numFmtId="0" fontId="3" fillId="0" borderId="2" xfId="3" applyFont="1" applyBorder="1" applyAlignment="1">
      <alignment horizontal="left" vertical="center" wrapText="1"/>
    </xf>
    <xf numFmtId="0" fontId="3" fillId="0" borderId="3" xfId="3" applyFont="1" applyBorder="1" applyAlignment="1">
      <alignment horizontal="left" vertical="center" wrapText="1"/>
    </xf>
    <xf numFmtId="0" fontId="3" fillId="0" borderId="4" xfId="3" applyFont="1" applyBorder="1" applyAlignment="1">
      <alignment horizontal="left" vertical="center" wrapText="1"/>
    </xf>
    <xf numFmtId="0" fontId="3" fillId="0" borderId="5" xfId="3" applyFont="1" applyBorder="1" applyAlignment="1">
      <alignment horizontal="left" vertical="center" wrapText="1"/>
    </xf>
    <xf numFmtId="0" fontId="64" fillId="21" borderId="10" xfId="3" applyFont="1" applyFill="1" applyBorder="1" applyAlignment="1">
      <alignment horizontal="center" vertical="center" wrapText="1"/>
    </xf>
    <xf numFmtId="0" fontId="64" fillId="21" borderId="11" xfId="3" applyFont="1" applyFill="1" applyBorder="1" applyAlignment="1">
      <alignment horizontal="center" vertical="center" wrapText="1"/>
    </xf>
    <xf numFmtId="0" fontId="64" fillId="21" borderId="12" xfId="3" applyFont="1" applyFill="1" applyBorder="1" applyAlignment="1">
      <alignment horizontal="center" vertical="center" wrapText="1"/>
    </xf>
    <xf numFmtId="165" fontId="68" fillId="0" borderId="18" xfId="3" applyNumberFormat="1" applyFont="1" applyBorder="1" applyAlignment="1">
      <alignment horizontal="center" vertical="center" wrapText="1"/>
    </xf>
    <xf numFmtId="165" fontId="68" fillId="0" borderId="19" xfId="3" applyNumberFormat="1" applyFont="1" applyBorder="1" applyAlignment="1">
      <alignment horizontal="center" vertical="center" wrapText="1"/>
    </xf>
    <xf numFmtId="165" fontId="68" fillId="0" borderId="20" xfId="3" applyNumberFormat="1" applyFont="1" applyBorder="1" applyAlignment="1">
      <alignment horizontal="center" vertical="center" wrapText="1"/>
    </xf>
    <xf numFmtId="165" fontId="68" fillId="0" borderId="14" xfId="3" applyNumberFormat="1" applyFont="1" applyBorder="1" applyAlignment="1">
      <alignment horizontal="center" vertical="center" wrapText="1"/>
    </xf>
    <xf numFmtId="165" fontId="68" fillId="0" borderId="15" xfId="3" applyNumberFormat="1" applyFont="1" applyBorder="1" applyAlignment="1">
      <alignment horizontal="center" vertical="center" wrapText="1"/>
    </xf>
    <xf numFmtId="165" fontId="68" fillId="0" borderId="16" xfId="3" applyNumberFormat="1" applyFont="1" applyBorder="1" applyAlignment="1">
      <alignment horizontal="center" vertical="center" wrapText="1"/>
    </xf>
    <xf numFmtId="165" fontId="68" fillId="0" borderId="42" xfId="3" applyNumberFormat="1" applyFont="1" applyBorder="1" applyAlignment="1">
      <alignment horizontal="center" vertical="center" wrapText="1"/>
    </xf>
    <xf numFmtId="165" fontId="68" fillId="0" borderId="43" xfId="3" applyNumberFormat="1" applyFont="1" applyBorder="1" applyAlignment="1">
      <alignment horizontal="center" vertical="center" wrapText="1"/>
    </xf>
    <xf numFmtId="165" fontId="68" fillId="0" borderId="44" xfId="3" applyNumberFormat="1" applyFont="1" applyBorder="1" applyAlignment="1">
      <alignment horizontal="center" vertical="center" wrapText="1"/>
    </xf>
    <xf numFmtId="0" fontId="3" fillId="0" borderId="0" xfId="3" applyFont="1" applyBorder="1" applyAlignment="1">
      <alignment horizontal="center" vertical="center" wrapText="1"/>
    </xf>
    <xf numFmtId="0" fontId="4" fillId="0" borderId="0" xfId="3" applyFont="1" applyBorder="1" applyAlignment="1">
      <alignment wrapText="1"/>
    </xf>
    <xf numFmtId="0" fontId="3" fillId="0" borderId="6" xfId="3" applyFont="1" applyBorder="1" applyAlignment="1">
      <alignment horizontal="left" vertical="center" wrapText="1"/>
    </xf>
    <xf numFmtId="0" fontId="3" fillId="0" borderId="7" xfId="3" applyFont="1" applyBorder="1" applyAlignment="1">
      <alignment horizontal="left" vertical="center" wrapText="1"/>
    </xf>
    <xf numFmtId="0" fontId="3" fillId="0" borderId="8" xfId="3" applyFont="1" applyBorder="1" applyAlignment="1">
      <alignment horizontal="left" vertical="center" wrapText="1"/>
    </xf>
    <xf numFmtId="0" fontId="4" fillId="0" borderId="0" xfId="3" applyFont="1" applyBorder="1" applyAlignment="1">
      <alignment vertical="center" wrapText="1"/>
    </xf>
    <xf numFmtId="0" fontId="6" fillId="2" borderId="3" xfId="3" applyFont="1" applyFill="1" applyBorder="1" applyAlignment="1">
      <alignment horizontal="center" vertical="center" wrapText="1"/>
    </xf>
    <xf numFmtId="0" fontId="6" fillId="2" borderId="4" xfId="3" applyFont="1" applyFill="1" applyBorder="1" applyAlignment="1">
      <alignment horizontal="center" vertical="center" wrapText="1"/>
    </xf>
    <xf numFmtId="0" fontId="6" fillId="2" borderId="5" xfId="3" applyFont="1" applyFill="1" applyBorder="1" applyAlignment="1">
      <alignment horizontal="center" vertical="center" wrapText="1"/>
    </xf>
    <xf numFmtId="0" fontId="6" fillId="2" borderId="2" xfId="3" applyFont="1" applyFill="1" applyBorder="1" applyAlignment="1">
      <alignment horizontal="center" vertical="center" wrapText="1"/>
    </xf>
    <xf numFmtId="0" fontId="48" fillId="15" borderId="0" xfId="3" applyFont="1" applyFill="1" applyBorder="1" applyAlignment="1">
      <alignment horizontal="center" vertical="center" wrapText="1"/>
    </xf>
    <xf numFmtId="0" fontId="66" fillId="0" borderId="18" xfId="3" applyFont="1" applyBorder="1" applyAlignment="1">
      <alignment horizontal="left" vertical="center" wrapText="1"/>
    </xf>
    <xf numFmtId="0" fontId="66" fillId="0" borderId="19" xfId="3" applyFont="1" applyBorder="1" applyAlignment="1">
      <alignment horizontal="left" vertical="center" wrapText="1"/>
    </xf>
    <xf numFmtId="0" fontId="66" fillId="0" borderId="20" xfId="3" applyFont="1" applyBorder="1" applyAlignment="1">
      <alignment horizontal="left" vertical="center" wrapText="1"/>
    </xf>
    <xf numFmtId="0" fontId="83" fillId="0" borderId="14" xfId="3" applyFont="1" applyBorder="1" applyAlignment="1">
      <alignment horizontal="center" vertical="center" wrapText="1"/>
    </xf>
    <xf numFmtId="0" fontId="83" fillId="0" borderId="15" xfId="3" applyFont="1" applyBorder="1" applyAlignment="1">
      <alignment horizontal="center" vertical="center" wrapText="1"/>
    </xf>
    <xf numFmtId="0" fontId="83" fillId="0" borderId="16" xfId="3" applyFont="1" applyBorder="1" applyAlignment="1">
      <alignment horizontal="center" vertical="center" wrapText="1"/>
    </xf>
    <xf numFmtId="165" fontId="25" fillId="9" borderId="30" xfId="3" applyNumberFormat="1" applyFont="1" applyFill="1" applyBorder="1" applyAlignment="1">
      <alignment horizontal="center" vertical="center" wrapText="1"/>
    </xf>
    <xf numFmtId="165" fontId="25" fillId="9" borderId="29" xfId="3" applyNumberFormat="1" applyFont="1" applyFill="1" applyBorder="1" applyAlignment="1">
      <alignment horizontal="center" vertical="center" wrapText="1"/>
    </xf>
    <xf numFmtId="3" fontId="10" fillId="6" borderId="2" xfId="3" applyNumberFormat="1" applyFont="1" applyFill="1" applyBorder="1" applyAlignment="1">
      <alignment horizontal="center" vertical="center" wrapText="1"/>
    </xf>
    <xf numFmtId="0" fontId="4" fillId="0" borderId="2" xfId="3" applyFont="1" applyBorder="1" applyAlignment="1">
      <alignment wrapText="1"/>
    </xf>
    <xf numFmtId="0" fontId="17" fillId="6" borderId="2" xfId="3" applyFont="1" applyFill="1" applyBorder="1" applyAlignment="1">
      <alignment horizontal="center" vertical="center" wrapText="1"/>
    </xf>
    <xf numFmtId="165" fontId="23" fillId="9" borderId="2" xfId="3" applyNumberFormat="1" applyFont="1" applyFill="1" applyBorder="1" applyAlignment="1">
      <alignment horizontal="center" vertical="center"/>
    </xf>
    <xf numFmtId="0" fontId="21" fillId="0" borderId="2" xfId="3" applyFont="1" applyBorder="1" applyAlignment="1">
      <alignment horizontal="center" wrapText="1"/>
    </xf>
    <xf numFmtId="165" fontId="24" fillId="9" borderId="25" xfId="3" applyNumberFormat="1" applyFont="1" applyFill="1" applyBorder="1" applyAlignment="1">
      <alignment horizontal="center" vertical="center"/>
    </xf>
    <xf numFmtId="0" fontId="4" fillId="0" borderId="26" xfId="3" applyFont="1" applyBorder="1" applyAlignment="1">
      <alignment horizontal="center" wrapText="1"/>
    </xf>
    <xf numFmtId="165" fontId="35" fillId="14" borderId="24" xfId="3" applyNumberFormat="1" applyFont="1" applyFill="1" applyBorder="1" applyAlignment="1">
      <alignment horizontal="center" vertical="center"/>
    </xf>
    <xf numFmtId="0" fontId="30" fillId="0" borderId="25" xfId="3" applyFont="1" applyBorder="1" applyAlignment="1">
      <alignment vertical="center" wrapText="1"/>
    </xf>
    <xf numFmtId="0" fontId="48" fillId="15" borderId="35" xfId="3" applyFont="1" applyFill="1" applyBorder="1" applyAlignment="1">
      <alignment horizontal="center" vertical="center" wrapText="1"/>
    </xf>
    <xf numFmtId="0" fontId="49" fillId="3" borderId="2" xfId="3" applyFont="1" applyFill="1" applyBorder="1" applyAlignment="1">
      <alignment horizontal="center" vertical="center" wrapText="1"/>
    </xf>
    <xf numFmtId="0" fontId="49" fillId="3" borderId="2" xfId="3" applyFont="1" applyFill="1" applyBorder="1" applyAlignment="1">
      <alignment horizontal="center" vertical="center"/>
    </xf>
    <xf numFmtId="0" fontId="68" fillId="0" borderId="6" xfId="3" applyFont="1" applyBorder="1" applyAlignment="1">
      <alignment horizontal="left" vertical="top" wrapText="1" indent="1"/>
    </xf>
    <xf numFmtId="0" fontId="68" fillId="0" borderId="8" xfId="3" applyFont="1" applyBorder="1" applyAlignment="1">
      <alignment horizontal="left" vertical="top" indent="1"/>
    </xf>
    <xf numFmtId="0" fontId="68" fillId="0" borderId="17" xfId="3" applyFont="1" applyBorder="1" applyAlignment="1">
      <alignment horizontal="left" vertical="top" indent="1"/>
    </xf>
    <xf numFmtId="0" fontId="68" fillId="0" borderId="1" xfId="3" applyFont="1" applyBorder="1" applyAlignment="1">
      <alignment horizontal="left" vertical="top" indent="1"/>
    </xf>
    <xf numFmtId="0" fontId="68" fillId="0" borderId="36" xfId="3" applyFont="1" applyBorder="1" applyAlignment="1">
      <alignment horizontal="left" vertical="top" indent="1"/>
    </xf>
    <xf numFmtId="0" fontId="68" fillId="0" borderId="37" xfId="3" applyFont="1" applyBorder="1" applyAlignment="1">
      <alignment horizontal="left" vertical="top" indent="1"/>
    </xf>
    <xf numFmtId="0" fontId="68" fillId="0" borderId="6" xfId="3" applyFont="1" applyBorder="1" applyAlignment="1">
      <alignment horizontal="left" vertical="center" wrapText="1"/>
    </xf>
    <xf numFmtId="0" fontId="68" fillId="0" borderId="8" xfId="3" applyFont="1" applyBorder="1" applyAlignment="1">
      <alignment horizontal="left" vertical="center" wrapText="1"/>
    </xf>
    <xf numFmtId="0" fontId="68" fillId="0" borderId="17" xfId="3" applyFont="1" applyBorder="1" applyAlignment="1">
      <alignment horizontal="left" vertical="center" wrapText="1"/>
    </xf>
    <xf numFmtId="0" fontId="68" fillId="0" borderId="1" xfId="3" applyFont="1" applyBorder="1" applyAlignment="1">
      <alignment horizontal="left" vertical="center" wrapText="1"/>
    </xf>
    <xf numFmtId="0" fontId="68" fillId="0" borderId="36" xfId="3" applyFont="1" applyBorder="1" applyAlignment="1">
      <alignment horizontal="left" vertical="center" wrapText="1"/>
    </xf>
    <xf numFmtId="0" fontId="68" fillId="0" borderId="37" xfId="3" applyFont="1" applyBorder="1" applyAlignment="1">
      <alignment horizontal="left" vertical="center" wrapText="1"/>
    </xf>
    <xf numFmtId="165" fontId="70" fillId="9" borderId="30" xfId="3" applyNumberFormat="1" applyFont="1" applyFill="1" applyBorder="1" applyAlignment="1">
      <alignment horizontal="center" vertical="center" wrapText="1"/>
    </xf>
    <xf numFmtId="165" fontId="70" fillId="9" borderId="29" xfId="3" applyNumberFormat="1" applyFont="1" applyFill="1" applyBorder="1" applyAlignment="1">
      <alignment horizontal="center" vertical="center" wrapText="1"/>
    </xf>
    <xf numFmtId="0" fontId="73" fillId="3" borderId="31" xfId="3" applyFont="1" applyFill="1" applyBorder="1" applyAlignment="1">
      <alignment horizontal="center" vertical="center" wrapText="1"/>
    </xf>
    <xf numFmtId="0" fontId="59" fillId="0" borderId="30" xfId="3" applyFont="1" applyBorder="1" applyAlignment="1">
      <alignment horizontal="center" vertical="center"/>
    </xf>
    <xf numFmtId="0" fontId="61" fillId="0" borderId="38" xfId="3" applyFont="1" applyBorder="1" applyAlignment="1">
      <alignment vertical="center" wrapText="1"/>
    </xf>
    <xf numFmtId="0" fontId="52" fillId="0" borderId="30" xfId="3" applyFont="1" applyBorder="1" applyAlignment="1">
      <alignment horizontal="center" vertical="center"/>
    </xf>
    <xf numFmtId="0" fontId="61" fillId="0" borderId="39" xfId="3" applyFont="1" applyBorder="1" applyAlignment="1">
      <alignment vertical="center" wrapText="1"/>
    </xf>
    <xf numFmtId="165" fontId="56" fillId="9" borderId="2" xfId="3" applyNumberFormat="1" applyFont="1" applyFill="1" applyBorder="1" applyAlignment="1">
      <alignment horizontal="center" vertical="center"/>
    </xf>
    <xf numFmtId="0" fontId="72" fillId="0" borderId="2" xfId="3" applyFont="1" applyBorder="1" applyAlignment="1">
      <alignment horizontal="center" vertical="center" wrapText="1"/>
    </xf>
  </cellXfs>
  <cellStyles count="10">
    <cellStyle name="Comma" xfId="1" builtinId="3"/>
    <cellStyle name="Comma 2" xfId="6"/>
    <cellStyle name="Comma 2 2" xfId="7"/>
    <cellStyle name="Comma 3" xfId="5"/>
    <cellStyle name="Normal" xfId="0" builtinId="0"/>
    <cellStyle name="Normal 2" xfId="8"/>
    <cellStyle name="Normal 3" xfId="3"/>
    <cellStyle name="Percent" xfId="2" builtinId="5"/>
    <cellStyle name="Percent 2" xfId="9"/>
    <cellStyle name="Percent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4"/>
  <sheetViews>
    <sheetView tabSelected="1" topLeftCell="A58" zoomScaleNormal="100" workbookViewId="0">
      <pane xSplit="1" topLeftCell="B1" activePane="topRight" state="frozen"/>
      <selection activeCell="E11" sqref="E11:G12"/>
      <selection pane="topRight" activeCell="D19" sqref="D19:E19"/>
    </sheetView>
  </sheetViews>
  <sheetFormatPr defaultColWidth="12.5703125" defaultRowHeight="12.75" customHeight="1"/>
  <cols>
    <col min="1" max="1" width="32.140625" style="68" customWidth="1"/>
    <col min="2" max="2" width="18.42578125" style="4" customWidth="1"/>
    <col min="3" max="3" width="18.5703125" style="4" customWidth="1"/>
    <col min="4" max="4" width="17.85546875" style="4" customWidth="1"/>
    <col min="5" max="5" width="17.42578125" style="4" customWidth="1"/>
    <col min="6" max="6" width="21.42578125" style="4" customWidth="1"/>
    <col min="7" max="7" width="21.5703125" style="3" customWidth="1"/>
    <col min="8" max="8" width="13.140625" style="4" customWidth="1"/>
    <col min="9" max="9" width="16.7109375" style="4" customWidth="1"/>
    <col min="10" max="10" width="13.42578125" style="13" customWidth="1"/>
    <col min="11" max="11" width="20.85546875" style="4" customWidth="1"/>
    <col min="12" max="12" width="14.5703125" style="4" customWidth="1"/>
    <col min="13" max="13" width="14.7109375" style="4" customWidth="1"/>
    <col min="14" max="14" width="13.5703125" style="4" customWidth="1"/>
    <col min="15" max="16384" width="12.5703125" style="4"/>
  </cols>
  <sheetData>
    <row r="1" spans="1:19" ht="15" customHeight="1">
      <c r="A1" s="180" t="s">
        <v>106</v>
      </c>
      <c r="B1" s="180"/>
      <c r="C1" s="180"/>
      <c r="D1" s="180"/>
      <c r="E1" s="180"/>
      <c r="F1" s="180"/>
      <c r="G1" s="181"/>
      <c r="H1" s="1"/>
      <c r="I1" s="1"/>
      <c r="J1" s="2"/>
      <c r="K1" s="1"/>
      <c r="L1" s="1"/>
      <c r="M1" s="1"/>
      <c r="N1" s="1"/>
      <c r="O1" s="1"/>
      <c r="P1" s="1"/>
      <c r="Q1" s="1"/>
      <c r="R1" s="1"/>
      <c r="S1" s="3"/>
    </row>
    <row r="2" spans="1:19" ht="15" customHeight="1">
      <c r="A2" s="180"/>
      <c r="B2" s="180"/>
      <c r="C2" s="180"/>
      <c r="D2" s="180"/>
      <c r="E2" s="180"/>
      <c r="F2" s="180"/>
      <c r="G2" s="181"/>
      <c r="H2" s="1"/>
      <c r="I2" s="1"/>
      <c r="J2" s="2"/>
      <c r="K2" s="1"/>
      <c r="L2" s="1"/>
      <c r="M2" s="1"/>
      <c r="N2" s="1"/>
      <c r="O2" s="1"/>
      <c r="P2" s="1"/>
      <c r="Q2" s="1"/>
      <c r="R2" s="1"/>
      <c r="S2" s="3"/>
    </row>
    <row r="3" spans="1:19" ht="24.75" customHeight="1">
      <c r="A3" s="182" t="s">
        <v>107</v>
      </c>
      <c r="B3" s="182"/>
      <c r="C3" s="182"/>
      <c r="D3" s="182"/>
      <c r="E3" s="183" t="s">
        <v>92</v>
      </c>
      <c r="F3" s="184"/>
      <c r="G3" s="185"/>
      <c r="H3" s="5"/>
      <c r="I3" s="5"/>
      <c r="J3" s="6"/>
      <c r="K3" s="5"/>
      <c r="L3" s="5"/>
      <c r="M3" s="5"/>
      <c r="N3" s="5"/>
      <c r="O3" s="5"/>
      <c r="P3" s="7"/>
      <c r="Q3" s="198"/>
      <c r="R3" s="199"/>
      <c r="S3" s="3"/>
    </row>
    <row r="4" spans="1:19" s="12" customFormat="1" ht="32.25" customHeight="1">
      <c r="A4" s="182" t="s">
        <v>91</v>
      </c>
      <c r="B4" s="182"/>
      <c r="C4" s="182"/>
      <c r="D4" s="182"/>
      <c r="E4" s="200" t="s">
        <v>93</v>
      </c>
      <c r="F4" s="201"/>
      <c r="G4" s="202"/>
      <c r="H4" s="8"/>
      <c r="I4" s="8"/>
      <c r="J4" s="9"/>
      <c r="K4" s="8"/>
      <c r="L4" s="8"/>
      <c r="M4" s="8"/>
      <c r="N4" s="8"/>
      <c r="O4" s="8"/>
      <c r="P4" s="10"/>
      <c r="Q4" s="198"/>
      <c r="R4" s="203"/>
      <c r="S4" s="11"/>
    </row>
    <row r="5" spans="1:19" ht="17.25" customHeight="1">
      <c r="A5" s="204" t="s">
        <v>118</v>
      </c>
      <c r="B5" s="205"/>
      <c r="C5" s="205"/>
      <c r="D5" s="206"/>
      <c r="E5" s="207" t="s">
        <v>0</v>
      </c>
      <c r="F5" s="207"/>
      <c r="G5" s="207"/>
      <c r="H5" s="13"/>
      <c r="J5" s="4"/>
    </row>
    <row r="6" spans="1:19" s="15" customFormat="1" ht="35.25" customHeight="1">
      <c r="A6" s="127" t="s">
        <v>1</v>
      </c>
      <c r="B6" s="127" t="s">
        <v>125</v>
      </c>
      <c r="C6" s="127" t="s">
        <v>135</v>
      </c>
      <c r="D6" s="127" t="s">
        <v>136</v>
      </c>
      <c r="E6" s="186"/>
      <c r="F6" s="187"/>
      <c r="G6" s="188"/>
      <c r="H6" s="14"/>
      <c r="J6" s="16"/>
    </row>
    <row r="7" spans="1:19" s="12" customFormat="1" ht="27.75" customHeight="1">
      <c r="A7" s="17" t="s">
        <v>2</v>
      </c>
      <c r="B7" s="18">
        <v>460000000</v>
      </c>
      <c r="C7" s="18">
        <v>500000000</v>
      </c>
      <c r="D7" s="18">
        <v>550000000</v>
      </c>
      <c r="E7" s="174" t="s">
        <v>71</v>
      </c>
      <c r="F7" s="175"/>
      <c r="G7" s="176"/>
      <c r="H7" s="19"/>
      <c r="J7" s="20"/>
    </row>
    <row r="8" spans="1:19" s="12" customFormat="1" ht="27.75" customHeight="1">
      <c r="A8" s="17" t="s">
        <v>94</v>
      </c>
      <c r="B8" s="18">
        <v>553647500</v>
      </c>
      <c r="C8" s="18">
        <v>574757500</v>
      </c>
      <c r="D8" s="18">
        <v>473336500</v>
      </c>
      <c r="E8" s="174" t="s">
        <v>140</v>
      </c>
      <c r="F8" s="175"/>
      <c r="G8" s="176"/>
      <c r="H8" s="19"/>
      <c r="J8" s="20"/>
    </row>
    <row r="9" spans="1:19" s="12" customFormat="1" ht="27.75" customHeight="1">
      <c r="A9" s="21" t="s">
        <v>3</v>
      </c>
      <c r="B9" s="22">
        <v>551</v>
      </c>
      <c r="C9" s="22">
        <v>611</v>
      </c>
      <c r="D9" s="22">
        <v>20</v>
      </c>
      <c r="E9" s="174" t="s">
        <v>73</v>
      </c>
      <c r="F9" s="175"/>
      <c r="G9" s="176"/>
      <c r="H9" s="19"/>
      <c r="J9" s="20"/>
    </row>
    <row r="10" spans="1:19" s="12" customFormat="1" ht="27.75" customHeight="1">
      <c r="A10" s="17" t="s">
        <v>4</v>
      </c>
      <c r="B10" s="23">
        <v>7809450</v>
      </c>
      <c r="C10" s="23">
        <v>8919260</v>
      </c>
      <c r="D10" s="23">
        <v>516800</v>
      </c>
      <c r="E10" s="174" t="s">
        <v>141</v>
      </c>
      <c r="F10" s="175"/>
      <c r="G10" s="176"/>
      <c r="H10" s="19"/>
      <c r="J10" s="20"/>
    </row>
    <row r="11" spans="1:19" s="12" customFormat="1" ht="27.75" customHeight="1">
      <c r="A11" s="17" t="s">
        <v>5</v>
      </c>
      <c r="B11" s="24">
        <v>553647500</v>
      </c>
      <c r="C11" s="25">
        <v>563788000</v>
      </c>
      <c r="D11" s="24">
        <v>459161500</v>
      </c>
      <c r="E11" s="189"/>
      <c r="F11" s="190"/>
      <c r="G11" s="191"/>
      <c r="H11" s="19"/>
      <c r="J11" s="20"/>
    </row>
    <row r="12" spans="1:19" s="12" customFormat="1" ht="27.75" customHeight="1">
      <c r="A12" s="17" t="s">
        <v>60</v>
      </c>
      <c r="B12" s="26">
        <v>9400000</v>
      </c>
      <c r="C12" s="26">
        <v>11236000</v>
      </c>
      <c r="D12" s="26">
        <v>45916150</v>
      </c>
      <c r="E12" s="174" t="s">
        <v>72</v>
      </c>
      <c r="F12" s="175"/>
      <c r="G12" s="176"/>
      <c r="H12" s="19"/>
      <c r="J12" s="20"/>
    </row>
    <row r="13" spans="1:19" ht="29.25" customHeight="1">
      <c r="A13" s="17" t="s">
        <v>9</v>
      </c>
      <c r="B13" s="26">
        <v>2798000</v>
      </c>
      <c r="C13" s="26">
        <v>850000</v>
      </c>
      <c r="D13" s="26">
        <v>413245350</v>
      </c>
      <c r="E13" s="192" t="s">
        <v>134</v>
      </c>
      <c r="F13" s="193"/>
      <c r="G13" s="194"/>
    </row>
    <row r="14" spans="1:19" ht="33" customHeight="1">
      <c r="A14" s="157" t="s">
        <v>90</v>
      </c>
      <c r="B14" s="27">
        <v>1.2</v>
      </c>
      <c r="C14" s="27">
        <v>1.1499999999999999</v>
      </c>
      <c r="D14" s="27">
        <v>0.8606118181818182</v>
      </c>
      <c r="E14" s="195"/>
      <c r="F14" s="196"/>
      <c r="G14" s="197"/>
      <c r="H14" s="28"/>
    </row>
    <row r="15" spans="1:19" ht="30.75" customHeight="1">
      <c r="A15" s="29" t="s">
        <v>88</v>
      </c>
      <c r="B15" s="30">
        <v>7000</v>
      </c>
      <c r="C15" s="30">
        <v>7368</v>
      </c>
      <c r="D15" s="30">
        <v>6234</v>
      </c>
      <c r="E15" s="177" t="s">
        <v>74</v>
      </c>
      <c r="F15" s="178"/>
      <c r="G15" s="179"/>
      <c r="H15" s="28"/>
    </row>
    <row r="16" spans="1:19" ht="30.75" customHeight="1">
      <c r="A16" s="29" t="s">
        <v>89</v>
      </c>
      <c r="B16" s="31">
        <v>77741</v>
      </c>
      <c r="C16" s="31">
        <v>76519</v>
      </c>
      <c r="D16" s="31">
        <v>73655</v>
      </c>
      <c r="E16" s="209" t="s">
        <v>142</v>
      </c>
      <c r="F16" s="210"/>
      <c r="G16" s="211"/>
      <c r="H16" s="28"/>
    </row>
    <row r="17" spans="1:10" ht="30.75" customHeight="1">
      <c r="A17" s="32" t="s">
        <v>7</v>
      </c>
      <c r="B17" s="26">
        <v>537465500</v>
      </c>
      <c r="C17" s="26">
        <v>550432500</v>
      </c>
      <c r="D17" s="26">
        <v>462374500</v>
      </c>
      <c r="E17" s="177" t="s">
        <v>79</v>
      </c>
      <c r="F17" s="178"/>
      <c r="G17" s="179"/>
      <c r="H17" s="28"/>
      <c r="I17" s="13"/>
      <c r="J17" s="4"/>
    </row>
    <row r="18" spans="1:10" ht="30.75" customHeight="1">
      <c r="A18" s="137" t="s">
        <v>8</v>
      </c>
      <c r="B18" s="128">
        <v>13384000</v>
      </c>
      <c r="C18" s="128">
        <v>12239000</v>
      </c>
      <c r="D18" s="128">
        <v>9862000</v>
      </c>
      <c r="E18" s="212" t="s">
        <v>143</v>
      </c>
      <c r="F18" s="213"/>
      <c r="G18" s="214"/>
      <c r="H18" s="28"/>
      <c r="I18" s="13"/>
      <c r="J18" s="4"/>
    </row>
    <row r="19" spans="1:10" ht="16.5" customHeight="1">
      <c r="A19" s="33" t="s">
        <v>10</v>
      </c>
      <c r="B19" s="217"/>
      <c r="C19" s="218"/>
      <c r="D19" s="219" t="s">
        <v>11</v>
      </c>
      <c r="E19" s="218"/>
      <c r="F19" s="136"/>
      <c r="G19" s="136"/>
      <c r="H19" s="28"/>
      <c r="I19" s="13"/>
      <c r="J19" s="4"/>
    </row>
    <row r="20" spans="1:10" ht="32.25" customHeight="1">
      <c r="A20" s="129" t="s">
        <v>12</v>
      </c>
      <c r="B20" s="130" t="s">
        <v>13</v>
      </c>
      <c r="C20" s="131">
        <v>2</v>
      </c>
      <c r="D20" s="132" t="s">
        <v>14</v>
      </c>
      <c r="E20" s="133">
        <v>5</v>
      </c>
      <c r="F20" s="134" t="s">
        <v>61</v>
      </c>
      <c r="G20" s="135">
        <v>5</v>
      </c>
      <c r="H20" s="28"/>
      <c r="I20" s="28"/>
    </row>
    <row r="21" spans="1:10" ht="14.25" customHeight="1">
      <c r="A21" s="34"/>
      <c r="B21" s="35"/>
      <c r="C21" s="35"/>
      <c r="D21" s="36"/>
      <c r="E21" s="37"/>
      <c r="F21" s="38"/>
      <c r="H21" s="28"/>
      <c r="I21" s="28"/>
    </row>
    <row r="22" spans="1:10" ht="15.75" customHeight="1">
      <c r="A22" s="220" t="s">
        <v>15</v>
      </c>
      <c r="B22" s="222" t="s">
        <v>68</v>
      </c>
      <c r="C22" s="223"/>
      <c r="D22" s="215" t="s">
        <v>69</v>
      </c>
      <c r="E22" s="39" t="s">
        <v>16</v>
      </c>
      <c r="F22" s="40" t="s">
        <v>17</v>
      </c>
      <c r="G22" s="41" t="s">
        <v>18</v>
      </c>
      <c r="J22" s="4"/>
    </row>
    <row r="23" spans="1:10" ht="26.25" customHeight="1">
      <c r="A23" s="221"/>
      <c r="B23" s="42" t="s">
        <v>67</v>
      </c>
      <c r="C23" s="126" t="s">
        <v>66</v>
      </c>
      <c r="D23" s="216"/>
      <c r="E23" s="39" t="s">
        <v>19</v>
      </c>
      <c r="F23" s="43" t="s">
        <v>19</v>
      </c>
      <c r="G23" s="44" t="s">
        <v>70</v>
      </c>
      <c r="J23" s="4"/>
    </row>
    <row r="24" spans="1:10" s="52" customFormat="1" ht="15" customHeight="1">
      <c r="A24" s="45" t="s">
        <v>20</v>
      </c>
      <c r="B24" s="46">
        <v>8912</v>
      </c>
      <c r="C24" s="47">
        <v>199639870</v>
      </c>
      <c r="D24" s="48">
        <f>C24/C38</f>
        <v>0.398080630378915</v>
      </c>
      <c r="E24" s="49">
        <f>F24+B24</f>
        <v>9945</v>
      </c>
      <c r="F24" s="50">
        <v>1033</v>
      </c>
      <c r="G24" s="51">
        <f>F24/E24</f>
        <v>0.10387129210658623</v>
      </c>
    </row>
    <row r="25" spans="1:10" s="52" customFormat="1" ht="15" customHeight="1">
      <c r="A25" s="53" t="s">
        <v>21</v>
      </c>
      <c r="B25" s="54">
        <v>927</v>
      </c>
      <c r="C25" s="47">
        <v>32236803</v>
      </c>
      <c r="D25" s="48">
        <f>C25/C38</f>
        <v>6.4279980044271198E-2</v>
      </c>
      <c r="E25" s="49">
        <f t="shared" ref="E25:E36" si="0">F25+B25</f>
        <v>947</v>
      </c>
      <c r="F25" s="50">
        <v>20</v>
      </c>
      <c r="G25" s="51">
        <f>F25/E25</f>
        <v>2.1119324181626188E-2</v>
      </c>
    </row>
    <row r="26" spans="1:10" s="167" customFormat="1" ht="15" customHeight="1">
      <c r="A26" s="159" t="s">
        <v>65</v>
      </c>
      <c r="B26" s="160">
        <v>168</v>
      </c>
      <c r="C26" s="161">
        <v>49293293</v>
      </c>
      <c r="D26" s="162">
        <f>C26/C38</f>
        <v>9.8290512565914603E-2</v>
      </c>
      <c r="E26" s="163">
        <f t="shared" si="0"/>
        <v>176</v>
      </c>
      <c r="F26" s="164">
        <v>8</v>
      </c>
      <c r="G26" s="165">
        <f t="shared" ref="G26:G37" si="1">F26/E26</f>
        <v>4.5454545454545456E-2</v>
      </c>
      <c r="H26" s="166"/>
    </row>
    <row r="27" spans="1:10" s="52" customFormat="1" ht="15" customHeight="1">
      <c r="A27" s="55" t="s">
        <v>22</v>
      </c>
      <c r="B27" s="56">
        <v>473</v>
      </c>
      <c r="C27" s="47">
        <v>22516604</v>
      </c>
      <c r="D27" s="48">
        <f>C27/C38</f>
        <v>4.489796509240563E-2</v>
      </c>
      <c r="E27" s="49">
        <f t="shared" si="0"/>
        <v>514</v>
      </c>
      <c r="F27" s="50">
        <v>41</v>
      </c>
      <c r="G27" s="51">
        <f t="shared" si="1"/>
        <v>7.9766536964980539E-2</v>
      </c>
    </row>
    <row r="28" spans="1:10" s="52" customFormat="1" ht="15" customHeight="1">
      <c r="A28" s="57" t="s">
        <v>23</v>
      </c>
      <c r="B28" s="56">
        <v>50</v>
      </c>
      <c r="C28" s="47">
        <v>3145000</v>
      </c>
      <c r="D28" s="48">
        <f>C28/C38</f>
        <v>6.2711099869063609E-3</v>
      </c>
      <c r="E28" s="49">
        <f t="shared" si="0"/>
        <v>51</v>
      </c>
      <c r="F28" s="50">
        <v>1</v>
      </c>
      <c r="G28" s="51">
        <f t="shared" si="1"/>
        <v>1.9607843137254902E-2</v>
      </c>
    </row>
    <row r="29" spans="1:10" s="52" customFormat="1" ht="15" customHeight="1">
      <c r="A29" s="57" t="s">
        <v>24</v>
      </c>
      <c r="B29" s="56">
        <v>5047</v>
      </c>
      <c r="C29" s="47">
        <v>66636318</v>
      </c>
      <c r="D29" s="48">
        <f>C29/C38</f>
        <v>0.1328723940542029</v>
      </c>
      <c r="E29" s="49">
        <f t="shared" si="0"/>
        <v>5606</v>
      </c>
      <c r="F29" s="50">
        <v>559</v>
      </c>
      <c r="G29" s="51">
        <f t="shared" si="1"/>
        <v>9.9714591509097394E-2</v>
      </c>
    </row>
    <row r="30" spans="1:10" s="52" customFormat="1" ht="15" customHeight="1">
      <c r="A30" s="57" t="s">
        <v>62</v>
      </c>
      <c r="B30" s="56">
        <v>1741</v>
      </c>
      <c r="C30" s="47">
        <v>54081903</v>
      </c>
      <c r="D30" s="48">
        <f>C30/C38</f>
        <v>0.10783897043376824</v>
      </c>
      <c r="E30" s="49">
        <f t="shared" si="0"/>
        <v>1741</v>
      </c>
      <c r="F30" s="50">
        <v>0</v>
      </c>
      <c r="G30" s="51">
        <f t="shared" si="1"/>
        <v>0</v>
      </c>
    </row>
    <row r="31" spans="1:10" s="52" customFormat="1" ht="15" customHeight="1">
      <c r="A31" s="57" t="s">
        <v>63</v>
      </c>
      <c r="B31" s="56">
        <v>763</v>
      </c>
      <c r="C31" s="47">
        <v>13739611</v>
      </c>
      <c r="D31" s="48">
        <f>C31/C38</f>
        <v>2.739669690248283E-2</v>
      </c>
      <c r="E31" s="49">
        <f t="shared" si="0"/>
        <v>763</v>
      </c>
      <c r="F31" s="50">
        <v>0</v>
      </c>
      <c r="G31" s="51">
        <f t="shared" si="1"/>
        <v>0</v>
      </c>
    </row>
    <row r="32" spans="1:10" s="52" customFormat="1" ht="15" customHeight="1">
      <c r="A32" s="57" t="s">
        <v>25</v>
      </c>
      <c r="B32" s="56">
        <v>587</v>
      </c>
      <c r="C32" s="47">
        <v>10018047</v>
      </c>
      <c r="D32" s="48">
        <f>C32/C38</f>
        <v>1.9975921968520608E-2</v>
      </c>
      <c r="E32" s="49">
        <f t="shared" si="0"/>
        <v>587</v>
      </c>
      <c r="F32" s="50">
        <v>0</v>
      </c>
      <c r="G32" s="51">
        <f t="shared" si="1"/>
        <v>0</v>
      </c>
    </row>
    <row r="33" spans="1:10" s="52" customFormat="1" ht="15" customHeight="1">
      <c r="A33" s="57" t="s">
        <v>26</v>
      </c>
      <c r="B33" s="56">
        <v>725</v>
      </c>
      <c r="C33" s="47">
        <v>20355303</v>
      </c>
      <c r="D33" s="48">
        <f>C33/C38</f>
        <v>4.0588344651766299E-2</v>
      </c>
      <c r="E33" s="49">
        <f t="shared" si="0"/>
        <v>748</v>
      </c>
      <c r="F33" s="50">
        <v>23</v>
      </c>
      <c r="G33" s="51">
        <f t="shared" si="1"/>
        <v>3.074866310160428E-2</v>
      </c>
    </row>
    <row r="34" spans="1:10" s="52" customFormat="1" ht="15" customHeight="1">
      <c r="A34" s="57" t="s">
        <v>27</v>
      </c>
      <c r="B34" s="46">
        <v>1533</v>
      </c>
      <c r="C34" s="47">
        <v>62080165</v>
      </c>
      <c r="D34" s="48">
        <f>C34/C38</f>
        <v>0.12378745396511756</v>
      </c>
      <c r="E34" s="49">
        <f t="shared" si="0"/>
        <v>1565</v>
      </c>
      <c r="F34" s="50">
        <v>32</v>
      </c>
      <c r="G34" s="51">
        <f t="shared" si="1"/>
        <v>2.0447284345047924E-2</v>
      </c>
    </row>
    <row r="35" spans="1:10" s="52" customFormat="1" ht="15" customHeight="1">
      <c r="A35" s="58" t="s">
        <v>28</v>
      </c>
      <c r="B35" s="59">
        <v>0</v>
      </c>
      <c r="C35" s="47">
        <v>0</v>
      </c>
      <c r="D35" s="48">
        <f>C35/C38</f>
        <v>0</v>
      </c>
      <c r="E35" s="49">
        <v>0</v>
      </c>
      <c r="F35" s="60">
        <v>0</v>
      </c>
      <c r="G35" s="51" t="e">
        <f t="shared" si="1"/>
        <v>#DIV/0!</v>
      </c>
    </row>
    <row r="36" spans="1:10" s="61" customFormat="1" ht="15" customHeight="1">
      <c r="A36" s="58" t="s">
        <v>29</v>
      </c>
      <c r="B36" s="59">
        <v>0</v>
      </c>
      <c r="C36" s="47">
        <v>0</v>
      </c>
      <c r="D36" s="48">
        <f>C36/C38</f>
        <v>0</v>
      </c>
      <c r="E36" s="49">
        <f t="shared" si="0"/>
        <v>0</v>
      </c>
      <c r="F36" s="60">
        <v>0</v>
      </c>
      <c r="G36" s="51" t="e">
        <f t="shared" si="1"/>
        <v>#DIV/0!</v>
      </c>
    </row>
    <row r="37" spans="1:10" s="61" customFormat="1" ht="15" customHeight="1">
      <c r="A37" s="58" t="s">
        <v>111</v>
      </c>
      <c r="B37" s="56">
        <v>0</v>
      </c>
      <c r="C37" s="47">
        <v>0</v>
      </c>
      <c r="D37" s="48">
        <f>C37/C38</f>
        <v>0</v>
      </c>
      <c r="E37" s="49">
        <v>0</v>
      </c>
      <c r="F37" s="60">
        <v>0</v>
      </c>
      <c r="G37" s="51" t="e">
        <f t="shared" si="1"/>
        <v>#DIV/0!</v>
      </c>
    </row>
    <row r="38" spans="1:10" s="52" customFormat="1" ht="15" customHeight="1">
      <c r="A38" s="62" t="s">
        <v>64</v>
      </c>
      <c r="B38" s="63">
        <f>SUM(B24:B37)-B25</f>
        <v>19999</v>
      </c>
      <c r="C38" s="64">
        <f>SUM(C24:C37)-C25</f>
        <v>501506114</v>
      </c>
      <c r="D38" s="65">
        <f>SUM(D24:D37)-D25</f>
        <v>1</v>
      </c>
      <c r="E38" s="66">
        <f>SUM(E24:E37)-E25</f>
        <v>21696</v>
      </c>
      <c r="F38" s="66">
        <f t="shared" ref="F38:G38" si="2">SUM(F24:F37)-F25</f>
        <v>1697</v>
      </c>
      <c r="G38" s="66" t="e">
        <f t="shared" si="2"/>
        <v>#DIV/0!</v>
      </c>
    </row>
    <row r="39" spans="1:10" ht="15.75" customHeight="1">
      <c r="G39" s="69"/>
      <c r="H39" s="70"/>
      <c r="I39" s="71"/>
    </row>
    <row r="40" spans="1:10" s="12" customFormat="1" ht="18" customHeight="1">
      <c r="A40" s="72" t="s">
        <v>31</v>
      </c>
      <c r="B40" s="73"/>
      <c r="C40" s="73"/>
      <c r="D40" s="122"/>
      <c r="E40" s="224" t="s">
        <v>32</v>
      </c>
      <c r="F40" s="225"/>
      <c r="G40" s="74">
        <f>SUM(B42:J43)/17/31</f>
        <v>972301.1176470588</v>
      </c>
      <c r="H40" s="75"/>
      <c r="I40" s="76"/>
      <c r="J40" s="20"/>
    </row>
    <row r="41" spans="1:10" s="12" customFormat="1" ht="18" customHeight="1">
      <c r="A41" s="77" t="s">
        <v>33</v>
      </c>
      <c r="B41" s="78" t="s">
        <v>34</v>
      </c>
      <c r="C41" s="79" t="s">
        <v>35</v>
      </c>
      <c r="D41" s="79" t="s">
        <v>36</v>
      </c>
      <c r="E41" s="79" t="s">
        <v>37</v>
      </c>
      <c r="F41" s="79" t="s">
        <v>38</v>
      </c>
      <c r="G41" s="80" t="s">
        <v>39</v>
      </c>
      <c r="H41" s="81" t="s">
        <v>40</v>
      </c>
      <c r="I41" s="81" t="s">
        <v>41</v>
      </c>
      <c r="J41" s="82" t="s">
        <v>42</v>
      </c>
    </row>
    <row r="42" spans="1:10" s="88" customFormat="1" ht="18" customHeight="1">
      <c r="A42" s="83" t="s">
        <v>43</v>
      </c>
      <c r="B42" s="84"/>
      <c r="C42" s="85">
        <v>15920011</v>
      </c>
      <c r="D42" s="85">
        <v>71301435</v>
      </c>
      <c r="E42" s="85">
        <v>75774509</v>
      </c>
      <c r="F42" s="85">
        <v>75175575</v>
      </c>
      <c r="G42" s="85">
        <v>82783384</v>
      </c>
      <c r="H42" s="86">
        <v>101062570</v>
      </c>
      <c r="I42" s="86">
        <v>89452382</v>
      </c>
      <c r="J42" s="87">
        <v>925455</v>
      </c>
    </row>
    <row r="43" spans="1:10" s="95" customFormat="1" ht="18" customHeight="1">
      <c r="A43" s="89" t="s">
        <v>6</v>
      </c>
      <c r="B43" s="90"/>
      <c r="C43" s="91">
        <v>215</v>
      </c>
      <c r="D43" s="91">
        <v>1031</v>
      </c>
      <c r="E43" s="91">
        <v>1079</v>
      </c>
      <c r="F43" s="91">
        <v>1026</v>
      </c>
      <c r="G43" s="91">
        <v>1149</v>
      </c>
      <c r="H43" s="92">
        <v>1469</v>
      </c>
      <c r="I43" s="93">
        <v>1391</v>
      </c>
      <c r="J43" s="94">
        <v>8</v>
      </c>
    </row>
    <row r="44" spans="1:10" s="97" customFormat="1" ht="18" customHeight="1">
      <c r="A44" s="83" t="s">
        <v>44</v>
      </c>
      <c r="B44" s="96" t="e">
        <f>B42/B43</f>
        <v>#DIV/0!</v>
      </c>
      <c r="C44" s="96">
        <f t="shared" ref="C44:J44" si="3">C42/C43</f>
        <v>74046.562790697673</v>
      </c>
      <c r="D44" s="96">
        <f t="shared" si="3"/>
        <v>69157.550921435497</v>
      </c>
      <c r="E44" s="96">
        <f t="shared" si="3"/>
        <v>70226.607043558848</v>
      </c>
      <c r="F44" s="96">
        <f t="shared" si="3"/>
        <v>73270.540935672514</v>
      </c>
      <c r="G44" s="96">
        <f t="shared" si="3"/>
        <v>72048.201914708436</v>
      </c>
      <c r="H44" s="96">
        <f t="shared" si="3"/>
        <v>68796.848196051738</v>
      </c>
      <c r="I44" s="96">
        <f t="shared" si="3"/>
        <v>64307.966930265997</v>
      </c>
      <c r="J44" s="96">
        <f t="shared" si="3"/>
        <v>115681.875</v>
      </c>
    </row>
    <row r="45" spans="1:10" ht="12.75" customHeight="1">
      <c r="C45" s="98" t="s">
        <v>45</v>
      </c>
      <c r="D45" s="4">
        <v>1</v>
      </c>
      <c r="H45" s="99" t="s">
        <v>46</v>
      </c>
      <c r="I45" s="99" t="s">
        <v>46</v>
      </c>
      <c r="J45" s="98"/>
    </row>
    <row r="46" spans="1:10" ht="24" customHeight="1">
      <c r="A46" s="208" t="s">
        <v>47</v>
      </c>
      <c r="B46" s="208"/>
      <c r="C46" s="208"/>
      <c r="D46" s="208"/>
      <c r="E46" s="208"/>
      <c r="F46" s="208"/>
    </row>
    <row r="47" spans="1:10" ht="24" customHeight="1">
      <c r="A47" s="100" t="s">
        <v>48</v>
      </c>
      <c r="B47" s="101" t="s">
        <v>49</v>
      </c>
      <c r="C47" s="101" t="s">
        <v>50</v>
      </c>
      <c r="D47" s="101" t="s">
        <v>51</v>
      </c>
      <c r="E47" s="101" t="s">
        <v>52</v>
      </c>
      <c r="F47" s="101" t="s">
        <v>53</v>
      </c>
      <c r="H47" s="13"/>
      <c r="I47" s="13"/>
    </row>
    <row r="48" spans="1:10" ht="24" customHeight="1">
      <c r="A48" s="102"/>
      <c r="B48" s="103">
        <v>1</v>
      </c>
      <c r="C48" s="169" t="s">
        <v>101</v>
      </c>
      <c r="D48" s="168" t="s">
        <v>108</v>
      </c>
      <c r="E48" s="168" t="s">
        <v>98</v>
      </c>
      <c r="F48" s="168" t="s">
        <v>96</v>
      </c>
    </row>
    <row r="49" spans="1:9" ht="24" customHeight="1">
      <c r="A49" s="105"/>
      <c r="B49" s="103">
        <v>2</v>
      </c>
      <c r="C49" s="169" t="s">
        <v>102</v>
      </c>
      <c r="D49" s="168" t="s">
        <v>120</v>
      </c>
      <c r="E49" s="169" t="s">
        <v>99</v>
      </c>
      <c r="F49" s="168" t="s">
        <v>97</v>
      </c>
    </row>
    <row r="50" spans="1:9" ht="24" customHeight="1">
      <c r="A50" s="105"/>
      <c r="B50" s="103">
        <v>3</v>
      </c>
      <c r="C50" s="169" t="s">
        <v>103</v>
      </c>
      <c r="D50" s="169" t="s">
        <v>105</v>
      </c>
      <c r="E50" s="170" t="s">
        <v>137</v>
      </c>
      <c r="F50" s="168" t="s">
        <v>115</v>
      </c>
    </row>
    <row r="51" spans="1:9" ht="24" customHeight="1">
      <c r="A51" s="105"/>
      <c r="B51" s="103">
        <v>4</v>
      </c>
      <c r="C51" s="169" t="s">
        <v>112</v>
      </c>
      <c r="D51" s="104" t="s">
        <v>128</v>
      </c>
      <c r="E51" s="4" t="s">
        <v>100</v>
      </c>
      <c r="F51" s="170" t="s">
        <v>121</v>
      </c>
    </row>
    <row r="52" spans="1:9" ht="24" customHeight="1">
      <c r="A52" s="105"/>
      <c r="B52" s="103">
        <v>5</v>
      </c>
      <c r="C52" s="169" t="s">
        <v>126</v>
      </c>
      <c r="D52" s="104" t="s">
        <v>109</v>
      </c>
      <c r="E52" s="169"/>
      <c r="F52" s="171"/>
    </row>
    <row r="53" spans="1:9" ht="24" customHeight="1">
      <c r="A53" s="105"/>
      <c r="B53" s="103">
        <v>6</v>
      </c>
      <c r="C53" s="169" t="s">
        <v>113</v>
      </c>
      <c r="D53" s="104" t="s">
        <v>129</v>
      </c>
      <c r="E53" s="104"/>
      <c r="F53" s="104"/>
    </row>
    <row r="54" spans="1:9" ht="24" customHeight="1">
      <c r="A54" s="105"/>
      <c r="B54" s="103">
        <v>7</v>
      </c>
      <c r="C54" s="169" t="s">
        <v>119</v>
      </c>
      <c r="D54" s="104" t="s">
        <v>130</v>
      </c>
      <c r="E54" s="104"/>
      <c r="F54" s="104"/>
    </row>
    <row r="55" spans="1:9" ht="24" customHeight="1">
      <c r="A55" s="105"/>
      <c r="B55" s="103">
        <v>8</v>
      </c>
      <c r="C55" s="169" t="s">
        <v>127</v>
      </c>
      <c r="D55" s="104" t="s">
        <v>131</v>
      </c>
      <c r="E55" s="104"/>
      <c r="F55" s="104"/>
    </row>
    <row r="56" spans="1:9" ht="24" customHeight="1">
      <c r="A56" s="105"/>
      <c r="B56" s="103">
        <v>9</v>
      </c>
      <c r="C56" s="169" t="s">
        <v>104</v>
      </c>
      <c r="D56" s="104"/>
      <c r="E56" s="104"/>
      <c r="F56" s="104"/>
    </row>
    <row r="57" spans="1:9" ht="24" customHeight="1">
      <c r="A57" s="106"/>
      <c r="B57" s="103">
        <v>10</v>
      </c>
      <c r="C57" s="169" t="s">
        <v>114</v>
      </c>
      <c r="D57" s="104"/>
      <c r="E57" s="104"/>
      <c r="F57" s="104"/>
    </row>
    <row r="58" spans="1:9" ht="12.75" customHeight="1">
      <c r="F58" s="104"/>
    </row>
    <row r="59" spans="1:9" ht="24" customHeight="1">
      <c r="A59" s="226" t="s">
        <v>54</v>
      </c>
      <c r="B59" s="226"/>
      <c r="C59" s="226"/>
      <c r="D59" s="226"/>
      <c r="E59" s="226"/>
      <c r="F59" s="226"/>
    </row>
    <row r="60" spans="1:9" ht="24" customHeight="1">
      <c r="A60" s="100" t="s">
        <v>48</v>
      </c>
      <c r="B60" s="107" t="s">
        <v>49</v>
      </c>
      <c r="C60" s="101" t="s">
        <v>50</v>
      </c>
      <c r="D60" s="101" t="s">
        <v>51</v>
      </c>
      <c r="E60" s="101" t="s">
        <v>52</v>
      </c>
      <c r="F60" s="101" t="s">
        <v>53</v>
      </c>
      <c r="H60" s="13"/>
      <c r="I60" s="13"/>
    </row>
    <row r="61" spans="1:9" ht="24" customHeight="1">
      <c r="A61" s="102"/>
      <c r="B61" s="108">
        <v>1</v>
      </c>
      <c r="C61" s="168" t="s">
        <v>110</v>
      </c>
      <c r="D61" s="168"/>
      <c r="E61" s="168" t="s">
        <v>95</v>
      </c>
      <c r="F61" s="168"/>
    </row>
    <row r="62" spans="1:9" ht="24" customHeight="1">
      <c r="A62" s="105"/>
      <c r="B62" s="108">
        <v>2</v>
      </c>
      <c r="C62" s="169" t="s">
        <v>132</v>
      </c>
      <c r="D62" s="168"/>
      <c r="E62" s="168" t="s">
        <v>124</v>
      </c>
      <c r="F62" s="104"/>
    </row>
    <row r="63" spans="1:9" ht="24" customHeight="1">
      <c r="A63" s="105"/>
      <c r="B63" s="108">
        <v>3</v>
      </c>
      <c r="C63" s="172" t="s">
        <v>116</v>
      </c>
      <c r="D63" s="168"/>
      <c r="E63" s="104"/>
      <c r="F63" s="104"/>
    </row>
    <row r="64" spans="1:9" ht="24" customHeight="1">
      <c r="A64" s="105"/>
      <c r="B64" s="108">
        <v>4</v>
      </c>
      <c r="C64" s="168" t="s">
        <v>117</v>
      </c>
      <c r="D64" s="168"/>
      <c r="E64" s="104"/>
      <c r="F64" s="104"/>
    </row>
    <row r="65" spans="1:10" ht="24" customHeight="1">
      <c r="A65" s="173"/>
      <c r="B65" s="108"/>
      <c r="C65" s="168" t="s">
        <v>123</v>
      </c>
      <c r="D65" s="168"/>
      <c r="E65" s="104"/>
      <c r="F65" s="104"/>
    </row>
    <row r="66" spans="1:10" ht="24" customHeight="1">
      <c r="A66" s="106"/>
      <c r="B66" s="108">
        <v>5</v>
      </c>
      <c r="C66" s="104" t="s">
        <v>122</v>
      </c>
      <c r="D66" s="168"/>
      <c r="E66" s="104"/>
      <c r="F66" s="104"/>
    </row>
    <row r="68" spans="1:10" s="124" customFormat="1" ht="30.75" customHeight="1">
      <c r="A68" s="227" t="s">
        <v>55</v>
      </c>
      <c r="B68" s="227"/>
      <c r="C68" s="228" t="s">
        <v>56</v>
      </c>
      <c r="D68" s="228"/>
      <c r="E68" s="227" t="s">
        <v>57</v>
      </c>
      <c r="F68" s="227"/>
      <c r="G68" s="123"/>
      <c r="J68" s="125"/>
    </row>
    <row r="69" spans="1:10" ht="50.25" customHeight="1">
      <c r="A69" s="229" t="s">
        <v>138</v>
      </c>
      <c r="B69" s="230"/>
      <c r="C69" s="235" t="s">
        <v>139</v>
      </c>
      <c r="D69" s="236"/>
      <c r="E69" s="235" t="s">
        <v>133</v>
      </c>
      <c r="F69" s="236"/>
    </row>
    <row r="70" spans="1:10" ht="50.25" customHeight="1">
      <c r="A70" s="231"/>
      <c r="B70" s="232"/>
      <c r="C70" s="237"/>
      <c r="D70" s="238"/>
      <c r="E70" s="237"/>
      <c r="F70" s="238"/>
    </row>
    <row r="71" spans="1:10" ht="20.25" customHeight="1">
      <c r="A71" s="231"/>
      <c r="B71" s="232"/>
      <c r="C71" s="237"/>
      <c r="D71" s="238"/>
      <c r="E71" s="237"/>
      <c r="F71" s="238"/>
    </row>
    <row r="72" spans="1:10" ht="20.25" customHeight="1">
      <c r="A72" s="231"/>
      <c r="B72" s="232"/>
      <c r="C72" s="237"/>
      <c r="D72" s="238"/>
      <c r="E72" s="237"/>
      <c r="F72" s="238"/>
    </row>
    <row r="73" spans="1:10" ht="16.5" customHeight="1">
      <c r="A73" s="231"/>
      <c r="B73" s="232"/>
      <c r="C73" s="237"/>
      <c r="D73" s="238"/>
      <c r="E73" s="237"/>
      <c r="F73" s="238"/>
    </row>
    <row r="74" spans="1:10" ht="23.25" customHeight="1">
      <c r="A74" s="233"/>
      <c r="B74" s="234"/>
      <c r="C74" s="239"/>
      <c r="D74" s="240"/>
      <c r="E74" s="239"/>
      <c r="F74" s="240"/>
    </row>
  </sheetData>
  <sheetProtection formatCells="0" formatColumns="0" formatRows="0" insertColumns="0" insertRows="0" insertHyperlinks="0" deleteColumns="0" deleteRows="0" selectLockedCells="1" selectUnlockedCells="1"/>
  <protectedRanges>
    <protectedRange password="CE28" sqref="A44:XFD44" name="Range1"/>
  </protectedRanges>
  <mergeCells count="35">
    <mergeCell ref="A59:F59"/>
    <mergeCell ref="A68:B68"/>
    <mergeCell ref="C68:D68"/>
    <mergeCell ref="E68:F68"/>
    <mergeCell ref="A69:B74"/>
    <mergeCell ref="C69:D74"/>
    <mergeCell ref="E69:F74"/>
    <mergeCell ref="A46:F46"/>
    <mergeCell ref="E16:G16"/>
    <mergeCell ref="E17:G17"/>
    <mergeCell ref="E18:G18"/>
    <mergeCell ref="D22:D23"/>
    <mergeCell ref="B19:C19"/>
    <mergeCell ref="D19:E19"/>
    <mergeCell ref="A22:A23"/>
    <mergeCell ref="B22:C22"/>
    <mergeCell ref="E40:F40"/>
    <mergeCell ref="Q3:R3"/>
    <mergeCell ref="A4:D4"/>
    <mergeCell ref="E4:G4"/>
    <mergeCell ref="Q4:R4"/>
    <mergeCell ref="A5:D5"/>
    <mergeCell ref="E5:G5"/>
    <mergeCell ref="E12:G12"/>
    <mergeCell ref="E15:G15"/>
    <mergeCell ref="A1:G2"/>
    <mergeCell ref="A3:D3"/>
    <mergeCell ref="E3:G3"/>
    <mergeCell ref="E6:G6"/>
    <mergeCell ref="E7:G7"/>
    <mergeCell ref="E8:G8"/>
    <mergeCell ref="E9:G9"/>
    <mergeCell ref="E10:G10"/>
    <mergeCell ref="E11:G11"/>
    <mergeCell ref="E13:G14"/>
  </mergeCells>
  <conditionalFormatting sqref="A69:B74">
    <cfRule type="dataBar" priority="1">
      <dataBar>
        <cfvo type="min"/>
        <cfvo type="max"/>
        <color rgb="FF63C384"/>
      </dataBar>
      <extLst>
        <ext xmlns:x14="http://schemas.microsoft.com/office/spreadsheetml/2009/9/main" uri="{B025F937-C7B1-47D3-B67F-A62EFF666E3E}">
          <x14:id>{E74A83B4-7CD9-46EE-B878-AAA6EA6D09DC}</x14:id>
        </ext>
      </extLst>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E74A83B4-7CD9-46EE-B878-AAA6EA6D09DC}">
            <x14:dataBar minLength="0" maxLength="100" gradient="0">
              <x14:cfvo type="autoMin"/>
              <x14:cfvo type="autoMax"/>
              <x14:negativeFillColor rgb="FFFF0000"/>
              <x14:axisColor rgb="FF000000"/>
            </x14:dataBar>
          </x14:cfRule>
          <xm:sqref>A69:B74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1:F33"/>
  <sheetViews>
    <sheetView topLeftCell="A4" workbookViewId="0">
      <selection activeCell="F8" sqref="F8"/>
    </sheetView>
  </sheetViews>
  <sheetFormatPr defaultColWidth="9" defaultRowHeight="12.75"/>
  <cols>
    <col min="1" max="1" width="6.28515625" style="109" customWidth="1"/>
    <col min="2" max="2" width="6.85546875" style="109" customWidth="1"/>
    <col min="3" max="3" width="32.28515625" style="114" customWidth="1"/>
    <col min="4" max="5" width="28" style="114" customWidth="1"/>
    <col min="6" max="6" width="30" style="114" customWidth="1"/>
    <col min="7" max="16384" width="9" style="109"/>
  </cols>
  <sheetData>
    <row r="1" spans="3:6" ht="39" customHeight="1">
      <c r="C1" s="243" t="s">
        <v>58</v>
      </c>
      <c r="D1" s="243"/>
    </row>
    <row r="2" spans="3:6" ht="39.75" customHeight="1">
      <c r="C2" s="110" t="s">
        <v>59</v>
      </c>
      <c r="D2" s="111"/>
    </row>
    <row r="3" spans="3:6" s="114" customFormat="1" ht="29.25" customHeight="1">
      <c r="C3" s="112" t="s">
        <v>75</v>
      </c>
      <c r="D3" s="113">
        <f>'BIÊN HÒA T1.2018'!B7</f>
        <v>460000000</v>
      </c>
    </row>
    <row r="4" spans="3:6" s="114" customFormat="1" ht="29.25" customHeight="1">
      <c r="C4" s="115" t="s">
        <v>76</v>
      </c>
      <c r="D4" s="116">
        <f>'BIÊN HÒA T1.2018'!B8</f>
        <v>553647500</v>
      </c>
    </row>
    <row r="5" spans="3:6" s="114" customFormat="1" ht="29.25" customHeight="1">
      <c r="C5" s="117" t="s">
        <v>76</v>
      </c>
      <c r="D5" s="118">
        <f>'BIÊN HÒA T1.2018'!C8</f>
        <v>574757500</v>
      </c>
    </row>
    <row r="6" spans="3:6" s="114" customFormat="1" ht="29.25" customHeight="1">
      <c r="C6" s="244" t="s">
        <v>78</v>
      </c>
      <c r="D6" s="119">
        <f>D4-D3</f>
        <v>93647500</v>
      </c>
    </row>
    <row r="7" spans="3:6" s="114" customFormat="1" ht="29.25" customHeight="1">
      <c r="C7" s="245"/>
      <c r="D7" s="120">
        <f>D4/D3-1</f>
        <v>0.20358152173913036</v>
      </c>
    </row>
    <row r="8" spans="3:6" s="114" customFormat="1" ht="29.25" customHeight="1">
      <c r="C8" s="246" t="s">
        <v>77</v>
      </c>
      <c r="D8" s="113">
        <f>D4-D5</f>
        <v>-21110000</v>
      </c>
    </row>
    <row r="9" spans="3:6" s="114" customFormat="1" ht="29.25" customHeight="1">
      <c r="C9" s="247"/>
      <c r="D9" s="121">
        <f>D4/D5-1</f>
        <v>-3.6728533337972991E-2</v>
      </c>
    </row>
    <row r="11" spans="3:6" ht="41.25" customHeight="1">
      <c r="C11" s="152"/>
      <c r="D11" s="153" t="s">
        <v>86</v>
      </c>
      <c r="E11" s="152"/>
      <c r="F11" s="152"/>
    </row>
    <row r="12" spans="3:6" ht="20.25">
      <c r="C12" s="138" t="s">
        <v>87</v>
      </c>
      <c r="D12" s="139" t="s">
        <v>81</v>
      </c>
      <c r="E12" s="139" t="s">
        <v>80</v>
      </c>
      <c r="F12" s="139" t="s">
        <v>82</v>
      </c>
    </row>
    <row r="13" spans="3:6" s="151" customFormat="1" ht="24" customHeight="1">
      <c r="C13" s="158" t="s">
        <v>84</v>
      </c>
      <c r="D13" s="148">
        <f>'BIÊN HÒA T1.2018'!B15</f>
        <v>7000</v>
      </c>
      <c r="E13" s="148">
        <f>'BIÊN HÒA T1.2018'!C15</f>
        <v>7368</v>
      </c>
      <c r="F13" s="148">
        <f>'BIÊN HÒA T1.2018'!D15</f>
        <v>6234</v>
      </c>
    </row>
    <row r="14" spans="3:6" s="151" customFormat="1" ht="24" customHeight="1">
      <c r="C14" s="158" t="s">
        <v>85</v>
      </c>
      <c r="D14" s="148">
        <f>'BIÊN HÒA T1.2018'!B16</f>
        <v>77741</v>
      </c>
      <c r="E14" s="148">
        <f>'BIÊN HÒA T1.2018'!C16</f>
        <v>76519</v>
      </c>
      <c r="F14" s="148">
        <f>'BIÊN HÒA T1.2018'!D16</f>
        <v>73655</v>
      </c>
    </row>
    <row r="15" spans="3:6" ht="20.25">
      <c r="C15" s="149"/>
      <c r="D15" s="150"/>
      <c r="E15" s="150"/>
      <c r="F15" s="150"/>
    </row>
    <row r="16" spans="3:6" ht="43.5" customHeight="1">
      <c r="C16" s="155"/>
      <c r="D16" s="154" t="s">
        <v>83</v>
      </c>
      <c r="E16" s="155"/>
    </row>
    <row r="17" spans="3:5" ht="22.5" customHeight="1">
      <c r="C17" s="248" t="s">
        <v>15</v>
      </c>
      <c r="D17" s="241" t="s">
        <v>69</v>
      </c>
      <c r="E17" s="140" t="s">
        <v>18</v>
      </c>
    </row>
    <row r="18" spans="3:5" ht="22.5" customHeight="1">
      <c r="C18" s="249"/>
      <c r="D18" s="242"/>
      <c r="E18" s="141" t="s">
        <v>70</v>
      </c>
    </row>
    <row r="19" spans="3:5" ht="22.5" customHeight="1">
      <c r="C19" s="142" t="s">
        <v>20</v>
      </c>
      <c r="D19" s="48">
        <f>'BIÊN HÒA T1.2018'!D24</f>
        <v>0.398080630378915</v>
      </c>
      <c r="E19" s="156">
        <f>'BIÊN HÒA T1.2018'!G24</f>
        <v>0.10387129210658623</v>
      </c>
    </row>
    <row r="20" spans="3:5" ht="22.5" customHeight="1">
      <c r="C20" s="143" t="s">
        <v>21</v>
      </c>
      <c r="D20" s="48">
        <f>'BIÊN HÒA T1.2018'!D25</f>
        <v>6.4279980044271198E-2</v>
      </c>
      <c r="E20" s="156">
        <f>'BIÊN HÒA T1.2018'!G25</f>
        <v>2.1119324181626188E-2</v>
      </c>
    </row>
    <row r="21" spans="3:5" ht="22.5" customHeight="1">
      <c r="C21" s="144" t="s">
        <v>65</v>
      </c>
      <c r="D21" s="48">
        <f>'BIÊN HÒA T1.2018'!D26</f>
        <v>9.8290512565914603E-2</v>
      </c>
      <c r="E21" s="156">
        <f>'BIÊN HÒA T1.2018'!G26</f>
        <v>4.5454545454545456E-2</v>
      </c>
    </row>
    <row r="22" spans="3:5" ht="22.5" customHeight="1">
      <c r="C22" s="145" t="s">
        <v>22</v>
      </c>
      <c r="D22" s="48">
        <f>'BIÊN HÒA T1.2018'!D27</f>
        <v>4.489796509240563E-2</v>
      </c>
      <c r="E22" s="156">
        <f>'BIÊN HÒA T1.2018'!G27</f>
        <v>7.9766536964980539E-2</v>
      </c>
    </row>
    <row r="23" spans="3:5" ht="22.5" customHeight="1">
      <c r="C23" s="146" t="s">
        <v>23</v>
      </c>
      <c r="D23" s="48">
        <f>'BIÊN HÒA T1.2018'!D28</f>
        <v>6.2711099869063609E-3</v>
      </c>
      <c r="E23" s="156">
        <f>'BIÊN HÒA T1.2018'!G28</f>
        <v>1.9607843137254902E-2</v>
      </c>
    </row>
    <row r="24" spans="3:5" ht="22.5" customHeight="1">
      <c r="C24" s="146" t="s">
        <v>24</v>
      </c>
      <c r="D24" s="48">
        <f>'BIÊN HÒA T1.2018'!D29</f>
        <v>0.1328723940542029</v>
      </c>
      <c r="E24" s="156">
        <f>'BIÊN HÒA T1.2018'!G29</f>
        <v>9.9714591509097394E-2</v>
      </c>
    </row>
    <row r="25" spans="3:5" ht="22.5" customHeight="1">
      <c r="C25" s="146" t="s">
        <v>62</v>
      </c>
      <c r="D25" s="48">
        <f>'BIÊN HÒA T1.2018'!D30</f>
        <v>0.10783897043376824</v>
      </c>
      <c r="E25" s="156">
        <f>'BIÊN HÒA T1.2018'!G30</f>
        <v>0</v>
      </c>
    </row>
    <row r="26" spans="3:5" ht="22.5" customHeight="1">
      <c r="C26" s="146" t="s">
        <v>63</v>
      </c>
      <c r="D26" s="48">
        <f>'BIÊN HÒA T1.2018'!D31</f>
        <v>2.739669690248283E-2</v>
      </c>
      <c r="E26" s="156">
        <f>'BIÊN HÒA T1.2018'!G31</f>
        <v>0</v>
      </c>
    </row>
    <row r="27" spans="3:5" ht="22.5" customHeight="1">
      <c r="C27" s="146" t="s">
        <v>25</v>
      </c>
      <c r="D27" s="48">
        <f>'BIÊN HÒA T1.2018'!D32</f>
        <v>1.9975921968520608E-2</v>
      </c>
      <c r="E27" s="156">
        <f>'BIÊN HÒA T1.2018'!G32</f>
        <v>0</v>
      </c>
    </row>
    <row r="28" spans="3:5" ht="22.5" customHeight="1">
      <c r="C28" s="146" t="s">
        <v>26</v>
      </c>
      <c r="D28" s="48">
        <f>'BIÊN HÒA T1.2018'!D33</f>
        <v>4.0588344651766299E-2</v>
      </c>
      <c r="E28" s="156">
        <f>'BIÊN HÒA T1.2018'!G33</f>
        <v>3.074866310160428E-2</v>
      </c>
    </row>
    <row r="29" spans="3:5" ht="22.5" customHeight="1">
      <c r="C29" s="146" t="s">
        <v>27</v>
      </c>
      <c r="D29" s="48">
        <f>'BIÊN HÒA T1.2018'!D34</f>
        <v>0.12378745396511756</v>
      </c>
      <c r="E29" s="156">
        <f>'BIÊN HÒA T1.2018'!G34</f>
        <v>2.0447284345047924E-2</v>
      </c>
    </row>
    <row r="30" spans="3:5" ht="22.5" customHeight="1">
      <c r="C30" s="147" t="s">
        <v>28</v>
      </c>
      <c r="D30" s="48">
        <f>'BIÊN HÒA T1.2018'!D35</f>
        <v>0</v>
      </c>
      <c r="E30" s="156" t="e">
        <f>'BIÊN HÒA T1.2018'!G35</f>
        <v>#DIV/0!</v>
      </c>
    </row>
    <row r="31" spans="3:5" ht="22.5" customHeight="1">
      <c r="C31" s="147" t="s">
        <v>29</v>
      </c>
      <c r="D31" s="48">
        <f>'BIÊN HÒA T1.2018'!D36</f>
        <v>0</v>
      </c>
      <c r="E31" s="156" t="e">
        <f>'BIÊN HÒA T1.2018'!G36</f>
        <v>#DIV/0!</v>
      </c>
    </row>
    <row r="32" spans="3:5" ht="22.5" customHeight="1">
      <c r="C32" s="147" t="s">
        <v>30</v>
      </c>
      <c r="D32" s="48">
        <f>'BIÊN HÒA T1.2018'!D37</f>
        <v>0</v>
      </c>
      <c r="E32" s="156" t="e">
        <f>'BIÊN HÒA T1.2018'!G37</f>
        <v>#DIV/0!</v>
      </c>
    </row>
    <row r="33" spans="3:5" ht="22.5" customHeight="1">
      <c r="C33" s="62" t="s">
        <v>64</v>
      </c>
      <c r="D33" s="65">
        <f>SUM(D19:D32)-D20</f>
        <v>1</v>
      </c>
      <c r="E33" s="67"/>
    </row>
  </sheetData>
  <sheetProtection password="CF7A" sheet="1" objects="1" scenarios="1"/>
  <mergeCells count="5">
    <mergeCell ref="D17:D18"/>
    <mergeCell ref="C1:D1"/>
    <mergeCell ref="C6:C7"/>
    <mergeCell ref="C8:C9"/>
    <mergeCell ref="C17:C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BIÊN HÒA T1.2018</vt:lpstr>
      <vt:lpstr>BIÊN HÒA Comp.sale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P.THANH</dc:creator>
  <cp:lastModifiedBy>bienhoa</cp:lastModifiedBy>
  <dcterms:created xsi:type="dcterms:W3CDTF">2016-11-01T02:59:42Z</dcterms:created>
  <dcterms:modified xsi:type="dcterms:W3CDTF">2018-05-04T04:36:19Z</dcterms:modified>
</cp:coreProperties>
</file>