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375" windowWidth="12120" windowHeight="7680"/>
  </bookViews>
  <sheets>
    <sheet name="Report" sheetId="1" r:id="rId1"/>
    <sheet name="Sheet2" sheetId="2" r:id="rId2"/>
    <sheet name="Sheet3" sheetId="3" r:id="rId3"/>
  </sheets>
  <calcPr calcId="144525"/>
</workbook>
</file>

<file path=xl/calcChain.xml><?xml version="1.0" encoding="utf-8"?>
<calcChain xmlns="http://schemas.openxmlformats.org/spreadsheetml/2006/main">
  <c r="K19" i="1" l="1"/>
  <c r="H19" i="1"/>
  <c r="C19" i="2"/>
  <c r="D4" i="2"/>
  <c r="D5" i="2"/>
  <c r="D6" i="2"/>
  <c r="D7" i="2"/>
  <c r="D8" i="2"/>
  <c r="D9" i="2"/>
  <c r="D10" i="2"/>
  <c r="D11" i="2"/>
  <c r="D12" i="2"/>
  <c r="D13" i="2"/>
  <c r="D14" i="2"/>
  <c r="D15" i="2"/>
  <c r="D16" i="2"/>
  <c r="D17" i="2"/>
  <c r="D18" i="2"/>
  <c r="D3" i="2"/>
  <c r="D19" i="2" s="1"/>
  <c r="F19" i="2" l="1"/>
  <c r="G19" i="2"/>
  <c r="H19" i="2"/>
  <c r="I19" i="2"/>
  <c r="J19" i="2"/>
  <c r="F22" i="2" s="1"/>
  <c r="K19" i="2"/>
  <c r="L19" i="2"/>
  <c r="E19" i="2"/>
  <c r="F21" i="2" s="1"/>
  <c r="A4" i="2"/>
  <c r="A5" i="2" s="1"/>
  <c r="A6" i="2" s="1"/>
  <c r="A7" i="2" s="1"/>
  <c r="A8" i="2" s="1"/>
  <c r="A9" i="2" s="1"/>
  <c r="A10" i="2" s="1"/>
  <c r="A11" i="2" s="1"/>
  <c r="A12" i="2" s="1"/>
  <c r="A13" i="2" s="1"/>
  <c r="A14" i="2" s="1"/>
  <c r="A15" i="2" s="1"/>
  <c r="A16" i="2" s="1"/>
  <c r="A17" i="2" s="1"/>
  <c r="A18" i="2" s="1"/>
  <c r="F23" i="2" l="1"/>
  <c r="A28" i="1"/>
  <c r="A29" i="1" s="1"/>
  <c r="A30" i="1" s="1"/>
  <c r="A31" i="1" s="1"/>
  <c r="A32" i="1" s="1"/>
  <c r="A33" i="1" s="1"/>
  <c r="A34" i="1" s="1"/>
  <c r="A35" i="1" s="1"/>
  <c r="A36" i="1" s="1"/>
  <c r="A37" i="1" s="1"/>
  <c r="A38" i="1" s="1"/>
  <c r="A39" i="1" s="1"/>
  <c r="A40" i="1" s="1"/>
  <c r="A41" i="1" s="1"/>
  <c r="A42" i="1" s="1"/>
  <c r="A8" i="1"/>
  <c r="A9" i="1" s="1"/>
  <c r="A10" i="1" s="1"/>
  <c r="A11" i="1" s="1"/>
  <c r="A12" i="1" s="1"/>
  <c r="A13" i="1" s="1"/>
  <c r="A14" i="1" s="1"/>
  <c r="A15" i="1" s="1"/>
  <c r="A16" i="1" s="1"/>
  <c r="A17" i="1" s="1"/>
  <c r="A18" i="1" s="1"/>
  <c r="A19" i="1" s="1"/>
  <c r="A20" i="1" s="1"/>
  <c r="A21" i="1" s="1"/>
  <c r="A22" i="1" s="1"/>
</calcChain>
</file>

<file path=xl/comments1.xml><?xml version="1.0" encoding="utf-8"?>
<comments xmlns="http://schemas.openxmlformats.org/spreadsheetml/2006/main">
  <authors>
    <author>Administrator</author>
  </authors>
  <commentList>
    <comment ref="C39" authorId="0">
      <text>
        <r>
          <rPr>
            <b/>
            <sz val="9"/>
            <color indexed="81"/>
            <rFont val="Tahoma"/>
            <family val="2"/>
            <charset val="163"/>
          </rPr>
          <t xml:space="preserve">bán chạy nhất: christmas ring
bán chậm nhất: custard almond choco
</t>
        </r>
      </text>
    </comment>
    <comment ref="D39" authorId="0">
      <text>
        <r>
          <rPr>
            <b/>
            <sz val="9"/>
            <color indexed="81"/>
            <rFont val="Tahoma"/>
          </rPr>
          <t xml:space="preserve">do bán kèm combo nên số lượng tương đối, chứ khách hàng chưa thật sự gọi ngay sản phẩm có thể do chưa biết có sản phẩm này đang bán chỉ có lúc giới thiệu phần combo khách biết nhưng cũng không chọn nhìu. </t>
        </r>
        <r>
          <rPr>
            <sz val="9"/>
            <color indexed="81"/>
            <rFont val="Tahoma"/>
          </rPr>
          <t xml:space="preserve">
</t>
        </r>
      </text>
    </comment>
    <comment ref="E39" authorId="0">
      <text>
        <r>
          <rPr>
            <b/>
            <sz val="9"/>
            <color indexed="81"/>
            <rFont val="Tahoma"/>
            <family val="2"/>
            <charset val="163"/>
          </rPr>
          <t>-bán chạy nhất: khúc cây hazelnut, slide macha, cake sing merry macha
-bán chậm nhất: khúc cây choco, slide choco, cake sing tiramisu</t>
        </r>
      </text>
    </comment>
    <comment ref="F39" authorId="0">
      <text>
        <r>
          <rPr>
            <b/>
            <sz val="9"/>
            <color indexed="81"/>
            <rFont val="Tahoma"/>
            <family val="2"/>
            <charset val="163"/>
          </rPr>
          <t xml:space="preserve">bun noel: học sinh
slide: gia đình, trung niên độ tuổi đi làm
whole cake: gia đình, văp phòng
</t>
        </r>
      </text>
    </comment>
    <comment ref="G39" authorId="0">
      <text>
        <r>
          <rPr>
            <b/>
            <sz val="9"/>
            <color indexed="81"/>
            <rFont val="Tahoma"/>
            <family val="2"/>
            <charset val="163"/>
          </rPr>
          <t>CT không thu hút: early birds và tặng thiệp, các CT còn lại khách quan tâm hơn</t>
        </r>
      </text>
    </comment>
    <comment ref="H39" authorId="0">
      <text>
        <r>
          <rPr>
            <b/>
            <sz val="9"/>
            <color indexed="81"/>
            <rFont val="Tahoma"/>
            <family val="2"/>
            <charset val="163"/>
          </rPr>
          <t>không dám trang trí nhìu do không được cho phép</t>
        </r>
      </text>
    </comment>
    <comment ref="K39" authorId="0">
      <text>
        <r>
          <rPr>
            <b/>
            <sz val="9"/>
            <color indexed="81"/>
            <rFont val="Tahoma"/>
            <family val="2"/>
            <charset val="163"/>
          </rPr>
          <t xml:space="preserve">Có thể trang trí thêm chút, nếu được có đồng phục giáng sinh để có hình ảnh như thật sự đón chào noel
</t>
        </r>
      </text>
    </comment>
  </commentList>
</comments>
</file>

<file path=xl/sharedStrings.xml><?xml version="1.0" encoding="utf-8"?>
<sst xmlns="http://schemas.openxmlformats.org/spreadsheetml/2006/main" count="110" uniqueCount="69">
  <si>
    <t>BÁO CÁO CHƯƠNG TRÌNH NOEL 2016</t>
  </si>
  <si>
    <t>I. Doanh thu:</t>
  </si>
  <si>
    <t>STT</t>
  </si>
  <si>
    <t>Cửa hàng</t>
  </si>
  <si>
    <t>Bun</t>
  </si>
  <si>
    <t>Cake</t>
  </si>
  <si>
    <t>Wholecake</t>
  </si>
  <si>
    <t>Aeon Binh Tan</t>
  </si>
  <si>
    <t>NTP</t>
  </si>
  <si>
    <t>VIVO</t>
  </si>
  <si>
    <t>VC</t>
  </si>
  <si>
    <t>QT</t>
  </si>
  <si>
    <t>Q2</t>
  </si>
  <si>
    <t>AEON TP</t>
  </si>
  <si>
    <t>PICO</t>
  </si>
  <si>
    <t>PXL</t>
  </si>
  <si>
    <t>TQD</t>
  </si>
  <si>
    <t>SGC</t>
  </si>
  <si>
    <t>Vũng Tàu</t>
  </si>
  <si>
    <t>Biên Hòa</t>
  </si>
  <si>
    <t>Nha Trang</t>
  </si>
  <si>
    <t>Hà Nội</t>
  </si>
  <si>
    <t>Vinh</t>
  </si>
  <si>
    <t>Combo</t>
  </si>
  <si>
    <t>II. Khảo sát:</t>
  </si>
  <si>
    <t>1. Sản phẩm bun nào bán chạy nhất, bán chậm nhất?</t>
  </si>
  <si>
    <t>2. Nước Thái Milk Tea có được ưa chuộng không?</t>
  </si>
  <si>
    <t>4. Đối tượng khách hàng chủ yếu mua bánh bun, bánh cake/ wholecake? (nam, nữ, học sinh, sinh viên hay giới văn phòng?</t>
  </si>
  <si>
    <t>5. Chương trình nào (combo/ tặng thiệp/ early birds/ lucky draw) được khách thích/ quan tâm, chương trình nào không thu hút?</t>
  </si>
  <si>
    <t>6. Hình ảnh trang trí tại CH có thu hút hoặc cần chỉnh sửa gì?</t>
  </si>
  <si>
    <t>III. Hình ảnh thực tế:</t>
  </si>
  <si>
    <t>1. Hình từng khu vực gồm Island bar, counter, tủ bánh kem.</t>
  </si>
  <si>
    <t>2. Hình tổng thể 3 khu vực.</t>
  </si>
  <si>
    <t>3. Hình dáng kiếng hoặc trang trí (nếu có).</t>
  </si>
  <si>
    <t>7. Hộp đựng bánh wholecake, cake có thu hút khách không? Có cần thay đổi mẫu mã không?</t>
  </si>
  <si>
    <t>8. Khách hàng có biết đến chương trình của mình trước không? Hay đến CH mới biết?</t>
  </si>
  <si>
    <t>9. Để tăng hiệu quả chương trình cho năm sau, cần đề xuất, lưu ý gì?</t>
  </si>
  <si>
    <t>Custard Almond Choc</t>
  </si>
  <si>
    <t>Snowman</t>
  </si>
  <si>
    <t>Yule Choco Donut</t>
  </si>
  <si>
    <t>Christmas Ring</t>
  </si>
  <si>
    <t>B Custard Almond Choc</t>
  </si>
  <si>
    <t>B Snowman</t>
  </si>
  <si>
    <t>B Yule Choco Donut</t>
  </si>
  <si>
    <t>B Christmas Ring</t>
  </si>
  <si>
    <t>Hủy</t>
  </si>
  <si>
    <t>ThaiTea wBb/J NEW</t>
  </si>
  <si>
    <t>Combo 
(chỉ nước)</t>
  </si>
  <si>
    <t>Bánh Bun</t>
  </si>
  <si>
    <t>Target Bun</t>
  </si>
  <si>
    <t>Tổng</t>
  </si>
  <si>
    <t>Hủy 1/3 bán</t>
  </si>
  <si>
    <t>Snow man</t>
  </si>
  <si>
    <t>Hazelnut</t>
  </si>
  <si>
    <t>Sin</t>
  </si>
  <si>
    <t>Viet</t>
  </si>
  <si>
    <t>3. Sản phẩm bánh sliced cake, wholecake, khúc cây nào bán được nhất, bán không được nhất?</t>
  </si>
  <si>
    <t>Khúc cây (18-25)</t>
  </si>
  <si>
    <t>Wholecake (1-25/12)</t>
  </si>
  <si>
    <t>Sliced cake (1-25/12)</t>
  </si>
  <si>
    <t>Set</t>
  </si>
  <si>
    <t>Christmas
ring</t>
  </si>
  <si>
    <t>Custard
Almond Choco</t>
  </si>
  <si>
    <t>Yule
Choco Donut</t>
  </si>
  <si>
    <t>Merry
Macha Macha</t>
  </si>
  <si>
    <t>Choco
Adventure</t>
  </si>
  <si>
    <t>trung bình</t>
  </si>
  <si>
    <t>Đến CH khách  mới biết</t>
  </si>
  <si>
    <t>Ít thu hút khách và cần thay đổi về hộp vuông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</si>
</sst>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4"/>
      <color theme="1"/>
      <name val=".VnTime"/>
      <family val="2"/>
    </font>
    <font>
      <sz val="12"/>
      <color indexed="8"/>
      <name val="Times New Roman"/>
      <family val="1"/>
      <charset val="163"/>
    </font>
    <font>
      <sz val="12"/>
      <color theme="1"/>
      <name val="Times New Roman"/>
      <family val="1"/>
      <charset val="163"/>
    </font>
    <font>
      <b/>
      <u/>
      <sz val="12"/>
      <color theme="1"/>
      <name val="Times New Roman"/>
      <family val="1"/>
      <charset val="163"/>
    </font>
    <font>
      <b/>
      <sz val="15"/>
      <color theme="1"/>
      <name val="Times New Roman"/>
      <family val="1"/>
      <charset val="163"/>
    </font>
    <font>
      <sz val="8"/>
      <color indexed="8"/>
      <name val="Courier New"/>
      <charset val="1"/>
    </font>
    <font>
      <b/>
      <sz val="12"/>
      <color theme="1"/>
      <name val="Times New Roman"/>
      <family val="1"/>
    </font>
    <font>
      <sz val="9"/>
      <color indexed="81"/>
      <name val="Tahoma"/>
    </font>
    <font>
      <b/>
      <sz val="9"/>
      <color indexed="81"/>
      <name val="Tahoma"/>
    </font>
    <font>
      <b/>
      <sz val="9"/>
      <color indexed="81"/>
      <name val="Tahoma"/>
      <family val="2"/>
      <charset val="163"/>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1" fillId="0" borderId="1" xfId="0" applyNumberFormat="1" applyFont="1" applyBorder="1" applyAlignment="1">
      <alignment vertical="top"/>
    </xf>
    <xf numFmtId="0" fontId="1" fillId="0" borderId="1" xfId="0" applyNumberFormat="1" applyFont="1" applyFill="1" applyBorder="1" applyAlignment="1">
      <alignment vertical="top"/>
    </xf>
    <xf numFmtId="0" fontId="2" fillId="0" borderId="0" xfId="0" applyFont="1"/>
    <xf numFmtId="0" fontId="2" fillId="0" borderId="1" xfId="0" applyFont="1" applyBorder="1"/>
    <xf numFmtId="0" fontId="2" fillId="0" borderId="1" xfId="0" applyFont="1" applyBorder="1" applyAlignment="1">
      <alignment vertical="top"/>
    </xf>
    <xf numFmtId="0" fontId="2" fillId="0" borderId="0" xfId="0" applyFont="1" applyAlignment="1">
      <alignment vertical="top"/>
    </xf>
    <xf numFmtId="0" fontId="2" fillId="0" borderId="1" xfId="0" applyFont="1" applyBorder="1" applyAlignment="1">
      <alignment vertical="top" wrapText="1"/>
    </xf>
    <xf numFmtId="0" fontId="3" fillId="0" borderId="0" xfId="0" applyFont="1"/>
    <xf numFmtId="0" fontId="2" fillId="0" borderId="0" xfId="0" applyFont="1" applyBorder="1"/>
    <xf numFmtId="0" fontId="1" fillId="0" borderId="0" xfId="0" applyNumberFormat="1" applyFont="1" applyFill="1" applyBorder="1" applyAlignment="1">
      <alignment vertical="top"/>
    </xf>
    <xf numFmtId="0" fontId="4" fillId="0" borderId="0" xfId="0" applyFont="1"/>
    <xf numFmtId="1" fontId="5" fillId="0" borderId="0" xfId="0" applyNumberFormat="1" applyFont="1" applyAlignment="1">
      <alignment horizontal="left" vertical="top" wrapText="1"/>
    </xf>
    <xf numFmtId="0" fontId="5" fillId="0" borderId="0" xfId="0" applyFont="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0" xfId="0" applyFont="1" applyBorder="1" applyAlignment="1">
      <alignment vertical="top" wrapText="1"/>
    </xf>
    <xf numFmtId="0" fontId="2" fillId="0" borderId="0" xfId="0" applyFont="1" applyBorder="1" applyAlignment="1">
      <alignment vertical="top"/>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3" fontId="1" fillId="0" borderId="1" xfId="0" applyNumberFormat="1" applyFont="1" applyFill="1" applyBorder="1" applyAlignment="1">
      <alignment vertical="top"/>
    </xf>
    <xf numFmtId="3" fontId="2" fillId="0" borderId="1" xfId="0" applyNumberFormat="1" applyFont="1" applyBorder="1"/>
    <xf numFmtId="0" fontId="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47</xdr:row>
      <xdr:rowOff>190500</xdr:rowOff>
    </xdr:from>
    <xdr:to>
      <xdr:col>12</xdr:col>
      <xdr:colOff>533400</xdr:colOff>
      <xdr:row>76</xdr:row>
      <xdr:rowOff>47625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12477750"/>
          <a:ext cx="10058400" cy="5657850"/>
        </a:xfrm>
        <a:prstGeom prst="rect">
          <a:avLst/>
        </a:prstGeom>
      </xdr:spPr>
    </xdr:pic>
    <xdr:clientData/>
  </xdr:twoCellAnchor>
  <xdr:twoCellAnchor editAs="oneCell">
    <xdr:from>
      <xdr:col>0</xdr:col>
      <xdr:colOff>161924</xdr:colOff>
      <xdr:row>76</xdr:row>
      <xdr:rowOff>66676</xdr:rowOff>
    </xdr:from>
    <xdr:to>
      <xdr:col>7</xdr:col>
      <xdr:colOff>352424</xdr:colOff>
      <xdr:row>126</xdr:row>
      <xdr:rowOff>123826</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5400000">
          <a:off x="-2038351" y="20354926"/>
          <a:ext cx="10058400" cy="5657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7"/>
  <sheetViews>
    <sheetView tabSelected="1" topLeftCell="A76" zoomScaleNormal="100" workbookViewId="0">
      <pane xSplit="2" topLeftCell="C1" activePane="topRight" state="frozen"/>
      <selection pane="topRight" activeCell="A45" sqref="A45"/>
    </sheetView>
  </sheetViews>
  <sheetFormatPr defaultColWidth="8.796875" defaultRowHeight="15.75" x14ac:dyDescent="0.25"/>
  <cols>
    <col min="1" max="1" width="3.3984375" style="3" customWidth="1"/>
    <col min="2" max="2" width="10.5" style="3" bestFit="1" customWidth="1"/>
    <col min="3" max="16" width="8.69921875" style="3" customWidth="1"/>
    <col min="17" max="17" width="14.59765625" style="3" customWidth="1"/>
    <col min="18" max="16384" width="8.796875" style="3"/>
  </cols>
  <sheetData>
    <row r="1" spans="1:16" ht="19.5" x14ac:dyDescent="0.3">
      <c r="A1" s="11" t="s">
        <v>0</v>
      </c>
    </row>
    <row r="2" spans="1:16" ht="19.5" x14ac:dyDescent="0.3">
      <c r="A2" s="11"/>
    </row>
    <row r="3" spans="1:16" x14ac:dyDescent="0.25">
      <c r="A3" s="8" t="s">
        <v>1</v>
      </c>
    </row>
    <row r="5" spans="1:16" ht="18" customHeight="1" x14ac:dyDescent="0.25">
      <c r="A5" s="23" t="s">
        <v>2</v>
      </c>
      <c r="B5" s="23" t="s">
        <v>3</v>
      </c>
      <c r="C5" s="20" t="s">
        <v>4</v>
      </c>
      <c r="D5" s="21"/>
      <c r="E5" s="21"/>
      <c r="F5" s="22"/>
      <c r="G5" s="23" t="s">
        <v>23</v>
      </c>
      <c r="H5" s="20" t="s">
        <v>57</v>
      </c>
      <c r="I5" s="21"/>
      <c r="J5" s="22"/>
      <c r="K5" s="20" t="s">
        <v>58</v>
      </c>
      <c r="L5" s="22"/>
      <c r="M5" s="20" t="s">
        <v>59</v>
      </c>
      <c r="N5" s="21"/>
      <c r="O5" s="21"/>
      <c r="P5" s="22"/>
    </row>
    <row r="6" spans="1:16" ht="47.25" x14ac:dyDescent="0.25">
      <c r="A6" s="24"/>
      <c r="B6" s="24"/>
      <c r="C6" s="19" t="s">
        <v>52</v>
      </c>
      <c r="D6" s="30" t="s">
        <v>61</v>
      </c>
      <c r="E6" s="30" t="s">
        <v>62</v>
      </c>
      <c r="F6" s="30" t="s">
        <v>63</v>
      </c>
      <c r="G6" s="24"/>
      <c r="H6" s="30" t="s">
        <v>64</v>
      </c>
      <c r="I6" s="30" t="s">
        <v>65</v>
      </c>
      <c r="J6" s="19" t="s">
        <v>53</v>
      </c>
      <c r="K6" s="19" t="s">
        <v>54</v>
      </c>
      <c r="L6" s="19" t="s">
        <v>55</v>
      </c>
      <c r="M6" s="30" t="s">
        <v>64</v>
      </c>
      <c r="N6" s="30" t="s">
        <v>65</v>
      </c>
      <c r="O6" s="19" t="s">
        <v>53</v>
      </c>
      <c r="P6" s="19" t="s">
        <v>60</v>
      </c>
    </row>
    <row r="7" spans="1:16" x14ac:dyDescent="0.25">
      <c r="A7" s="4">
        <v>1</v>
      </c>
      <c r="B7" s="1" t="s">
        <v>7</v>
      </c>
      <c r="C7" s="1"/>
      <c r="D7" s="1"/>
      <c r="E7" s="1"/>
      <c r="F7" s="4"/>
      <c r="G7" s="4"/>
      <c r="H7" s="4"/>
      <c r="I7" s="4"/>
      <c r="J7" s="4"/>
      <c r="K7" s="4"/>
      <c r="L7" s="4"/>
      <c r="M7" s="4"/>
      <c r="N7" s="4"/>
      <c r="O7" s="4"/>
      <c r="P7" s="4"/>
    </row>
    <row r="8" spans="1:16" x14ac:dyDescent="0.25">
      <c r="A8" s="4">
        <f>1+A7</f>
        <v>2</v>
      </c>
      <c r="B8" s="1" t="s">
        <v>8</v>
      </c>
      <c r="C8" s="1"/>
      <c r="D8" s="1"/>
      <c r="E8" s="1"/>
      <c r="F8" s="4"/>
      <c r="G8" s="4"/>
      <c r="H8" s="4"/>
      <c r="I8" s="4"/>
      <c r="J8" s="4"/>
      <c r="K8" s="4"/>
      <c r="L8" s="4"/>
      <c r="M8" s="4"/>
      <c r="N8" s="4"/>
      <c r="O8" s="4"/>
      <c r="P8" s="4"/>
    </row>
    <row r="9" spans="1:16" x14ac:dyDescent="0.25">
      <c r="A9" s="4">
        <f t="shared" ref="A9:A22" si="0">1+A8</f>
        <v>3</v>
      </c>
      <c r="B9" s="1" t="s">
        <v>9</v>
      </c>
      <c r="C9" s="1"/>
      <c r="D9" s="1"/>
      <c r="E9" s="1"/>
      <c r="F9" s="4"/>
      <c r="G9" s="4"/>
      <c r="H9" s="4"/>
      <c r="I9" s="4"/>
      <c r="J9" s="4"/>
      <c r="K9" s="4"/>
      <c r="L9" s="4"/>
      <c r="M9" s="4"/>
      <c r="N9" s="4"/>
      <c r="O9" s="4"/>
      <c r="P9" s="4"/>
    </row>
    <row r="10" spans="1:16" x14ac:dyDescent="0.25">
      <c r="A10" s="4">
        <f t="shared" si="0"/>
        <v>4</v>
      </c>
      <c r="B10" s="1" t="s">
        <v>10</v>
      </c>
      <c r="C10" s="1"/>
      <c r="D10" s="1"/>
      <c r="E10" s="1"/>
      <c r="F10" s="4"/>
      <c r="G10" s="4"/>
      <c r="H10" s="4"/>
      <c r="I10" s="4"/>
      <c r="J10" s="4"/>
      <c r="K10" s="4"/>
      <c r="L10" s="4"/>
      <c r="M10" s="4"/>
      <c r="N10" s="4"/>
      <c r="O10" s="4"/>
      <c r="P10" s="4"/>
    </row>
    <row r="11" spans="1:16" x14ac:dyDescent="0.25">
      <c r="A11" s="4">
        <f t="shared" si="0"/>
        <v>5</v>
      </c>
      <c r="B11" s="1" t="s">
        <v>11</v>
      </c>
      <c r="C11" s="1"/>
      <c r="D11" s="1"/>
      <c r="E11" s="1"/>
      <c r="F11" s="4"/>
      <c r="G11" s="4"/>
      <c r="H11" s="4"/>
      <c r="I11" s="4"/>
      <c r="J11" s="4"/>
      <c r="K11" s="4"/>
      <c r="L11" s="4"/>
      <c r="M11" s="4"/>
      <c r="N11" s="4"/>
      <c r="O11" s="4"/>
      <c r="P11" s="4"/>
    </row>
    <row r="12" spans="1:16" x14ac:dyDescent="0.25">
      <c r="A12" s="4">
        <f t="shared" si="0"/>
        <v>6</v>
      </c>
      <c r="B12" s="1" t="s">
        <v>12</v>
      </c>
      <c r="C12" s="1"/>
      <c r="D12" s="1"/>
      <c r="E12" s="1"/>
      <c r="F12" s="4"/>
      <c r="G12" s="4"/>
      <c r="H12" s="4"/>
      <c r="I12" s="4"/>
      <c r="J12" s="4"/>
      <c r="K12" s="4"/>
      <c r="L12" s="4"/>
      <c r="M12" s="4"/>
      <c r="N12" s="4"/>
      <c r="O12" s="4"/>
      <c r="P12" s="4"/>
    </row>
    <row r="13" spans="1:16" x14ac:dyDescent="0.25">
      <c r="A13" s="4">
        <f t="shared" si="0"/>
        <v>7</v>
      </c>
      <c r="B13" s="1" t="s">
        <v>13</v>
      </c>
      <c r="C13" s="1"/>
      <c r="D13" s="1"/>
      <c r="E13" s="1"/>
      <c r="F13" s="4"/>
      <c r="G13" s="4"/>
      <c r="H13" s="4"/>
      <c r="I13" s="4"/>
      <c r="J13" s="4"/>
      <c r="K13" s="4"/>
      <c r="L13" s="4"/>
      <c r="M13" s="4"/>
      <c r="N13" s="4"/>
      <c r="O13" s="4"/>
      <c r="P13" s="4"/>
    </row>
    <row r="14" spans="1:16" x14ac:dyDescent="0.25">
      <c r="A14" s="4">
        <f t="shared" si="0"/>
        <v>8</v>
      </c>
      <c r="B14" s="1" t="s">
        <v>14</v>
      </c>
      <c r="C14" s="1"/>
      <c r="D14" s="1"/>
      <c r="E14" s="1"/>
      <c r="F14" s="4"/>
      <c r="G14" s="4"/>
      <c r="H14" s="4"/>
      <c r="I14" s="4"/>
      <c r="J14" s="4"/>
      <c r="K14" s="4"/>
      <c r="L14" s="4"/>
      <c r="M14" s="4"/>
      <c r="N14" s="4"/>
      <c r="O14" s="4"/>
      <c r="P14" s="4"/>
    </row>
    <row r="15" spans="1:16" x14ac:dyDescent="0.25">
      <c r="A15" s="4">
        <f t="shared" si="0"/>
        <v>9</v>
      </c>
      <c r="B15" s="1" t="s">
        <v>15</v>
      </c>
      <c r="C15" s="1"/>
      <c r="D15" s="1"/>
      <c r="E15" s="1"/>
      <c r="F15" s="4"/>
      <c r="G15" s="4"/>
      <c r="H15" s="4"/>
      <c r="I15" s="4"/>
      <c r="J15" s="4"/>
      <c r="K15" s="4"/>
      <c r="L15" s="4"/>
      <c r="M15" s="4"/>
      <c r="N15" s="4"/>
      <c r="O15" s="4"/>
      <c r="P15" s="4"/>
    </row>
    <row r="16" spans="1:16" x14ac:dyDescent="0.25">
      <c r="A16" s="4">
        <f t="shared" si="0"/>
        <v>10</v>
      </c>
      <c r="B16" s="1" t="s">
        <v>16</v>
      </c>
      <c r="C16" s="1"/>
      <c r="D16" s="1"/>
      <c r="E16" s="1"/>
      <c r="F16" s="4"/>
      <c r="G16" s="4"/>
      <c r="H16" s="4"/>
      <c r="I16" s="4"/>
      <c r="J16" s="4"/>
      <c r="K16" s="4"/>
      <c r="L16" s="4"/>
      <c r="M16" s="4"/>
      <c r="N16" s="4"/>
      <c r="O16" s="4"/>
      <c r="P16" s="4"/>
    </row>
    <row r="17" spans="1:17" x14ac:dyDescent="0.25">
      <c r="A17" s="4">
        <f t="shared" si="0"/>
        <v>11</v>
      </c>
      <c r="B17" s="1" t="s">
        <v>17</v>
      </c>
      <c r="C17" s="1"/>
      <c r="D17" s="1"/>
      <c r="E17" s="1"/>
      <c r="F17" s="4"/>
      <c r="G17" s="4"/>
      <c r="H17" s="4"/>
      <c r="I17" s="4"/>
      <c r="J17" s="4"/>
      <c r="K17" s="4"/>
      <c r="L17" s="4"/>
      <c r="M17" s="4"/>
      <c r="N17" s="4"/>
      <c r="O17" s="4"/>
      <c r="P17" s="4"/>
    </row>
    <row r="18" spans="1:17" x14ac:dyDescent="0.25">
      <c r="A18" s="4">
        <f t="shared" si="0"/>
        <v>12</v>
      </c>
      <c r="B18" s="2" t="s">
        <v>18</v>
      </c>
      <c r="C18" s="2"/>
      <c r="D18" s="2"/>
      <c r="E18" s="2"/>
      <c r="F18" s="4"/>
      <c r="G18" s="4"/>
      <c r="H18" s="4"/>
      <c r="I18" s="4"/>
      <c r="J18" s="4"/>
      <c r="K18" s="4"/>
      <c r="L18" s="4"/>
      <c r="M18" s="4"/>
      <c r="N18" s="4"/>
      <c r="O18" s="4"/>
      <c r="P18" s="4"/>
    </row>
    <row r="19" spans="1:17" x14ac:dyDescent="0.25">
      <c r="A19" s="4">
        <f t="shared" si="0"/>
        <v>13</v>
      </c>
      <c r="B19" s="2" t="s">
        <v>19</v>
      </c>
      <c r="C19" s="28">
        <v>6463800</v>
      </c>
      <c r="D19" s="28">
        <v>6879600</v>
      </c>
      <c r="E19" s="28">
        <v>5174400</v>
      </c>
      <c r="F19" s="29">
        <v>6614400</v>
      </c>
      <c r="G19" s="4">
        <v>330</v>
      </c>
      <c r="H19" s="29">
        <f>5*390000</f>
        <v>1950000</v>
      </c>
      <c r="I19" s="29">
        <v>1512000</v>
      </c>
      <c r="J19" s="29">
        <v>6132000</v>
      </c>
      <c r="K19" s="29">
        <f>29580000+1200000</f>
        <v>30780000</v>
      </c>
      <c r="L19" s="29">
        <v>19902000</v>
      </c>
      <c r="M19" s="29">
        <v>5151400</v>
      </c>
      <c r="N19" s="29">
        <v>315000</v>
      </c>
      <c r="O19" s="29">
        <v>180000</v>
      </c>
      <c r="P19" s="29">
        <v>4140000</v>
      </c>
    </row>
    <row r="20" spans="1:17" x14ac:dyDescent="0.25">
      <c r="A20" s="4">
        <f t="shared" si="0"/>
        <v>14</v>
      </c>
      <c r="B20" s="2" t="s">
        <v>21</v>
      </c>
      <c r="C20" s="2"/>
      <c r="D20" s="2"/>
      <c r="E20" s="2"/>
      <c r="F20" s="4"/>
      <c r="G20" s="4"/>
      <c r="H20" s="4"/>
      <c r="I20" s="4"/>
      <c r="J20" s="4"/>
      <c r="K20" s="4"/>
      <c r="L20" s="4"/>
      <c r="M20" s="4"/>
      <c r="N20" s="4"/>
      <c r="O20" s="4"/>
      <c r="P20" s="4"/>
    </row>
    <row r="21" spans="1:17" x14ac:dyDescent="0.25">
      <c r="A21" s="4">
        <f t="shared" si="0"/>
        <v>15</v>
      </c>
      <c r="B21" s="2" t="s">
        <v>20</v>
      </c>
      <c r="C21" s="2"/>
      <c r="D21" s="2"/>
      <c r="E21" s="2"/>
      <c r="F21" s="4"/>
      <c r="G21" s="4"/>
      <c r="H21" s="4"/>
      <c r="I21" s="4"/>
      <c r="J21" s="4"/>
      <c r="K21" s="4"/>
      <c r="L21" s="4"/>
      <c r="M21" s="4"/>
      <c r="N21" s="4"/>
      <c r="O21" s="4"/>
      <c r="P21" s="4"/>
    </row>
    <row r="22" spans="1:17" x14ac:dyDescent="0.25">
      <c r="A22" s="4">
        <f t="shared" si="0"/>
        <v>16</v>
      </c>
      <c r="B22" s="2" t="s">
        <v>22</v>
      </c>
      <c r="C22" s="2"/>
      <c r="D22" s="2"/>
      <c r="E22" s="2"/>
      <c r="F22" s="4"/>
      <c r="G22" s="4"/>
      <c r="H22" s="4"/>
      <c r="I22" s="4"/>
      <c r="J22" s="4"/>
      <c r="K22" s="4"/>
      <c r="L22" s="4"/>
      <c r="M22" s="4"/>
      <c r="N22" s="4"/>
      <c r="O22" s="4"/>
      <c r="P22" s="4"/>
    </row>
    <row r="23" spans="1:17" x14ac:dyDescent="0.25">
      <c r="A23" s="9"/>
      <c r="B23" s="10"/>
      <c r="C23" s="10"/>
      <c r="D23" s="10"/>
      <c r="E23" s="10"/>
      <c r="F23" s="9"/>
      <c r="G23" s="9"/>
      <c r="H23" s="9"/>
      <c r="I23" s="9"/>
      <c r="J23" s="9"/>
      <c r="K23" s="9"/>
      <c r="L23" s="9"/>
    </row>
    <row r="24" spans="1:17" x14ac:dyDescent="0.25">
      <c r="A24" s="8" t="s">
        <v>24</v>
      </c>
    </row>
    <row r="26" spans="1:17" s="6" customFormat="1" ht="201.75" customHeight="1" x14ac:dyDescent="0.25">
      <c r="A26" s="5" t="s">
        <v>2</v>
      </c>
      <c r="B26" s="5" t="s">
        <v>3</v>
      </c>
      <c r="C26" s="7" t="s">
        <v>25</v>
      </c>
      <c r="D26" s="7" t="s">
        <v>26</v>
      </c>
      <c r="E26" s="7" t="s">
        <v>56</v>
      </c>
      <c r="F26" s="7" t="s">
        <v>27</v>
      </c>
      <c r="G26" s="7" t="s">
        <v>28</v>
      </c>
      <c r="H26" s="7" t="s">
        <v>29</v>
      </c>
      <c r="I26" s="7" t="s">
        <v>34</v>
      </c>
      <c r="J26" s="7" t="s">
        <v>35</v>
      </c>
      <c r="K26" s="7" t="s">
        <v>36</v>
      </c>
      <c r="L26" s="17"/>
      <c r="M26" s="17"/>
      <c r="N26" s="17"/>
      <c r="O26" s="17"/>
      <c r="P26" s="17"/>
      <c r="Q26" s="17"/>
    </row>
    <row r="27" spans="1:17" s="6" customFormat="1" x14ac:dyDescent="0.25">
      <c r="A27" s="5">
        <v>1</v>
      </c>
      <c r="B27" s="1" t="s">
        <v>7</v>
      </c>
      <c r="C27" s="1"/>
      <c r="D27" s="1"/>
      <c r="E27" s="1"/>
      <c r="F27" s="5"/>
      <c r="G27" s="5"/>
      <c r="H27" s="5"/>
      <c r="I27" s="5"/>
      <c r="J27" s="5"/>
      <c r="K27" s="5"/>
      <c r="L27" s="18"/>
      <c r="M27" s="18"/>
      <c r="N27" s="18"/>
      <c r="O27" s="18"/>
      <c r="P27" s="18"/>
      <c r="Q27" s="18"/>
    </row>
    <row r="28" spans="1:17" s="6" customFormat="1" x14ac:dyDescent="0.25">
      <c r="A28" s="5">
        <f>1+A27</f>
        <v>2</v>
      </c>
      <c r="B28" s="1" t="s">
        <v>8</v>
      </c>
      <c r="C28" s="1"/>
      <c r="D28" s="1"/>
      <c r="E28" s="1"/>
      <c r="F28" s="5"/>
      <c r="G28" s="5"/>
      <c r="H28" s="5"/>
      <c r="I28" s="5"/>
      <c r="J28" s="5"/>
      <c r="K28" s="5"/>
      <c r="L28" s="18"/>
      <c r="M28" s="18"/>
      <c r="N28" s="18"/>
      <c r="O28" s="18"/>
      <c r="P28" s="18"/>
      <c r="Q28" s="18"/>
    </row>
    <row r="29" spans="1:17" s="6" customFormat="1" x14ac:dyDescent="0.25">
      <c r="A29" s="5">
        <f t="shared" ref="A29:A42" si="1">1+A28</f>
        <v>3</v>
      </c>
      <c r="B29" s="1" t="s">
        <v>9</v>
      </c>
      <c r="C29" s="1"/>
      <c r="D29" s="1"/>
      <c r="E29" s="1"/>
      <c r="F29" s="5"/>
      <c r="G29" s="5"/>
      <c r="H29" s="5"/>
      <c r="I29" s="5"/>
      <c r="J29" s="5"/>
      <c r="K29" s="5"/>
      <c r="L29" s="18"/>
      <c r="M29" s="18"/>
      <c r="N29" s="18"/>
      <c r="O29" s="18"/>
      <c r="P29" s="18"/>
      <c r="Q29" s="18"/>
    </row>
    <row r="30" spans="1:17" s="6" customFormat="1" x14ac:dyDescent="0.25">
      <c r="A30" s="5">
        <f t="shared" si="1"/>
        <v>4</v>
      </c>
      <c r="B30" s="1" t="s">
        <v>10</v>
      </c>
      <c r="C30" s="1"/>
      <c r="D30" s="1"/>
      <c r="E30" s="1"/>
      <c r="F30" s="5"/>
      <c r="G30" s="5"/>
      <c r="H30" s="5"/>
      <c r="I30" s="5"/>
      <c r="J30" s="5"/>
      <c r="K30" s="5"/>
      <c r="L30" s="18"/>
      <c r="M30" s="18"/>
      <c r="N30" s="18"/>
      <c r="O30" s="18"/>
      <c r="P30" s="18"/>
      <c r="Q30" s="18"/>
    </row>
    <row r="31" spans="1:17" s="6" customFormat="1" x14ac:dyDescent="0.25">
      <c r="A31" s="5">
        <f t="shared" si="1"/>
        <v>5</v>
      </c>
      <c r="B31" s="1" t="s">
        <v>11</v>
      </c>
      <c r="C31" s="1"/>
      <c r="D31" s="1"/>
      <c r="E31" s="1"/>
      <c r="F31" s="5"/>
      <c r="G31" s="5"/>
      <c r="H31" s="5"/>
      <c r="I31" s="5"/>
      <c r="J31" s="5"/>
      <c r="K31" s="5"/>
      <c r="L31" s="18"/>
      <c r="M31" s="18"/>
      <c r="N31" s="18"/>
      <c r="O31" s="18"/>
      <c r="P31" s="18"/>
      <c r="Q31" s="18"/>
    </row>
    <row r="32" spans="1:17" s="6" customFormat="1" x14ac:dyDescent="0.25">
      <c r="A32" s="5">
        <f t="shared" si="1"/>
        <v>6</v>
      </c>
      <c r="B32" s="1" t="s">
        <v>12</v>
      </c>
      <c r="C32" s="1"/>
      <c r="D32" s="1"/>
      <c r="E32" s="1"/>
      <c r="F32" s="5"/>
      <c r="G32" s="5"/>
      <c r="H32" s="5"/>
      <c r="I32" s="5"/>
      <c r="J32" s="5"/>
      <c r="K32" s="5"/>
      <c r="L32" s="18"/>
      <c r="M32" s="18"/>
      <c r="N32" s="18"/>
      <c r="O32" s="18"/>
      <c r="P32" s="18"/>
      <c r="Q32" s="18"/>
    </row>
    <row r="33" spans="1:17" s="6" customFormat="1" x14ac:dyDescent="0.25">
      <c r="A33" s="5">
        <f t="shared" si="1"/>
        <v>7</v>
      </c>
      <c r="B33" s="1" t="s">
        <v>13</v>
      </c>
      <c r="C33" s="1"/>
      <c r="D33" s="1"/>
      <c r="E33" s="1"/>
      <c r="F33" s="5"/>
      <c r="G33" s="5"/>
      <c r="H33" s="5"/>
      <c r="I33" s="5"/>
      <c r="J33" s="5"/>
      <c r="K33" s="5"/>
      <c r="L33" s="18"/>
      <c r="M33" s="18"/>
      <c r="N33" s="18"/>
      <c r="O33" s="18"/>
      <c r="P33" s="18"/>
      <c r="Q33" s="18"/>
    </row>
    <row r="34" spans="1:17" s="6" customFormat="1" x14ac:dyDescent="0.25">
      <c r="A34" s="5">
        <f t="shared" si="1"/>
        <v>8</v>
      </c>
      <c r="B34" s="1" t="s">
        <v>14</v>
      </c>
      <c r="C34" s="1"/>
      <c r="D34" s="1"/>
      <c r="E34" s="1"/>
      <c r="F34" s="5"/>
      <c r="G34" s="5"/>
      <c r="H34" s="5"/>
      <c r="I34" s="5"/>
      <c r="J34" s="5"/>
      <c r="K34" s="5"/>
      <c r="L34" s="18"/>
      <c r="M34" s="18"/>
      <c r="N34" s="18"/>
      <c r="O34" s="18"/>
      <c r="P34" s="18"/>
      <c r="Q34" s="18"/>
    </row>
    <row r="35" spans="1:17" s="6" customFormat="1" x14ac:dyDescent="0.25">
      <c r="A35" s="5">
        <f t="shared" si="1"/>
        <v>9</v>
      </c>
      <c r="B35" s="1" t="s">
        <v>15</v>
      </c>
      <c r="C35" s="1"/>
      <c r="D35" s="1"/>
      <c r="E35" s="1"/>
      <c r="F35" s="5"/>
      <c r="G35" s="5"/>
      <c r="H35" s="5"/>
      <c r="I35" s="5"/>
      <c r="J35" s="5"/>
      <c r="K35" s="5"/>
      <c r="L35" s="18"/>
      <c r="M35" s="18"/>
      <c r="N35" s="18"/>
      <c r="O35" s="18"/>
      <c r="P35" s="18"/>
      <c r="Q35" s="18"/>
    </row>
    <row r="36" spans="1:17" s="6" customFormat="1" x14ac:dyDescent="0.25">
      <c r="A36" s="5">
        <f t="shared" si="1"/>
        <v>10</v>
      </c>
      <c r="B36" s="1" t="s">
        <v>16</v>
      </c>
      <c r="C36" s="1"/>
      <c r="D36" s="1"/>
      <c r="E36" s="1"/>
      <c r="F36" s="5"/>
      <c r="G36" s="5"/>
      <c r="H36" s="5"/>
      <c r="I36" s="5"/>
      <c r="J36" s="5"/>
      <c r="K36" s="5"/>
      <c r="L36" s="18"/>
      <c r="M36" s="18"/>
      <c r="N36" s="18"/>
      <c r="O36" s="18"/>
      <c r="P36" s="18"/>
      <c r="Q36" s="18"/>
    </row>
    <row r="37" spans="1:17" s="6" customFormat="1" x14ac:dyDescent="0.25">
      <c r="A37" s="5">
        <f t="shared" si="1"/>
        <v>11</v>
      </c>
      <c r="B37" s="1" t="s">
        <v>17</v>
      </c>
      <c r="C37" s="1"/>
      <c r="D37" s="1"/>
      <c r="E37" s="1"/>
      <c r="F37" s="5"/>
      <c r="G37" s="5"/>
      <c r="H37" s="5"/>
      <c r="I37" s="5"/>
      <c r="J37" s="5"/>
      <c r="K37" s="5"/>
      <c r="L37" s="18"/>
      <c r="M37" s="18"/>
      <c r="N37" s="18"/>
      <c r="O37" s="18"/>
      <c r="P37" s="18"/>
      <c r="Q37" s="18"/>
    </row>
    <row r="38" spans="1:17" s="6" customFormat="1" x14ac:dyDescent="0.25">
      <c r="A38" s="5">
        <f t="shared" si="1"/>
        <v>12</v>
      </c>
      <c r="B38" s="2" t="s">
        <v>18</v>
      </c>
      <c r="C38" s="2"/>
      <c r="D38" s="2"/>
      <c r="E38" s="2"/>
      <c r="F38" s="5"/>
      <c r="G38" s="5"/>
      <c r="H38" s="5"/>
      <c r="I38" s="5"/>
      <c r="J38" s="5"/>
      <c r="K38" s="5"/>
      <c r="L38" s="18"/>
      <c r="M38" s="18"/>
      <c r="N38" s="18"/>
      <c r="O38" s="18"/>
      <c r="P38" s="18"/>
      <c r="Q38" s="18"/>
    </row>
    <row r="39" spans="1:17" s="6" customFormat="1" x14ac:dyDescent="0.25">
      <c r="A39" s="5">
        <f t="shared" si="1"/>
        <v>13</v>
      </c>
      <c r="B39" s="2" t="s">
        <v>19</v>
      </c>
      <c r="C39" s="2"/>
      <c r="D39" s="2" t="s">
        <v>66</v>
      </c>
      <c r="E39" s="2"/>
      <c r="F39" s="7"/>
      <c r="G39" s="5"/>
      <c r="H39" s="5"/>
      <c r="I39" s="5" t="s">
        <v>68</v>
      </c>
      <c r="J39" s="5" t="s">
        <v>67</v>
      </c>
      <c r="K39" s="5"/>
      <c r="L39" s="18"/>
      <c r="M39" s="18"/>
      <c r="N39" s="18"/>
      <c r="O39" s="18"/>
      <c r="P39" s="18"/>
      <c r="Q39" s="18"/>
    </row>
    <row r="40" spans="1:17" s="6" customFormat="1" x14ac:dyDescent="0.25">
      <c r="A40" s="5">
        <f t="shared" si="1"/>
        <v>14</v>
      </c>
      <c r="B40" s="2" t="s">
        <v>21</v>
      </c>
      <c r="C40" s="2"/>
      <c r="D40" s="2"/>
      <c r="E40" s="2"/>
      <c r="F40" s="5"/>
      <c r="G40" s="5"/>
      <c r="H40" s="5"/>
      <c r="I40" s="5"/>
      <c r="J40" s="5"/>
      <c r="K40" s="5"/>
      <c r="L40" s="18"/>
      <c r="M40" s="18"/>
      <c r="N40" s="18"/>
      <c r="O40" s="18"/>
      <c r="P40" s="18"/>
      <c r="Q40" s="18"/>
    </row>
    <row r="41" spans="1:17" s="6" customFormat="1" x14ac:dyDescent="0.25">
      <c r="A41" s="5">
        <f t="shared" si="1"/>
        <v>15</v>
      </c>
      <c r="B41" s="2" t="s">
        <v>20</v>
      </c>
      <c r="C41" s="2"/>
      <c r="D41" s="2"/>
      <c r="E41" s="2"/>
      <c r="F41" s="5"/>
      <c r="G41" s="5"/>
      <c r="H41" s="5"/>
      <c r="I41" s="5"/>
      <c r="J41" s="5"/>
      <c r="K41" s="5"/>
      <c r="L41" s="18"/>
      <c r="M41" s="18"/>
      <c r="N41" s="18"/>
      <c r="O41" s="18"/>
      <c r="P41" s="18"/>
      <c r="Q41" s="18"/>
    </row>
    <row r="42" spans="1:17" s="6" customFormat="1" x14ac:dyDescent="0.25">
      <c r="A42" s="5">
        <f t="shared" si="1"/>
        <v>16</v>
      </c>
      <c r="B42" s="2" t="s">
        <v>22</v>
      </c>
      <c r="C42" s="2"/>
      <c r="D42" s="2"/>
      <c r="E42" s="2"/>
      <c r="F42" s="5"/>
      <c r="G42" s="5"/>
      <c r="H42" s="5"/>
      <c r="I42" s="5"/>
      <c r="J42" s="5"/>
      <c r="K42" s="5"/>
      <c r="L42" s="18"/>
      <c r="M42" s="18"/>
      <c r="N42" s="18"/>
      <c r="O42" s="18"/>
      <c r="P42" s="18"/>
      <c r="Q42" s="18"/>
    </row>
    <row r="44" spans="1:17" x14ac:dyDescent="0.25">
      <c r="A44" s="8" t="s">
        <v>30</v>
      </c>
    </row>
    <row r="45" spans="1:17" x14ac:dyDescent="0.25">
      <c r="A45" s="3" t="s">
        <v>31</v>
      </c>
    </row>
    <row r="46" spans="1:17" x14ac:dyDescent="0.25">
      <c r="A46" s="3" t="s">
        <v>32</v>
      </c>
    </row>
    <row r="47" spans="1:17" x14ac:dyDescent="0.25">
      <c r="A47" s="3" t="s">
        <v>33</v>
      </c>
    </row>
  </sheetData>
  <mergeCells count="7">
    <mergeCell ref="C5:F5"/>
    <mergeCell ref="H5:J5"/>
    <mergeCell ref="K5:L5"/>
    <mergeCell ref="A5:A6"/>
    <mergeCell ref="B5:B6"/>
    <mergeCell ref="M5:P5"/>
    <mergeCell ref="G5:G6"/>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B1" workbookViewId="0">
      <selection activeCell="J22" sqref="J22"/>
    </sheetView>
  </sheetViews>
  <sheetFormatPr defaultColWidth="8.796875" defaultRowHeight="15.75" x14ac:dyDescent="0.25"/>
  <cols>
    <col min="1" max="1" width="3.3984375" style="3" bestFit="1" customWidth="1"/>
    <col min="2" max="2" width="9.796875" style="3" bestFit="1" customWidth="1"/>
    <col min="3" max="3" width="7.3984375" style="3" bestFit="1" customWidth="1"/>
    <col min="4" max="4" width="3.796875" style="3" bestFit="1" customWidth="1"/>
    <col min="5" max="5" width="14.5" style="3" bestFit="1" customWidth="1"/>
    <col min="6" max="6" width="6.69921875" style="3" bestFit="1" customWidth="1"/>
    <col min="7" max="7" width="12.09765625" style="3" bestFit="1" customWidth="1"/>
    <col min="8" max="8" width="9.796875" style="3" bestFit="1" customWidth="1"/>
    <col min="9" max="9" width="3.8984375" style="3" bestFit="1" customWidth="1"/>
    <col min="10" max="16384" width="8.796875" style="3"/>
  </cols>
  <sheetData>
    <row r="1" spans="1:12" ht="31.5" x14ac:dyDescent="0.25">
      <c r="A1" s="14" t="s">
        <v>2</v>
      </c>
      <c r="B1" s="14" t="s">
        <v>3</v>
      </c>
      <c r="C1" s="16" t="s">
        <v>49</v>
      </c>
      <c r="D1" s="16" t="s">
        <v>50</v>
      </c>
      <c r="E1" s="25" t="s">
        <v>4</v>
      </c>
      <c r="F1" s="26"/>
      <c r="G1" s="26"/>
      <c r="H1" s="27"/>
      <c r="I1" s="14"/>
      <c r="J1" s="15" t="s">
        <v>47</v>
      </c>
      <c r="K1" s="14" t="s">
        <v>5</v>
      </c>
      <c r="L1" s="14" t="s">
        <v>6</v>
      </c>
    </row>
    <row r="2" spans="1:12" x14ac:dyDescent="0.25">
      <c r="A2" s="4"/>
      <c r="B2" s="4"/>
      <c r="C2" s="4"/>
      <c r="D2" s="4"/>
      <c r="E2" s="4" t="s">
        <v>37</v>
      </c>
      <c r="F2" s="4" t="s">
        <v>38</v>
      </c>
      <c r="G2" s="4" t="s">
        <v>39</v>
      </c>
      <c r="H2" s="4" t="s">
        <v>40</v>
      </c>
      <c r="I2" s="4" t="s">
        <v>45</v>
      </c>
      <c r="J2" s="4"/>
      <c r="K2" s="4"/>
      <c r="L2" s="4"/>
    </row>
    <row r="3" spans="1:12" x14ac:dyDescent="0.25">
      <c r="A3" s="4">
        <v>1</v>
      </c>
      <c r="B3" s="1" t="s">
        <v>7</v>
      </c>
      <c r="C3" s="1">
        <v>227</v>
      </c>
      <c r="D3" s="1">
        <f>(E3+F3+G3+H3)-J3</f>
        <v>241</v>
      </c>
      <c r="E3" s="1">
        <v>65</v>
      </c>
      <c r="F3" s="1">
        <v>67</v>
      </c>
      <c r="G3" s="1">
        <v>108</v>
      </c>
      <c r="H3" s="4">
        <v>86</v>
      </c>
      <c r="I3" s="4">
        <v>73</v>
      </c>
      <c r="J3" s="4">
        <v>85</v>
      </c>
      <c r="K3" s="4"/>
      <c r="L3" s="4"/>
    </row>
    <row r="4" spans="1:12" x14ac:dyDescent="0.25">
      <c r="A4" s="4">
        <f>1+A3</f>
        <v>2</v>
      </c>
      <c r="B4" s="1" t="s">
        <v>8</v>
      </c>
      <c r="C4" s="1">
        <v>50</v>
      </c>
      <c r="D4" s="1">
        <f t="shared" ref="D4:D18" si="0">(E4+F4+G4+H4)-J4</f>
        <v>104</v>
      </c>
      <c r="E4" s="1">
        <v>16</v>
      </c>
      <c r="F4" s="1">
        <v>9</v>
      </c>
      <c r="G4" s="1">
        <v>61</v>
      </c>
      <c r="H4" s="4">
        <v>18</v>
      </c>
      <c r="I4" s="4">
        <v>81</v>
      </c>
      <c r="J4" s="4">
        <v>0</v>
      </c>
      <c r="K4" s="4"/>
      <c r="L4" s="4"/>
    </row>
    <row r="5" spans="1:12" x14ac:dyDescent="0.25">
      <c r="A5" s="4">
        <f t="shared" ref="A5:A18" si="1">1+A4</f>
        <v>3</v>
      </c>
      <c r="B5" s="1" t="s">
        <v>9</v>
      </c>
      <c r="C5" s="1">
        <v>176</v>
      </c>
      <c r="D5" s="1">
        <f t="shared" si="0"/>
        <v>193</v>
      </c>
      <c r="E5" s="1">
        <v>86</v>
      </c>
      <c r="F5" s="1">
        <v>38</v>
      </c>
      <c r="G5" s="1">
        <v>89</v>
      </c>
      <c r="H5" s="4">
        <v>65</v>
      </c>
      <c r="I5" s="4">
        <v>52</v>
      </c>
      <c r="J5" s="4">
        <v>85</v>
      </c>
      <c r="K5" s="4"/>
      <c r="L5" s="4"/>
    </row>
    <row r="6" spans="1:12" x14ac:dyDescent="0.25">
      <c r="A6" s="4">
        <f t="shared" si="1"/>
        <v>4</v>
      </c>
      <c r="B6" s="1" t="s">
        <v>10</v>
      </c>
      <c r="C6" s="1">
        <v>88</v>
      </c>
      <c r="D6" s="1">
        <f t="shared" si="0"/>
        <v>68</v>
      </c>
      <c r="E6" s="1">
        <v>33</v>
      </c>
      <c r="F6" s="1">
        <v>31</v>
      </c>
      <c r="G6" s="1">
        <v>38</v>
      </c>
      <c r="H6" s="4">
        <v>32</v>
      </c>
      <c r="I6" s="4">
        <v>53</v>
      </c>
      <c r="J6" s="4">
        <v>66</v>
      </c>
      <c r="K6" s="4"/>
      <c r="L6" s="4"/>
    </row>
    <row r="7" spans="1:12" x14ac:dyDescent="0.25">
      <c r="A7" s="4">
        <f t="shared" si="1"/>
        <v>5</v>
      </c>
      <c r="B7" s="1" t="s">
        <v>11</v>
      </c>
      <c r="C7" s="1">
        <v>38</v>
      </c>
      <c r="D7" s="1">
        <f t="shared" si="0"/>
        <v>56</v>
      </c>
      <c r="E7" s="1">
        <v>76</v>
      </c>
      <c r="F7" s="1">
        <v>3</v>
      </c>
      <c r="G7" s="1">
        <v>17</v>
      </c>
      <c r="H7" s="4">
        <v>55</v>
      </c>
      <c r="I7" s="4">
        <v>50</v>
      </c>
      <c r="J7" s="4">
        <v>95</v>
      </c>
      <c r="K7" s="4"/>
      <c r="L7" s="4"/>
    </row>
    <row r="8" spans="1:12" x14ac:dyDescent="0.25">
      <c r="A8" s="4">
        <f t="shared" si="1"/>
        <v>6</v>
      </c>
      <c r="B8" s="1" t="s">
        <v>12</v>
      </c>
      <c r="C8" s="1">
        <v>76</v>
      </c>
      <c r="D8" s="1">
        <f t="shared" si="0"/>
        <v>165</v>
      </c>
      <c r="E8" s="1">
        <v>56</v>
      </c>
      <c r="F8" s="1">
        <v>53</v>
      </c>
      <c r="G8" s="1">
        <v>151</v>
      </c>
      <c r="H8" s="4">
        <v>81</v>
      </c>
      <c r="I8" s="4">
        <v>66</v>
      </c>
      <c r="J8" s="4">
        <v>176</v>
      </c>
      <c r="K8" s="4"/>
      <c r="L8" s="4"/>
    </row>
    <row r="9" spans="1:12" x14ac:dyDescent="0.25">
      <c r="A9" s="4">
        <f t="shared" si="1"/>
        <v>7</v>
      </c>
      <c r="B9" s="1" t="s">
        <v>13</v>
      </c>
      <c r="C9" s="1">
        <v>63</v>
      </c>
      <c r="D9" s="1">
        <f t="shared" si="0"/>
        <v>63</v>
      </c>
      <c r="E9" s="1">
        <v>22</v>
      </c>
      <c r="F9" s="1">
        <v>29</v>
      </c>
      <c r="G9" s="1">
        <v>23</v>
      </c>
      <c r="H9" s="4">
        <v>24</v>
      </c>
      <c r="I9" s="4">
        <v>48</v>
      </c>
      <c r="J9" s="4">
        <v>35</v>
      </c>
      <c r="K9" s="4"/>
      <c r="L9" s="4"/>
    </row>
    <row r="10" spans="1:12" x14ac:dyDescent="0.25">
      <c r="A10" s="4">
        <f t="shared" si="1"/>
        <v>8</v>
      </c>
      <c r="B10" s="1" t="s">
        <v>14</v>
      </c>
      <c r="C10" s="1">
        <v>38</v>
      </c>
      <c r="D10" s="1">
        <f t="shared" si="0"/>
        <v>87</v>
      </c>
      <c r="E10" s="1">
        <v>41</v>
      </c>
      <c r="F10" s="1">
        <v>24</v>
      </c>
      <c r="G10" s="1">
        <v>51</v>
      </c>
      <c r="H10" s="4">
        <v>30</v>
      </c>
      <c r="I10" s="4">
        <v>160</v>
      </c>
      <c r="J10" s="4">
        <v>59</v>
      </c>
      <c r="K10" s="4"/>
      <c r="L10" s="4"/>
    </row>
    <row r="11" spans="1:12" x14ac:dyDescent="0.25">
      <c r="A11" s="4">
        <f t="shared" si="1"/>
        <v>9</v>
      </c>
      <c r="B11" s="1" t="s">
        <v>15</v>
      </c>
      <c r="C11" s="1">
        <v>63</v>
      </c>
      <c r="D11" s="1">
        <f t="shared" si="0"/>
        <v>136</v>
      </c>
      <c r="E11" s="1">
        <v>33</v>
      </c>
      <c r="F11" s="1">
        <v>68</v>
      </c>
      <c r="G11" s="1">
        <v>47</v>
      </c>
      <c r="H11" s="4">
        <v>19</v>
      </c>
      <c r="I11" s="4">
        <v>99</v>
      </c>
      <c r="J11" s="4">
        <v>31</v>
      </c>
      <c r="K11" s="4"/>
      <c r="L11" s="4"/>
    </row>
    <row r="12" spans="1:12" x14ac:dyDescent="0.25">
      <c r="A12" s="4">
        <f t="shared" si="1"/>
        <v>10</v>
      </c>
      <c r="B12" s="1" t="s">
        <v>16</v>
      </c>
      <c r="C12" s="1">
        <v>38</v>
      </c>
      <c r="D12" s="1">
        <f t="shared" si="0"/>
        <v>62</v>
      </c>
      <c r="E12" s="1">
        <v>26</v>
      </c>
      <c r="F12" s="1">
        <v>17</v>
      </c>
      <c r="G12" s="1">
        <v>30</v>
      </c>
      <c r="H12" s="4">
        <v>19</v>
      </c>
      <c r="I12" s="4">
        <v>268</v>
      </c>
      <c r="J12" s="4">
        <v>30</v>
      </c>
      <c r="K12" s="4"/>
      <c r="L12" s="4"/>
    </row>
    <row r="13" spans="1:12" x14ac:dyDescent="0.25">
      <c r="A13" s="4">
        <f t="shared" si="1"/>
        <v>11</v>
      </c>
      <c r="B13" s="1" t="s">
        <v>17</v>
      </c>
      <c r="C13" s="1">
        <v>189</v>
      </c>
      <c r="D13" s="1">
        <f t="shared" si="0"/>
        <v>175</v>
      </c>
      <c r="E13" s="1">
        <v>75</v>
      </c>
      <c r="F13" s="1">
        <v>65</v>
      </c>
      <c r="G13" s="1">
        <v>74</v>
      </c>
      <c r="H13" s="4">
        <v>58</v>
      </c>
      <c r="I13" s="4">
        <v>36</v>
      </c>
      <c r="J13" s="4">
        <v>97</v>
      </c>
      <c r="K13" s="4"/>
      <c r="L13" s="4"/>
    </row>
    <row r="14" spans="1:12" x14ac:dyDescent="0.25">
      <c r="A14" s="4">
        <f t="shared" si="1"/>
        <v>12</v>
      </c>
      <c r="B14" s="2" t="s">
        <v>18</v>
      </c>
      <c r="C14" s="2">
        <v>76</v>
      </c>
      <c r="D14" s="1">
        <f t="shared" si="0"/>
        <v>196</v>
      </c>
      <c r="E14" s="2">
        <v>75</v>
      </c>
      <c r="F14" s="2">
        <v>83</v>
      </c>
      <c r="G14" s="2">
        <v>153</v>
      </c>
      <c r="H14" s="4">
        <v>98</v>
      </c>
      <c r="I14" s="4">
        <v>213</v>
      </c>
      <c r="J14" s="4">
        <v>213</v>
      </c>
      <c r="K14" s="4"/>
      <c r="L14" s="4"/>
    </row>
    <row r="15" spans="1:12" x14ac:dyDescent="0.25">
      <c r="A15" s="4">
        <f t="shared" si="1"/>
        <v>13</v>
      </c>
      <c r="B15" s="2" t="s">
        <v>19</v>
      </c>
      <c r="C15" s="2">
        <v>63</v>
      </c>
      <c r="D15" s="1">
        <f t="shared" si="0"/>
        <v>202</v>
      </c>
      <c r="E15" s="2">
        <v>66</v>
      </c>
      <c r="F15" s="2">
        <v>75</v>
      </c>
      <c r="G15" s="2">
        <v>80</v>
      </c>
      <c r="H15" s="4">
        <v>79</v>
      </c>
      <c r="I15" s="4">
        <v>83</v>
      </c>
      <c r="J15" s="4">
        <v>98</v>
      </c>
      <c r="K15" s="4"/>
      <c r="L15" s="4"/>
    </row>
    <row r="16" spans="1:12" x14ac:dyDescent="0.25">
      <c r="A16" s="4">
        <f t="shared" si="1"/>
        <v>14</v>
      </c>
      <c r="B16" s="2" t="s">
        <v>21</v>
      </c>
      <c r="C16" s="2">
        <v>101</v>
      </c>
      <c r="D16" s="1">
        <f t="shared" si="0"/>
        <v>140</v>
      </c>
      <c r="E16" s="2">
        <v>22</v>
      </c>
      <c r="F16" s="2">
        <v>11</v>
      </c>
      <c r="G16" s="2">
        <v>147</v>
      </c>
      <c r="H16" s="4">
        <v>34</v>
      </c>
      <c r="I16" s="4">
        <v>27</v>
      </c>
      <c r="J16" s="4">
        <v>74</v>
      </c>
      <c r="K16" s="4"/>
      <c r="L16" s="4"/>
    </row>
    <row r="17" spans="1:12" x14ac:dyDescent="0.25">
      <c r="A17" s="4">
        <f t="shared" si="1"/>
        <v>15</v>
      </c>
      <c r="B17" s="2" t="s">
        <v>20</v>
      </c>
      <c r="C17" s="2"/>
      <c r="D17" s="1">
        <f t="shared" si="0"/>
        <v>104</v>
      </c>
      <c r="E17" s="2">
        <v>16</v>
      </c>
      <c r="F17" s="2">
        <v>9</v>
      </c>
      <c r="G17" s="2">
        <v>61</v>
      </c>
      <c r="H17" s="4">
        <v>18</v>
      </c>
      <c r="I17" s="4">
        <v>81</v>
      </c>
      <c r="J17" s="4">
        <v>0</v>
      </c>
      <c r="K17" s="4"/>
      <c r="L17" s="4"/>
    </row>
    <row r="18" spans="1:12" x14ac:dyDescent="0.25">
      <c r="A18" s="4">
        <f t="shared" si="1"/>
        <v>16</v>
      </c>
      <c r="B18" s="2" t="s">
        <v>22</v>
      </c>
      <c r="C18" s="2">
        <v>38</v>
      </c>
      <c r="D18" s="1">
        <f t="shared" si="0"/>
        <v>61</v>
      </c>
      <c r="E18" s="2">
        <v>0</v>
      </c>
      <c r="F18" s="2">
        <v>29</v>
      </c>
      <c r="G18" s="2">
        <v>32</v>
      </c>
      <c r="H18" s="4">
        <v>16</v>
      </c>
      <c r="I18" s="4">
        <v>17</v>
      </c>
      <c r="J18" s="4">
        <v>16</v>
      </c>
      <c r="K18" s="4"/>
      <c r="L18" s="4"/>
    </row>
    <row r="19" spans="1:12" x14ac:dyDescent="0.25">
      <c r="C19" s="3">
        <f>SUM(C3:C18)</f>
        <v>1324</v>
      </c>
      <c r="D19" s="3">
        <f>SUM(D3:D18)</f>
        <v>2053</v>
      </c>
      <c r="E19" s="3">
        <f>SUM(E3:E18)</f>
        <v>708</v>
      </c>
      <c r="F19" s="3">
        <f t="shared" ref="F19:L19" si="2">SUM(F3:F18)</f>
        <v>611</v>
      </c>
      <c r="G19" s="3">
        <f t="shared" si="2"/>
        <v>1162</v>
      </c>
      <c r="H19" s="3">
        <f t="shared" si="2"/>
        <v>732</v>
      </c>
      <c r="I19" s="3">
        <f t="shared" si="2"/>
        <v>1407</v>
      </c>
      <c r="J19" s="3">
        <f t="shared" si="2"/>
        <v>1160</v>
      </c>
      <c r="K19" s="3">
        <f t="shared" si="2"/>
        <v>0</v>
      </c>
      <c r="L19" s="3">
        <f t="shared" si="2"/>
        <v>0</v>
      </c>
    </row>
    <row r="21" spans="1:12" x14ac:dyDescent="0.25">
      <c r="E21" s="4" t="s">
        <v>48</v>
      </c>
      <c r="F21" s="4">
        <f>(E19+F19+G19+H19)-J19</f>
        <v>2053</v>
      </c>
      <c r="G21" s="3" t="s">
        <v>51</v>
      </c>
    </row>
    <row r="22" spans="1:12" x14ac:dyDescent="0.25">
      <c r="E22" s="4" t="s">
        <v>23</v>
      </c>
      <c r="F22" s="4">
        <f>J19</f>
        <v>1160</v>
      </c>
    </row>
    <row r="23" spans="1:12" x14ac:dyDescent="0.25">
      <c r="F23" s="4">
        <f>F21+F22</f>
        <v>3213</v>
      </c>
    </row>
  </sheetData>
  <mergeCells count="1">
    <mergeCell ref="E1:H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8" x14ac:dyDescent="0.25"/>
  <sheetData>
    <row r="1" spans="1:2" ht="22.5" x14ac:dyDescent="0.25">
      <c r="A1" s="12">
        <v>8510003</v>
      </c>
      <c r="B1" s="13" t="s">
        <v>41</v>
      </c>
    </row>
    <row r="2" spans="1:2" x14ac:dyDescent="0.25">
      <c r="A2" s="12">
        <v>8512003</v>
      </c>
      <c r="B2" s="13" t="s">
        <v>42</v>
      </c>
    </row>
    <row r="3" spans="1:2" ht="22.5" x14ac:dyDescent="0.25">
      <c r="A3" s="12">
        <v>8512006</v>
      </c>
      <c r="B3" s="13" t="s">
        <v>43</v>
      </c>
    </row>
    <row r="4" spans="1:2" ht="33.75" x14ac:dyDescent="0.25">
      <c r="A4" s="12">
        <v>8512008</v>
      </c>
      <c r="B4" s="13" t="s">
        <v>44</v>
      </c>
    </row>
    <row r="5" spans="1:2" ht="22.5" x14ac:dyDescent="0.25">
      <c r="A5" s="12">
        <v>5510105</v>
      </c>
      <c r="B5" s="13"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Sheet2</vt:lpstr>
      <vt:lpstr>Sheet3</vt:lpstr>
    </vt:vector>
  </TitlesOfParts>
  <Company>GJC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Littlegirl</dc:creator>
  <cp:lastModifiedBy>Administrator</cp:lastModifiedBy>
  <dcterms:created xsi:type="dcterms:W3CDTF">2016-12-06T06:40:00Z</dcterms:created>
  <dcterms:modified xsi:type="dcterms:W3CDTF">2016-12-27T07:48:42Z</dcterms:modified>
</cp:coreProperties>
</file>