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40" yWindow="675" windowWidth="19440" windowHeight="6930" tabRatio="142"/>
  </bookViews>
  <sheets>
    <sheet name="Report form" sheetId="1" r:id="rId1"/>
  </sheets>
  <calcPr calcId="144525"/>
</workbook>
</file>

<file path=xl/calcChain.xml><?xml version="1.0" encoding="utf-8"?>
<calcChain xmlns="http://schemas.openxmlformats.org/spreadsheetml/2006/main">
  <c r="E22" i="1" l="1"/>
  <c r="E20" i="1"/>
  <c r="F15" i="1"/>
  <c r="E15" i="1"/>
  <c r="E21" i="1" s="1"/>
  <c r="L14" i="1"/>
  <c r="T14" i="1"/>
  <c r="AB14" i="1"/>
  <c r="AJ14" i="1"/>
  <c r="AR14" i="1"/>
  <c r="AZ14" i="1"/>
  <c r="BH14" i="1"/>
  <c r="BP14" i="1"/>
  <c r="L16" i="1"/>
  <c r="D25" i="1"/>
  <c r="BP27" i="1" s="1"/>
  <c r="BO20" i="1"/>
  <c r="BN20" i="1"/>
  <c r="BM20" i="1"/>
  <c r="BL20" i="1"/>
  <c r="BK20" i="1"/>
  <c r="BJ20" i="1"/>
  <c r="BI20" i="1"/>
  <c r="BP20" i="1" s="1"/>
  <c r="BG20" i="1"/>
  <c r="BF20" i="1"/>
  <c r="BE20" i="1"/>
  <c r="BD20" i="1"/>
  <c r="BC20" i="1"/>
  <c r="BB20" i="1"/>
  <c r="BA20" i="1"/>
  <c r="BH20" i="1" s="1"/>
  <c r="AY20" i="1"/>
  <c r="AX20" i="1"/>
  <c r="AW20" i="1"/>
  <c r="AV20" i="1"/>
  <c r="AU20" i="1"/>
  <c r="AT20" i="1"/>
  <c r="AS20" i="1"/>
  <c r="AZ20" i="1" s="1"/>
  <c r="AQ20" i="1"/>
  <c r="AP20" i="1"/>
  <c r="AO20" i="1"/>
  <c r="AN20" i="1"/>
  <c r="AM20" i="1"/>
  <c r="AL20" i="1"/>
  <c r="AK20" i="1"/>
  <c r="AR20" i="1" s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S20" i="1"/>
  <c r="R20" i="1"/>
  <c r="Q20" i="1"/>
  <c r="P20" i="1"/>
  <c r="O20" i="1"/>
  <c r="N20" i="1"/>
  <c r="M20" i="1"/>
  <c r="T20" i="1" s="1"/>
  <c r="K20" i="1"/>
  <c r="J20" i="1"/>
  <c r="I20" i="1"/>
  <c r="H20" i="1"/>
  <c r="G20" i="1"/>
  <c r="L20" i="1" s="1"/>
  <c r="F20" i="1"/>
  <c r="BP19" i="1"/>
  <c r="BH19" i="1"/>
  <c r="AZ19" i="1"/>
  <c r="AR19" i="1"/>
  <c r="AJ19" i="1"/>
  <c r="AB19" i="1"/>
  <c r="T19" i="1"/>
  <c r="L19" i="1"/>
  <c r="BP18" i="1"/>
  <c r="BH18" i="1"/>
  <c r="AZ18" i="1"/>
  <c r="AR18" i="1"/>
  <c r="AJ18" i="1"/>
  <c r="AB18" i="1"/>
  <c r="T18" i="1"/>
  <c r="L18" i="1"/>
  <c r="BP17" i="1"/>
  <c r="BH17" i="1"/>
  <c r="AZ17" i="1"/>
  <c r="AR17" i="1"/>
  <c r="AJ17" i="1"/>
  <c r="AB17" i="1"/>
  <c r="T17" i="1"/>
  <c r="L17" i="1"/>
  <c r="L26" i="1" s="1"/>
  <c r="BO15" i="1"/>
  <c r="BN15" i="1"/>
  <c r="BM15" i="1"/>
  <c r="BL15" i="1"/>
  <c r="BK15" i="1"/>
  <c r="BJ15" i="1"/>
  <c r="BI15" i="1"/>
  <c r="BG15" i="1"/>
  <c r="BF15" i="1"/>
  <c r="BE15" i="1"/>
  <c r="BD15" i="1"/>
  <c r="BC15" i="1"/>
  <c r="BB15" i="1"/>
  <c r="BA15" i="1"/>
  <c r="AY15" i="1"/>
  <c r="AX15" i="1"/>
  <c r="AW15" i="1"/>
  <c r="AV15" i="1"/>
  <c r="AU15" i="1"/>
  <c r="AT15" i="1"/>
  <c r="AS15" i="1"/>
  <c r="AQ15" i="1"/>
  <c r="AP15" i="1"/>
  <c r="AO15" i="1"/>
  <c r="AN15" i="1"/>
  <c r="AM15" i="1"/>
  <c r="AL15" i="1"/>
  <c r="AK15" i="1"/>
  <c r="AI15" i="1"/>
  <c r="AH15" i="1"/>
  <c r="AG15" i="1"/>
  <c r="AF15" i="1"/>
  <c r="AE15" i="1"/>
  <c r="AD15" i="1"/>
  <c r="AC15" i="1"/>
  <c r="AA15" i="1"/>
  <c r="Z15" i="1"/>
  <c r="Y15" i="1"/>
  <c r="X15" i="1"/>
  <c r="W15" i="1"/>
  <c r="V15" i="1"/>
  <c r="U15" i="1"/>
  <c r="S15" i="1"/>
  <c r="R15" i="1"/>
  <c r="Q15" i="1"/>
  <c r="P15" i="1"/>
  <c r="O15" i="1"/>
  <c r="N15" i="1"/>
  <c r="M15" i="1"/>
  <c r="K15" i="1"/>
  <c r="J15" i="1"/>
  <c r="I15" i="1"/>
  <c r="H15" i="1"/>
  <c r="G15" i="1"/>
  <c r="BP13" i="1"/>
  <c r="BH13" i="1"/>
  <c r="AZ13" i="1"/>
  <c r="AR13" i="1"/>
  <c r="AJ13" i="1"/>
  <c r="AB13" i="1"/>
  <c r="T13" i="1"/>
  <c r="L13" i="1"/>
  <c r="BP12" i="1"/>
  <c r="BH12" i="1"/>
  <c r="AZ12" i="1"/>
  <c r="AR12" i="1"/>
  <c r="AJ12" i="1"/>
  <c r="AB12" i="1"/>
  <c r="T12" i="1"/>
  <c r="L12" i="1"/>
  <c r="BP11" i="1"/>
  <c r="BH11" i="1"/>
  <c r="AZ11" i="1"/>
  <c r="AR11" i="1"/>
  <c r="AJ11" i="1"/>
  <c r="AB11" i="1"/>
  <c r="T11" i="1"/>
  <c r="L11" i="1"/>
  <c r="BP10" i="1"/>
  <c r="BH10" i="1"/>
  <c r="AZ10" i="1"/>
  <c r="AR10" i="1"/>
  <c r="AJ10" i="1"/>
  <c r="AB10" i="1"/>
  <c r="T10" i="1"/>
  <c r="L10" i="1"/>
  <c r="BP9" i="1"/>
  <c r="BH9" i="1"/>
  <c r="AZ9" i="1"/>
  <c r="AR9" i="1"/>
  <c r="AJ9" i="1"/>
  <c r="AB9" i="1"/>
  <c r="T9" i="1"/>
  <c r="L9" i="1"/>
  <c r="BP8" i="1"/>
  <c r="BH8" i="1"/>
  <c r="AZ8" i="1"/>
  <c r="AR8" i="1"/>
  <c r="AJ8" i="1"/>
  <c r="AB8" i="1"/>
  <c r="T8" i="1"/>
  <c r="L8" i="1"/>
  <c r="BP7" i="1"/>
  <c r="BH7" i="1"/>
  <c r="AZ7" i="1"/>
  <c r="AR7" i="1"/>
  <c r="AJ7" i="1"/>
  <c r="AB7" i="1"/>
  <c r="T7" i="1"/>
  <c r="L7" i="1"/>
  <c r="BP6" i="1"/>
  <c r="BH6" i="1"/>
  <c r="AZ6" i="1"/>
  <c r="AR6" i="1"/>
  <c r="AJ6" i="1"/>
  <c r="AB6" i="1"/>
  <c r="T6" i="1"/>
  <c r="L6" i="1"/>
  <c r="BP5" i="1"/>
  <c r="BH5" i="1"/>
  <c r="AZ5" i="1"/>
  <c r="AR5" i="1"/>
  <c r="AJ5" i="1"/>
  <c r="AB5" i="1"/>
  <c r="T5" i="1"/>
  <c r="L5" i="1"/>
  <c r="BP4" i="1"/>
  <c r="BP15" i="1" s="1"/>
  <c r="BH4" i="1"/>
  <c r="BH15" i="1" s="1"/>
  <c r="AZ4" i="1"/>
  <c r="AR4" i="1"/>
  <c r="AR15" i="1" s="1"/>
  <c r="AJ4" i="1"/>
  <c r="AB4" i="1"/>
  <c r="T4" i="1"/>
  <c r="L4" i="1"/>
  <c r="AJ20" i="1" l="1"/>
  <c r="AJ15" i="1"/>
  <c r="AB20" i="1"/>
  <c r="D14" i="1"/>
  <c r="AB15" i="1"/>
  <c r="D19" i="1"/>
  <c r="D18" i="1"/>
  <c r="L15" i="1"/>
  <c r="D8" i="1"/>
  <c r="D12" i="1"/>
  <c r="D17" i="1"/>
  <c r="BP26" i="1"/>
  <c r="AR26" i="1"/>
  <c r="D5" i="1"/>
  <c r="D9" i="1"/>
  <c r="T26" i="1"/>
  <c r="D6" i="1"/>
  <c r="D7" i="1"/>
  <c r="AB26" i="1"/>
  <c r="BH26" i="1"/>
  <c r="D4" i="1"/>
  <c r="D13" i="1"/>
  <c r="AZ26" i="1"/>
  <c r="T15" i="1"/>
  <c r="AZ15" i="1"/>
  <c r="D10" i="1"/>
  <c r="D11" i="1"/>
  <c r="AJ27" i="1"/>
  <c r="S23" i="1"/>
  <c r="S22" i="1"/>
  <c r="S21" i="1"/>
  <c r="AI23" i="1"/>
  <c r="AI22" i="1"/>
  <c r="AI21" i="1"/>
  <c r="AU23" i="1"/>
  <c r="AU22" i="1"/>
  <c r="AU21" i="1"/>
  <c r="BO23" i="1"/>
  <c r="BO22" i="1"/>
  <c r="BO21" i="1"/>
  <c r="G23" i="1"/>
  <c r="G22" i="1"/>
  <c r="G21" i="1"/>
  <c r="AA23" i="1"/>
  <c r="AA22" i="1"/>
  <c r="AA21" i="1"/>
  <c r="AQ23" i="1"/>
  <c r="AQ22" i="1"/>
  <c r="AQ21" i="1"/>
  <c r="BG23" i="1"/>
  <c r="BG22" i="1"/>
  <c r="BG21" i="1"/>
  <c r="H23" i="1"/>
  <c r="H22" i="1"/>
  <c r="H21" i="1"/>
  <c r="P23" i="1"/>
  <c r="P22" i="1"/>
  <c r="P21" i="1"/>
  <c r="X23" i="1"/>
  <c r="X22" i="1"/>
  <c r="X21" i="1"/>
  <c r="AF23" i="1"/>
  <c r="AF22" i="1"/>
  <c r="AF21" i="1"/>
  <c r="AN23" i="1"/>
  <c r="AN22" i="1"/>
  <c r="AN21" i="1"/>
  <c r="AV23" i="1"/>
  <c r="AV22" i="1"/>
  <c r="AV21" i="1"/>
  <c r="BD23" i="1"/>
  <c r="BD22" i="1"/>
  <c r="BD21" i="1"/>
  <c r="BL23" i="1"/>
  <c r="BL22" i="1"/>
  <c r="BL21" i="1"/>
  <c r="T16" i="1"/>
  <c r="K23" i="1"/>
  <c r="K22" i="1"/>
  <c r="K21" i="1"/>
  <c r="W23" i="1"/>
  <c r="W22" i="1"/>
  <c r="W21" i="1"/>
  <c r="AM23" i="1"/>
  <c r="AM22" i="1"/>
  <c r="AM21" i="1"/>
  <c r="AY23" i="1"/>
  <c r="AY22" i="1"/>
  <c r="AY21" i="1"/>
  <c r="BK23" i="1"/>
  <c r="BK22" i="1"/>
  <c r="BK21" i="1"/>
  <c r="E23" i="1"/>
  <c r="I22" i="1"/>
  <c r="I21" i="1"/>
  <c r="I23" i="1"/>
  <c r="M22" i="1"/>
  <c r="T22" i="1" s="1"/>
  <c r="M21" i="1"/>
  <c r="T21" i="1" s="1"/>
  <c r="M23" i="1"/>
  <c r="T23" i="1" s="1"/>
  <c r="Q22" i="1"/>
  <c r="Q21" i="1"/>
  <c r="Q23" i="1"/>
  <c r="U22" i="1"/>
  <c r="U21" i="1"/>
  <c r="U23" i="1"/>
  <c r="Y22" i="1"/>
  <c r="Y21" i="1"/>
  <c r="Y23" i="1"/>
  <c r="AC22" i="1"/>
  <c r="AC21" i="1"/>
  <c r="AC23" i="1"/>
  <c r="AG22" i="1"/>
  <c r="AG21" i="1"/>
  <c r="AG23" i="1"/>
  <c r="AK22" i="1"/>
  <c r="AR22" i="1" s="1"/>
  <c r="AK21" i="1"/>
  <c r="AR21" i="1" s="1"/>
  <c r="AK23" i="1"/>
  <c r="AR23" i="1" s="1"/>
  <c r="AO22" i="1"/>
  <c r="AO21" i="1"/>
  <c r="AO23" i="1"/>
  <c r="AS22" i="1"/>
  <c r="AZ22" i="1" s="1"/>
  <c r="AS21" i="1"/>
  <c r="AZ21" i="1" s="1"/>
  <c r="AS23" i="1"/>
  <c r="AZ23" i="1" s="1"/>
  <c r="AW22" i="1"/>
  <c r="AW21" i="1"/>
  <c r="AW23" i="1"/>
  <c r="BA22" i="1"/>
  <c r="BH22" i="1" s="1"/>
  <c r="BA21" i="1"/>
  <c r="BH21" i="1" s="1"/>
  <c r="BA23" i="1"/>
  <c r="BH23" i="1" s="1"/>
  <c r="BE22" i="1"/>
  <c r="BE21" i="1"/>
  <c r="BE23" i="1"/>
  <c r="BI22" i="1"/>
  <c r="BP22" i="1" s="1"/>
  <c r="BI21" i="1"/>
  <c r="BP21" i="1" s="1"/>
  <c r="BI23" i="1"/>
  <c r="BP23" i="1" s="1"/>
  <c r="BM22" i="1"/>
  <c r="BM21" i="1"/>
  <c r="BM23" i="1"/>
  <c r="O23" i="1"/>
  <c r="O22" i="1"/>
  <c r="O21" i="1"/>
  <c r="AE23" i="1"/>
  <c r="AE22" i="1"/>
  <c r="AE21" i="1"/>
  <c r="BC23" i="1"/>
  <c r="BC22" i="1"/>
  <c r="BC21" i="1"/>
  <c r="F21" i="1"/>
  <c r="L21" i="1" s="1"/>
  <c r="F23" i="1"/>
  <c r="F22" i="1"/>
  <c r="L22" i="1" s="1"/>
  <c r="J21" i="1"/>
  <c r="J23" i="1"/>
  <c r="J22" i="1"/>
  <c r="N21" i="1"/>
  <c r="N23" i="1"/>
  <c r="N22" i="1"/>
  <c r="R21" i="1"/>
  <c r="R23" i="1"/>
  <c r="R22" i="1"/>
  <c r="V21" i="1"/>
  <c r="V23" i="1"/>
  <c r="V22" i="1"/>
  <c r="Z21" i="1"/>
  <c r="Z23" i="1"/>
  <c r="Z22" i="1"/>
  <c r="AD21" i="1"/>
  <c r="AD23" i="1"/>
  <c r="AD22" i="1"/>
  <c r="AH21" i="1"/>
  <c r="AH23" i="1"/>
  <c r="AH22" i="1"/>
  <c r="AL21" i="1"/>
  <c r="AL23" i="1"/>
  <c r="AL22" i="1"/>
  <c r="AP21" i="1"/>
  <c r="AP23" i="1"/>
  <c r="AP22" i="1"/>
  <c r="AT21" i="1"/>
  <c r="AT23" i="1"/>
  <c r="AT22" i="1"/>
  <c r="AX21" i="1"/>
  <c r="AX23" i="1"/>
  <c r="AX22" i="1"/>
  <c r="BB21" i="1"/>
  <c r="BB23" i="1"/>
  <c r="BB22" i="1"/>
  <c r="BF21" i="1"/>
  <c r="BF23" i="1"/>
  <c r="BF22" i="1"/>
  <c r="BJ21" i="1"/>
  <c r="BJ23" i="1"/>
  <c r="BJ22" i="1"/>
  <c r="BN21" i="1"/>
  <c r="BN23" i="1"/>
  <c r="BN22" i="1"/>
  <c r="AJ26" i="1"/>
  <c r="AR27" i="1"/>
  <c r="T27" i="1"/>
  <c r="AZ27" i="1"/>
  <c r="AB27" i="1"/>
  <c r="BH27" i="1"/>
  <c r="D20" i="1" l="1"/>
  <c r="AJ23" i="1"/>
  <c r="AJ22" i="1"/>
  <c r="D22" i="1" s="1"/>
  <c r="AJ21" i="1"/>
  <c r="AB22" i="1"/>
  <c r="AB23" i="1"/>
  <c r="AB21" i="1"/>
  <c r="D15" i="1"/>
  <c r="L23" i="1"/>
  <c r="BP16" i="1"/>
  <c r="AZ16" i="1"/>
  <c r="AJ16" i="1"/>
  <c r="BH16" i="1"/>
  <c r="AR16" i="1"/>
  <c r="AB16" i="1"/>
  <c r="D23" i="1" l="1"/>
  <c r="D21" i="1"/>
  <c r="D16" i="1"/>
</calcChain>
</file>

<file path=xl/sharedStrings.xml><?xml version="1.0" encoding="utf-8"?>
<sst xmlns="http://schemas.openxmlformats.org/spreadsheetml/2006/main" count="51" uniqueCount="49">
  <si>
    <t>Tên cửa hàng : NGUYỄN ĐỨC CẢNH</t>
  </si>
  <si>
    <t xml:space="preserve">Cửa hàng : </t>
  </si>
  <si>
    <t>BÁO CÁO CẬP NHẬT TÌNH HÌNH BÁN "JAPAN NEW ARRIVED" TẠI HỆ THỐNG CỬA HÀNG</t>
  </si>
  <si>
    <t>Quanlity</t>
  </si>
  <si>
    <t>Số lượng Bán TB 1 NGÀY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</si>
  <si>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</si>
  <si>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</si>
  <si>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</si>
  <si>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</si>
  <si>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</si>
  <si>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</si>
  <si>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</si>
  <si>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</si>
  <si>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</si>
  <si>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Matcha red bean</t>
  </si>
  <si>
    <t>Okonomiyaki</t>
  </si>
  <si>
    <t>Tuna Chikuwa</t>
  </si>
  <si>
    <t>Ms Berry Blossom</t>
  </si>
  <si>
    <t>Tuna Edamame</t>
  </si>
  <si>
    <t>Baconkushiyaki</t>
  </si>
  <si>
    <t>Slice Hai Cheese</t>
  </si>
  <si>
    <t>Hai!Cheese R</t>
  </si>
  <si>
    <t>Hai!Cheese C</t>
  </si>
  <si>
    <t>Memoirs of Sakura</t>
  </si>
  <si>
    <t>Total Quantity</t>
  </si>
  <si>
    <t>Total Revenue</t>
  </si>
  <si>
    <t>TC</t>
  </si>
  <si>
    <t>AC</t>
  </si>
  <si>
    <t>% on Sale</t>
  </si>
  <si>
    <t xml:space="preserve">% Changed </t>
  </si>
  <si>
    <t>sale revenue</t>
  </si>
  <si>
    <t>Total Doanh thu tuần trước đó</t>
  </si>
  <si>
    <t>Doanh Thu W1 vs W before</t>
  </si>
  <si>
    <t xml:space="preserve">Doanh Thu W2 vs W1 </t>
  </si>
  <si>
    <t>Doanh Thu W3 vs W2</t>
  </si>
  <si>
    <t>Doanh Thu W4 vs W 3</t>
  </si>
  <si>
    <t>Doanh Thu W5 vs W4</t>
  </si>
  <si>
    <t>Doanh Thu W6 vs W5</t>
  </si>
  <si>
    <t>Doanh Thu W7 vs W6</t>
  </si>
  <si>
    <t>Doanh Thu W8 vs W7</t>
  </si>
  <si>
    <t>Doanh Thu W2 vs W before</t>
  </si>
  <si>
    <t>Doanh Thu W3 vs W before</t>
  </si>
  <si>
    <t>Doanh Thu W4 vs W before</t>
  </si>
  <si>
    <t>Doanh Thu W5 vs W before</t>
  </si>
  <si>
    <t>Doanh Thu W6 vs W before</t>
  </si>
  <si>
    <t>Doanh Thu W7 vs W before</t>
  </si>
  <si>
    <t>Doanh Thu W8 vs W before</t>
  </si>
  <si>
    <t>FOC (BUY 3 GET 1 FREE)</t>
  </si>
  <si>
    <t xml:space="preserve">Tota1 sale all produce Japan arrived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</si>
</sst>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#,##0&quot; ₫&quot;"/>
  </numFmts>
  <fonts count="37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  <charset val="163"/>
    </font>
    <font>
      <b/>
      <u/>
      <sz val="12"/>
      <color indexed="8"/>
      <name val="Times New Roman"/>
      <family val="1"/>
      <charset val="163"/>
    </font>
    <font>
      <u/>
      <sz val="16"/>
      <color indexed="8"/>
      <name val="Cambria"/>
      <family val="1"/>
      <charset val="163"/>
      <scheme val="major"/>
    </font>
    <font>
      <b/>
      <sz val="12"/>
      <color rgb="FFFF0000"/>
      <name val="Verdana"/>
      <family val="2"/>
      <charset val="163"/>
    </font>
    <font>
      <sz val="12"/>
      <color rgb="FFFF0000"/>
      <name val="Verdana"/>
      <family val="2"/>
      <charset val="163"/>
    </font>
    <font>
      <b/>
      <sz val="20"/>
      <color indexed="8"/>
      <name val="Times New Roman"/>
      <family val="1"/>
      <charset val="163"/>
    </font>
    <font>
      <b/>
      <u/>
      <sz val="11"/>
      <color indexed="8"/>
      <name val="Times New Roman"/>
      <family val="1"/>
      <charset val="163"/>
    </font>
    <font>
      <b/>
      <sz val="12"/>
      <name val="Times New Roman Bold"/>
      <charset val="163"/>
    </font>
    <font>
      <sz val="11"/>
      <name val="Times New Roman Bold"/>
    </font>
    <font>
      <b/>
      <sz val="12"/>
      <color rgb="FFFF0000"/>
      <name val="Times New Roman Bold"/>
    </font>
    <font>
      <b/>
      <u/>
      <sz val="12"/>
      <name val="Times New Roman Bold"/>
      <charset val="163"/>
    </font>
    <font>
      <b/>
      <u/>
      <sz val="12"/>
      <color rgb="FFFF0000"/>
      <name val="Times New Roman Bold"/>
      <charset val="163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12"/>
      <color rgb="FFFF0000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11"/>
      <name val="Arial"/>
      <family val="2"/>
      <charset val="163"/>
    </font>
    <font>
      <sz val="12"/>
      <name val="Verdana"/>
      <family val="2"/>
      <charset val="163"/>
    </font>
    <font>
      <b/>
      <u/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u/>
      <sz val="14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sz val="14"/>
      <color rgb="FFFF0000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u/>
      <sz val="12"/>
      <color indexed="8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sz val="10"/>
      <color theme="1"/>
      <name val="Arial"/>
      <family val="2"/>
    </font>
    <font>
      <sz val="10"/>
      <color rgb="FF000000"/>
      <name val="Arial"/>
      <family val="2"/>
      <charset val="163"/>
    </font>
    <font>
      <b/>
      <sz val="12"/>
      <color indexed="8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1">
    <xf numFmtId="0" fontId="0" fillId="0" borderId="0"/>
    <xf numFmtId="9" fontId="14" fillId="0" borderId="0" applyFont="0" applyFill="0" applyBorder="0" applyAlignment="0" applyProtection="0"/>
    <xf numFmtId="0" fontId="1" fillId="0" borderId="0" applyNumberFormat="0" applyFill="0" applyBorder="0" applyProtection="0">
      <alignment vertical="top" wrapText="1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5" fillId="0" borderId="0"/>
    <xf numFmtId="0" fontId="35" fillId="0" borderId="0"/>
    <xf numFmtId="0" fontId="34" fillId="0" borderId="0"/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112">
    <xf numFmtId="0" fontId="0" fillId="0" borderId="0" xfId="0"/>
    <xf numFmtId="14" fontId="2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1" fillId="0" borderId="0" xfId="2" applyFont="1" applyAlignment="1">
      <alignment vertical="center" wrapText="1"/>
    </xf>
    <xf numFmtId="165" fontId="4" fillId="0" borderId="0" xfId="3" applyNumberFormat="1" applyFont="1" applyAlignment="1">
      <alignment horizontal="center" vertical="center" wrapText="1"/>
    </xf>
    <xf numFmtId="165" fontId="4" fillId="0" borderId="0" xfId="3" applyNumberFormat="1" applyFont="1" applyAlignment="1">
      <alignment horizontal="center" vertical="center"/>
    </xf>
    <xf numFmtId="165" fontId="1" fillId="0" borderId="0" xfId="2" applyNumberFormat="1" applyFont="1" applyAlignment="1">
      <alignment vertical="center"/>
    </xf>
    <xf numFmtId="0" fontId="1" fillId="0" borderId="0" xfId="2" applyFont="1" applyAlignment="1">
      <alignment vertical="center"/>
    </xf>
    <xf numFmtId="165" fontId="5" fillId="0" borderId="0" xfId="3" applyNumberFormat="1" applyFont="1" applyAlignment="1">
      <alignment vertical="center" wrapText="1"/>
    </xf>
    <xf numFmtId="0" fontId="5" fillId="0" borderId="0" xfId="2" applyFont="1" applyAlignment="1">
      <alignment vertical="center" wrapText="1"/>
    </xf>
    <xf numFmtId="0" fontId="2" fillId="0" borderId="0" xfId="2" applyFont="1" applyAlignment="1">
      <alignment vertical="center" wrapText="1"/>
    </xf>
    <xf numFmtId="0" fontId="6" fillId="0" borderId="0" xfId="2" applyFont="1" applyAlignment="1">
      <alignment vertical="center"/>
    </xf>
    <xf numFmtId="0" fontId="1" fillId="0" borderId="0" xfId="2" applyFont="1" applyAlignment="1">
      <alignment horizontal="center" vertical="center" wrapText="1"/>
    </xf>
    <xf numFmtId="0" fontId="7" fillId="2" borderId="1" xfId="2" applyFont="1" applyFill="1" applyBorder="1" applyAlignment="1">
      <alignment vertical="center"/>
    </xf>
    <xf numFmtId="0" fontId="8" fillId="2" borderId="0" xfId="2" applyNumberFormat="1" applyFont="1" applyFill="1" applyBorder="1" applyAlignment="1">
      <alignment horizontal="left" vertical="center"/>
    </xf>
    <xf numFmtId="0" fontId="9" fillId="2" borderId="0" xfId="2" applyNumberFormat="1" applyFont="1" applyFill="1" applyBorder="1" applyAlignment="1">
      <alignment horizontal="center" vertical="center"/>
    </xf>
    <xf numFmtId="165" fontId="10" fillId="2" borderId="2" xfId="3" applyNumberFormat="1" applyFont="1" applyFill="1" applyBorder="1" applyAlignment="1">
      <alignment horizontal="center" vertical="center"/>
    </xf>
    <xf numFmtId="16" fontId="11" fillId="2" borderId="0" xfId="2" applyNumberFormat="1" applyFont="1" applyFill="1" applyBorder="1" applyAlignment="1">
      <alignment horizontal="center" vertical="center"/>
    </xf>
    <xf numFmtId="165" fontId="12" fillId="2" borderId="2" xfId="3" applyNumberFormat="1" applyFont="1" applyFill="1" applyBorder="1" applyAlignment="1">
      <alignment horizontal="center" vertical="center"/>
    </xf>
    <xf numFmtId="16" fontId="12" fillId="2" borderId="2" xfId="2" applyNumberFormat="1" applyFont="1" applyFill="1" applyBorder="1" applyAlignment="1">
      <alignment horizontal="center" vertical="center"/>
    </xf>
    <xf numFmtId="0" fontId="13" fillId="0" borderId="0" xfId="2" applyNumberFormat="1" applyFont="1" applyAlignment="1">
      <alignment vertical="center"/>
    </xf>
    <xf numFmtId="0" fontId="7" fillId="0" borderId="1" xfId="2" applyFont="1" applyBorder="1" applyAlignment="1">
      <alignment vertical="center"/>
    </xf>
    <xf numFmtId="166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6" fillId="3" borderId="3" xfId="3" applyNumberFormat="1" applyFont="1" applyFill="1" applyBorder="1" applyAlignment="1">
      <alignment horizontal="center" vertical="center"/>
    </xf>
    <xf numFmtId="1" fontId="17" fillId="4" borderId="0" xfId="2" applyNumberFormat="1" applyFont="1" applyFill="1" applyBorder="1" applyAlignment="1">
      <alignment horizontal="center" vertical="center"/>
    </xf>
    <xf numFmtId="165" fontId="18" fillId="3" borderId="3" xfId="3" applyNumberFormat="1" applyFont="1" applyFill="1" applyBorder="1" applyAlignment="1">
      <alignment horizontal="center" vertical="center"/>
    </xf>
    <xf numFmtId="1" fontId="18" fillId="3" borderId="3" xfId="2" applyNumberFormat="1" applyFont="1" applyFill="1" applyBorder="1" applyAlignment="1">
      <alignment horizontal="center" vertical="center"/>
    </xf>
    <xf numFmtId="167" fontId="17" fillId="3" borderId="0" xfId="2" applyNumberFormat="1" applyFont="1" applyFill="1" applyBorder="1" applyAlignment="1">
      <alignment horizontal="right" vertical="center"/>
    </xf>
    <xf numFmtId="0" fontId="17" fillId="3" borderId="0" xfId="2" applyNumberFormat="1" applyFont="1" applyFill="1" applyBorder="1" applyAlignment="1">
      <alignment horizontal="right" vertical="center"/>
    </xf>
    <xf numFmtId="1" fontId="17" fillId="3" borderId="0" xfId="2" applyNumberFormat="1" applyFont="1" applyFill="1" applyBorder="1" applyAlignment="1">
      <alignment horizontal="center" vertical="center"/>
    </xf>
    <xf numFmtId="165" fontId="17" fillId="3" borderId="3" xfId="3" applyNumberFormat="1" applyFont="1" applyFill="1" applyBorder="1" applyAlignment="1">
      <alignment horizontal="center" vertical="center"/>
    </xf>
    <xf numFmtId="1" fontId="17" fillId="3" borderId="3" xfId="2" applyNumberFormat="1" applyFont="1" applyFill="1" applyBorder="1" applyAlignment="1">
      <alignment horizontal="center" vertical="center"/>
    </xf>
    <xf numFmtId="165" fontId="7" fillId="0" borderId="1" xfId="3" applyNumberFormat="1" applyFont="1" applyBorder="1" applyAlignment="1">
      <alignment vertical="center"/>
    </xf>
    <xf numFmtId="165" fontId="19" fillId="5" borderId="4" xfId="3" applyNumberFormat="1" applyFont="1" applyFill="1" applyBorder="1" applyAlignment="1">
      <alignment horizontal="right" vertical="center"/>
    </xf>
    <xf numFmtId="165" fontId="16" fillId="2" borderId="6" xfId="3" applyNumberFormat="1" applyFont="1" applyFill="1" applyBorder="1" applyAlignment="1">
      <alignment horizontal="center" vertical="center"/>
    </xf>
    <xf numFmtId="165" fontId="19" fillId="5" borderId="7" xfId="3" applyNumberFormat="1" applyFont="1" applyFill="1" applyBorder="1" applyAlignment="1">
      <alignment vertical="center"/>
    </xf>
    <xf numFmtId="165" fontId="17" fillId="2" borderId="6" xfId="3" applyNumberFormat="1" applyFont="1" applyFill="1" applyBorder="1" applyAlignment="1">
      <alignment horizontal="center" vertical="center"/>
    </xf>
    <xf numFmtId="165" fontId="18" fillId="2" borderId="6" xfId="3" applyNumberFormat="1" applyFont="1" applyFill="1" applyBorder="1" applyAlignment="1">
      <alignment horizontal="center" vertical="center"/>
    </xf>
    <xf numFmtId="165" fontId="13" fillId="0" borderId="0" xfId="3" applyNumberFormat="1" applyFont="1" applyAlignment="1">
      <alignment vertical="center"/>
    </xf>
    <xf numFmtId="165" fontId="0" fillId="0" borderId="0" xfId="3" applyNumberFormat="1" applyFont="1" applyAlignment="1">
      <alignment vertical="center" wrapText="1"/>
    </xf>
    <xf numFmtId="9" fontId="16" fillId="2" borderId="10" xfId="4" applyFont="1" applyFill="1" applyBorder="1" applyAlignment="1">
      <alignment horizontal="center" vertical="center"/>
    </xf>
    <xf numFmtId="9" fontId="13" fillId="0" borderId="0" xfId="4" applyFont="1" applyAlignment="1">
      <alignment horizontal="center" vertical="center"/>
    </xf>
    <xf numFmtId="9" fontId="0" fillId="0" borderId="0" xfId="4" applyFont="1" applyAlignment="1">
      <alignment horizontal="center" vertical="center" wrapText="1"/>
    </xf>
    <xf numFmtId="165" fontId="7" fillId="0" borderId="0" xfId="3" applyNumberFormat="1" applyFont="1" applyFill="1" applyBorder="1" applyAlignment="1">
      <alignment horizontal="center" vertical="center"/>
    </xf>
    <xf numFmtId="165" fontId="18" fillId="6" borderId="8" xfId="3" applyNumberFormat="1" applyFont="1" applyFill="1" applyBorder="1" applyAlignment="1">
      <alignment horizontal="center" vertical="center"/>
    </xf>
    <xf numFmtId="165" fontId="18" fillId="6" borderId="9" xfId="3" applyNumberFormat="1" applyFont="1" applyFill="1" applyBorder="1" applyAlignment="1">
      <alignment horizontal="right" vertical="center"/>
    </xf>
    <xf numFmtId="165" fontId="16" fillId="6" borderId="10" xfId="3" applyNumberFormat="1" applyFont="1" applyFill="1" applyBorder="1" applyAlignment="1">
      <alignment horizontal="center" vertical="center"/>
    </xf>
    <xf numFmtId="165" fontId="17" fillId="4" borderId="11" xfId="3" applyNumberFormat="1" applyFont="1" applyFill="1" applyBorder="1" applyAlignment="1">
      <alignment horizontal="center" vertical="center"/>
    </xf>
    <xf numFmtId="165" fontId="17" fillId="4" borderId="8" xfId="3" applyNumberFormat="1" applyFont="1" applyFill="1" applyBorder="1" applyAlignment="1">
      <alignment horizontal="center" vertical="center"/>
    </xf>
    <xf numFmtId="165" fontId="17" fillId="4" borderId="9" xfId="3" applyNumberFormat="1" applyFont="1" applyFill="1" applyBorder="1" applyAlignment="1">
      <alignment horizontal="center" vertical="center"/>
    </xf>
    <xf numFmtId="165" fontId="18" fillId="6" borderId="10" xfId="3" applyNumberFormat="1" applyFont="1" applyFill="1" applyBorder="1" applyAlignment="1">
      <alignment horizontal="center" vertical="center"/>
    </xf>
    <xf numFmtId="165" fontId="13" fillId="0" borderId="0" xfId="3" applyNumberFormat="1" applyFont="1" applyFill="1" applyAlignment="1">
      <alignment horizontal="center" vertical="center"/>
    </xf>
    <xf numFmtId="165" fontId="0" fillId="0" borderId="0" xfId="3" applyNumberFormat="1" applyFont="1" applyFill="1" applyAlignment="1">
      <alignment horizontal="center" vertical="center" wrapText="1"/>
    </xf>
    <xf numFmtId="165" fontId="20" fillId="0" borderId="0" xfId="3" applyNumberFormat="1" applyFont="1" applyFill="1" applyBorder="1" applyAlignment="1">
      <alignment horizontal="center" vertical="center"/>
    </xf>
    <xf numFmtId="165" fontId="17" fillId="6" borderId="8" xfId="3" applyNumberFormat="1" applyFont="1" applyFill="1" applyBorder="1" applyAlignment="1">
      <alignment horizontal="center" vertical="center"/>
    </xf>
    <xf numFmtId="165" fontId="21" fillId="6" borderId="10" xfId="3" applyNumberFormat="1" applyFont="1" applyFill="1" applyBorder="1" applyAlignment="1">
      <alignment horizontal="center" vertical="center"/>
    </xf>
    <xf numFmtId="165" fontId="17" fillId="6" borderId="10" xfId="3" applyNumberFormat="1" applyFont="1" applyFill="1" applyBorder="1" applyAlignment="1">
      <alignment horizontal="center" vertical="center"/>
    </xf>
    <xf numFmtId="165" fontId="22" fillId="0" borderId="0" xfId="3" applyNumberFormat="1" applyFont="1" applyFill="1" applyAlignment="1">
      <alignment horizontal="center" vertical="center"/>
    </xf>
    <xf numFmtId="165" fontId="23" fillId="0" borderId="0" xfId="3" applyNumberFormat="1" applyFont="1" applyFill="1" applyAlignment="1">
      <alignment horizontal="center" vertical="center" wrapText="1"/>
    </xf>
    <xf numFmtId="9" fontId="7" fillId="0" borderId="0" xfId="4" applyFont="1" applyBorder="1" applyAlignment="1">
      <alignment horizontal="center" vertical="center"/>
    </xf>
    <xf numFmtId="9" fontId="18" fillId="6" borderId="8" xfId="4" applyFont="1" applyFill="1" applyBorder="1" applyAlignment="1">
      <alignment horizontal="center" vertical="center"/>
    </xf>
    <xf numFmtId="9" fontId="18" fillId="6" borderId="9" xfId="4" applyFont="1" applyFill="1" applyBorder="1" applyAlignment="1">
      <alignment horizontal="right" vertical="center"/>
    </xf>
    <xf numFmtId="9" fontId="16" fillId="6" borderId="10" xfId="4" applyNumberFormat="1" applyFont="1" applyFill="1" applyBorder="1" applyAlignment="1">
      <alignment horizontal="center" vertical="center"/>
    </xf>
    <xf numFmtId="9" fontId="16" fillId="6" borderId="8" xfId="4" applyFont="1" applyFill="1" applyBorder="1" applyAlignment="1">
      <alignment horizontal="center" vertical="center"/>
    </xf>
    <xf numFmtId="9" fontId="18" fillId="6" borderId="10" xfId="1" applyFont="1" applyFill="1" applyBorder="1" applyAlignment="1">
      <alignment horizontal="center" vertical="center"/>
    </xf>
    <xf numFmtId="9" fontId="16" fillId="6" borderId="9" xfId="4" applyFont="1" applyFill="1" applyBorder="1" applyAlignment="1">
      <alignment horizontal="center" vertical="center"/>
    </xf>
    <xf numFmtId="9" fontId="24" fillId="0" borderId="0" xfId="4" applyFont="1" applyAlignment="1">
      <alignment vertical="center" wrapText="1"/>
    </xf>
    <xf numFmtId="9" fontId="25" fillId="2" borderId="8" xfId="4" applyFont="1" applyFill="1" applyBorder="1" applyAlignment="1">
      <alignment horizontal="right" vertical="center" wrapText="1"/>
    </xf>
    <xf numFmtId="9" fontId="25" fillId="2" borderId="9" xfId="4" applyFont="1" applyFill="1" applyBorder="1" applyAlignment="1">
      <alignment horizontal="right" vertical="center" wrapText="1"/>
    </xf>
    <xf numFmtId="9" fontId="25" fillId="2" borderId="12" xfId="4" applyFont="1" applyFill="1" applyBorder="1" applyAlignment="1">
      <alignment horizontal="center" vertical="center" wrapText="1"/>
    </xf>
    <xf numFmtId="9" fontId="18" fillId="2" borderId="10" xfId="1" applyFont="1" applyFill="1" applyBorder="1" applyAlignment="1">
      <alignment horizontal="center" vertical="center"/>
    </xf>
    <xf numFmtId="165" fontId="18" fillId="2" borderId="10" xfId="3" applyNumberFormat="1" applyFont="1" applyFill="1" applyBorder="1" applyAlignment="1">
      <alignment horizontal="center" vertical="center"/>
    </xf>
    <xf numFmtId="9" fontId="18" fillId="2" borderId="10" xfId="4" applyFont="1" applyFill="1" applyBorder="1" applyAlignment="1">
      <alignment horizontal="center" vertical="center"/>
    </xf>
    <xf numFmtId="9" fontId="23" fillId="0" borderId="0" xfId="4" applyFont="1" applyAlignment="1">
      <alignment vertical="center" wrapText="1"/>
    </xf>
    <xf numFmtId="0" fontId="25" fillId="2" borderId="11" xfId="4" applyNumberFormat="1" applyFont="1" applyFill="1" applyBorder="1" applyAlignment="1">
      <alignment horizontal="center" vertical="center" wrapText="1"/>
    </xf>
    <xf numFmtId="9" fontId="25" fillId="2" borderId="13" xfId="4" applyFont="1" applyFill="1" applyBorder="1" applyAlignment="1">
      <alignment horizontal="right" vertical="center" wrapText="1"/>
    </xf>
    <xf numFmtId="9" fontId="25" fillId="2" borderId="14" xfId="4" applyFont="1" applyFill="1" applyBorder="1" applyAlignment="1">
      <alignment horizontal="right" vertical="center" wrapText="1"/>
    </xf>
    <xf numFmtId="9" fontId="16" fillId="2" borderId="15" xfId="4" applyFont="1" applyFill="1" applyBorder="1" applyAlignment="1">
      <alignment horizontal="center" vertical="center"/>
    </xf>
    <xf numFmtId="0" fontId="25" fillId="2" borderId="16" xfId="4" applyNumberFormat="1" applyFont="1" applyFill="1" applyBorder="1" applyAlignment="1">
      <alignment horizontal="center" vertical="center" wrapText="1"/>
    </xf>
    <xf numFmtId="9" fontId="18" fillId="2" borderId="15" xfId="1" applyFont="1" applyFill="1" applyBorder="1" applyAlignment="1">
      <alignment horizontal="center" vertical="center"/>
    </xf>
    <xf numFmtId="165" fontId="18" fillId="2" borderId="15" xfId="3" applyNumberFormat="1" applyFont="1" applyFill="1" applyBorder="1" applyAlignment="1">
      <alignment horizontal="center" vertical="center"/>
    </xf>
    <xf numFmtId="9" fontId="18" fillId="2" borderId="15" xfId="4" applyFont="1" applyFill="1" applyBorder="1" applyAlignment="1">
      <alignment horizontal="center" vertical="center"/>
    </xf>
    <xf numFmtId="9" fontId="26" fillId="0" borderId="0" xfId="4" applyFont="1" applyFill="1" applyAlignment="1">
      <alignment vertical="center" wrapText="1"/>
    </xf>
    <xf numFmtId="9" fontId="27" fillId="0" borderId="0" xfId="4" applyFont="1" applyFill="1" applyBorder="1" applyAlignment="1">
      <alignment horizontal="right" vertical="center" wrapText="1"/>
    </xf>
    <xf numFmtId="9" fontId="28" fillId="0" borderId="0" xfId="4" applyFont="1" applyFill="1" applyBorder="1" applyAlignment="1">
      <alignment horizontal="center" vertical="center"/>
    </xf>
    <xf numFmtId="16" fontId="27" fillId="0" borderId="0" xfId="4" applyNumberFormat="1" applyFont="1" applyFill="1" applyBorder="1" applyAlignment="1">
      <alignment horizontal="center" vertical="center" wrapText="1"/>
    </xf>
    <xf numFmtId="9" fontId="29" fillId="0" borderId="0" xfId="1" applyFont="1" applyFill="1" applyBorder="1" applyAlignment="1">
      <alignment horizontal="center" vertical="center"/>
    </xf>
    <xf numFmtId="0" fontId="27" fillId="0" borderId="0" xfId="4" applyNumberFormat="1" applyFont="1" applyFill="1" applyBorder="1" applyAlignment="1">
      <alignment horizontal="center" vertical="center" wrapText="1"/>
    </xf>
    <xf numFmtId="165" fontId="29" fillId="0" borderId="0" xfId="3" applyNumberFormat="1" applyFont="1" applyFill="1" applyBorder="1" applyAlignment="1">
      <alignment horizontal="center" vertical="center"/>
    </xf>
    <xf numFmtId="9" fontId="29" fillId="0" borderId="0" xfId="4" applyFont="1" applyFill="1" applyBorder="1" applyAlignment="1">
      <alignment horizontal="center" vertical="center"/>
    </xf>
    <xf numFmtId="9" fontId="27" fillId="0" borderId="0" xfId="4" applyFont="1" applyFill="1" applyAlignment="1">
      <alignment vertical="center" wrapText="1"/>
    </xf>
    <xf numFmtId="0" fontId="26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2" applyFont="1" applyAlignment="1">
      <alignment horizontal="center" vertical="center" wrapText="1"/>
    </xf>
    <xf numFmtId="165" fontId="30" fillId="0" borderId="0" xfId="3" applyNumberFormat="1" applyFont="1" applyAlignment="1">
      <alignment horizontal="center" vertical="center" wrapText="1"/>
    </xf>
    <xf numFmtId="16" fontId="27" fillId="4" borderId="0" xfId="2" applyNumberFormat="1" applyFont="1" applyFill="1" applyAlignment="1">
      <alignment horizontal="center" vertical="center" wrapText="1"/>
    </xf>
    <xf numFmtId="165" fontId="30" fillId="0" borderId="0" xfId="3" applyNumberFormat="1" applyFont="1" applyFill="1" applyBorder="1" applyAlignment="1">
      <alignment horizontal="center" vertical="center"/>
    </xf>
    <xf numFmtId="16" fontId="27" fillId="0" borderId="0" xfId="2" applyNumberFormat="1" applyFont="1" applyAlignment="1">
      <alignment horizontal="center" vertical="center" wrapText="1"/>
    </xf>
    <xf numFmtId="165" fontId="27" fillId="0" borderId="0" xfId="3" applyNumberFormat="1" applyFont="1" applyAlignment="1">
      <alignment vertical="center" wrapText="1"/>
    </xf>
    <xf numFmtId="165" fontId="31" fillId="0" borderId="0" xfId="3" applyNumberFormat="1" applyFont="1" applyAlignment="1">
      <alignment vertical="center" wrapText="1"/>
    </xf>
    <xf numFmtId="165" fontId="32" fillId="0" borderId="0" xfId="3" applyNumberFormat="1" applyFont="1" applyAlignment="1">
      <alignment vertical="center" wrapText="1"/>
    </xf>
    <xf numFmtId="165" fontId="33" fillId="0" borderId="0" xfId="3" applyNumberFormat="1" applyFont="1" applyAlignment="1">
      <alignment horizontal="center" vertical="center" wrapText="1"/>
    </xf>
    <xf numFmtId="165" fontId="32" fillId="0" borderId="0" xfId="3" applyNumberFormat="1" applyFont="1" applyAlignment="1">
      <alignment horizontal="center" vertical="center" wrapText="1"/>
    </xf>
    <xf numFmtId="165" fontId="32" fillId="2" borderId="0" xfId="3" applyNumberFormat="1" applyFont="1" applyFill="1" applyAlignment="1">
      <alignment vertical="center"/>
    </xf>
    <xf numFmtId="165" fontId="32" fillId="2" borderId="0" xfId="3" applyNumberFormat="1" applyFont="1" applyFill="1" applyAlignment="1">
      <alignment vertical="center" wrapText="1"/>
    </xf>
    <xf numFmtId="9" fontId="33" fillId="2" borderId="0" xfId="4" applyFont="1" applyFill="1" applyAlignment="1">
      <alignment horizontal="center" vertical="center" wrapText="1"/>
    </xf>
    <xf numFmtId="9" fontId="33" fillId="2" borderId="0" xfId="4" applyNumberFormat="1" applyFont="1" applyFill="1" applyAlignment="1">
      <alignment horizontal="center" vertical="center" wrapText="1"/>
    </xf>
    <xf numFmtId="0" fontId="33" fillId="2" borderId="0" xfId="4" applyNumberFormat="1" applyFont="1" applyFill="1" applyAlignment="1">
      <alignment horizontal="center" vertical="center" wrapText="1"/>
    </xf>
    <xf numFmtId="165" fontId="17" fillId="4" borderId="7" xfId="3" applyNumberFormat="1" applyFont="1" applyFill="1" applyBorder="1" applyAlignment="1">
      <alignment vertical="center"/>
    </xf>
    <xf numFmtId="165" fontId="36" fillId="5" borderId="5" xfId="3" applyNumberFormat="1" applyFont="1" applyFill="1" applyBorder="1" applyAlignment="1">
      <alignment horizontal="right" vertical="center"/>
    </xf>
    <xf numFmtId="0" fontId="25" fillId="2" borderId="12" xfId="4" applyNumberFormat="1" applyFont="1" applyFill="1" applyBorder="1" applyAlignment="1">
      <alignment horizontal="center" vertical="center" wrapText="1"/>
    </xf>
  </cellXfs>
  <cellStyles count="11">
    <cellStyle name="Comma 2" xfId="3"/>
    <cellStyle name="Comma 5" xfId="5"/>
    <cellStyle name="Normal" xfId="0" builtinId="0"/>
    <cellStyle name="Normal 2" xfId="2"/>
    <cellStyle name="Normal 3" xfId="6"/>
    <cellStyle name="Normal 3 2" xfId="7"/>
    <cellStyle name="Normal 5" xfId="8"/>
    <cellStyle name="Percent" xfId="1" builtinId="5"/>
    <cellStyle name="Percent 2" xfId="4"/>
    <cellStyle name="Percent 3" xfId="9"/>
    <cellStyle name="Percent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Q27"/>
  <sheetViews>
    <sheetView tabSelected="1" topLeftCell="B1" zoomScale="80" zoomScaleNormal="80" workbookViewId="0">
      <pane xSplit="6" ySplit="8" topLeftCell="AB9" activePane="bottomRight" state="frozen"/>
      <selection activeCell="E16" sqref="E16"/>
      <selection pane="topRight" activeCell="E16" sqref="E16"/>
      <selection pane="bottomLeft" activeCell="E16" sqref="E16"/>
      <selection pane="bottomRight" activeCell="AI20" sqref="AI20"/>
    </sheetView>
  </sheetViews>
  <sheetFormatPr defaultColWidth="9" defaultRowHeight="15.75" x14ac:dyDescent="0.25"/>
  <cols>
    <col min="1" max="1" width="8.42578125" style="10" customWidth="1"/>
    <col min="2" max="2" width="17.28515625" style="3" customWidth="1"/>
    <col min="3" max="3" width="22.7109375" style="3" customWidth="1"/>
    <col min="4" max="4" width="15.5703125" style="4" customWidth="1"/>
    <col min="5" max="5" width="17" style="12" customWidth="1"/>
    <col min="6" max="6" width="14.140625" style="3" customWidth="1"/>
    <col min="7" max="7" width="14" style="3" customWidth="1"/>
    <col min="8" max="8" width="14.140625" style="3" customWidth="1"/>
    <col min="9" max="9" width="14.85546875" style="3" customWidth="1"/>
    <col min="10" max="10" width="14.28515625" style="3" customWidth="1"/>
    <col min="11" max="11" width="15.5703125" style="3" customWidth="1"/>
    <col min="12" max="12" width="15.42578125" style="8" customWidth="1"/>
    <col min="13" max="13" width="15" style="12" customWidth="1"/>
    <col min="14" max="19" width="15" style="3" customWidth="1"/>
    <col min="20" max="20" width="12.7109375" style="8" customWidth="1"/>
    <col min="21" max="21" width="18.140625" style="12" customWidth="1"/>
    <col min="22" max="25" width="18.140625" style="3" customWidth="1"/>
    <col min="26" max="27" width="14.28515625" style="3" customWidth="1"/>
    <col min="28" max="28" width="12.7109375" style="9" customWidth="1"/>
    <col min="29" max="29" width="14" style="12" customWidth="1"/>
    <col min="30" max="30" width="15.28515625" style="3" customWidth="1"/>
    <col min="31" max="31" width="16.28515625" style="3" customWidth="1"/>
    <col min="32" max="32" width="15.7109375" style="3" customWidth="1"/>
    <col min="33" max="33" width="14.5703125" style="3" customWidth="1"/>
    <col min="34" max="34" width="15.7109375" style="3" customWidth="1"/>
    <col min="35" max="35" width="13.85546875" style="3" customWidth="1"/>
    <col min="36" max="36" width="12.7109375" style="9" customWidth="1"/>
    <col min="37" max="37" width="12.5703125" style="12" customWidth="1"/>
    <col min="38" max="38" width="12.5703125" style="3" customWidth="1"/>
    <col min="39" max="43" width="12.7109375" style="3" customWidth="1"/>
    <col min="44" max="44" width="12.7109375" style="9" customWidth="1"/>
    <col min="45" max="50" width="12.7109375" style="3" customWidth="1"/>
    <col min="51" max="16384" width="9" style="3"/>
  </cols>
  <sheetData>
    <row r="1" spans="1:251" ht="29.25" customHeight="1" x14ac:dyDescent="0.25">
      <c r="A1" s="1" t="s">
        <v>0</v>
      </c>
      <c r="B1" s="2" t="s">
        <v>1</v>
      </c>
      <c r="E1" s="5"/>
      <c r="F1" s="6"/>
      <c r="G1" s="7"/>
      <c r="H1" s="7"/>
      <c r="I1" s="7"/>
      <c r="M1" s="5"/>
      <c r="N1" s="6"/>
      <c r="O1" s="7"/>
      <c r="P1" s="7"/>
      <c r="Q1" s="7"/>
      <c r="U1" s="5"/>
      <c r="V1" s="6"/>
      <c r="W1" s="7"/>
      <c r="X1" s="7"/>
      <c r="Y1" s="7"/>
      <c r="AC1" s="5"/>
      <c r="AD1" s="6"/>
      <c r="AE1" s="7"/>
      <c r="AF1" s="7"/>
      <c r="AG1" s="7"/>
      <c r="AK1" s="5"/>
      <c r="AL1" s="6"/>
      <c r="AM1" s="7"/>
      <c r="AN1" s="7"/>
      <c r="AO1" s="7"/>
    </row>
    <row r="2" spans="1:251" ht="33.75" customHeight="1" thickBot="1" x14ac:dyDescent="0.3">
      <c r="B2" s="11" t="s">
        <v>2</v>
      </c>
    </row>
    <row r="3" spans="1:251" ht="19.5" customHeight="1" x14ac:dyDescent="0.25">
      <c r="A3" s="13" t="s">
        <v>3</v>
      </c>
      <c r="B3" s="14" t="s">
        <v>4</v>
      </c>
      <c r="C3" s="15"/>
      <c r="D3" s="16" t="s">
        <v>5</v>
      </c>
      <c r="E3" s="17">
        <v>42950</v>
      </c>
      <c r="F3" s="17">
        <v>42951</v>
      </c>
      <c r="G3" s="17">
        <v>42952</v>
      </c>
      <c r="H3" s="17">
        <v>42953</v>
      </c>
      <c r="I3" s="17">
        <v>42954</v>
      </c>
      <c r="J3" s="17">
        <v>42955</v>
      </c>
      <c r="K3" s="17">
        <v>42956</v>
      </c>
      <c r="L3" s="18" t="s">
        <v>6</v>
      </c>
      <c r="M3" s="17">
        <v>42957</v>
      </c>
      <c r="N3" s="17">
        <v>42958</v>
      </c>
      <c r="O3" s="17">
        <v>42959</v>
      </c>
      <c r="P3" s="17">
        <v>42960</v>
      </c>
      <c r="Q3" s="17">
        <v>42961</v>
      </c>
      <c r="R3" s="17">
        <v>42962</v>
      </c>
      <c r="S3" s="17">
        <v>42963</v>
      </c>
      <c r="T3" s="18" t="s">
        <v>7</v>
      </c>
      <c r="U3" s="17">
        <v>42964</v>
      </c>
      <c r="V3" s="17">
        <v>42965</v>
      </c>
      <c r="W3" s="17">
        <v>42966</v>
      </c>
      <c r="X3" s="17">
        <v>42967</v>
      </c>
      <c r="Y3" s="17">
        <v>42968</v>
      </c>
      <c r="Z3" s="17">
        <v>42969</v>
      </c>
      <c r="AA3" s="17">
        <v>42970</v>
      </c>
      <c r="AB3" s="19" t="s">
        <v>8</v>
      </c>
      <c r="AC3" s="17">
        <v>42971</v>
      </c>
      <c r="AD3" s="17">
        <v>42972</v>
      </c>
      <c r="AE3" s="17">
        <v>42973</v>
      </c>
      <c r="AF3" s="17">
        <v>42974</v>
      </c>
      <c r="AG3" s="17">
        <v>42975</v>
      </c>
      <c r="AH3" s="17">
        <v>42976</v>
      </c>
      <c r="AI3" s="17">
        <v>42977</v>
      </c>
      <c r="AJ3" s="19" t="s">
        <v>9</v>
      </c>
      <c r="AK3" s="17">
        <v>42978</v>
      </c>
      <c r="AL3" s="17">
        <v>42979</v>
      </c>
      <c r="AM3" s="17">
        <v>42980</v>
      </c>
      <c r="AN3" s="17">
        <v>42981</v>
      </c>
      <c r="AO3" s="17">
        <v>42982</v>
      </c>
      <c r="AP3" s="17">
        <v>42983</v>
      </c>
      <c r="AQ3" s="17">
        <v>42984</v>
      </c>
      <c r="AR3" s="19" t="s">
        <v>10</v>
      </c>
      <c r="AS3" s="17">
        <v>42985</v>
      </c>
      <c r="AT3" s="17">
        <v>42986</v>
      </c>
      <c r="AU3" s="17">
        <v>42987</v>
      </c>
      <c r="AV3" s="17">
        <v>42988</v>
      </c>
      <c r="AW3" s="17">
        <v>42989</v>
      </c>
      <c r="AX3" s="17">
        <v>42990</v>
      </c>
      <c r="AY3" s="17">
        <v>42991</v>
      </c>
      <c r="AZ3" s="19" t="s">
        <v>11</v>
      </c>
      <c r="BA3" s="17">
        <v>42992</v>
      </c>
      <c r="BB3" s="17">
        <v>42993</v>
      </c>
      <c r="BC3" s="17">
        <v>42994</v>
      </c>
      <c r="BD3" s="17">
        <v>42995</v>
      </c>
      <c r="BE3" s="17">
        <v>42996</v>
      </c>
      <c r="BF3" s="17">
        <v>42997</v>
      </c>
      <c r="BG3" s="17">
        <v>42998</v>
      </c>
      <c r="BH3" s="19" t="s">
        <v>12</v>
      </c>
      <c r="BI3" s="17">
        <v>42999</v>
      </c>
      <c r="BJ3" s="17">
        <v>43000</v>
      </c>
      <c r="BK3" s="17">
        <v>43001</v>
      </c>
      <c r="BL3" s="17">
        <v>43002</v>
      </c>
      <c r="BM3" s="17">
        <v>43003</v>
      </c>
      <c r="BN3" s="17">
        <v>43004</v>
      </c>
      <c r="BO3" s="17">
        <v>43005</v>
      </c>
      <c r="BP3" s="19" t="s">
        <v>13</v>
      </c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</row>
    <row r="4" spans="1:251" ht="19.5" customHeight="1" x14ac:dyDescent="0.25">
      <c r="A4" s="21"/>
      <c r="B4" s="22">
        <v>29000</v>
      </c>
      <c r="C4" s="23" t="s">
        <v>14</v>
      </c>
      <c r="D4" s="24">
        <f>SUM(L4+T4+AB4+AJ4+AR4)</f>
        <v>203</v>
      </c>
      <c r="E4" s="25">
        <v>6</v>
      </c>
      <c r="F4" s="25">
        <v>7</v>
      </c>
      <c r="G4" s="25">
        <v>8</v>
      </c>
      <c r="H4" s="25">
        <v>15</v>
      </c>
      <c r="I4" s="25">
        <v>7</v>
      </c>
      <c r="J4" s="25">
        <v>6</v>
      </c>
      <c r="K4" s="25">
        <v>6</v>
      </c>
      <c r="L4" s="26">
        <f>SUM(E4:K4)</f>
        <v>55</v>
      </c>
      <c r="M4" s="25">
        <v>8</v>
      </c>
      <c r="N4" s="25">
        <v>7</v>
      </c>
      <c r="O4" s="25">
        <v>5</v>
      </c>
      <c r="P4" s="25">
        <v>11</v>
      </c>
      <c r="Q4" s="25">
        <v>7</v>
      </c>
      <c r="R4" s="25">
        <v>6</v>
      </c>
      <c r="S4" s="25">
        <v>6</v>
      </c>
      <c r="T4" s="26">
        <f>SUM(M4:S4)</f>
        <v>50</v>
      </c>
      <c r="U4" s="25">
        <v>5</v>
      </c>
      <c r="V4" s="25">
        <v>8</v>
      </c>
      <c r="W4" s="25">
        <v>9</v>
      </c>
      <c r="X4" s="25">
        <v>11</v>
      </c>
      <c r="Y4" s="25">
        <v>5</v>
      </c>
      <c r="Z4" s="25">
        <v>8</v>
      </c>
      <c r="AA4" s="25">
        <v>6</v>
      </c>
      <c r="AB4" s="27">
        <f>SUM(U4:AA4)</f>
        <v>52</v>
      </c>
      <c r="AC4" s="25">
        <v>8</v>
      </c>
      <c r="AD4" s="25">
        <v>3</v>
      </c>
      <c r="AE4" s="25">
        <v>7</v>
      </c>
      <c r="AF4" s="25">
        <v>11</v>
      </c>
      <c r="AG4" s="25">
        <v>7</v>
      </c>
      <c r="AH4" s="25">
        <v>6</v>
      </c>
      <c r="AI4" s="25">
        <v>4</v>
      </c>
      <c r="AJ4" s="27">
        <f>SUM(AC4:AI4)</f>
        <v>46</v>
      </c>
      <c r="AK4" s="25"/>
      <c r="AL4" s="25"/>
      <c r="AM4" s="25"/>
      <c r="AN4" s="25"/>
      <c r="AO4" s="25"/>
      <c r="AP4" s="25"/>
      <c r="AQ4" s="25"/>
      <c r="AR4" s="27">
        <f>SUM(AK4:AQ4)</f>
        <v>0</v>
      </c>
      <c r="AS4" s="25"/>
      <c r="AT4" s="25"/>
      <c r="AU4" s="25"/>
      <c r="AV4" s="25"/>
      <c r="AW4" s="25"/>
      <c r="AX4" s="25"/>
      <c r="AY4" s="25"/>
      <c r="AZ4" s="27">
        <f t="shared" ref="AZ4:AZ13" si="0">SUM(AS4:AY4)</f>
        <v>0</v>
      </c>
      <c r="BA4" s="25"/>
      <c r="BB4" s="25"/>
      <c r="BC4" s="25"/>
      <c r="BD4" s="25"/>
      <c r="BE4" s="25"/>
      <c r="BF4" s="25"/>
      <c r="BG4" s="25"/>
      <c r="BH4" s="27">
        <f t="shared" ref="BH4:BH13" si="1">SUM(BA4:BG4)</f>
        <v>0</v>
      </c>
      <c r="BI4" s="25"/>
      <c r="BJ4" s="25"/>
      <c r="BK4" s="25"/>
      <c r="BL4" s="25"/>
      <c r="BM4" s="25"/>
      <c r="BN4" s="25"/>
      <c r="BO4" s="25"/>
      <c r="BP4" s="27">
        <f>SUM(BI4:BO4)</f>
        <v>0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</row>
    <row r="5" spans="1:251" ht="19.5" customHeight="1" x14ac:dyDescent="0.25">
      <c r="A5" s="21"/>
      <c r="B5" s="22">
        <v>32000</v>
      </c>
      <c r="C5" s="23" t="s">
        <v>15</v>
      </c>
      <c r="D5" s="24">
        <f t="shared" ref="D5:D8" si="2">SUM(L5+T5+AB5+AJ5+AR5)</f>
        <v>236</v>
      </c>
      <c r="E5" s="25">
        <v>5</v>
      </c>
      <c r="F5" s="25">
        <v>8</v>
      </c>
      <c r="G5" s="25">
        <v>10</v>
      </c>
      <c r="H5" s="25">
        <v>12</v>
      </c>
      <c r="I5" s="25">
        <v>8</v>
      </c>
      <c r="J5" s="25">
        <v>8</v>
      </c>
      <c r="K5" s="25">
        <v>8</v>
      </c>
      <c r="L5" s="26">
        <f t="shared" ref="L5:L13" si="3">SUM(E5:K5)</f>
        <v>59</v>
      </c>
      <c r="M5" s="25">
        <v>9</v>
      </c>
      <c r="N5" s="25">
        <v>8</v>
      </c>
      <c r="O5" s="25">
        <v>16</v>
      </c>
      <c r="P5" s="25">
        <v>16</v>
      </c>
      <c r="Q5" s="25">
        <v>7</v>
      </c>
      <c r="R5" s="25">
        <v>7</v>
      </c>
      <c r="S5" s="25">
        <v>0</v>
      </c>
      <c r="T5" s="26">
        <f t="shared" ref="T5:T13" si="4">SUM(M5:S5)</f>
        <v>63</v>
      </c>
      <c r="U5" s="25">
        <v>6</v>
      </c>
      <c r="V5" s="25">
        <v>7</v>
      </c>
      <c r="W5" s="25">
        <v>16</v>
      </c>
      <c r="X5" s="25">
        <v>20</v>
      </c>
      <c r="Y5" s="25">
        <v>6</v>
      </c>
      <c r="Z5" s="25">
        <v>6</v>
      </c>
      <c r="AA5" s="25">
        <v>8</v>
      </c>
      <c r="AB5" s="27">
        <f t="shared" ref="AB5:AB13" si="5">SUM(U5:AA5)</f>
        <v>69</v>
      </c>
      <c r="AC5" s="25">
        <v>5</v>
      </c>
      <c r="AD5" s="25">
        <v>5</v>
      </c>
      <c r="AE5" s="25">
        <v>12</v>
      </c>
      <c r="AF5" s="25">
        <v>7</v>
      </c>
      <c r="AG5" s="25">
        <v>5</v>
      </c>
      <c r="AH5" s="25">
        <v>8</v>
      </c>
      <c r="AI5" s="25">
        <v>3</v>
      </c>
      <c r="AJ5" s="27">
        <f t="shared" ref="AJ5:AJ13" si="6">SUM(AC5:AI5)</f>
        <v>45</v>
      </c>
      <c r="AK5" s="25"/>
      <c r="AL5" s="25"/>
      <c r="AM5" s="25"/>
      <c r="AN5" s="25"/>
      <c r="AO5" s="25"/>
      <c r="AP5" s="25"/>
      <c r="AQ5" s="25"/>
      <c r="AR5" s="27">
        <f t="shared" ref="AR5:AR13" si="7">SUM(AK5:AQ5)</f>
        <v>0</v>
      </c>
      <c r="AS5" s="25"/>
      <c r="AT5" s="25"/>
      <c r="AU5" s="25"/>
      <c r="AV5" s="25"/>
      <c r="AW5" s="25"/>
      <c r="AX5" s="25"/>
      <c r="AY5" s="25"/>
      <c r="AZ5" s="27">
        <f t="shared" si="0"/>
        <v>0</v>
      </c>
      <c r="BA5" s="25"/>
      <c r="BB5" s="25"/>
      <c r="BC5" s="25"/>
      <c r="BD5" s="25"/>
      <c r="BE5" s="25"/>
      <c r="BF5" s="25"/>
      <c r="BG5" s="25"/>
      <c r="BH5" s="27">
        <f t="shared" si="1"/>
        <v>0</v>
      </c>
      <c r="BI5" s="25"/>
      <c r="BJ5" s="25"/>
      <c r="BK5" s="25"/>
      <c r="BL5" s="25"/>
      <c r="BM5" s="25"/>
      <c r="BN5" s="25"/>
      <c r="BO5" s="25"/>
      <c r="BP5" s="27">
        <f t="shared" ref="BP5:BP13" si="8">SUM(BI5:BO5)</f>
        <v>0</v>
      </c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19.5" customHeight="1" x14ac:dyDescent="0.25">
      <c r="A6" s="21"/>
      <c r="B6" s="22">
        <v>45000</v>
      </c>
      <c r="C6" s="23" t="s">
        <v>16</v>
      </c>
      <c r="D6" s="24">
        <f t="shared" si="2"/>
        <v>179</v>
      </c>
      <c r="E6" s="25">
        <v>4</v>
      </c>
      <c r="F6" s="25">
        <v>4</v>
      </c>
      <c r="G6" s="25">
        <v>9</v>
      </c>
      <c r="H6" s="25">
        <v>12</v>
      </c>
      <c r="I6" s="25">
        <v>6</v>
      </c>
      <c r="J6" s="25">
        <v>3</v>
      </c>
      <c r="K6" s="25">
        <v>3</v>
      </c>
      <c r="L6" s="26">
        <f t="shared" si="3"/>
        <v>41</v>
      </c>
      <c r="M6" s="25">
        <v>6</v>
      </c>
      <c r="N6" s="25">
        <v>8</v>
      </c>
      <c r="O6" s="25">
        <v>10</v>
      </c>
      <c r="P6" s="25">
        <v>12</v>
      </c>
      <c r="Q6" s="25">
        <v>8</v>
      </c>
      <c r="R6" s="25">
        <v>8</v>
      </c>
      <c r="S6" s="25">
        <v>3</v>
      </c>
      <c r="T6" s="26">
        <f t="shared" si="4"/>
        <v>55</v>
      </c>
      <c r="U6" s="25">
        <v>7</v>
      </c>
      <c r="V6" s="25">
        <v>3</v>
      </c>
      <c r="W6" s="25">
        <v>13</v>
      </c>
      <c r="X6" s="25">
        <v>12</v>
      </c>
      <c r="Y6" s="25">
        <v>7</v>
      </c>
      <c r="Z6" s="25">
        <v>3</v>
      </c>
      <c r="AA6" s="25">
        <v>2</v>
      </c>
      <c r="AB6" s="27">
        <f t="shared" si="5"/>
        <v>47</v>
      </c>
      <c r="AC6" s="25">
        <v>5</v>
      </c>
      <c r="AD6" s="25">
        <v>2</v>
      </c>
      <c r="AE6" s="25">
        <v>3</v>
      </c>
      <c r="AF6" s="25">
        <v>12</v>
      </c>
      <c r="AG6" s="25">
        <v>3</v>
      </c>
      <c r="AH6" s="25">
        <v>5</v>
      </c>
      <c r="AI6" s="25">
        <v>6</v>
      </c>
      <c r="AJ6" s="27">
        <f t="shared" si="6"/>
        <v>36</v>
      </c>
      <c r="AK6" s="25"/>
      <c r="AL6" s="25"/>
      <c r="AM6" s="25"/>
      <c r="AN6" s="25"/>
      <c r="AO6" s="25"/>
      <c r="AP6" s="25"/>
      <c r="AQ6" s="25"/>
      <c r="AR6" s="27">
        <f t="shared" si="7"/>
        <v>0</v>
      </c>
      <c r="AS6" s="25"/>
      <c r="AT6" s="25"/>
      <c r="AU6" s="25"/>
      <c r="AV6" s="25"/>
      <c r="AW6" s="25"/>
      <c r="AX6" s="25"/>
      <c r="AY6" s="25"/>
      <c r="AZ6" s="27">
        <f t="shared" si="0"/>
        <v>0</v>
      </c>
      <c r="BA6" s="25"/>
      <c r="BB6" s="25"/>
      <c r="BC6" s="25"/>
      <c r="BD6" s="25"/>
      <c r="BE6" s="25"/>
      <c r="BF6" s="25"/>
      <c r="BG6" s="25"/>
      <c r="BH6" s="27">
        <f t="shared" si="1"/>
        <v>0</v>
      </c>
      <c r="BI6" s="25"/>
      <c r="BJ6" s="25"/>
      <c r="BK6" s="25"/>
      <c r="BL6" s="25"/>
      <c r="BM6" s="25"/>
      <c r="BN6" s="25"/>
      <c r="BO6" s="25"/>
      <c r="BP6" s="27">
        <f t="shared" si="8"/>
        <v>0</v>
      </c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19.5" customHeight="1" x14ac:dyDescent="0.25">
      <c r="A7" s="21"/>
      <c r="B7" s="22">
        <v>25000</v>
      </c>
      <c r="C7" s="23" t="s">
        <v>17</v>
      </c>
      <c r="D7" s="24">
        <f t="shared" si="2"/>
        <v>204</v>
      </c>
      <c r="E7" s="25">
        <v>4</v>
      </c>
      <c r="F7" s="25">
        <v>6</v>
      </c>
      <c r="G7" s="25">
        <v>9</v>
      </c>
      <c r="H7" s="25">
        <v>12</v>
      </c>
      <c r="I7" s="25">
        <v>7</v>
      </c>
      <c r="J7" s="25">
        <v>5</v>
      </c>
      <c r="K7" s="25">
        <v>7</v>
      </c>
      <c r="L7" s="26">
        <f t="shared" si="3"/>
        <v>50</v>
      </c>
      <c r="M7" s="25">
        <v>6</v>
      </c>
      <c r="N7" s="25">
        <v>4</v>
      </c>
      <c r="O7" s="25">
        <v>8</v>
      </c>
      <c r="P7" s="25">
        <v>12</v>
      </c>
      <c r="Q7" s="25">
        <v>2</v>
      </c>
      <c r="R7" s="25">
        <v>7</v>
      </c>
      <c r="S7" s="25">
        <v>7</v>
      </c>
      <c r="T7" s="26">
        <f t="shared" si="4"/>
        <v>46</v>
      </c>
      <c r="U7" s="25">
        <v>6</v>
      </c>
      <c r="V7" s="25">
        <v>7</v>
      </c>
      <c r="W7" s="25">
        <v>9</v>
      </c>
      <c r="X7" s="25">
        <v>12</v>
      </c>
      <c r="Y7" s="25">
        <v>5</v>
      </c>
      <c r="Z7" s="25">
        <v>4</v>
      </c>
      <c r="AA7" s="25">
        <v>8</v>
      </c>
      <c r="AB7" s="27">
        <f t="shared" si="5"/>
        <v>51</v>
      </c>
      <c r="AC7" s="25">
        <v>8</v>
      </c>
      <c r="AD7" s="25">
        <v>7</v>
      </c>
      <c r="AE7" s="25">
        <v>8</v>
      </c>
      <c r="AF7" s="25">
        <v>12</v>
      </c>
      <c r="AG7" s="25">
        <v>6</v>
      </c>
      <c r="AH7" s="25">
        <v>8</v>
      </c>
      <c r="AI7" s="25">
        <v>8</v>
      </c>
      <c r="AJ7" s="27">
        <f t="shared" si="6"/>
        <v>57</v>
      </c>
      <c r="AK7" s="25"/>
      <c r="AL7" s="25"/>
      <c r="AM7" s="25"/>
      <c r="AN7" s="25"/>
      <c r="AO7" s="25"/>
      <c r="AP7" s="25"/>
      <c r="AQ7" s="25"/>
      <c r="AR7" s="27">
        <f t="shared" si="7"/>
        <v>0</v>
      </c>
      <c r="AS7" s="25"/>
      <c r="AT7" s="25"/>
      <c r="AU7" s="25"/>
      <c r="AV7" s="25"/>
      <c r="AW7" s="25"/>
      <c r="AX7" s="25"/>
      <c r="AY7" s="25"/>
      <c r="AZ7" s="27">
        <f t="shared" si="0"/>
        <v>0</v>
      </c>
      <c r="BA7" s="25"/>
      <c r="BB7" s="25"/>
      <c r="BC7" s="25"/>
      <c r="BD7" s="25"/>
      <c r="BE7" s="25"/>
      <c r="BF7" s="25"/>
      <c r="BG7" s="25"/>
      <c r="BH7" s="27">
        <f t="shared" si="1"/>
        <v>0</v>
      </c>
      <c r="BI7" s="25"/>
      <c r="BJ7" s="25"/>
      <c r="BK7" s="25"/>
      <c r="BL7" s="25"/>
      <c r="BM7" s="25"/>
      <c r="BN7" s="25"/>
      <c r="BO7" s="25"/>
      <c r="BP7" s="27">
        <f t="shared" si="8"/>
        <v>0</v>
      </c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19.5" customHeight="1" x14ac:dyDescent="0.25">
      <c r="A8" s="21"/>
      <c r="B8" s="22">
        <v>25000</v>
      </c>
      <c r="C8" s="23" t="s">
        <v>18</v>
      </c>
      <c r="D8" s="24">
        <f t="shared" si="2"/>
        <v>134</v>
      </c>
      <c r="E8" s="25">
        <v>4</v>
      </c>
      <c r="F8" s="25">
        <v>4</v>
      </c>
      <c r="G8" s="25">
        <v>5</v>
      </c>
      <c r="H8" s="25">
        <v>10</v>
      </c>
      <c r="I8" s="25">
        <v>5</v>
      </c>
      <c r="J8" s="25">
        <v>3</v>
      </c>
      <c r="K8" s="25">
        <v>1</v>
      </c>
      <c r="L8" s="26">
        <f t="shared" si="3"/>
        <v>32</v>
      </c>
      <c r="M8" s="25">
        <v>9</v>
      </c>
      <c r="N8" s="25">
        <v>9</v>
      </c>
      <c r="O8" s="25">
        <v>3</v>
      </c>
      <c r="P8" s="25">
        <v>4</v>
      </c>
      <c r="Q8" s="25">
        <v>5</v>
      </c>
      <c r="R8" s="25">
        <v>4</v>
      </c>
      <c r="S8" s="25">
        <v>3</v>
      </c>
      <c r="T8" s="26">
        <f t="shared" si="4"/>
        <v>37</v>
      </c>
      <c r="U8" s="25">
        <v>7</v>
      </c>
      <c r="V8" s="25">
        <v>6</v>
      </c>
      <c r="W8" s="25">
        <v>0</v>
      </c>
      <c r="X8" s="25">
        <v>9</v>
      </c>
      <c r="Y8" s="25">
        <v>7</v>
      </c>
      <c r="Z8" s="25">
        <v>4</v>
      </c>
      <c r="AA8" s="25">
        <v>2</v>
      </c>
      <c r="AB8" s="27">
        <f t="shared" si="5"/>
        <v>35</v>
      </c>
      <c r="AC8" s="25">
        <v>5</v>
      </c>
      <c r="AD8" s="25">
        <v>1</v>
      </c>
      <c r="AE8" s="25">
        <v>4</v>
      </c>
      <c r="AF8" s="25">
        <v>7</v>
      </c>
      <c r="AG8" s="25">
        <v>5</v>
      </c>
      <c r="AH8" s="25">
        <v>4</v>
      </c>
      <c r="AI8" s="25">
        <v>4</v>
      </c>
      <c r="AJ8" s="27">
        <f t="shared" si="6"/>
        <v>30</v>
      </c>
      <c r="AK8" s="25"/>
      <c r="AL8" s="25"/>
      <c r="AM8" s="25"/>
      <c r="AN8" s="25"/>
      <c r="AO8" s="25"/>
      <c r="AP8" s="25"/>
      <c r="AQ8" s="25"/>
      <c r="AR8" s="27">
        <f t="shared" si="7"/>
        <v>0</v>
      </c>
      <c r="AS8" s="25"/>
      <c r="AT8" s="25"/>
      <c r="AU8" s="25"/>
      <c r="AV8" s="25"/>
      <c r="AW8" s="25"/>
      <c r="AX8" s="25"/>
      <c r="AY8" s="25"/>
      <c r="AZ8" s="27">
        <f t="shared" si="0"/>
        <v>0</v>
      </c>
      <c r="BA8" s="25"/>
      <c r="BB8" s="25"/>
      <c r="BC8" s="25"/>
      <c r="BD8" s="25"/>
      <c r="BE8" s="25"/>
      <c r="BF8" s="25"/>
      <c r="BG8" s="25"/>
      <c r="BH8" s="27">
        <f t="shared" si="1"/>
        <v>0</v>
      </c>
      <c r="BI8" s="25"/>
      <c r="BJ8" s="25"/>
      <c r="BK8" s="25"/>
      <c r="BL8" s="25"/>
      <c r="BM8" s="25"/>
      <c r="BN8" s="25"/>
      <c r="BO8" s="25"/>
      <c r="BP8" s="27">
        <f t="shared" si="8"/>
        <v>0</v>
      </c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0.100000000000001" customHeight="1" x14ac:dyDescent="0.25">
      <c r="A9" s="21"/>
      <c r="B9" s="22">
        <v>25000</v>
      </c>
      <c r="C9" s="23" t="s">
        <v>19</v>
      </c>
      <c r="D9" s="24">
        <f>SUM(L9+T9+AB9+AJ9+AR9)</f>
        <v>121</v>
      </c>
      <c r="E9" s="25">
        <v>4</v>
      </c>
      <c r="F9" s="25">
        <v>2</v>
      </c>
      <c r="G9" s="25">
        <v>8</v>
      </c>
      <c r="H9" s="25">
        <v>7</v>
      </c>
      <c r="I9" s="25">
        <v>3</v>
      </c>
      <c r="J9" s="25">
        <v>7</v>
      </c>
      <c r="K9" s="25">
        <v>3</v>
      </c>
      <c r="L9" s="26">
        <f t="shared" si="3"/>
        <v>34</v>
      </c>
      <c r="M9" s="25">
        <v>4</v>
      </c>
      <c r="N9" s="25">
        <v>5</v>
      </c>
      <c r="O9" s="25">
        <v>8</v>
      </c>
      <c r="P9" s="25">
        <v>9</v>
      </c>
      <c r="Q9" s="25">
        <v>2</v>
      </c>
      <c r="R9" s="25">
        <v>0</v>
      </c>
      <c r="S9" s="25">
        <v>1</v>
      </c>
      <c r="T9" s="26">
        <f t="shared" si="4"/>
        <v>29</v>
      </c>
      <c r="U9" s="25">
        <v>5</v>
      </c>
      <c r="V9" s="25">
        <v>5</v>
      </c>
      <c r="W9" s="25">
        <v>4</v>
      </c>
      <c r="X9" s="25">
        <v>8</v>
      </c>
      <c r="Y9" s="25">
        <v>1</v>
      </c>
      <c r="Z9" s="25">
        <v>0</v>
      </c>
      <c r="AA9" s="25">
        <v>3</v>
      </c>
      <c r="AB9" s="27">
        <f t="shared" si="5"/>
        <v>26</v>
      </c>
      <c r="AC9" s="25">
        <v>5</v>
      </c>
      <c r="AD9" s="25">
        <v>5</v>
      </c>
      <c r="AE9" s="25">
        <v>7</v>
      </c>
      <c r="AF9" s="25">
        <v>6</v>
      </c>
      <c r="AG9" s="25">
        <v>1</v>
      </c>
      <c r="AH9" s="25">
        <v>4</v>
      </c>
      <c r="AI9" s="25">
        <v>4</v>
      </c>
      <c r="AJ9" s="27">
        <f t="shared" si="6"/>
        <v>32</v>
      </c>
      <c r="AK9" s="25"/>
      <c r="AL9" s="25"/>
      <c r="AM9" s="25"/>
      <c r="AN9" s="25"/>
      <c r="AO9" s="25"/>
      <c r="AP9" s="25"/>
      <c r="AQ9" s="25"/>
      <c r="AR9" s="27">
        <f t="shared" si="7"/>
        <v>0</v>
      </c>
      <c r="AS9" s="25"/>
      <c r="AT9" s="25"/>
      <c r="AU9" s="25"/>
      <c r="AV9" s="25"/>
      <c r="AW9" s="25"/>
      <c r="AX9" s="25"/>
      <c r="AY9" s="25"/>
      <c r="AZ9" s="27">
        <f t="shared" si="0"/>
        <v>0</v>
      </c>
      <c r="BA9" s="25"/>
      <c r="BB9" s="25"/>
      <c r="BC9" s="25"/>
      <c r="BD9" s="25"/>
      <c r="BE9" s="25"/>
      <c r="BF9" s="25"/>
      <c r="BG9" s="25"/>
      <c r="BH9" s="27">
        <f t="shared" si="1"/>
        <v>0</v>
      </c>
      <c r="BI9" s="25"/>
      <c r="BJ9" s="25"/>
      <c r="BK9" s="25"/>
      <c r="BL9" s="25"/>
      <c r="BM9" s="25"/>
      <c r="BN9" s="25"/>
      <c r="BO9" s="25"/>
      <c r="BP9" s="27">
        <f t="shared" si="8"/>
        <v>0</v>
      </c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</row>
    <row r="10" spans="1:251" ht="20.100000000000001" customHeight="1" x14ac:dyDescent="0.25">
      <c r="A10" s="21"/>
      <c r="B10" s="22">
        <v>49000</v>
      </c>
      <c r="C10" s="23" t="s">
        <v>20</v>
      </c>
      <c r="D10" s="24">
        <f t="shared" ref="D10:D13" si="9">SUM(L10+T10+AB10+AJ10+AR10)</f>
        <v>169</v>
      </c>
      <c r="E10" s="25">
        <v>7</v>
      </c>
      <c r="F10" s="25">
        <v>2</v>
      </c>
      <c r="G10" s="25">
        <v>10</v>
      </c>
      <c r="H10" s="25">
        <v>8</v>
      </c>
      <c r="I10" s="25">
        <v>2</v>
      </c>
      <c r="J10" s="25">
        <v>2</v>
      </c>
      <c r="K10" s="25">
        <v>8</v>
      </c>
      <c r="L10" s="26">
        <f t="shared" si="3"/>
        <v>39</v>
      </c>
      <c r="M10" s="25">
        <v>8</v>
      </c>
      <c r="N10" s="25">
        <v>2</v>
      </c>
      <c r="O10" s="25">
        <v>9</v>
      </c>
      <c r="P10" s="25">
        <v>11</v>
      </c>
      <c r="Q10" s="25">
        <v>4</v>
      </c>
      <c r="R10" s="25">
        <v>6</v>
      </c>
      <c r="S10" s="25">
        <v>7</v>
      </c>
      <c r="T10" s="26">
        <f t="shared" si="4"/>
        <v>47</v>
      </c>
      <c r="U10" s="25">
        <v>1</v>
      </c>
      <c r="V10" s="25">
        <v>6</v>
      </c>
      <c r="W10" s="25">
        <v>15</v>
      </c>
      <c r="X10" s="25">
        <v>11</v>
      </c>
      <c r="Y10" s="25">
        <v>0</v>
      </c>
      <c r="Z10" s="25">
        <v>6</v>
      </c>
      <c r="AA10" s="25">
        <v>5</v>
      </c>
      <c r="AB10" s="27">
        <f t="shared" si="5"/>
        <v>44</v>
      </c>
      <c r="AC10" s="25">
        <v>6</v>
      </c>
      <c r="AD10" s="25">
        <v>8</v>
      </c>
      <c r="AE10" s="25">
        <v>12</v>
      </c>
      <c r="AF10" s="25">
        <v>3</v>
      </c>
      <c r="AG10" s="25">
        <v>2</v>
      </c>
      <c r="AH10" s="25">
        <v>4</v>
      </c>
      <c r="AI10" s="25">
        <v>4</v>
      </c>
      <c r="AJ10" s="27">
        <f t="shared" si="6"/>
        <v>39</v>
      </c>
      <c r="AK10" s="25"/>
      <c r="AL10" s="25"/>
      <c r="AM10" s="25"/>
      <c r="AN10" s="25"/>
      <c r="AO10" s="25"/>
      <c r="AP10" s="25"/>
      <c r="AQ10" s="25"/>
      <c r="AR10" s="27">
        <f t="shared" si="7"/>
        <v>0</v>
      </c>
      <c r="AS10" s="25"/>
      <c r="AT10" s="25"/>
      <c r="AU10" s="25"/>
      <c r="AV10" s="25"/>
      <c r="AW10" s="25"/>
      <c r="AX10" s="25"/>
      <c r="AY10" s="25"/>
      <c r="AZ10" s="27">
        <f t="shared" si="0"/>
        <v>0</v>
      </c>
      <c r="BA10" s="25"/>
      <c r="BB10" s="25"/>
      <c r="BC10" s="25"/>
      <c r="BD10" s="25"/>
      <c r="BE10" s="25"/>
      <c r="BF10" s="25"/>
      <c r="BG10" s="25"/>
      <c r="BH10" s="27">
        <f t="shared" si="1"/>
        <v>0</v>
      </c>
      <c r="BI10" s="25"/>
      <c r="BJ10" s="25"/>
      <c r="BK10" s="25"/>
      <c r="BL10" s="25"/>
      <c r="BM10" s="25"/>
      <c r="BN10" s="25"/>
      <c r="BO10" s="25"/>
      <c r="BP10" s="27">
        <f t="shared" si="8"/>
        <v>0</v>
      </c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</row>
    <row r="11" spans="1:251" ht="20.100000000000001" customHeight="1" x14ac:dyDescent="0.25">
      <c r="A11" s="21"/>
      <c r="B11" s="22">
        <v>280000</v>
      </c>
      <c r="C11" s="23" t="s">
        <v>21</v>
      </c>
      <c r="D11" s="24">
        <f t="shared" si="9"/>
        <v>39</v>
      </c>
      <c r="E11" s="25">
        <v>3</v>
      </c>
      <c r="F11" s="25">
        <v>0</v>
      </c>
      <c r="G11" s="25">
        <v>5</v>
      </c>
      <c r="H11" s="25">
        <v>2</v>
      </c>
      <c r="I11" s="25">
        <v>0</v>
      </c>
      <c r="J11" s="25">
        <v>0</v>
      </c>
      <c r="K11" s="25">
        <v>1</v>
      </c>
      <c r="L11" s="26">
        <f t="shared" si="3"/>
        <v>11</v>
      </c>
      <c r="M11" s="25">
        <v>0</v>
      </c>
      <c r="N11" s="25">
        <v>0</v>
      </c>
      <c r="O11" s="25">
        <v>1</v>
      </c>
      <c r="P11" s="25">
        <v>1</v>
      </c>
      <c r="Q11" s="25">
        <v>1</v>
      </c>
      <c r="R11" s="25">
        <v>1</v>
      </c>
      <c r="S11" s="25">
        <v>3</v>
      </c>
      <c r="T11" s="26">
        <f t="shared" si="4"/>
        <v>7</v>
      </c>
      <c r="U11" s="25">
        <v>0</v>
      </c>
      <c r="V11" s="25">
        <v>3</v>
      </c>
      <c r="W11" s="25">
        <v>3</v>
      </c>
      <c r="X11" s="25">
        <v>2</v>
      </c>
      <c r="Y11" s="25">
        <v>0</v>
      </c>
      <c r="Z11" s="25">
        <v>2</v>
      </c>
      <c r="AA11" s="25">
        <v>0</v>
      </c>
      <c r="AB11" s="27">
        <f t="shared" si="5"/>
        <v>10</v>
      </c>
      <c r="AC11" s="25">
        <v>1</v>
      </c>
      <c r="AD11" s="25">
        <v>1</v>
      </c>
      <c r="AE11" s="25">
        <v>5</v>
      </c>
      <c r="AF11" s="25">
        <v>0</v>
      </c>
      <c r="AG11" s="25">
        <v>1</v>
      </c>
      <c r="AH11" s="25">
        <v>2</v>
      </c>
      <c r="AI11" s="25">
        <v>1</v>
      </c>
      <c r="AJ11" s="27">
        <f t="shared" si="6"/>
        <v>11</v>
      </c>
      <c r="AK11" s="25"/>
      <c r="AL11" s="25"/>
      <c r="AM11" s="25"/>
      <c r="AN11" s="25"/>
      <c r="AO11" s="25"/>
      <c r="AP11" s="25"/>
      <c r="AQ11" s="25"/>
      <c r="AR11" s="27">
        <f t="shared" si="7"/>
        <v>0</v>
      </c>
      <c r="AS11" s="25"/>
      <c r="AT11" s="25"/>
      <c r="AU11" s="25"/>
      <c r="AV11" s="25"/>
      <c r="AW11" s="25"/>
      <c r="AX11" s="25"/>
      <c r="AY11" s="25"/>
      <c r="AZ11" s="27">
        <f t="shared" si="0"/>
        <v>0</v>
      </c>
      <c r="BA11" s="25"/>
      <c r="BB11" s="25"/>
      <c r="BC11" s="25"/>
      <c r="BD11" s="25"/>
      <c r="BE11" s="25"/>
      <c r="BF11" s="25"/>
      <c r="BG11" s="25"/>
      <c r="BH11" s="27">
        <f t="shared" si="1"/>
        <v>0</v>
      </c>
      <c r="BI11" s="25"/>
      <c r="BJ11" s="25"/>
      <c r="BK11" s="25"/>
      <c r="BL11" s="25"/>
      <c r="BM11" s="25"/>
      <c r="BN11" s="25"/>
      <c r="BO11" s="25"/>
      <c r="BP11" s="27">
        <f t="shared" si="8"/>
        <v>0</v>
      </c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</row>
    <row r="12" spans="1:251" ht="20.100000000000001" customHeight="1" x14ac:dyDescent="0.25">
      <c r="A12" s="21"/>
      <c r="B12" s="22">
        <v>350000</v>
      </c>
      <c r="C12" s="23" t="s">
        <v>22</v>
      </c>
      <c r="D12" s="24">
        <f>SUM(L12+T12+AB12+AJ12+AR12)</f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f t="shared" si="3"/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6">
        <f t="shared" si="4"/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7">
        <f t="shared" si="5"/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7">
        <f t="shared" si="6"/>
        <v>0</v>
      </c>
      <c r="AK12" s="25"/>
      <c r="AL12" s="25"/>
      <c r="AM12" s="25"/>
      <c r="AN12" s="25"/>
      <c r="AO12" s="25"/>
      <c r="AP12" s="25"/>
      <c r="AQ12" s="25"/>
      <c r="AR12" s="27">
        <f t="shared" si="7"/>
        <v>0</v>
      </c>
      <c r="AS12" s="25"/>
      <c r="AT12" s="25"/>
      <c r="AU12" s="25"/>
      <c r="AV12" s="25"/>
      <c r="AW12" s="25"/>
      <c r="AX12" s="25"/>
      <c r="AY12" s="25"/>
      <c r="AZ12" s="27">
        <f t="shared" si="0"/>
        <v>0</v>
      </c>
      <c r="BA12" s="25"/>
      <c r="BB12" s="25"/>
      <c r="BC12" s="25"/>
      <c r="BD12" s="25"/>
      <c r="BE12" s="25"/>
      <c r="BF12" s="25"/>
      <c r="BG12" s="25"/>
      <c r="BH12" s="27">
        <f t="shared" si="1"/>
        <v>0</v>
      </c>
      <c r="BI12" s="25"/>
      <c r="BJ12" s="25"/>
      <c r="BK12" s="25"/>
      <c r="BL12" s="25"/>
      <c r="BM12" s="25"/>
      <c r="BN12" s="25"/>
      <c r="BO12" s="25"/>
      <c r="BP12" s="27">
        <f t="shared" si="8"/>
        <v>0</v>
      </c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</row>
    <row r="13" spans="1:251" ht="20.100000000000001" customHeight="1" x14ac:dyDescent="0.25">
      <c r="A13" s="21"/>
      <c r="B13" s="22">
        <v>150000</v>
      </c>
      <c r="C13" s="23" t="s">
        <v>23</v>
      </c>
      <c r="D13" s="24">
        <f t="shared" si="9"/>
        <v>33</v>
      </c>
      <c r="E13" s="25">
        <v>1</v>
      </c>
      <c r="F13" s="25">
        <v>2</v>
      </c>
      <c r="G13" s="25">
        <v>3</v>
      </c>
      <c r="H13" s="25">
        <v>2</v>
      </c>
      <c r="I13" s="25">
        <v>2</v>
      </c>
      <c r="J13" s="25">
        <v>2</v>
      </c>
      <c r="K13" s="25">
        <v>0</v>
      </c>
      <c r="L13" s="26">
        <f t="shared" si="3"/>
        <v>12</v>
      </c>
      <c r="M13" s="25">
        <v>0</v>
      </c>
      <c r="N13" s="25">
        <v>1</v>
      </c>
      <c r="O13" s="25">
        <v>1</v>
      </c>
      <c r="P13" s="25">
        <v>3</v>
      </c>
      <c r="Q13" s="25">
        <v>3</v>
      </c>
      <c r="R13" s="25">
        <v>1</v>
      </c>
      <c r="S13" s="25">
        <v>0</v>
      </c>
      <c r="T13" s="26">
        <f t="shared" si="4"/>
        <v>9</v>
      </c>
      <c r="U13" s="25">
        <v>0</v>
      </c>
      <c r="V13" s="25">
        <v>0</v>
      </c>
      <c r="W13" s="25">
        <v>2</v>
      </c>
      <c r="X13" s="25">
        <v>3</v>
      </c>
      <c r="Y13" s="25">
        <v>1</v>
      </c>
      <c r="Z13" s="25">
        <v>2</v>
      </c>
      <c r="AA13" s="25">
        <v>1</v>
      </c>
      <c r="AB13" s="27">
        <f t="shared" si="5"/>
        <v>9</v>
      </c>
      <c r="AC13" s="25">
        <v>0</v>
      </c>
      <c r="AD13" s="25">
        <v>0</v>
      </c>
      <c r="AE13" s="25">
        <v>2</v>
      </c>
      <c r="AF13" s="25">
        <v>1</v>
      </c>
      <c r="AG13" s="25">
        <v>0</v>
      </c>
      <c r="AH13" s="25">
        <v>0</v>
      </c>
      <c r="AI13" s="25">
        <v>0</v>
      </c>
      <c r="AJ13" s="27">
        <f t="shared" si="6"/>
        <v>3</v>
      </c>
      <c r="AK13" s="25"/>
      <c r="AL13" s="25"/>
      <c r="AM13" s="25"/>
      <c r="AN13" s="25"/>
      <c r="AO13" s="25"/>
      <c r="AP13" s="25"/>
      <c r="AQ13" s="25"/>
      <c r="AR13" s="27">
        <f t="shared" si="7"/>
        <v>0</v>
      </c>
      <c r="AS13" s="25"/>
      <c r="AT13" s="25"/>
      <c r="AU13" s="25"/>
      <c r="AV13" s="25"/>
      <c r="AW13" s="25"/>
      <c r="AX13" s="25"/>
      <c r="AY13" s="25"/>
      <c r="AZ13" s="27">
        <f t="shared" si="0"/>
        <v>0</v>
      </c>
      <c r="BA13" s="25"/>
      <c r="BB13" s="25"/>
      <c r="BC13" s="25"/>
      <c r="BD13" s="25"/>
      <c r="BE13" s="25"/>
      <c r="BF13" s="25"/>
      <c r="BG13" s="25"/>
      <c r="BH13" s="27">
        <f t="shared" si="1"/>
        <v>0</v>
      </c>
      <c r="BI13" s="25"/>
      <c r="BJ13" s="25"/>
      <c r="BK13" s="25"/>
      <c r="BL13" s="25"/>
      <c r="BM13" s="25"/>
      <c r="BN13" s="25"/>
      <c r="BO13" s="25"/>
      <c r="BP13" s="27">
        <f t="shared" si="8"/>
        <v>0</v>
      </c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</row>
    <row r="14" spans="1:251" ht="20.100000000000001" customHeight="1" x14ac:dyDescent="0.25">
      <c r="A14" s="21"/>
      <c r="B14" s="22">
        <v>0</v>
      </c>
      <c r="C14" s="23" t="s">
        <v>47</v>
      </c>
      <c r="D14" s="24">
        <f t="shared" ref="D14:D20" si="10">SUM(L14+T14+AB14+AJ14+AR14)</f>
        <v>64</v>
      </c>
      <c r="E14" s="25"/>
      <c r="F14" s="25"/>
      <c r="G14" s="25"/>
      <c r="H14" s="25"/>
      <c r="I14" s="25"/>
      <c r="J14" s="25"/>
      <c r="K14" s="25"/>
      <c r="L14" s="26">
        <f t="shared" ref="L14" si="11">SUM(E14:K14)</f>
        <v>0</v>
      </c>
      <c r="M14" s="25">
        <v>5</v>
      </c>
      <c r="N14" s="25">
        <v>6</v>
      </c>
      <c r="O14" s="25">
        <v>4</v>
      </c>
      <c r="P14" s="25">
        <v>4</v>
      </c>
      <c r="Q14" s="25">
        <v>5</v>
      </c>
      <c r="R14" s="25">
        <v>5</v>
      </c>
      <c r="S14" s="25">
        <v>0</v>
      </c>
      <c r="T14" s="26">
        <f t="shared" ref="T14" si="12">SUM(M14:S14)</f>
        <v>29</v>
      </c>
      <c r="U14" s="25">
        <v>5</v>
      </c>
      <c r="V14" s="25">
        <v>5</v>
      </c>
      <c r="W14" s="25">
        <v>9</v>
      </c>
      <c r="X14" s="25">
        <v>9</v>
      </c>
      <c r="Y14" s="25">
        <v>3</v>
      </c>
      <c r="Z14" s="25">
        <v>2</v>
      </c>
      <c r="AA14" s="25"/>
      <c r="AB14" s="27">
        <f t="shared" ref="AB14" si="13">SUM(U14:AA14)</f>
        <v>33</v>
      </c>
      <c r="AC14" s="25"/>
      <c r="AD14" s="25">
        <v>2</v>
      </c>
      <c r="AE14" s="25"/>
      <c r="AF14" s="25"/>
      <c r="AG14" s="25"/>
      <c r="AH14" s="25"/>
      <c r="AI14" s="25"/>
      <c r="AJ14" s="27">
        <f t="shared" ref="AJ14" si="14">SUM(AC14:AI14)</f>
        <v>2</v>
      </c>
      <c r="AK14" s="25"/>
      <c r="AL14" s="25"/>
      <c r="AM14" s="25"/>
      <c r="AN14" s="25"/>
      <c r="AO14" s="25"/>
      <c r="AP14" s="25"/>
      <c r="AQ14" s="25"/>
      <c r="AR14" s="27">
        <f t="shared" ref="AR14" si="15">SUM(AK14:AQ14)</f>
        <v>0</v>
      </c>
      <c r="AS14" s="25"/>
      <c r="AT14" s="25"/>
      <c r="AU14" s="25"/>
      <c r="AV14" s="25"/>
      <c r="AW14" s="25"/>
      <c r="AX14" s="25"/>
      <c r="AY14" s="25"/>
      <c r="AZ14" s="27">
        <f t="shared" ref="AZ14" si="16">SUM(AS14:AY14)</f>
        <v>0</v>
      </c>
      <c r="BA14" s="25"/>
      <c r="BB14" s="25"/>
      <c r="BC14" s="25"/>
      <c r="BD14" s="25"/>
      <c r="BE14" s="25"/>
      <c r="BF14" s="25"/>
      <c r="BG14" s="25"/>
      <c r="BH14" s="27">
        <f t="shared" ref="BH14" si="17">SUM(BA14:BG14)</f>
        <v>0</v>
      </c>
      <c r="BI14" s="25"/>
      <c r="BJ14" s="25"/>
      <c r="BK14" s="25"/>
      <c r="BL14" s="25"/>
      <c r="BM14" s="25"/>
      <c r="BN14" s="25"/>
      <c r="BO14" s="25"/>
      <c r="BP14" s="27">
        <f t="shared" ref="BP14" si="18">SUM(BI14:BO14)</f>
        <v>0</v>
      </c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20.100000000000001" customHeight="1" x14ac:dyDescent="0.25">
      <c r="A15" s="21"/>
      <c r="B15" s="28"/>
      <c r="C15" s="29" t="s">
        <v>24</v>
      </c>
      <c r="D15" s="24">
        <f t="shared" si="10"/>
        <v>1318</v>
      </c>
      <c r="E15" s="30">
        <f t="shared" ref="E15:AR15" si="19">SUM(E4:E13)</f>
        <v>38</v>
      </c>
      <c r="F15" s="30">
        <f t="shared" si="19"/>
        <v>35</v>
      </c>
      <c r="G15" s="30">
        <f t="shared" si="19"/>
        <v>67</v>
      </c>
      <c r="H15" s="30">
        <f t="shared" si="19"/>
        <v>80</v>
      </c>
      <c r="I15" s="30">
        <f t="shared" si="19"/>
        <v>40</v>
      </c>
      <c r="J15" s="30">
        <f t="shared" si="19"/>
        <v>36</v>
      </c>
      <c r="K15" s="30">
        <f t="shared" si="19"/>
        <v>37</v>
      </c>
      <c r="L15" s="31">
        <f t="shared" si="19"/>
        <v>333</v>
      </c>
      <c r="M15" s="30">
        <f t="shared" si="19"/>
        <v>50</v>
      </c>
      <c r="N15" s="30">
        <f t="shared" si="19"/>
        <v>44</v>
      </c>
      <c r="O15" s="30">
        <f t="shared" si="19"/>
        <v>61</v>
      </c>
      <c r="P15" s="30">
        <f t="shared" si="19"/>
        <v>79</v>
      </c>
      <c r="Q15" s="30">
        <f t="shared" si="19"/>
        <v>39</v>
      </c>
      <c r="R15" s="30">
        <f t="shared" si="19"/>
        <v>40</v>
      </c>
      <c r="S15" s="30">
        <f t="shared" si="19"/>
        <v>30</v>
      </c>
      <c r="T15" s="31">
        <f t="shared" si="19"/>
        <v>343</v>
      </c>
      <c r="U15" s="30">
        <f t="shared" si="19"/>
        <v>37</v>
      </c>
      <c r="V15" s="30">
        <f t="shared" si="19"/>
        <v>45</v>
      </c>
      <c r="W15" s="30">
        <f t="shared" si="19"/>
        <v>71</v>
      </c>
      <c r="X15" s="30">
        <f t="shared" si="19"/>
        <v>88</v>
      </c>
      <c r="Y15" s="30">
        <f t="shared" si="19"/>
        <v>32</v>
      </c>
      <c r="Z15" s="30">
        <f t="shared" si="19"/>
        <v>35</v>
      </c>
      <c r="AA15" s="30">
        <f t="shared" si="19"/>
        <v>35</v>
      </c>
      <c r="AB15" s="32">
        <f t="shared" si="19"/>
        <v>343</v>
      </c>
      <c r="AC15" s="30">
        <f t="shared" si="19"/>
        <v>43</v>
      </c>
      <c r="AD15" s="30">
        <f t="shared" si="19"/>
        <v>32</v>
      </c>
      <c r="AE15" s="30">
        <f t="shared" si="19"/>
        <v>60</v>
      </c>
      <c r="AF15" s="30">
        <f t="shared" si="19"/>
        <v>59</v>
      </c>
      <c r="AG15" s="30">
        <f t="shared" si="19"/>
        <v>30</v>
      </c>
      <c r="AH15" s="30">
        <f t="shared" si="19"/>
        <v>41</v>
      </c>
      <c r="AI15" s="30">
        <f t="shared" si="19"/>
        <v>34</v>
      </c>
      <c r="AJ15" s="32">
        <f t="shared" si="19"/>
        <v>299</v>
      </c>
      <c r="AK15" s="30">
        <f t="shared" si="19"/>
        <v>0</v>
      </c>
      <c r="AL15" s="30">
        <f t="shared" si="19"/>
        <v>0</v>
      </c>
      <c r="AM15" s="30">
        <f t="shared" si="19"/>
        <v>0</v>
      </c>
      <c r="AN15" s="30">
        <f t="shared" si="19"/>
        <v>0</v>
      </c>
      <c r="AO15" s="30">
        <f t="shared" si="19"/>
        <v>0</v>
      </c>
      <c r="AP15" s="30">
        <f t="shared" si="19"/>
        <v>0</v>
      </c>
      <c r="AQ15" s="30">
        <f t="shared" si="19"/>
        <v>0</v>
      </c>
      <c r="AR15" s="32">
        <f t="shared" si="19"/>
        <v>0</v>
      </c>
      <c r="AS15" s="30">
        <f t="shared" ref="AS15:BH15" si="20">SUM(AS4:AS13)</f>
        <v>0</v>
      </c>
      <c r="AT15" s="30">
        <f t="shared" si="20"/>
        <v>0</v>
      </c>
      <c r="AU15" s="30">
        <f t="shared" si="20"/>
        <v>0</v>
      </c>
      <c r="AV15" s="30">
        <f t="shared" si="20"/>
        <v>0</v>
      </c>
      <c r="AW15" s="30">
        <f t="shared" si="20"/>
        <v>0</v>
      </c>
      <c r="AX15" s="30">
        <f t="shared" si="20"/>
        <v>0</v>
      </c>
      <c r="AY15" s="30">
        <f t="shared" si="20"/>
        <v>0</v>
      </c>
      <c r="AZ15" s="32">
        <f t="shared" si="20"/>
        <v>0</v>
      </c>
      <c r="BA15" s="30">
        <f t="shared" si="20"/>
        <v>0</v>
      </c>
      <c r="BB15" s="30">
        <f t="shared" si="20"/>
        <v>0</v>
      </c>
      <c r="BC15" s="30">
        <f t="shared" si="20"/>
        <v>0</v>
      </c>
      <c r="BD15" s="30">
        <f t="shared" si="20"/>
        <v>0</v>
      </c>
      <c r="BE15" s="30">
        <f t="shared" si="20"/>
        <v>0</v>
      </c>
      <c r="BF15" s="30">
        <f t="shared" si="20"/>
        <v>0</v>
      </c>
      <c r="BG15" s="30">
        <f t="shared" si="20"/>
        <v>0</v>
      </c>
      <c r="BH15" s="32">
        <f t="shared" si="20"/>
        <v>0</v>
      </c>
      <c r="BI15" s="30">
        <f t="shared" ref="BI15:BP15" si="21">SUM(BI4:BI13)</f>
        <v>0</v>
      </c>
      <c r="BJ15" s="30">
        <f t="shared" si="21"/>
        <v>0</v>
      </c>
      <c r="BK15" s="30">
        <f t="shared" si="21"/>
        <v>0</v>
      </c>
      <c r="BL15" s="30">
        <f t="shared" si="21"/>
        <v>0</v>
      </c>
      <c r="BM15" s="30">
        <f t="shared" si="21"/>
        <v>0</v>
      </c>
      <c r="BN15" s="30">
        <f t="shared" si="21"/>
        <v>0</v>
      </c>
      <c r="BO15" s="30">
        <f t="shared" si="21"/>
        <v>0</v>
      </c>
      <c r="BP15" s="32">
        <f t="shared" si="21"/>
        <v>0</v>
      </c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s="40" customFormat="1" ht="24.75" customHeight="1" x14ac:dyDescent="0.25">
      <c r="A16" s="33"/>
      <c r="B16" s="34"/>
      <c r="C16" s="110" t="s">
        <v>48</v>
      </c>
      <c r="D16" s="35">
        <f t="shared" si="10"/>
        <v>56248200</v>
      </c>
      <c r="E16" s="109">
        <v>2147000</v>
      </c>
      <c r="F16" s="109">
        <v>1337000</v>
      </c>
      <c r="G16" s="109">
        <v>3847000</v>
      </c>
      <c r="H16" s="109">
        <v>3336000</v>
      </c>
      <c r="I16" s="109">
        <v>1502000</v>
      </c>
      <c r="J16" s="109">
        <v>1278000</v>
      </c>
      <c r="K16" s="109">
        <v>1512000</v>
      </c>
      <c r="L16" s="37">
        <f>E16+F16+G16+H16+I16+J16+K16</f>
        <v>14959000</v>
      </c>
      <c r="M16" s="36">
        <v>1657000</v>
      </c>
      <c r="N16" s="36">
        <v>1292000</v>
      </c>
      <c r="O16" s="36">
        <v>2453000</v>
      </c>
      <c r="P16" s="36">
        <v>3265000</v>
      </c>
      <c r="Q16" s="36">
        <v>1938000</v>
      </c>
      <c r="R16" s="36">
        <v>1757000</v>
      </c>
      <c r="S16" s="36">
        <v>1767000</v>
      </c>
      <c r="T16" s="37">
        <f>SUM(M16:S16)</f>
        <v>14129000</v>
      </c>
      <c r="U16" s="36">
        <v>1151000</v>
      </c>
      <c r="V16" s="36">
        <v>2175000</v>
      </c>
      <c r="W16" s="36">
        <v>3558000</v>
      </c>
      <c r="X16" s="36">
        <v>3773000</v>
      </c>
      <c r="Y16" s="36">
        <v>1237000</v>
      </c>
      <c r="Z16" s="36">
        <v>1741000</v>
      </c>
      <c r="AA16" s="36">
        <v>1240000</v>
      </c>
      <c r="AB16" s="38">
        <f>SUM(U16:AA16)</f>
        <v>14875000</v>
      </c>
      <c r="AC16" s="36">
        <v>1641000</v>
      </c>
      <c r="AD16" s="36">
        <v>1334000</v>
      </c>
      <c r="AE16" s="36">
        <v>3485000</v>
      </c>
      <c r="AF16" s="36">
        <v>2005000</v>
      </c>
      <c r="AG16" s="36">
        <v>773000</v>
      </c>
      <c r="AH16" s="36">
        <v>1699000</v>
      </c>
      <c r="AI16" s="36">
        <v>1348200</v>
      </c>
      <c r="AJ16" s="38">
        <f>SUM(AC16:AI16)</f>
        <v>12285200</v>
      </c>
      <c r="AK16" s="36"/>
      <c r="AL16" s="36"/>
      <c r="AM16" s="36"/>
      <c r="AN16" s="36"/>
      <c r="AO16" s="36"/>
      <c r="AP16" s="36"/>
      <c r="AQ16" s="36"/>
      <c r="AR16" s="38">
        <f>SUM(AK16:AQ16)</f>
        <v>0</v>
      </c>
      <c r="AS16" s="36"/>
      <c r="AT16" s="36"/>
      <c r="AU16" s="36"/>
      <c r="AV16" s="36"/>
      <c r="AW16" s="36"/>
      <c r="AX16" s="36"/>
      <c r="AY16" s="36"/>
      <c r="AZ16" s="38">
        <f t="shared" ref="AZ16" si="22">SUM(AS16:AY16)</f>
        <v>0</v>
      </c>
      <c r="BA16" s="36"/>
      <c r="BB16" s="36"/>
      <c r="BC16" s="36"/>
      <c r="BD16" s="36"/>
      <c r="BE16" s="36"/>
      <c r="BF16" s="36"/>
      <c r="BG16" s="36"/>
      <c r="BH16" s="38">
        <f t="shared" ref="BH16" si="23">SUM(BA16:BG16)</f>
        <v>0</v>
      </c>
      <c r="BI16" s="36"/>
      <c r="BJ16" s="36"/>
      <c r="BK16" s="36"/>
      <c r="BL16" s="36"/>
      <c r="BM16" s="36"/>
      <c r="BN16" s="36"/>
      <c r="BO16" s="36"/>
      <c r="BP16" s="38">
        <f>SUM(BI16:BO16)</f>
        <v>0</v>
      </c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</row>
    <row r="17" spans="1:251" s="53" customFormat="1" ht="19.5" customHeight="1" x14ac:dyDescent="0.25">
      <c r="A17" s="44"/>
      <c r="B17" s="45"/>
      <c r="C17" s="46" t="s">
        <v>25</v>
      </c>
      <c r="D17" s="47">
        <f t="shared" si="10"/>
        <v>535463000</v>
      </c>
      <c r="E17" s="48">
        <v>14457000</v>
      </c>
      <c r="F17" s="49">
        <v>13785000</v>
      </c>
      <c r="G17" s="49">
        <v>23442000</v>
      </c>
      <c r="H17" s="49">
        <v>34839000</v>
      </c>
      <c r="I17" s="49">
        <v>13059000</v>
      </c>
      <c r="J17" s="49">
        <v>14010000</v>
      </c>
      <c r="K17" s="50">
        <v>14332000</v>
      </c>
      <c r="L17" s="51">
        <f>SUM(E17:K17)</f>
        <v>127924000</v>
      </c>
      <c r="M17" s="48">
        <v>16405000</v>
      </c>
      <c r="N17" s="49">
        <v>15889000</v>
      </c>
      <c r="O17" s="49">
        <v>27180000</v>
      </c>
      <c r="P17" s="49">
        <v>30732000</v>
      </c>
      <c r="Q17" s="49">
        <v>12517000</v>
      </c>
      <c r="R17" s="49">
        <v>12812000</v>
      </c>
      <c r="S17" s="50">
        <v>15085000</v>
      </c>
      <c r="T17" s="51">
        <f>SUM(M17:S17)</f>
        <v>130620000</v>
      </c>
      <c r="U17" s="48">
        <v>15174000</v>
      </c>
      <c r="V17" s="49">
        <v>16470000</v>
      </c>
      <c r="W17" s="49">
        <v>26654000</v>
      </c>
      <c r="X17" s="49">
        <v>33715000</v>
      </c>
      <c r="Y17" s="49">
        <v>13231000</v>
      </c>
      <c r="Z17" s="49">
        <v>14924000</v>
      </c>
      <c r="AA17" s="50">
        <v>12975000</v>
      </c>
      <c r="AB17" s="51">
        <f>SUM(U17:AA17)</f>
        <v>133143000</v>
      </c>
      <c r="AC17" s="48">
        <v>15585000</v>
      </c>
      <c r="AD17" s="49">
        <v>18227000</v>
      </c>
      <c r="AE17" s="49">
        <v>26851000</v>
      </c>
      <c r="AF17" s="49">
        <v>36477000</v>
      </c>
      <c r="AG17" s="49">
        <v>11944000</v>
      </c>
      <c r="AH17" s="49">
        <v>19113000</v>
      </c>
      <c r="AI17" s="50">
        <v>15579000</v>
      </c>
      <c r="AJ17" s="51">
        <f>SUM(AC17:AI17)</f>
        <v>143776000</v>
      </c>
      <c r="AK17" s="48"/>
      <c r="AL17" s="49"/>
      <c r="AM17" s="49"/>
      <c r="AN17" s="49"/>
      <c r="AO17" s="49"/>
      <c r="AP17" s="49"/>
      <c r="AQ17" s="50"/>
      <c r="AR17" s="51">
        <f>SUM(AK17:AQ17)</f>
        <v>0</v>
      </c>
      <c r="AS17" s="48"/>
      <c r="AT17" s="49"/>
      <c r="AU17" s="49"/>
      <c r="AV17" s="49"/>
      <c r="AW17" s="49"/>
      <c r="AX17" s="49"/>
      <c r="AY17" s="50"/>
      <c r="AZ17" s="51">
        <f t="shared" ref="AZ17:AZ18" si="24">SUM(AS17:AY17)</f>
        <v>0</v>
      </c>
      <c r="BA17" s="48"/>
      <c r="BB17" s="49"/>
      <c r="BC17" s="49"/>
      <c r="BD17" s="49"/>
      <c r="BE17" s="49"/>
      <c r="BF17" s="49"/>
      <c r="BG17" s="50"/>
      <c r="BH17" s="51">
        <f t="shared" ref="BH17:BH18" si="25">SUM(BA17:BG17)</f>
        <v>0</v>
      </c>
      <c r="BI17" s="48"/>
      <c r="BJ17" s="49"/>
      <c r="BK17" s="49"/>
      <c r="BL17" s="49"/>
      <c r="BM17" s="49"/>
      <c r="BN17" s="49"/>
      <c r="BO17" s="50"/>
      <c r="BP17" s="51">
        <f>SUM(BI17:BO17)</f>
        <v>0</v>
      </c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  <c r="IP17" s="52"/>
      <c r="IQ17" s="52"/>
    </row>
    <row r="18" spans="1:251" s="59" customFormat="1" ht="20.100000000000001" customHeight="1" x14ac:dyDescent="0.25">
      <c r="A18" s="54"/>
      <c r="B18" s="55"/>
      <c r="C18" s="46" t="s">
        <v>26</v>
      </c>
      <c r="D18" s="56">
        <f t="shared" si="10"/>
        <v>6452</v>
      </c>
      <c r="E18" s="48">
        <v>174</v>
      </c>
      <c r="F18" s="49">
        <v>179</v>
      </c>
      <c r="G18" s="49">
        <v>308</v>
      </c>
      <c r="H18" s="49">
        <v>439</v>
      </c>
      <c r="I18" s="49">
        <v>168</v>
      </c>
      <c r="J18" s="49">
        <v>172</v>
      </c>
      <c r="K18" s="50">
        <v>201</v>
      </c>
      <c r="L18" s="51">
        <f t="shared" ref="L18:L19" si="26">SUM(E18:K18)</f>
        <v>1641</v>
      </c>
      <c r="M18" s="48">
        <v>206</v>
      </c>
      <c r="N18" s="49">
        <v>206</v>
      </c>
      <c r="O18" s="49">
        <v>356</v>
      </c>
      <c r="P18" s="49">
        <v>380</v>
      </c>
      <c r="Q18" s="49">
        <v>159</v>
      </c>
      <c r="R18" s="49">
        <v>156</v>
      </c>
      <c r="S18" s="50">
        <v>164</v>
      </c>
      <c r="T18" s="57">
        <f t="shared" ref="T18" si="27">SUM(M18:S18)</f>
        <v>1627</v>
      </c>
      <c r="U18" s="48">
        <v>186</v>
      </c>
      <c r="V18" s="49">
        <v>203</v>
      </c>
      <c r="W18" s="49">
        <v>316</v>
      </c>
      <c r="X18" s="49">
        <v>425</v>
      </c>
      <c r="Y18" s="49">
        <v>148</v>
      </c>
      <c r="Z18" s="49">
        <v>168</v>
      </c>
      <c r="AA18" s="50">
        <v>165</v>
      </c>
      <c r="AB18" s="57">
        <f t="shared" ref="AB18" si="28">SUM(U18:AA18)</f>
        <v>1611</v>
      </c>
      <c r="AC18" s="48">
        <v>201</v>
      </c>
      <c r="AD18" s="49">
        <v>192</v>
      </c>
      <c r="AE18" s="49">
        <v>294</v>
      </c>
      <c r="AF18" s="49">
        <v>406</v>
      </c>
      <c r="AG18" s="49">
        <v>140</v>
      </c>
      <c r="AH18" s="49">
        <v>177</v>
      </c>
      <c r="AI18" s="50">
        <v>163</v>
      </c>
      <c r="AJ18" s="57">
        <f t="shared" ref="AJ18" si="29">SUM(AC18:AI18)</f>
        <v>1573</v>
      </c>
      <c r="AK18" s="48"/>
      <c r="AL18" s="49"/>
      <c r="AM18" s="49"/>
      <c r="AN18" s="49"/>
      <c r="AO18" s="49"/>
      <c r="AP18" s="49"/>
      <c r="AQ18" s="50"/>
      <c r="AR18" s="57">
        <f t="shared" ref="AR18" si="30">SUM(AK18:AQ18)</f>
        <v>0</v>
      </c>
      <c r="AS18" s="48"/>
      <c r="AT18" s="49"/>
      <c r="AU18" s="49"/>
      <c r="AV18" s="49"/>
      <c r="AW18" s="49"/>
      <c r="AX18" s="49"/>
      <c r="AY18" s="50"/>
      <c r="AZ18" s="57">
        <f t="shared" si="24"/>
        <v>0</v>
      </c>
      <c r="BA18" s="48"/>
      <c r="BB18" s="49"/>
      <c r="BC18" s="49"/>
      <c r="BD18" s="49"/>
      <c r="BE18" s="49"/>
      <c r="BF18" s="49"/>
      <c r="BG18" s="50"/>
      <c r="BH18" s="57">
        <f t="shared" si="25"/>
        <v>0</v>
      </c>
      <c r="BI18" s="48"/>
      <c r="BJ18" s="49"/>
      <c r="BK18" s="49"/>
      <c r="BL18" s="49"/>
      <c r="BM18" s="49"/>
      <c r="BN18" s="49"/>
      <c r="BO18" s="50"/>
      <c r="BP18" s="57">
        <f t="shared" ref="BP18" si="31">SUM(BI18:BO18)</f>
        <v>0</v>
      </c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</row>
    <row r="19" spans="1:251" s="59" customFormat="1" ht="20.100000000000001" customHeight="1" x14ac:dyDescent="0.25">
      <c r="A19" s="54"/>
      <c r="B19" s="55"/>
      <c r="C19" s="46" t="s">
        <v>27</v>
      </c>
      <c r="D19" s="56">
        <f t="shared" si="10"/>
        <v>801981.14285714284</v>
      </c>
      <c r="E19" s="48">
        <v>83086</v>
      </c>
      <c r="F19" s="49">
        <v>77011</v>
      </c>
      <c r="G19" s="49">
        <v>76110</v>
      </c>
      <c r="H19" s="49">
        <v>79360</v>
      </c>
      <c r="I19" s="49">
        <v>77732</v>
      </c>
      <c r="J19" s="49">
        <v>81453</v>
      </c>
      <c r="K19" s="50">
        <v>71305</v>
      </c>
      <c r="L19" s="51">
        <f t="shared" si="26"/>
        <v>546057</v>
      </c>
      <c r="M19" s="48">
        <v>79636</v>
      </c>
      <c r="N19" s="49">
        <v>77131</v>
      </c>
      <c r="O19" s="49">
        <v>76348</v>
      </c>
      <c r="P19" s="49">
        <v>80874</v>
      </c>
      <c r="Q19" s="49">
        <v>78723</v>
      </c>
      <c r="R19" s="49">
        <v>82128</v>
      </c>
      <c r="S19" s="50">
        <v>91982</v>
      </c>
      <c r="T19" s="57">
        <f>SUM(M19:S19)/7</f>
        <v>80974.571428571435</v>
      </c>
      <c r="U19" s="48">
        <v>81581</v>
      </c>
      <c r="V19" s="49">
        <v>81133</v>
      </c>
      <c r="W19" s="49">
        <v>84348</v>
      </c>
      <c r="X19" s="49">
        <v>79330</v>
      </c>
      <c r="Y19" s="49">
        <v>88264</v>
      </c>
      <c r="Z19" s="49">
        <v>88833</v>
      </c>
      <c r="AA19" s="50">
        <v>78639</v>
      </c>
      <c r="AB19" s="57">
        <f>SUM(U19:AA19)/7</f>
        <v>83161.142857142855</v>
      </c>
      <c r="AC19" s="48">
        <v>77537</v>
      </c>
      <c r="AD19" s="49">
        <v>94932</v>
      </c>
      <c r="AE19" s="49">
        <v>91330</v>
      </c>
      <c r="AF19" s="49">
        <v>89845</v>
      </c>
      <c r="AG19" s="49">
        <v>85314</v>
      </c>
      <c r="AH19" s="49">
        <v>107983</v>
      </c>
      <c r="AI19" s="50">
        <v>95578</v>
      </c>
      <c r="AJ19" s="57">
        <f>SUM(AC19:AI19)/7</f>
        <v>91788.428571428565</v>
      </c>
      <c r="AK19" s="48"/>
      <c r="AL19" s="49"/>
      <c r="AM19" s="49"/>
      <c r="AN19" s="49"/>
      <c r="AO19" s="49"/>
      <c r="AP19" s="49"/>
      <c r="AQ19" s="50"/>
      <c r="AR19" s="57">
        <f>SUM(AK19:AQ19)/7</f>
        <v>0</v>
      </c>
      <c r="AS19" s="48"/>
      <c r="AT19" s="49"/>
      <c r="AU19" s="49"/>
      <c r="AV19" s="49"/>
      <c r="AW19" s="49"/>
      <c r="AX19" s="49"/>
      <c r="AY19" s="50"/>
      <c r="AZ19" s="57">
        <f t="shared" ref="AZ19:AZ23" si="32">SUM(AS19:AY19)/7</f>
        <v>0</v>
      </c>
      <c r="BA19" s="48"/>
      <c r="BB19" s="49"/>
      <c r="BC19" s="49"/>
      <c r="BD19" s="49"/>
      <c r="BE19" s="49"/>
      <c r="BF19" s="49"/>
      <c r="BG19" s="50"/>
      <c r="BH19" s="57">
        <f t="shared" ref="BH19:BH23" si="33">SUM(BA19:BG19)/7</f>
        <v>0</v>
      </c>
      <c r="BI19" s="48"/>
      <c r="BJ19" s="49"/>
      <c r="BK19" s="49"/>
      <c r="BL19" s="49"/>
      <c r="BM19" s="49"/>
      <c r="BN19" s="49"/>
      <c r="BO19" s="50"/>
      <c r="BP19" s="57">
        <f>SUM(BI19:BO19)/7</f>
        <v>0</v>
      </c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</row>
    <row r="20" spans="1:251" s="43" customFormat="1" ht="20.100000000000001" customHeight="1" x14ac:dyDescent="0.25">
      <c r="A20" s="60"/>
      <c r="B20" s="61"/>
      <c r="C20" s="62" t="s">
        <v>28</v>
      </c>
      <c r="D20" s="63" t="e">
        <f t="shared" si="10"/>
        <v>#DIV/0!</v>
      </c>
      <c r="E20" s="64">
        <f>E17/E19</f>
        <v>174.00043328599281</v>
      </c>
      <c r="F20" s="64">
        <f t="shared" ref="F20:J20" si="34">F17/F19</f>
        <v>179.0004025398969</v>
      </c>
      <c r="G20" s="64">
        <f t="shared" si="34"/>
        <v>308.00157666535279</v>
      </c>
      <c r="H20" s="64">
        <f t="shared" si="34"/>
        <v>438.99949596774195</v>
      </c>
      <c r="I20" s="64">
        <f t="shared" si="34"/>
        <v>168.00030875315184</v>
      </c>
      <c r="J20" s="64">
        <f t="shared" si="34"/>
        <v>172.00103126956651</v>
      </c>
      <c r="K20" s="64">
        <f>K17/K19</f>
        <v>200.99572260009816</v>
      </c>
      <c r="L20" s="65">
        <f>SUM(E20:K20)</f>
        <v>1640.9989710818008</v>
      </c>
      <c r="M20" s="64">
        <f>M17/M19</f>
        <v>205.99979908584058</v>
      </c>
      <c r="N20" s="64">
        <f t="shared" ref="N20:P20" si="35">N17/N19</f>
        <v>206.00018150938016</v>
      </c>
      <c r="O20" s="64">
        <f t="shared" si="35"/>
        <v>356.00146696704564</v>
      </c>
      <c r="P20" s="64">
        <f t="shared" si="35"/>
        <v>379.99851621040136</v>
      </c>
      <c r="Q20" s="64">
        <f>Q17/Q19</f>
        <v>159.00054621902112</v>
      </c>
      <c r="R20" s="64">
        <f t="shared" ref="R20" si="36">R17/R19</f>
        <v>156.00038963569062</v>
      </c>
      <c r="S20" s="66">
        <f>S17/S19</f>
        <v>163.99947815877019</v>
      </c>
      <c r="T20" s="57">
        <f>SUM(M20:S20)/7</f>
        <v>232.42862539802141</v>
      </c>
      <c r="U20" s="64">
        <f>U17/U19</f>
        <v>185.99919098809772</v>
      </c>
      <c r="V20" s="64">
        <f t="shared" ref="V20:Y20" si="37">V17/V19</f>
        <v>203.00001232544093</v>
      </c>
      <c r="W20" s="64">
        <f t="shared" si="37"/>
        <v>316.00037938066106</v>
      </c>
      <c r="X20" s="64">
        <f t="shared" si="37"/>
        <v>424.99684860708436</v>
      </c>
      <c r="Y20" s="64">
        <f t="shared" si="37"/>
        <v>149.9025650321762</v>
      </c>
      <c r="Z20" s="64">
        <f>Z17/Z19</f>
        <v>168.00063039636171</v>
      </c>
      <c r="AA20" s="66">
        <f>AA17/AA19</f>
        <v>164.99446839354519</v>
      </c>
      <c r="AB20" s="57">
        <f>SUM(U20:AA20)/7</f>
        <v>230.41344216048103</v>
      </c>
      <c r="AC20" s="64">
        <f t="shared" ref="AC20:AF20" si="38">AC17/AC19</f>
        <v>201.00081251531526</v>
      </c>
      <c r="AD20" s="64">
        <f t="shared" si="38"/>
        <v>192.00058989592551</v>
      </c>
      <c r="AE20" s="64">
        <f t="shared" si="38"/>
        <v>293.99978101390559</v>
      </c>
      <c r="AF20" s="64">
        <f t="shared" si="38"/>
        <v>405.99922088040512</v>
      </c>
      <c r="AG20" s="64">
        <f>AG17/AG19</f>
        <v>140.00046885622524</v>
      </c>
      <c r="AH20" s="64">
        <f t="shared" ref="AH20" si="39">AH17/AH19</f>
        <v>177.00008334645267</v>
      </c>
      <c r="AI20" s="66">
        <f>AI17/AI19</f>
        <v>162.99776099102303</v>
      </c>
      <c r="AJ20" s="57">
        <f>SUM(AC20:AI20)/7</f>
        <v>224.71410249989322</v>
      </c>
      <c r="AK20" s="66" t="e">
        <f t="shared" ref="AK20:AQ20" si="40">AK17/AK19</f>
        <v>#DIV/0!</v>
      </c>
      <c r="AL20" s="66" t="e">
        <f t="shared" si="40"/>
        <v>#DIV/0!</v>
      </c>
      <c r="AM20" s="66" t="e">
        <f t="shared" si="40"/>
        <v>#DIV/0!</v>
      </c>
      <c r="AN20" s="66" t="e">
        <f t="shared" si="40"/>
        <v>#DIV/0!</v>
      </c>
      <c r="AO20" s="66" t="e">
        <f t="shared" si="40"/>
        <v>#DIV/0!</v>
      </c>
      <c r="AP20" s="66" t="e">
        <f t="shared" si="40"/>
        <v>#DIV/0!</v>
      </c>
      <c r="AQ20" s="66" t="e">
        <f t="shared" si="40"/>
        <v>#DIV/0!</v>
      </c>
      <c r="AR20" s="57" t="e">
        <f>SUM(AK20:AQ20)/7</f>
        <v>#DIV/0!</v>
      </c>
      <c r="AS20" s="66" t="e">
        <f t="shared" ref="AS20:AY20" si="41">AS17/AS19</f>
        <v>#DIV/0!</v>
      </c>
      <c r="AT20" s="66" t="e">
        <f t="shared" si="41"/>
        <v>#DIV/0!</v>
      </c>
      <c r="AU20" s="66" t="e">
        <f t="shared" si="41"/>
        <v>#DIV/0!</v>
      </c>
      <c r="AV20" s="66" t="e">
        <f t="shared" si="41"/>
        <v>#DIV/0!</v>
      </c>
      <c r="AW20" s="66" t="e">
        <f t="shared" si="41"/>
        <v>#DIV/0!</v>
      </c>
      <c r="AX20" s="66" t="e">
        <f t="shared" si="41"/>
        <v>#DIV/0!</v>
      </c>
      <c r="AY20" s="66" t="e">
        <f t="shared" si="41"/>
        <v>#DIV/0!</v>
      </c>
      <c r="AZ20" s="57" t="e">
        <f t="shared" si="32"/>
        <v>#DIV/0!</v>
      </c>
      <c r="BA20" s="66" t="e">
        <f t="shared" ref="BA20:BG20" si="42">BA17/BA19</f>
        <v>#DIV/0!</v>
      </c>
      <c r="BB20" s="66" t="e">
        <f t="shared" si="42"/>
        <v>#DIV/0!</v>
      </c>
      <c r="BC20" s="66" t="e">
        <f t="shared" si="42"/>
        <v>#DIV/0!</v>
      </c>
      <c r="BD20" s="66" t="e">
        <f t="shared" si="42"/>
        <v>#DIV/0!</v>
      </c>
      <c r="BE20" s="66" t="e">
        <f t="shared" si="42"/>
        <v>#DIV/0!</v>
      </c>
      <c r="BF20" s="66" t="e">
        <f t="shared" si="42"/>
        <v>#DIV/0!</v>
      </c>
      <c r="BG20" s="66" t="e">
        <f t="shared" si="42"/>
        <v>#DIV/0!</v>
      </c>
      <c r="BH20" s="57" t="e">
        <f t="shared" si="33"/>
        <v>#DIV/0!</v>
      </c>
      <c r="BI20" s="66" t="e">
        <f t="shared" ref="BI20:BO20" si="43">BI17/BI19</f>
        <v>#DIV/0!</v>
      </c>
      <c r="BJ20" s="66" t="e">
        <f t="shared" si="43"/>
        <v>#DIV/0!</v>
      </c>
      <c r="BK20" s="66" t="e">
        <f t="shared" si="43"/>
        <v>#DIV/0!</v>
      </c>
      <c r="BL20" s="66" t="e">
        <f t="shared" si="43"/>
        <v>#DIV/0!</v>
      </c>
      <c r="BM20" s="66" t="e">
        <f t="shared" si="43"/>
        <v>#DIV/0!</v>
      </c>
      <c r="BN20" s="66" t="e">
        <f t="shared" si="43"/>
        <v>#DIV/0!</v>
      </c>
      <c r="BO20" s="66" t="e">
        <f t="shared" si="43"/>
        <v>#DIV/0!</v>
      </c>
      <c r="BP20" s="57" t="e">
        <f>SUM(BI20:BO20)/7</f>
        <v>#DIV/0!</v>
      </c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</row>
    <row r="21" spans="1:251" s="74" customFormat="1" ht="47.25" x14ac:dyDescent="0.25">
      <c r="A21" s="67"/>
      <c r="B21" s="68" t="s">
        <v>29</v>
      </c>
      <c r="C21" s="69" t="s">
        <v>30</v>
      </c>
      <c r="D21" s="41" t="e">
        <f>SUM(L21+T21+AB21+AJ21+AR21)/5</f>
        <v>#DIV/0!</v>
      </c>
      <c r="E21" s="111">
        <f t="shared" ref="E21:K21" si="44">(E17-E15)/E17</f>
        <v>0.99999737151552881</v>
      </c>
      <c r="F21" s="70">
        <f t="shared" si="44"/>
        <v>0.99999746100834241</v>
      </c>
      <c r="G21" s="70">
        <f t="shared" si="44"/>
        <v>0.99999714188209199</v>
      </c>
      <c r="H21" s="70">
        <f t="shared" si="44"/>
        <v>0.99999770372283936</v>
      </c>
      <c r="I21" s="70">
        <f t="shared" si="44"/>
        <v>0.99999693697832914</v>
      </c>
      <c r="J21" s="70">
        <f t="shared" si="44"/>
        <v>0.99999743040685229</v>
      </c>
      <c r="K21" s="70">
        <f t="shared" si="44"/>
        <v>0.99999741836449907</v>
      </c>
      <c r="L21" s="71">
        <f>SUM(E21:K21)/7</f>
        <v>0.99999735198264028</v>
      </c>
      <c r="M21" s="70">
        <f t="shared" ref="M21:S21" si="45">(M17-M15)/M17</f>
        <v>0.99999695214873519</v>
      </c>
      <c r="N21" s="70">
        <f t="shared" si="45"/>
        <v>0.99999723078859593</v>
      </c>
      <c r="O21" s="70">
        <f t="shared" si="45"/>
        <v>0.99999775570272253</v>
      </c>
      <c r="P21" s="70">
        <f t="shared" si="45"/>
        <v>0.99999742938956138</v>
      </c>
      <c r="Q21" s="70">
        <f t="shared" si="45"/>
        <v>0.99999688423743704</v>
      </c>
      <c r="R21" s="70">
        <f t="shared" si="45"/>
        <v>0.99999687792694347</v>
      </c>
      <c r="S21" s="70">
        <f t="shared" si="45"/>
        <v>0.99999801126947296</v>
      </c>
      <c r="T21" s="72">
        <f>SUM(M21:S21)/7</f>
        <v>0.99999730592335279</v>
      </c>
      <c r="U21" s="70">
        <f t="shared" ref="U21:AA21" si="46">(U17-U15)/U17</f>
        <v>0.99999756161855802</v>
      </c>
      <c r="V21" s="70">
        <f t="shared" si="46"/>
        <v>0.99999726775956288</v>
      </c>
      <c r="W21" s="70">
        <f t="shared" si="46"/>
        <v>0.99999733623471154</v>
      </c>
      <c r="X21" s="70">
        <f t="shared" si="46"/>
        <v>0.99999738988580755</v>
      </c>
      <c r="Y21" s="70">
        <f t="shared" si="46"/>
        <v>0.99999758143753303</v>
      </c>
      <c r="Z21" s="70">
        <f t="shared" si="46"/>
        <v>0.99999765478424019</v>
      </c>
      <c r="AA21" s="70">
        <f t="shared" si="46"/>
        <v>0.999997302504817</v>
      </c>
      <c r="AB21" s="73">
        <f>SUM(U21:AA21)/7</f>
        <v>0.99999744203217578</v>
      </c>
      <c r="AC21" s="70">
        <f t="shared" ref="AC21:AI21" si="47">(AC17-AC15)/AC17</f>
        <v>0.9999972409367982</v>
      </c>
      <c r="AD21" s="70">
        <f t="shared" si="47"/>
        <v>0.99999824436275853</v>
      </c>
      <c r="AE21" s="70">
        <f t="shared" si="47"/>
        <v>0.9999977654463521</v>
      </c>
      <c r="AF21" s="70">
        <f t="shared" si="47"/>
        <v>0.99999838254242401</v>
      </c>
      <c r="AG21" s="70">
        <f t="shared" si="47"/>
        <v>0.99999748827863366</v>
      </c>
      <c r="AH21" s="70">
        <f t="shared" si="47"/>
        <v>0.99999785486318216</v>
      </c>
      <c r="AI21" s="70">
        <f t="shared" si="47"/>
        <v>0.99999781757494066</v>
      </c>
      <c r="AJ21" s="73">
        <f>SUM(AC21:AI21)/7</f>
        <v>0.99999782771501278</v>
      </c>
      <c r="AK21" s="70" t="e">
        <f t="shared" ref="AK21:AQ21" si="48">(AK17-AK15)/AK17</f>
        <v>#DIV/0!</v>
      </c>
      <c r="AL21" s="70" t="e">
        <f t="shared" si="48"/>
        <v>#DIV/0!</v>
      </c>
      <c r="AM21" s="70" t="e">
        <f t="shared" si="48"/>
        <v>#DIV/0!</v>
      </c>
      <c r="AN21" s="70" t="e">
        <f t="shared" si="48"/>
        <v>#DIV/0!</v>
      </c>
      <c r="AO21" s="70" t="e">
        <f t="shared" si="48"/>
        <v>#DIV/0!</v>
      </c>
      <c r="AP21" s="70" t="e">
        <f t="shared" si="48"/>
        <v>#DIV/0!</v>
      </c>
      <c r="AQ21" s="70" t="e">
        <f t="shared" si="48"/>
        <v>#DIV/0!</v>
      </c>
      <c r="AR21" s="73" t="e">
        <f>SUM(AK21:AQ21)/7</f>
        <v>#DIV/0!</v>
      </c>
      <c r="AS21" s="70" t="e">
        <f t="shared" ref="AS21:AY21" si="49">(AS17-AS15)/AS17</f>
        <v>#DIV/0!</v>
      </c>
      <c r="AT21" s="70" t="e">
        <f t="shared" si="49"/>
        <v>#DIV/0!</v>
      </c>
      <c r="AU21" s="70" t="e">
        <f t="shared" si="49"/>
        <v>#DIV/0!</v>
      </c>
      <c r="AV21" s="70" t="e">
        <f t="shared" si="49"/>
        <v>#DIV/0!</v>
      </c>
      <c r="AW21" s="70" t="e">
        <f t="shared" si="49"/>
        <v>#DIV/0!</v>
      </c>
      <c r="AX21" s="70" t="e">
        <f t="shared" si="49"/>
        <v>#DIV/0!</v>
      </c>
      <c r="AY21" s="70" t="e">
        <f t="shared" si="49"/>
        <v>#DIV/0!</v>
      </c>
      <c r="AZ21" s="73" t="e">
        <f t="shared" si="32"/>
        <v>#DIV/0!</v>
      </c>
      <c r="BA21" s="70" t="e">
        <f t="shared" ref="BA21:BG21" si="50">(BA17-BA15)/BA17</f>
        <v>#DIV/0!</v>
      </c>
      <c r="BB21" s="70" t="e">
        <f t="shared" si="50"/>
        <v>#DIV/0!</v>
      </c>
      <c r="BC21" s="70" t="e">
        <f t="shared" si="50"/>
        <v>#DIV/0!</v>
      </c>
      <c r="BD21" s="70" t="e">
        <f t="shared" si="50"/>
        <v>#DIV/0!</v>
      </c>
      <c r="BE21" s="70" t="e">
        <f t="shared" si="50"/>
        <v>#DIV/0!</v>
      </c>
      <c r="BF21" s="70" t="e">
        <f t="shared" si="50"/>
        <v>#DIV/0!</v>
      </c>
      <c r="BG21" s="70" t="e">
        <f t="shared" si="50"/>
        <v>#DIV/0!</v>
      </c>
      <c r="BH21" s="73" t="e">
        <f t="shared" si="33"/>
        <v>#DIV/0!</v>
      </c>
      <c r="BI21" s="70" t="e">
        <f t="shared" ref="BI21:BO21" si="51">(BI17-BI15)/BI17</f>
        <v>#DIV/0!</v>
      </c>
      <c r="BJ21" s="70" t="e">
        <f t="shared" si="51"/>
        <v>#DIV/0!</v>
      </c>
      <c r="BK21" s="70" t="e">
        <f t="shared" si="51"/>
        <v>#DIV/0!</v>
      </c>
      <c r="BL21" s="70" t="e">
        <f t="shared" si="51"/>
        <v>#DIV/0!</v>
      </c>
      <c r="BM21" s="70" t="e">
        <f t="shared" si="51"/>
        <v>#DIV/0!</v>
      </c>
      <c r="BN21" s="70" t="e">
        <f t="shared" si="51"/>
        <v>#DIV/0!</v>
      </c>
      <c r="BO21" s="70" t="e">
        <f t="shared" si="51"/>
        <v>#DIV/0!</v>
      </c>
      <c r="BP21" s="73" t="e">
        <f>SUM(BI21:BO21)/7</f>
        <v>#DIV/0!</v>
      </c>
    </row>
    <row r="22" spans="1:251" s="74" customFormat="1" x14ac:dyDescent="0.25">
      <c r="A22" s="67"/>
      <c r="B22" s="68"/>
      <c r="C22" s="69" t="s">
        <v>26</v>
      </c>
      <c r="D22" s="41" t="e">
        <f>SUM(L22+T22+AB22+AJ22+AR22)/5</f>
        <v>#DIV/0!</v>
      </c>
      <c r="E22" s="75">
        <f t="shared" ref="E22:K22" si="52">(E18-E15)/E18</f>
        <v>0.7816091954022989</v>
      </c>
      <c r="F22" s="75">
        <f t="shared" si="52"/>
        <v>0.8044692737430168</v>
      </c>
      <c r="G22" s="75">
        <f t="shared" si="52"/>
        <v>0.78246753246753242</v>
      </c>
      <c r="H22" s="75">
        <f t="shared" si="52"/>
        <v>0.8177676537585421</v>
      </c>
      <c r="I22" s="75">
        <f t="shared" si="52"/>
        <v>0.76190476190476186</v>
      </c>
      <c r="J22" s="75">
        <f t="shared" si="52"/>
        <v>0.79069767441860461</v>
      </c>
      <c r="K22" s="75">
        <f t="shared" si="52"/>
        <v>0.8159203980099502</v>
      </c>
      <c r="L22" s="71">
        <f>SUM(E22:K22)/7</f>
        <v>0.79354806995781524</v>
      </c>
      <c r="M22" s="75">
        <f t="shared" ref="M22:S22" si="53">(M18-M15)/M18</f>
        <v>0.75728155339805825</v>
      </c>
      <c r="N22" s="75">
        <f t="shared" si="53"/>
        <v>0.78640776699029125</v>
      </c>
      <c r="O22" s="75">
        <f t="shared" si="53"/>
        <v>0.8286516853932584</v>
      </c>
      <c r="P22" s="75">
        <f t="shared" si="53"/>
        <v>0.79210526315789476</v>
      </c>
      <c r="Q22" s="75">
        <f t="shared" si="53"/>
        <v>0.75471698113207553</v>
      </c>
      <c r="R22" s="75">
        <f t="shared" si="53"/>
        <v>0.74358974358974361</v>
      </c>
      <c r="S22" s="75">
        <f t="shared" si="53"/>
        <v>0.81707317073170727</v>
      </c>
      <c r="T22" s="72">
        <f>SUM(M22:S22)/7</f>
        <v>0.78283230919900415</v>
      </c>
      <c r="U22" s="75">
        <f t="shared" ref="U22:AA22" si="54">(U18-U15)/U18</f>
        <v>0.80107526881720426</v>
      </c>
      <c r="V22" s="75">
        <f t="shared" si="54"/>
        <v>0.77832512315270941</v>
      </c>
      <c r="W22" s="75">
        <f t="shared" si="54"/>
        <v>0.77531645569620256</v>
      </c>
      <c r="X22" s="75">
        <f t="shared" si="54"/>
        <v>0.79294117647058826</v>
      </c>
      <c r="Y22" s="75">
        <f t="shared" si="54"/>
        <v>0.78378378378378377</v>
      </c>
      <c r="Z22" s="75">
        <f t="shared" si="54"/>
        <v>0.79166666666666663</v>
      </c>
      <c r="AA22" s="75">
        <f t="shared" si="54"/>
        <v>0.78787878787878785</v>
      </c>
      <c r="AB22" s="73">
        <f>SUM(U22:AA22)/7</f>
        <v>0.78728389463799187</v>
      </c>
      <c r="AC22" s="75">
        <f t="shared" ref="AC22:AI22" si="55">(AC18-AC15)/AC18</f>
        <v>0.78606965174129351</v>
      </c>
      <c r="AD22" s="75">
        <f t="shared" si="55"/>
        <v>0.83333333333333337</v>
      </c>
      <c r="AE22" s="75">
        <f t="shared" si="55"/>
        <v>0.79591836734693877</v>
      </c>
      <c r="AF22" s="75">
        <f t="shared" si="55"/>
        <v>0.85467980295566504</v>
      </c>
      <c r="AG22" s="75">
        <f t="shared" si="55"/>
        <v>0.7857142857142857</v>
      </c>
      <c r="AH22" s="75">
        <f t="shared" si="55"/>
        <v>0.76836158192090398</v>
      </c>
      <c r="AI22" s="75">
        <f t="shared" si="55"/>
        <v>0.79141104294478526</v>
      </c>
      <c r="AJ22" s="73">
        <f>SUM(AC22:AI22)/7</f>
        <v>0.80221258085102942</v>
      </c>
      <c r="AK22" s="75" t="e">
        <f t="shared" ref="AK22:AQ22" si="56">(AK18-AK15)/AK18</f>
        <v>#DIV/0!</v>
      </c>
      <c r="AL22" s="75" t="e">
        <f t="shared" si="56"/>
        <v>#DIV/0!</v>
      </c>
      <c r="AM22" s="75" t="e">
        <f t="shared" si="56"/>
        <v>#DIV/0!</v>
      </c>
      <c r="AN22" s="75" t="e">
        <f t="shared" si="56"/>
        <v>#DIV/0!</v>
      </c>
      <c r="AO22" s="75" t="e">
        <f t="shared" si="56"/>
        <v>#DIV/0!</v>
      </c>
      <c r="AP22" s="75" t="e">
        <f t="shared" si="56"/>
        <v>#DIV/0!</v>
      </c>
      <c r="AQ22" s="75" t="e">
        <f t="shared" si="56"/>
        <v>#DIV/0!</v>
      </c>
      <c r="AR22" s="73" t="e">
        <f>SUM(AK22:AQ22)/7</f>
        <v>#DIV/0!</v>
      </c>
      <c r="AS22" s="75" t="e">
        <f t="shared" ref="AS22:AY22" si="57">(AS18-AS15)/AS18</f>
        <v>#DIV/0!</v>
      </c>
      <c r="AT22" s="75" t="e">
        <f t="shared" si="57"/>
        <v>#DIV/0!</v>
      </c>
      <c r="AU22" s="75" t="e">
        <f t="shared" si="57"/>
        <v>#DIV/0!</v>
      </c>
      <c r="AV22" s="75" t="e">
        <f t="shared" si="57"/>
        <v>#DIV/0!</v>
      </c>
      <c r="AW22" s="75" t="e">
        <f t="shared" si="57"/>
        <v>#DIV/0!</v>
      </c>
      <c r="AX22" s="75" t="e">
        <f t="shared" si="57"/>
        <v>#DIV/0!</v>
      </c>
      <c r="AY22" s="75" t="e">
        <f t="shared" si="57"/>
        <v>#DIV/0!</v>
      </c>
      <c r="AZ22" s="73" t="e">
        <f t="shared" si="32"/>
        <v>#DIV/0!</v>
      </c>
      <c r="BA22" s="75" t="e">
        <f t="shared" ref="BA22:BG22" si="58">(BA18-BA15)/BA18</f>
        <v>#DIV/0!</v>
      </c>
      <c r="BB22" s="75" t="e">
        <f t="shared" si="58"/>
        <v>#DIV/0!</v>
      </c>
      <c r="BC22" s="75" t="e">
        <f t="shared" si="58"/>
        <v>#DIV/0!</v>
      </c>
      <c r="BD22" s="75" t="e">
        <f t="shared" si="58"/>
        <v>#DIV/0!</v>
      </c>
      <c r="BE22" s="75" t="e">
        <f t="shared" si="58"/>
        <v>#DIV/0!</v>
      </c>
      <c r="BF22" s="75" t="e">
        <f t="shared" si="58"/>
        <v>#DIV/0!</v>
      </c>
      <c r="BG22" s="75" t="e">
        <f t="shared" si="58"/>
        <v>#DIV/0!</v>
      </c>
      <c r="BH22" s="73" t="e">
        <f t="shared" si="33"/>
        <v>#DIV/0!</v>
      </c>
      <c r="BI22" s="75" t="e">
        <f t="shared" ref="BI22:BO22" si="59">(BI18-BI15)/BI18</f>
        <v>#DIV/0!</v>
      </c>
      <c r="BJ22" s="75" t="e">
        <f t="shared" si="59"/>
        <v>#DIV/0!</v>
      </c>
      <c r="BK22" s="75" t="e">
        <f t="shared" si="59"/>
        <v>#DIV/0!</v>
      </c>
      <c r="BL22" s="75" t="e">
        <f t="shared" si="59"/>
        <v>#DIV/0!</v>
      </c>
      <c r="BM22" s="75" t="e">
        <f t="shared" si="59"/>
        <v>#DIV/0!</v>
      </c>
      <c r="BN22" s="75" t="e">
        <f t="shared" si="59"/>
        <v>#DIV/0!</v>
      </c>
      <c r="BO22" s="75" t="e">
        <f t="shared" si="59"/>
        <v>#DIV/0!</v>
      </c>
      <c r="BP22" s="73" t="e">
        <f>SUM(BI22:BO22)/7</f>
        <v>#DIV/0!</v>
      </c>
    </row>
    <row r="23" spans="1:251" s="74" customFormat="1" ht="16.5" thickBot="1" x14ac:dyDescent="0.3">
      <c r="A23" s="67"/>
      <c r="B23" s="76"/>
      <c r="C23" s="77" t="s">
        <v>27</v>
      </c>
      <c r="D23" s="78" t="e">
        <f>SUM(L23+T23+AB23+AJ23+AR23)/5</f>
        <v>#DIV/0!</v>
      </c>
      <c r="E23" s="79">
        <f t="shared" ref="E23:K23" si="60">(E19-E15)/E19</f>
        <v>0.99954264256312741</v>
      </c>
      <c r="F23" s="79">
        <f t="shared" si="60"/>
        <v>0.99954551947124437</v>
      </c>
      <c r="G23" s="79">
        <f t="shared" si="60"/>
        <v>0.99911969517803179</v>
      </c>
      <c r="H23" s="79">
        <f t="shared" si="60"/>
        <v>0.998991935483871</v>
      </c>
      <c r="I23" s="79">
        <f t="shared" si="60"/>
        <v>0.99948541141357483</v>
      </c>
      <c r="J23" s="79">
        <f t="shared" si="60"/>
        <v>0.99955802732864352</v>
      </c>
      <c r="K23" s="79">
        <f t="shared" si="60"/>
        <v>0.99948110230699105</v>
      </c>
      <c r="L23" s="80">
        <f>SUM(E23:K23)/7</f>
        <v>0.99938919053506914</v>
      </c>
      <c r="M23" s="79">
        <f t="shared" ref="M23:S23" si="61">(M19-M15)/M19</f>
        <v>0.99937214325179569</v>
      </c>
      <c r="N23" s="79">
        <f t="shared" si="61"/>
        <v>0.99942954194811429</v>
      </c>
      <c r="O23" s="79">
        <f t="shared" si="61"/>
        <v>0.99920102687693191</v>
      </c>
      <c r="P23" s="79">
        <f t="shared" si="61"/>
        <v>0.99902317184756539</v>
      </c>
      <c r="Q23" s="79">
        <f t="shared" si="61"/>
        <v>0.99950459205060782</v>
      </c>
      <c r="R23" s="79">
        <f t="shared" si="61"/>
        <v>0.99951295538671348</v>
      </c>
      <c r="S23" s="79">
        <f t="shared" si="61"/>
        <v>0.99967384923137137</v>
      </c>
      <c r="T23" s="81">
        <f>SUM(M23:S23)/7</f>
        <v>0.99938818294187137</v>
      </c>
      <c r="U23" s="79">
        <f t="shared" ref="U23:AA23" si="62">(U19-U15)/U19</f>
        <v>0.99954646302447869</v>
      </c>
      <c r="V23" s="79">
        <f t="shared" si="62"/>
        <v>0.99944535515758082</v>
      </c>
      <c r="W23" s="79">
        <f t="shared" si="62"/>
        <v>0.99915824915824913</v>
      </c>
      <c r="X23" s="79">
        <f t="shared" si="62"/>
        <v>0.99889070969368465</v>
      </c>
      <c r="Y23" s="79">
        <f t="shared" si="62"/>
        <v>0.99963745128251613</v>
      </c>
      <c r="Z23" s="79">
        <f t="shared" si="62"/>
        <v>0.99960600227392971</v>
      </c>
      <c r="AA23" s="79">
        <f t="shared" si="62"/>
        <v>0.99955492821627945</v>
      </c>
      <c r="AB23" s="82">
        <f>SUM(U23:AA23)/7</f>
        <v>0.99940559411524554</v>
      </c>
      <c r="AC23" s="79">
        <f t="shared" ref="AC23:AI23" si="63">(AC19-AC15)/AC19</f>
        <v>0.9994454260546578</v>
      </c>
      <c r="AD23" s="79">
        <f t="shared" si="63"/>
        <v>0.99966291661399742</v>
      </c>
      <c r="AE23" s="79">
        <f t="shared" si="63"/>
        <v>0.99934304171685095</v>
      </c>
      <c r="AF23" s="79">
        <f t="shared" si="63"/>
        <v>0.99934331348433414</v>
      </c>
      <c r="AG23" s="79">
        <f t="shared" si="63"/>
        <v>0.99964835783107109</v>
      </c>
      <c r="AH23" s="79">
        <f t="shared" si="63"/>
        <v>0.999620310604447</v>
      </c>
      <c r="AI23" s="79">
        <f t="shared" si="63"/>
        <v>0.9996442696017912</v>
      </c>
      <c r="AJ23" s="82">
        <f>SUM(AC23:AI23)/7</f>
        <v>0.99952966227244999</v>
      </c>
      <c r="AK23" s="79" t="e">
        <f t="shared" ref="AK23:AQ23" si="64">(AK19-AK15)/AK19</f>
        <v>#DIV/0!</v>
      </c>
      <c r="AL23" s="79" t="e">
        <f t="shared" si="64"/>
        <v>#DIV/0!</v>
      </c>
      <c r="AM23" s="79" t="e">
        <f t="shared" si="64"/>
        <v>#DIV/0!</v>
      </c>
      <c r="AN23" s="79" t="e">
        <f t="shared" si="64"/>
        <v>#DIV/0!</v>
      </c>
      <c r="AO23" s="79" t="e">
        <f t="shared" si="64"/>
        <v>#DIV/0!</v>
      </c>
      <c r="AP23" s="79" t="e">
        <f t="shared" si="64"/>
        <v>#DIV/0!</v>
      </c>
      <c r="AQ23" s="79" t="e">
        <f t="shared" si="64"/>
        <v>#DIV/0!</v>
      </c>
      <c r="AR23" s="82" t="e">
        <f>SUM(AK23:AQ23)/7</f>
        <v>#DIV/0!</v>
      </c>
      <c r="AS23" s="79" t="e">
        <f t="shared" ref="AS23:AY23" si="65">(AS19-AS15)/AS19</f>
        <v>#DIV/0!</v>
      </c>
      <c r="AT23" s="79" t="e">
        <f t="shared" si="65"/>
        <v>#DIV/0!</v>
      </c>
      <c r="AU23" s="79" t="e">
        <f t="shared" si="65"/>
        <v>#DIV/0!</v>
      </c>
      <c r="AV23" s="79" t="e">
        <f t="shared" si="65"/>
        <v>#DIV/0!</v>
      </c>
      <c r="AW23" s="79" t="e">
        <f t="shared" si="65"/>
        <v>#DIV/0!</v>
      </c>
      <c r="AX23" s="79" t="e">
        <f t="shared" si="65"/>
        <v>#DIV/0!</v>
      </c>
      <c r="AY23" s="79" t="e">
        <f t="shared" si="65"/>
        <v>#DIV/0!</v>
      </c>
      <c r="AZ23" s="82" t="e">
        <f t="shared" si="32"/>
        <v>#DIV/0!</v>
      </c>
      <c r="BA23" s="79" t="e">
        <f t="shared" ref="BA23:BG23" si="66">(BA19-BA15)/BA19</f>
        <v>#DIV/0!</v>
      </c>
      <c r="BB23" s="79" t="e">
        <f t="shared" si="66"/>
        <v>#DIV/0!</v>
      </c>
      <c r="BC23" s="79" t="e">
        <f t="shared" si="66"/>
        <v>#DIV/0!</v>
      </c>
      <c r="BD23" s="79" t="e">
        <f t="shared" si="66"/>
        <v>#DIV/0!</v>
      </c>
      <c r="BE23" s="79" t="e">
        <f t="shared" si="66"/>
        <v>#DIV/0!</v>
      </c>
      <c r="BF23" s="79" t="e">
        <f t="shared" si="66"/>
        <v>#DIV/0!</v>
      </c>
      <c r="BG23" s="79" t="e">
        <f t="shared" si="66"/>
        <v>#DIV/0!</v>
      </c>
      <c r="BH23" s="82" t="e">
        <f t="shared" si="33"/>
        <v>#DIV/0!</v>
      </c>
      <c r="BI23" s="79" t="e">
        <f t="shared" ref="BI23:BO23" si="67">(BI19-BI15)/BI19</f>
        <v>#DIV/0!</v>
      </c>
      <c r="BJ23" s="79" t="e">
        <f t="shared" si="67"/>
        <v>#DIV/0!</v>
      </c>
      <c r="BK23" s="79" t="e">
        <f t="shared" si="67"/>
        <v>#DIV/0!</v>
      </c>
      <c r="BL23" s="79" t="e">
        <f t="shared" si="67"/>
        <v>#DIV/0!</v>
      </c>
      <c r="BM23" s="79" t="e">
        <f t="shared" si="67"/>
        <v>#DIV/0!</v>
      </c>
      <c r="BN23" s="79" t="e">
        <f t="shared" si="67"/>
        <v>#DIV/0!</v>
      </c>
      <c r="BO23" s="79" t="e">
        <f t="shared" si="67"/>
        <v>#DIV/0!</v>
      </c>
      <c r="BP23" s="82" t="e">
        <f>SUM(BI23:BO23)/7</f>
        <v>#DIV/0!</v>
      </c>
    </row>
    <row r="24" spans="1:251" s="91" customFormat="1" ht="29.25" customHeight="1" x14ac:dyDescent="0.25">
      <c r="A24" s="83"/>
      <c r="B24" s="84"/>
      <c r="C24" s="84"/>
      <c r="D24" s="85"/>
      <c r="E24" s="86">
        <v>42943</v>
      </c>
      <c r="F24" s="86">
        <v>42944</v>
      </c>
      <c r="G24" s="86">
        <v>42945</v>
      </c>
      <c r="H24" s="86">
        <v>42946</v>
      </c>
      <c r="I24" s="86">
        <v>42947</v>
      </c>
      <c r="J24" s="86">
        <v>42948</v>
      </c>
      <c r="K24" s="86">
        <v>42949</v>
      </c>
      <c r="L24" s="87"/>
      <c r="M24" s="88"/>
      <c r="N24" s="88"/>
      <c r="O24" s="88"/>
      <c r="P24" s="88"/>
      <c r="Q24" s="88"/>
      <c r="R24" s="88"/>
      <c r="S24" s="88"/>
      <c r="T24" s="89"/>
      <c r="U24" s="88"/>
      <c r="V24" s="88"/>
      <c r="W24" s="88"/>
      <c r="X24" s="88"/>
      <c r="Y24" s="88"/>
      <c r="Z24" s="88"/>
      <c r="AA24" s="88"/>
      <c r="AB24" s="90"/>
      <c r="AC24" s="88"/>
      <c r="AD24" s="88"/>
      <c r="AE24" s="88"/>
      <c r="AF24" s="88"/>
      <c r="AG24" s="88"/>
      <c r="AH24" s="88"/>
      <c r="AI24" s="88"/>
      <c r="AJ24" s="90"/>
      <c r="AK24" s="88"/>
      <c r="AL24" s="88"/>
      <c r="AM24" s="88"/>
      <c r="AN24" s="88"/>
      <c r="AO24" s="88"/>
      <c r="AP24" s="88"/>
      <c r="AQ24" s="88"/>
      <c r="AR24" s="90"/>
      <c r="AS24" s="88"/>
      <c r="AT24" s="88"/>
      <c r="AU24" s="88"/>
      <c r="AV24" s="88"/>
      <c r="AW24" s="88"/>
      <c r="AX24" s="88"/>
      <c r="AY24" s="88"/>
      <c r="AZ24" s="90"/>
      <c r="BA24" s="88"/>
      <c r="BB24" s="88"/>
      <c r="BC24" s="88"/>
      <c r="BD24" s="88"/>
      <c r="BE24" s="88"/>
      <c r="BF24" s="88"/>
      <c r="BG24" s="88"/>
      <c r="BH24" s="90"/>
      <c r="BI24" s="88"/>
      <c r="BJ24" s="88"/>
      <c r="BK24" s="88"/>
      <c r="BL24" s="88"/>
      <c r="BM24" s="88"/>
      <c r="BN24" s="88"/>
      <c r="BO24" s="88"/>
      <c r="BP24" s="90"/>
    </row>
    <row r="25" spans="1:251" s="93" customFormat="1" ht="40.5" customHeight="1" x14ac:dyDescent="0.25">
      <c r="A25" s="92"/>
      <c r="C25" s="94" t="s">
        <v>31</v>
      </c>
      <c r="D25" s="95">
        <f>SUM(E25:K25)</f>
        <v>0</v>
      </c>
      <c r="E25" s="96"/>
      <c r="F25" s="96"/>
      <c r="G25" s="96"/>
      <c r="H25" s="96"/>
      <c r="I25" s="96"/>
      <c r="J25" s="96"/>
      <c r="K25" s="96"/>
      <c r="L25" s="97"/>
      <c r="M25" s="98"/>
      <c r="N25" s="98"/>
      <c r="O25" s="98"/>
      <c r="P25" s="98"/>
      <c r="Q25" s="98"/>
      <c r="R25" s="98"/>
      <c r="S25" s="98"/>
      <c r="T25" s="99"/>
      <c r="U25" s="98"/>
      <c r="V25" s="98"/>
      <c r="W25" s="98"/>
      <c r="X25" s="98"/>
      <c r="Y25" s="98"/>
      <c r="Z25" s="98"/>
      <c r="AA25" s="98"/>
      <c r="AC25" s="98"/>
      <c r="AD25" s="98"/>
      <c r="AE25" s="98"/>
      <c r="AF25" s="98"/>
      <c r="AG25" s="98"/>
      <c r="AH25" s="98"/>
      <c r="AI25" s="98"/>
      <c r="AK25" s="98"/>
      <c r="AL25" s="98"/>
      <c r="AM25" s="98"/>
      <c r="AN25" s="98"/>
      <c r="AO25" s="98"/>
      <c r="AP25" s="98"/>
      <c r="AQ25" s="98"/>
      <c r="AS25" s="98"/>
      <c r="AT25" s="98"/>
      <c r="AU25" s="98"/>
      <c r="AV25" s="98"/>
      <c r="AW25" s="98"/>
      <c r="AX25" s="98"/>
      <c r="AY25" s="98"/>
      <c r="BA25" s="98"/>
      <c r="BB25" s="98"/>
      <c r="BC25" s="98"/>
      <c r="BD25" s="98"/>
      <c r="BE25" s="98"/>
      <c r="BF25" s="98"/>
      <c r="BG25" s="98"/>
      <c r="BI25" s="98"/>
      <c r="BJ25" s="98"/>
      <c r="BK25" s="98"/>
      <c r="BL25" s="98"/>
      <c r="BM25" s="98"/>
      <c r="BN25" s="98"/>
      <c r="BO25" s="98"/>
    </row>
    <row r="26" spans="1:251" s="101" customFormat="1" ht="24.75" customHeight="1" x14ac:dyDescent="0.25">
      <c r="A26" s="100"/>
      <c r="D26" s="102"/>
      <c r="E26" s="103"/>
      <c r="J26" s="104" t="s">
        <v>32</v>
      </c>
      <c r="K26" s="105"/>
      <c r="L26" s="106" t="e">
        <f>L17/D25-1</f>
        <v>#DIV/0!</v>
      </c>
      <c r="M26" s="103"/>
      <c r="R26" s="104" t="s">
        <v>33</v>
      </c>
      <c r="S26" s="105"/>
      <c r="T26" s="106">
        <f>T17/L17-1</f>
        <v>2.107501328914041E-2</v>
      </c>
      <c r="U26" s="103"/>
      <c r="Z26" s="104" t="s">
        <v>34</v>
      </c>
      <c r="AA26" s="105"/>
      <c r="AB26" s="106">
        <f>AB17/T17-1</f>
        <v>1.9315571887919214E-2</v>
      </c>
      <c r="AC26" s="103"/>
      <c r="AH26" s="104" t="s">
        <v>35</v>
      </c>
      <c r="AI26" s="105"/>
      <c r="AJ26" s="106">
        <f>AJ17/AB17-1</f>
        <v>7.9861502294525488E-2</v>
      </c>
      <c r="AK26" s="103"/>
      <c r="AP26" s="104" t="s">
        <v>36</v>
      </c>
      <c r="AQ26" s="105"/>
      <c r="AR26" s="106">
        <f>AR17/AJ17-1</f>
        <v>-1</v>
      </c>
      <c r="AS26" s="103"/>
      <c r="AX26" s="104" t="s">
        <v>37</v>
      </c>
      <c r="AY26" s="105"/>
      <c r="AZ26" s="106" t="e">
        <f>AZ17/AR17-1</f>
        <v>#DIV/0!</v>
      </c>
      <c r="BA26" s="103"/>
      <c r="BF26" s="104" t="s">
        <v>38</v>
      </c>
      <c r="BG26" s="105"/>
      <c r="BH26" s="106" t="e">
        <f>BH17/AZ17-1</f>
        <v>#DIV/0!</v>
      </c>
      <c r="BI26" s="103"/>
      <c r="BN26" s="104" t="s">
        <v>39</v>
      </c>
      <c r="BO26" s="105"/>
      <c r="BP26" s="106" t="e">
        <f>BP17/BH17-1</f>
        <v>#DIV/0!</v>
      </c>
    </row>
    <row r="27" spans="1:251" ht="30.75" customHeight="1" x14ac:dyDescent="0.25">
      <c r="J27" s="104"/>
      <c r="K27" s="105"/>
      <c r="L27" s="107"/>
      <c r="R27" s="104" t="s">
        <v>40</v>
      </c>
      <c r="S27" s="105"/>
      <c r="T27" s="108" t="e">
        <f>T17/D25-1</f>
        <v>#DIV/0!</v>
      </c>
      <c r="Z27" s="104" t="s">
        <v>41</v>
      </c>
      <c r="AA27" s="105"/>
      <c r="AB27" s="107" t="e">
        <f>AB17/D25-1</f>
        <v>#DIV/0!</v>
      </c>
      <c r="AH27" s="104" t="s">
        <v>42</v>
      </c>
      <c r="AI27" s="105"/>
      <c r="AJ27" s="107" t="e">
        <f>AJ17/D25-1</f>
        <v>#DIV/0!</v>
      </c>
      <c r="AP27" s="104" t="s">
        <v>43</v>
      </c>
      <c r="AQ27" s="105"/>
      <c r="AR27" s="107" t="e">
        <f>AQ17/D25-1</f>
        <v>#DIV/0!</v>
      </c>
      <c r="AS27" s="12"/>
      <c r="AX27" s="104" t="s">
        <v>44</v>
      </c>
      <c r="AY27" s="105"/>
      <c r="AZ27" s="107" t="e">
        <f>AZ17/D25-1</f>
        <v>#DIV/0!</v>
      </c>
      <c r="BA27" s="12"/>
      <c r="BF27" s="104" t="s">
        <v>45</v>
      </c>
      <c r="BG27" s="105"/>
      <c r="BH27" s="107" t="e">
        <f>BH17/D25-1</f>
        <v>#DIV/0!</v>
      </c>
      <c r="BI27" s="12"/>
      <c r="BN27" s="104" t="s">
        <v>46</v>
      </c>
      <c r="BO27" s="105"/>
      <c r="BP27" s="107" t="e">
        <f>BO17/D25-1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2017-08-03T02:28:30Z</dcterms:created>
  <dcterms:modified xsi:type="dcterms:W3CDTF">2017-08-31T03:43:50Z</dcterms:modified>
</cp:coreProperties>
</file>