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EN474" i="2"/>
  <c r="K422" i="2"/>
  <c r="K502" i="2" s="1"/>
  <c r="M449" i="2"/>
  <c r="EM449" i="2"/>
  <c r="EM422" i="2" s="1"/>
  <c r="EM478" i="2" s="1"/>
  <c r="FV8" i="2" l="1"/>
  <c r="FV7" i="2" s="1"/>
  <c r="IL359" i="2"/>
  <c r="FV182" i="2"/>
  <c r="AC478" i="2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J504" i="2" l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<sst xmlns="http://schemas.openxmlformats.org/spreadsheetml/2006/main" count="1357" uniqueCount="567">
  <si>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</si>
  <si>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</si>
  <si>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</si>
  <si>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</si>
  <si>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</si>
  <si>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</si>
  <si>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</si>
  <si>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</si>
  <si>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</si>
  <si>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</si>
  <si>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</si>
  <si>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</si>
  <si>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</si>
  <si>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</si>
  <si>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</si>
  <si>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</si>
  <si>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</si>
  <si>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</si>
  <si>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</si>
  <si>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</si>
  <si>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</si>
  <si>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</si>
  <si>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</si>
  <si>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</si>
  <si>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</si>
  <si>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</si>
  <si>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</si>
  <si>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</si>
  <si>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</si>
  <si>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</si>
  <si>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</si>
  <si>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</si>
  <si>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</si>
  <si>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</si>
  <si>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</si>
  <si>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</si>
  <si>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</si>
  <si>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</si>
  <si>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</si>
  <si>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</si>
  <si>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</si>
  <si>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</si>
  <si>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</si>
  <si>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</si>
  <si>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</si>
  <si>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</si>
  <si>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</si>
  <si>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</si>
  <si>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</si>
  <si>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</si>
  <si>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</si>
  <si>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</si>
  <si>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</si>
  <si>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</si>
  <si>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</si>
  <si>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</si>
  <si>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</si>
  <si>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</si>
  <si>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</si>
  <si>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</si>
  <si>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</si>
  <si>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</si>
  <si>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</si>
  <si>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</si>
  <si>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</si>
  <si>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</si>
  <si>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</si>
  <si>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</si>
  <si>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</si>
  <si>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</si>
  <si>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</si>
  <si>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</si>
  <si>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</si>
  <si>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</si>
  <si>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</si>
  <si>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</si>
  <si>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</si>
  <si>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</si>
  <si>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</si>
  <si>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</si>
  <si>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</si>
  <si>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</si>
  <si>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</si>
  <si>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</si>
  <si>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</si>
  <si>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</si>
  <si>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</si>
  <si>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</si>
  <si>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</si>
  <si>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</si>
  <si>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</si>
  <si>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</si>
  <si>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</si>
  <si>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</si>
  <si>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</si>
  <si>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</si>
  <si>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</si>
  <si>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</si>
  <si>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</si>
  <si>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</si>
  <si>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</si>
  <si>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</si>
  <si>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</si>
  <si>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</si>
  <si>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</si>
  <si>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</si>
  <si>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</si>
  <si>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</si>
  <si>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</si>
  <si>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</si>
  <si>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</si>
  <si>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</si>
  <si>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</si>
  <si>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</si>
  <si>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</si>
  <si>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</si>
  <si>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</si>
  <si>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</si>
  <si>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</si>
  <si>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</si>
  <si>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</si>
  <si>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</si>
  <si>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</si>
  <si>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</si>
  <si>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</si>
  <si>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</si>
  <si>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</si>
  <si>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</si>
  <si>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</si>
  <si>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</si>
  <si>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</si>
  <si>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</si>
  <si>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</si>
  <si>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</si>
  <si>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</si>
  <si>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</si>
  <si>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</si>
  <si>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</si>
  <si>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</si>
  <si>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</si>
  <si>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</si>
  <si>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</si>
  <si>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</si>
  <si>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</si>
  <si>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</si>
  <si>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</si>
  <si>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</si>
  <si>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</si>
  <si>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</si>
  <si>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</si>
  <si>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</si>
  <si>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</si>
  <si>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</si>
  <si>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</si>
  <si>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</si>
  <si>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</si>
  <si>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</si>
  <si>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</si>
  <si>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</si>
  <si>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</si>
  <si>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</si>
  <si>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</si>
  <si>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</si>
  <si>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</si>
  <si>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</si>
  <si>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</si>
  <si>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</si>
  <si>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</si>
  <si>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</si>
  <si>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</si>
  <si>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</si>
  <si>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</si>
  <si>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</si>
  <si>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</si>
  <si>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</si>
  <si>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</si>
  <si>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</si>
  <si>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</si>
  <si>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</si>
  <si>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</si>
  <si>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</si>
  <si>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</si>
  <si>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</si>
  <si>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</si>
  <si>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</si>
  <si>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</si>
  <si>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</si>
  <si>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</si>
  <si>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</si>
  <si>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</si>
  <si>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</si>
  <si>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</si>
  <si>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</si>
  <si>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</si>
  <si>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</si>
  <si>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</si>
  <si>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</si>
  <si>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</si>
  <si>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</si>
  <si>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</si>
  <si>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</si>
  <si>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</si>
  <si>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</si>
  <si>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</si>
  <si>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</si>
  <si>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</si>
  <si>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</si>
  <si>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</si>
  <si>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</si>
  <si>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</si>
  <si>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</si>
  <si>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</si>
  <si>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</si>
  <si>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</si>
  <si>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</si>
  <si>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</si>
  <si>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</si>
  <si>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</si>
  <si>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</si>
  <si>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</si>
  <si>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</si>
  <si>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</si>
  <si>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</si>
  <si>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</si>
  <si>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</si>
  <si>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</si>
  <si>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</si>
  <si>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</si>
  <si>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</si>
  <si>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</si>
  <si>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</si>
  <si>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</si>
  <si>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</si>
  <si>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</si>
  <si>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</si>
  <si>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</si>
  <si>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</si>
  <si>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</si>
  <si>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</si>
  <si>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</si>
  <si>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</si>
  <si>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</si>
  <si>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</si>
  <si>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</si>
  <si>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</si>
  <si>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</si>
  <si>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</si>
  <si>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</si>
  <si>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</si>
  <si>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</si>
  <si>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</si>
  <si>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</si>
  <si>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</si>
  <si>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</si>
  <si>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</si>
  <si>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</si>
  <si>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</si>
  <si>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</si>
  <si>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</si>
  <si>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</si>
  <si>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</si>
  <si>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</si>
  <si>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</si>
  <si>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</si>
  <si>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</si>
  <si>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</si>
  <si>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</si>
  <si>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</si>
  <si>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</si>
  <si>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</si>
  <si>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</si>
  <si>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</si>
  <si>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</si>
  <si>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</si>
  <si>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</si>
  <si>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</si>
  <si>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</si>
  <si>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</si>
  <si>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</si>
  <si>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</si>
  <si>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</si>
  <si>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</si>
  <si>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</si>
  <si>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</si>
  <si>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</si>
  <si>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</si>
  <si>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</si>
  <si>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</si>
  <si>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</si>
  <si>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</si>
  <si>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</si>
  <si>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</si>
  <si>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</si>
  <si>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</si>
  <si>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</si>
  <si>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</si>
  <si>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</si>
  <si>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</si>
  <si>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</si>
  <si>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</si>
  <si>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</si>
  <si>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</si>
  <si>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</si>
  <si>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</si>
  <si>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</si>
  <si>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</si>
  <si>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</si>
  <si>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</si>
  <si>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</si>
  <si>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</si>
  <si>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</si>
  <si>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</si>
  <si>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</si>
  <si>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</si>
  <si>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</si>
  <si>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</si>
  <si>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</si>
  <si>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</si>
  <si>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</si>
  <si>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</si>
  <si>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</si>
  <si>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</si>
  <si>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</si>
  <si>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</si>
  <si>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</si>
  <si>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</si>
  <si>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</si>
  <si>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</si>
  <si>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</si>
  <si>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</si>
  <si>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</si>
  <si>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</si>
  <si>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</si>
  <si>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</si>
  <si>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</si>
  <si>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</si>
  <si>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</si>
  <si>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</si>
  <si>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</si>
  <si>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</si>
  <si>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</si>
  <si>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</si>
  <si>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</si>
  <si>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</si>
  <si>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</si>
  <si>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</si>
  <si>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</si>
  <si>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</si>
  <si>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</si>
  <si>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</si>
  <si>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</si>
  <si>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</si>
  <si>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</si>
  <si>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</si>
  <si>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</si>
  <si>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</si>
  <si>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</si>
  <si>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</si>
  <si>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</si>
  <si>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</si>
  <si>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</si>
  <si>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</si>
  <si>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</si>
  <si>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</si>
  <si>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</si>
  <si>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</si>
  <si>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</si>
  <si>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</si>
  <si>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</si>
  <si>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</si>
  <si>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</si>
  <si>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</si>
  <si>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</si>
  <si>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</si>
  <si>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</si>
  <si>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</si>
  <si>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</si>
  <si>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</si>
  <si>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</si>
  <si>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</si>
  <si>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</si>
  <si>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</si>
  <si>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</si>
  <si>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</si>
  <si>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</si>
  <si>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</si>
  <si>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</si>
  <si>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</si>
  <si>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</si>
  <si>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</si>
  <si>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</si>
  <si>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</si>
  <si>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</si>
  <si>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</si>
  <si>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</si>
  <si>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</si>
  <si>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</si>
  <si>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</si>
  <si>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</si>
  <si>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</si>
  <si>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</si>
  <si>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</si>
  <si>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</si>
  <si>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</si>
  <si>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</si>
  <si>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</si>
  <si>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</si>
  <si>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</si>
  <si>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</si>
  <si>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</si>
  <si>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</si>
  <si>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</si>
  <si>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</si>
  <si>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</si>
  <si>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</si>
  <si>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</si>
  <si>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</si>
  <si>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</si>
  <si>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</si>
  <si>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</si>
  <si>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</si>
  <si>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</si>
  <si>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</si>
  <si>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</si>
  <si>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</si>
  <si>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</si>
  <si>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</si>
  <si>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</si>
  <si>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</si>
  <si>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</si>
  <si>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</si>
  <si>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</si>
  <si>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</si>
  <si>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</si>
  <si>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</si>
  <si>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</si>
  <si>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</si>
  <si>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</si>
  <si>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</si>
  <si>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</si>
  <si>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</si>
  <si>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</si>
  <si>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</si>
  <si>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</si>
  <si>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</si>
  <si>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</si>
  <si>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</si>
  <si>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</si>
  <si>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</si>
  <si>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</si>
  <si>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</si>
  <si>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</si>
  <si>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</si>
  <si>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</si>
  <si>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</si>
  <si>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</si>
  <si>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</si>
  <si>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</si>
  <si>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</si>
  <si>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</si>
  <si>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</si>
  <si>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</si>
  <si>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</si>
  <si>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</si>
  <si>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</si>
  <si>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</si>
  <si>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</si>
  <si>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</si>
  <si>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</si>
  <si>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</si>
  <si>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</si>
  <si>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</si>
  <si>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</si>
  <si>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</si>
  <si>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</si>
  <si>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</si>
  <si>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</si>
  <si>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</si>
  <si>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</si>
  <si>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</si>
  <si>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</si>
  <si>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</si>
  <si>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</si>
  <si>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</si>
  <si>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</si>
  <si>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</si>
  <si>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</si>
  <si>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</si>
  <si>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</si>
  <si>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</si>
  <si>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</si>
  <si>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</si>
  <si>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</si>
  <si>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</si>
  <si>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</si>
  <si>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</si>
  <si>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</si>
  <si>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</si>
  <si>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</si>
  <si>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</si>
  <si>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</si>
  <si>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</si>
  <si>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</si>
  <si>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</si>
  <si>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</si>
  <si>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</si>
  <si>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</si>
  <si>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</si>
  <si>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</si>
  <si>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</si>
  <si>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</si>
  <si>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</si>
  <si>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</si>
  <si>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</si>
  <si>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</si>
  <si>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</si>
  <si>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</si>
  <si>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</si>
  <si>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</si>
  <si>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</si>
  <si>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</si>
  <si>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</si>
  <si>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</si>
  <si>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</si>
  <si>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</si>
  <si>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</si>
  <si>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</si>
  <si>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</si>
  <si>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</si>
  <si>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</si>
  <si>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</si>
  <si>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</si>
  <si>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</si>
  <si>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</si>
  <si>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</si>
  <si>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</si>
  <si>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</si>
  <si>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</si>
  <si>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</si>
  <si>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</si>
  <si>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</si>
  <si>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</si>
  <si>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</si>
  <si>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Coffee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</si>
  <si>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</si>
  <si>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</si>
  <si>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</si>
  <si>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</si>
  <si>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</si>
  <si>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</si>
  <si>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</si>
  <si>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</si>
  <si>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Les Opera</t>
  </si>
  <si>
    <t>R Hai!Cheese</t>
  </si>
  <si>
    <t>Tiramisu</t>
  </si>
  <si>
    <t>Hai!Cheese</t>
  </si>
  <si>
    <t>SR Honey Marble</t>
  </si>
  <si>
    <t>SR Parmesan Cheese</t>
  </si>
  <si>
    <t>Dasani Mineral Water</t>
  </si>
  <si>
    <t>Jam Biofresh 29g</t>
  </si>
  <si>
    <t>MC Set C (2C,9C,M5,M2)</t>
  </si>
  <si>
    <t>M2 MC Scarlet Snow</t>
  </si>
  <si>
    <t>M3 MC Japanese Azuki Milk</t>
  </si>
  <si>
    <t>M5 MC Tropical Emerald</t>
  </si>
  <si>
    <t>M6 MC Musang King</t>
  </si>
  <si>
    <t>M4 MC Green Tea Apricot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</si>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</sst>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23" activePane="bottomRight" state="frozen"/>
      <selection pane="topRight" activeCell="H1" sqref="H1"/>
      <selection pane="bottomLeft" activeCell="A5" sqref="A5"/>
      <selection pane="bottomRight" activeCell="BZ5" sqref="BZ5:CF132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36</v>
      </c>
      <c r="CC5" s="184">
        <v>28000</v>
      </c>
      <c r="CD5" s="184">
        <v>1008000</v>
      </c>
      <c r="CE5" s="184">
        <v>0</v>
      </c>
      <c r="CF5" s="184">
        <v>1008000</v>
      </c>
    </row>
    <row r="6" spans="1:224" x14ac:dyDescent="0.2">
      <c r="BZ6" s="181">
        <v>1500002</v>
      </c>
      <c r="CA6" s="182" t="s">
        <v>41</v>
      </c>
      <c r="CB6" s="183">
        <v>20</v>
      </c>
      <c r="CC6" s="184">
        <v>19000</v>
      </c>
      <c r="CD6" s="184">
        <v>380000</v>
      </c>
      <c r="CE6" s="184">
        <v>0</v>
      </c>
      <c r="CF6" s="184">
        <v>380000</v>
      </c>
    </row>
    <row r="7" spans="1:224" x14ac:dyDescent="0.2">
      <c r="BZ7" s="181">
        <v>1500003</v>
      </c>
      <c r="CA7" s="182" t="s">
        <v>42</v>
      </c>
      <c r="CB7" s="183">
        <v>10</v>
      </c>
      <c r="CC7" s="184">
        <v>24000</v>
      </c>
      <c r="CD7" s="184">
        <v>240000</v>
      </c>
      <c r="CE7" s="184">
        <v>0</v>
      </c>
      <c r="CF7" s="184">
        <v>240000</v>
      </c>
    </row>
    <row r="8" spans="1:224" x14ac:dyDescent="0.2">
      <c r="BZ8" s="181">
        <v>1500004</v>
      </c>
      <c r="CA8" s="182" t="s">
        <v>43</v>
      </c>
      <c r="CB8" s="183">
        <v>37</v>
      </c>
      <c r="CC8" s="184">
        <v>28000</v>
      </c>
      <c r="CD8" s="184">
        <v>1036000</v>
      </c>
      <c r="CE8" s="184">
        <v>0</v>
      </c>
      <c r="CF8" s="184">
        <v>1036000</v>
      </c>
    </row>
    <row r="9" spans="1:224" ht="22.5" x14ac:dyDescent="0.2">
      <c r="BZ9" s="181">
        <v>1500005</v>
      </c>
      <c r="CA9" s="182" t="s">
        <v>44</v>
      </c>
      <c r="CB9" s="183">
        <v>18</v>
      </c>
      <c r="CC9" s="184">
        <v>34000</v>
      </c>
      <c r="CD9" s="184">
        <v>612000</v>
      </c>
      <c r="CE9" s="184">
        <v>0</v>
      </c>
      <c r="CF9" s="184">
        <v>612000</v>
      </c>
    </row>
    <row r="10" spans="1:224" ht="22.5" x14ac:dyDescent="0.2">
      <c r="BZ10" s="181">
        <v>1500006</v>
      </c>
      <c r="CA10" s="182" t="s">
        <v>45</v>
      </c>
      <c r="CB10" s="183">
        <v>35</v>
      </c>
      <c r="CC10" s="184">
        <v>27000</v>
      </c>
      <c r="CD10" s="184">
        <v>945000</v>
      </c>
      <c r="CE10" s="184">
        <v>0</v>
      </c>
      <c r="CF10" s="184">
        <v>945000</v>
      </c>
    </row>
    <row r="11" spans="1:224" x14ac:dyDescent="0.2">
      <c r="BZ11" s="181">
        <v>1500008</v>
      </c>
      <c r="CA11" s="182" t="s">
        <v>47</v>
      </c>
      <c r="CB11" s="183">
        <v>24</v>
      </c>
      <c r="CC11" s="184">
        <v>22000</v>
      </c>
      <c r="CD11" s="184">
        <v>528000</v>
      </c>
      <c r="CE11" s="184">
        <v>-4400</v>
      </c>
      <c r="CF11" s="184">
        <v>523600</v>
      </c>
    </row>
    <row r="12" spans="1:224" x14ac:dyDescent="0.2">
      <c r="BZ12" s="181">
        <v>1500010</v>
      </c>
      <c r="CA12" s="182" t="s">
        <v>48</v>
      </c>
      <c r="CB12" s="183">
        <v>29</v>
      </c>
      <c r="CC12" s="184">
        <v>20000</v>
      </c>
      <c r="CD12" s="184">
        <v>580000</v>
      </c>
      <c r="CE12" s="184">
        <v>0</v>
      </c>
      <c r="CF12" s="184">
        <v>580000</v>
      </c>
    </row>
    <row r="13" spans="1:224" x14ac:dyDescent="0.2">
      <c r="BZ13" s="181">
        <v>1500013</v>
      </c>
      <c r="CA13" s="182" t="s">
        <v>49</v>
      </c>
      <c r="CB13" s="183">
        <v>31</v>
      </c>
      <c r="CC13" s="184">
        <v>28000</v>
      </c>
      <c r="CD13" s="184">
        <v>868000</v>
      </c>
      <c r="CE13" s="184">
        <v>0</v>
      </c>
      <c r="CF13" s="184">
        <v>868000</v>
      </c>
    </row>
    <row r="14" spans="1:224" x14ac:dyDescent="0.2">
      <c r="BZ14" s="181">
        <v>1500017</v>
      </c>
      <c r="CA14" s="182" t="s">
        <v>50</v>
      </c>
      <c r="CB14" s="183">
        <v>0</v>
      </c>
      <c r="CC14" s="184">
        <v>0</v>
      </c>
      <c r="CD14" s="184">
        <v>0</v>
      </c>
      <c r="CE14" s="184">
        <v>0</v>
      </c>
      <c r="CF14" s="184">
        <v>0</v>
      </c>
    </row>
    <row r="15" spans="1:224" x14ac:dyDescent="0.2">
      <c r="BZ15" s="181">
        <v>1500021</v>
      </c>
      <c r="CA15" s="182" t="s">
        <v>51</v>
      </c>
      <c r="CB15" s="183">
        <v>23</v>
      </c>
      <c r="CC15" s="184">
        <v>19000</v>
      </c>
      <c r="CD15" s="184">
        <v>437000</v>
      </c>
      <c r="CE15" s="184">
        <v>0</v>
      </c>
      <c r="CF15" s="184">
        <v>437000</v>
      </c>
    </row>
    <row r="16" spans="1:224" x14ac:dyDescent="0.2">
      <c r="BZ16" s="181">
        <v>1500022</v>
      </c>
      <c r="CA16" s="182" t="s">
        <v>52</v>
      </c>
      <c r="CB16" s="183">
        <v>24</v>
      </c>
      <c r="CC16" s="184">
        <v>19000</v>
      </c>
      <c r="CD16" s="184">
        <v>456000</v>
      </c>
      <c r="CE16" s="184">
        <v>0</v>
      </c>
      <c r="CF16" s="184">
        <v>456000</v>
      </c>
    </row>
    <row r="17" spans="78:224" x14ac:dyDescent="0.2">
      <c r="BZ17" s="181">
        <v>1500023</v>
      </c>
      <c r="CA17" s="182" t="s">
        <v>53</v>
      </c>
      <c r="CB17" s="183">
        <v>15</v>
      </c>
      <c r="CC17" s="184">
        <v>17000</v>
      </c>
      <c r="CD17" s="184">
        <v>255000</v>
      </c>
      <c r="CE17" s="184">
        <v>0</v>
      </c>
      <c r="CF17" s="184">
        <v>255000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1500026</v>
      </c>
      <c r="CA18" s="182" t="s">
        <v>55</v>
      </c>
      <c r="CB18" s="183">
        <v>23</v>
      </c>
      <c r="CC18" s="184">
        <v>21000</v>
      </c>
      <c r="CD18" s="184">
        <v>483000</v>
      </c>
      <c r="CE18" s="184">
        <v>0</v>
      </c>
      <c r="CF18" s="184">
        <v>483000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1500028</v>
      </c>
      <c r="CA19" s="182" t="s">
        <v>56</v>
      </c>
      <c r="CB19" s="183">
        <v>10</v>
      </c>
      <c r="CC19" s="184">
        <v>21000</v>
      </c>
      <c r="CD19" s="184">
        <v>210000</v>
      </c>
      <c r="CE19" s="184">
        <v>0</v>
      </c>
      <c r="CF19" s="184">
        <v>210000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1500047</v>
      </c>
      <c r="CA20" s="182" t="s">
        <v>57</v>
      </c>
      <c r="CB20" s="183">
        <v>5</v>
      </c>
      <c r="CC20" s="184">
        <v>32000</v>
      </c>
      <c r="CD20" s="184">
        <v>160000</v>
      </c>
      <c r="CE20" s="184">
        <v>0</v>
      </c>
      <c r="CF20" s="184">
        <v>160000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1500081</v>
      </c>
      <c r="CA21" s="182" t="s">
        <v>58</v>
      </c>
      <c r="CB21" s="183">
        <v>23</v>
      </c>
      <c r="CC21" s="184">
        <v>25000</v>
      </c>
      <c r="CD21" s="184">
        <v>575000</v>
      </c>
      <c r="CE21" s="184">
        <v>0</v>
      </c>
      <c r="CF21" s="184">
        <v>575000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1500088</v>
      </c>
      <c r="CA22" s="182" t="s">
        <v>60</v>
      </c>
      <c r="CB22" s="183">
        <v>8</v>
      </c>
      <c r="CC22" s="184">
        <v>21000</v>
      </c>
      <c r="CD22" s="184">
        <v>168000</v>
      </c>
      <c r="CE22" s="184">
        <v>0</v>
      </c>
      <c r="CF22" s="184">
        <v>168000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1500089</v>
      </c>
      <c r="CA23" s="182" t="s">
        <v>61</v>
      </c>
      <c r="CB23" s="183">
        <v>26</v>
      </c>
      <c r="CC23" s="184">
        <v>20000</v>
      </c>
      <c r="CD23" s="184">
        <v>520000</v>
      </c>
      <c r="CE23" s="184">
        <v>0</v>
      </c>
      <c r="CF23" s="184">
        <v>520000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1500134</v>
      </c>
      <c r="CA24" s="182" t="s">
        <v>64</v>
      </c>
      <c r="CB24" s="183">
        <v>12</v>
      </c>
      <c r="CC24" s="184">
        <v>24000</v>
      </c>
      <c r="CD24" s="184">
        <v>288000</v>
      </c>
      <c r="CE24" s="184">
        <v>0</v>
      </c>
      <c r="CF24" s="184">
        <v>288000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1500228</v>
      </c>
      <c r="CA25" s="182" t="s">
        <v>65</v>
      </c>
      <c r="CB25" s="183">
        <v>28</v>
      </c>
      <c r="CC25" s="184">
        <v>18000</v>
      </c>
      <c r="CD25" s="184">
        <v>504000</v>
      </c>
      <c r="CE25" s="184">
        <v>0</v>
      </c>
      <c r="CF25" s="184">
        <v>504000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1500300</v>
      </c>
      <c r="CA26" s="182" t="s">
        <v>67</v>
      </c>
      <c r="CB26" s="183">
        <v>24</v>
      </c>
      <c r="CC26" s="184">
        <v>25000</v>
      </c>
      <c r="CD26" s="184">
        <v>600000</v>
      </c>
      <c r="CE26" s="184">
        <v>0</v>
      </c>
      <c r="CF26" s="184">
        <v>600000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1500301</v>
      </c>
      <c r="CA27" s="182" t="s">
        <v>68</v>
      </c>
      <c r="CB27" s="183">
        <v>26</v>
      </c>
      <c r="CC27" s="184">
        <v>20000</v>
      </c>
      <c r="CD27" s="184">
        <v>520000</v>
      </c>
      <c r="CE27" s="184">
        <v>0</v>
      </c>
      <c r="CF27" s="184">
        <v>520000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1500303</v>
      </c>
      <c r="CA28" s="182" t="s">
        <v>70</v>
      </c>
      <c r="CB28" s="183">
        <v>10</v>
      </c>
      <c r="CC28" s="184">
        <v>20000</v>
      </c>
      <c r="CD28" s="184">
        <v>200000</v>
      </c>
      <c r="CE28" s="184">
        <v>0</v>
      </c>
      <c r="CF28" s="184">
        <v>200000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1500304</v>
      </c>
      <c r="CA29" s="182" t="s">
        <v>71</v>
      </c>
      <c r="CB29" s="183">
        <v>20</v>
      </c>
      <c r="CC29" s="184">
        <v>18000</v>
      </c>
      <c r="CD29" s="184">
        <v>360000</v>
      </c>
      <c r="CE29" s="184">
        <v>0</v>
      </c>
      <c r="CF29" s="184">
        <v>360000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1500327</v>
      </c>
      <c r="CA30" s="182" t="s">
        <v>540</v>
      </c>
      <c r="CB30" s="183">
        <v>10</v>
      </c>
      <c r="CC30" s="184">
        <v>13000</v>
      </c>
      <c r="CD30" s="184">
        <v>130000</v>
      </c>
      <c r="CE30" s="184">
        <v>-13000</v>
      </c>
      <c r="CF30" s="184">
        <v>117000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1500330</v>
      </c>
      <c r="CA31" s="182" t="s">
        <v>541</v>
      </c>
      <c r="CB31" s="183">
        <v>8</v>
      </c>
      <c r="CC31" s="184">
        <v>13000</v>
      </c>
      <c r="CD31" s="184">
        <v>104000</v>
      </c>
      <c r="CE31" s="184">
        <v>-13000</v>
      </c>
      <c r="CF31" s="184">
        <v>91000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1500331</v>
      </c>
      <c r="CA32" s="182" t="s">
        <v>542</v>
      </c>
      <c r="CB32" s="183">
        <v>8</v>
      </c>
      <c r="CC32" s="184">
        <v>13000</v>
      </c>
      <c r="CD32" s="184">
        <v>104000</v>
      </c>
      <c r="CE32" s="184">
        <v>-26000</v>
      </c>
      <c r="CF32" s="184">
        <v>78000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1500376</v>
      </c>
      <c r="CA33" s="182" t="s">
        <v>543</v>
      </c>
      <c r="CB33" s="183">
        <v>8</v>
      </c>
      <c r="CC33" s="184">
        <v>13000</v>
      </c>
      <c r="CD33" s="184">
        <v>104000</v>
      </c>
      <c r="CE33" s="184">
        <v>0</v>
      </c>
      <c r="CF33" s="184">
        <v>104000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1500378</v>
      </c>
      <c r="CA34" s="182" t="s">
        <v>544</v>
      </c>
      <c r="CB34" s="183">
        <v>8</v>
      </c>
      <c r="CC34" s="184">
        <v>13000</v>
      </c>
      <c r="CD34" s="184">
        <v>104000</v>
      </c>
      <c r="CE34" s="184">
        <v>0</v>
      </c>
      <c r="CF34" s="184">
        <v>104000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1502011</v>
      </c>
      <c r="CA35" s="182" t="s">
        <v>85</v>
      </c>
      <c r="CB35" s="183">
        <v>18</v>
      </c>
      <c r="CC35" s="184">
        <v>18000</v>
      </c>
      <c r="CD35" s="184">
        <v>324000</v>
      </c>
      <c r="CE35" s="184">
        <v>0</v>
      </c>
      <c r="CF35" s="184">
        <v>324000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1502012</v>
      </c>
      <c r="CA36" s="182" t="s">
        <v>86</v>
      </c>
      <c r="CB36" s="183">
        <v>8</v>
      </c>
      <c r="CC36" s="184">
        <v>19000</v>
      </c>
      <c r="CD36" s="184">
        <v>152000</v>
      </c>
      <c r="CE36" s="184">
        <v>0</v>
      </c>
      <c r="CF36" s="184">
        <v>152000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1502021</v>
      </c>
      <c r="CA37" s="182" t="s">
        <v>87</v>
      </c>
      <c r="CB37" s="183">
        <v>11</v>
      </c>
      <c r="CC37" s="184">
        <v>22000</v>
      </c>
      <c r="CD37" s="184">
        <v>242000</v>
      </c>
      <c r="CE37" s="184">
        <v>0</v>
      </c>
      <c r="CF37" s="184">
        <v>242000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1503039</v>
      </c>
      <c r="CA38" s="182" t="s">
        <v>525</v>
      </c>
      <c r="CB38" s="183">
        <v>10</v>
      </c>
      <c r="CC38" s="184">
        <v>29000</v>
      </c>
      <c r="CD38" s="184">
        <v>290000</v>
      </c>
      <c r="CE38" s="184">
        <v>-58000</v>
      </c>
      <c r="CF38" s="184">
        <v>232000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1503040</v>
      </c>
      <c r="CA39" s="182" t="s">
        <v>545</v>
      </c>
      <c r="CB39" s="183">
        <v>20</v>
      </c>
      <c r="CC39" s="184">
        <v>32000</v>
      </c>
      <c r="CD39" s="184">
        <v>640000</v>
      </c>
      <c r="CE39" s="184">
        <v>0</v>
      </c>
      <c r="CF39" s="184">
        <v>640000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1503041</v>
      </c>
      <c r="CA40" s="182" t="s">
        <v>546</v>
      </c>
      <c r="CB40" s="183">
        <v>17</v>
      </c>
      <c r="CC40" s="184">
        <v>45000</v>
      </c>
      <c r="CD40" s="184">
        <v>765000</v>
      </c>
      <c r="CE40" s="184">
        <v>0</v>
      </c>
      <c r="CF40" s="184">
        <v>765000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1503042</v>
      </c>
      <c r="CA41" s="182" t="s">
        <v>547</v>
      </c>
      <c r="CB41" s="183">
        <v>18</v>
      </c>
      <c r="CC41" s="184">
        <v>25000</v>
      </c>
      <c r="CD41" s="184">
        <v>450000</v>
      </c>
      <c r="CE41" s="184">
        <v>-50000</v>
      </c>
      <c r="CF41" s="184">
        <v>400000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1510001</v>
      </c>
      <c r="CA42" s="182" t="s">
        <v>94</v>
      </c>
      <c r="CB42" s="183">
        <v>1</v>
      </c>
      <c r="CC42" s="184">
        <v>55000</v>
      </c>
      <c r="CD42" s="184">
        <v>55000</v>
      </c>
      <c r="CE42" s="184">
        <v>0</v>
      </c>
      <c r="CF42" s="184">
        <v>55000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1510002</v>
      </c>
      <c r="CA43" s="182" t="s">
        <v>95</v>
      </c>
      <c r="CB43" s="183">
        <v>3</v>
      </c>
      <c r="CC43" s="184">
        <v>30000</v>
      </c>
      <c r="CD43" s="184">
        <v>90000</v>
      </c>
      <c r="CE43" s="184">
        <v>0</v>
      </c>
      <c r="CF43" s="184">
        <v>90000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1510009</v>
      </c>
      <c r="CA44" s="182" t="s">
        <v>100</v>
      </c>
      <c r="CB44" s="183">
        <v>5</v>
      </c>
      <c r="CC44" s="184">
        <v>30000</v>
      </c>
      <c r="CD44" s="184">
        <v>150000</v>
      </c>
      <c r="CE44" s="184">
        <v>0</v>
      </c>
      <c r="CF44" s="184">
        <v>150000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1510018</v>
      </c>
      <c r="CA45" s="182" t="s">
        <v>101</v>
      </c>
      <c r="CB45" s="183">
        <v>3</v>
      </c>
      <c r="CC45" s="184">
        <v>60000</v>
      </c>
      <c r="CD45" s="184">
        <v>180000</v>
      </c>
      <c r="CE45" s="184">
        <v>0</v>
      </c>
      <c r="CF45" s="184">
        <v>180000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1510021</v>
      </c>
      <c r="CA46" s="182" t="s">
        <v>102</v>
      </c>
      <c r="CB46" s="183">
        <v>5</v>
      </c>
      <c r="CC46" s="184">
        <v>38000</v>
      </c>
      <c r="CD46" s="184">
        <v>190000</v>
      </c>
      <c r="CE46" s="184">
        <v>0</v>
      </c>
      <c r="CF46" s="184">
        <v>190000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1510039</v>
      </c>
      <c r="CA47" s="182" t="s">
        <v>105</v>
      </c>
      <c r="CB47" s="183">
        <v>4</v>
      </c>
      <c r="CC47" s="184">
        <v>30000</v>
      </c>
      <c r="CD47" s="184">
        <v>120000</v>
      </c>
      <c r="CE47" s="184">
        <v>0</v>
      </c>
      <c r="CF47" s="184">
        <v>120000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1510040</v>
      </c>
      <c r="CA48" s="182" t="s">
        <v>106</v>
      </c>
      <c r="CB48" s="183">
        <v>2</v>
      </c>
      <c r="CC48" s="184">
        <v>55000</v>
      </c>
      <c r="CD48" s="184">
        <v>110000</v>
      </c>
      <c r="CE48" s="184">
        <v>0</v>
      </c>
      <c r="CF48" s="184">
        <v>110000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1520001</v>
      </c>
      <c r="CA49" s="182" t="s">
        <v>112</v>
      </c>
      <c r="CB49" s="183">
        <v>5</v>
      </c>
      <c r="CC49" s="184">
        <v>22000</v>
      </c>
      <c r="CD49" s="184">
        <v>110000</v>
      </c>
      <c r="CE49" s="184">
        <v>0</v>
      </c>
      <c r="CF49" s="184">
        <v>110000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1520004</v>
      </c>
      <c r="CA50" s="182" t="s">
        <v>113</v>
      </c>
      <c r="CB50" s="183">
        <v>7</v>
      </c>
      <c r="CC50" s="184">
        <v>22000</v>
      </c>
      <c r="CD50" s="184">
        <v>154000</v>
      </c>
      <c r="CE50" s="184">
        <v>0</v>
      </c>
      <c r="CF50" s="184">
        <v>154000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1520005</v>
      </c>
      <c r="CA51" s="182" t="s">
        <v>114</v>
      </c>
      <c r="CB51" s="183">
        <v>10</v>
      </c>
      <c r="CC51" s="184">
        <v>22000</v>
      </c>
      <c r="CD51" s="184">
        <v>220000</v>
      </c>
      <c r="CE51" s="184">
        <v>0</v>
      </c>
      <c r="CF51" s="184">
        <v>220000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1520020</v>
      </c>
      <c r="CA52" s="182" t="s">
        <v>116</v>
      </c>
      <c r="CB52" s="183">
        <v>17</v>
      </c>
      <c r="CC52" s="184">
        <v>22000</v>
      </c>
      <c r="CD52" s="184">
        <v>374000</v>
      </c>
      <c r="CE52" s="184">
        <v>0</v>
      </c>
      <c r="CF52" s="184">
        <v>374000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1520041</v>
      </c>
      <c r="CA53" s="182" t="s">
        <v>118</v>
      </c>
      <c r="CB53" s="183">
        <v>5</v>
      </c>
      <c r="CC53" s="184">
        <v>29000</v>
      </c>
      <c r="CD53" s="184">
        <v>145000</v>
      </c>
      <c r="CE53" s="184">
        <v>0</v>
      </c>
      <c r="CF53" s="184">
        <v>145000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1520050</v>
      </c>
      <c r="CA54" s="182" t="s">
        <v>548</v>
      </c>
      <c r="CB54" s="183">
        <v>17</v>
      </c>
      <c r="CC54" s="184">
        <v>35000</v>
      </c>
      <c r="CD54" s="184">
        <v>595000</v>
      </c>
      <c r="CE54" s="184">
        <v>0</v>
      </c>
      <c r="CF54" s="184">
        <v>595000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1520051</v>
      </c>
      <c r="CA55" s="182" t="s">
        <v>549</v>
      </c>
      <c r="CB55" s="183">
        <v>42</v>
      </c>
      <c r="CC55" s="184">
        <v>50000</v>
      </c>
      <c r="CD55" s="184">
        <v>2100000</v>
      </c>
      <c r="CE55" s="184">
        <v>0</v>
      </c>
      <c r="CF55" s="184">
        <v>2100000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1520062</v>
      </c>
      <c r="CA56" s="182" t="s">
        <v>494</v>
      </c>
      <c r="CB56" s="183">
        <v>74</v>
      </c>
      <c r="CC56" s="184">
        <v>13000</v>
      </c>
      <c r="CD56" s="184">
        <v>962000</v>
      </c>
      <c r="CE56" s="184">
        <v>0</v>
      </c>
      <c r="CF56" s="184">
        <v>962000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1522009</v>
      </c>
      <c r="CA57" s="182" t="s">
        <v>125</v>
      </c>
      <c r="CB57" s="183">
        <v>18</v>
      </c>
      <c r="CC57" s="184">
        <v>24000</v>
      </c>
      <c r="CD57" s="184">
        <v>432000</v>
      </c>
      <c r="CE57" s="184">
        <v>0</v>
      </c>
      <c r="CF57" s="184">
        <v>432000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1523008</v>
      </c>
      <c r="CA58" s="182" t="s">
        <v>550</v>
      </c>
      <c r="CB58" s="183">
        <v>27</v>
      </c>
      <c r="CC58" s="184">
        <v>13000</v>
      </c>
      <c r="CD58" s="184">
        <v>351000</v>
      </c>
      <c r="CE58" s="184">
        <v>0</v>
      </c>
      <c r="CF58" s="184">
        <v>351000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1523011</v>
      </c>
      <c r="CA59" s="182" t="s">
        <v>495</v>
      </c>
      <c r="CB59" s="183">
        <v>20</v>
      </c>
      <c r="CC59" s="184">
        <v>20000</v>
      </c>
      <c r="CD59" s="184">
        <v>400000</v>
      </c>
      <c r="CE59" s="184">
        <v>0</v>
      </c>
      <c r="CF59" s="184">
        <v>400000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1523012</v>
      </c>
      <c r="CA60" s="182" t="s">
        <v>496</v>
      </c>
      <c r="CB60" s="183">
        <v>20</v>
      </c>
      <c r="CC60" s="184">
        <v>20000</v>
      </c>
      <c r="CD60" s="184">
        <v>400000</v>
      </c>
      <c r="CE60" s="184">
        <v>0</v>
      </c>
      <c r="CF60" s="184">
        <v>400000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1523088</v>
      </c>
      <c r="CA61" s="182" t="s">
        <v>526</v>
      </c>
      <c r="CB61" s="183">
        <v>7</v>
      </c>
      <c r="CC61" s="184">
        <v>25000</v>
      </c>
      <c r="CD61" s="184">
        <v>175000</v>
      </c>
      <c r="CE61" s="184">
        <v>-50000</v>
      </c>
      <c r="CF61" s="184">
        <v>125000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1523089</v>
      </c>
      <c r="CA62" s="182" t="s">
        <v>551</v>
      </c>
      <c r="CB62" s="183">
        <v>6</v>
      </c>
      <c r="CC62" s="184">
        <v>25000</v>
      </c>
      <c r="CD62" s="184">
        <v>150000</v>
      </c>
      <c r="CE62" s="184">
        <v>-50000</v>
      </c>
      <c r="CF62" s="184">
        <v>100000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ht="22.5" x14ac:dyDescent="0.2">
      <c r="BZ63" s="181">
        <v>1532013</v>
      </c>
      <c r="CA63" s="182" t="s">
        <v>126</v>
      </c>
      <c r="CB63" s="183">
        <v>9</v>
      </c>
      <c r="CC63" s="184">
        <v>89000</v>
      </c>
      <c r="CD63" s="184">
        <v>801000</v>
      </c>
      <c r="CE63" s="184">
        <v>0</v>
      </c>
      <c r="CF63" s="184">
        <v>801000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1560002</v>
      </c>
      <c r="CA64" s="182" t="s">
        <v>133</v>
      </c>
      <c r="CB64" s="183">
        <v>4</v>
      </c>
      <c r="CC64" s="184">
        <v>28000</v>
      </c>
      <c r="CD64" s="184">
        <v>112000</v>
      </c>
      <c r="CE64" s="184">
        <v>0</v>
      </c>
      <c r="CF64" s="184">
        <v>112000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1560008</v>
      </c>
      <c r="CA65" s="182" t="s">
        <v>135</v>
      </c>
      <c r="CB65" s="183">
        <v>6</v>
      </c>
      <c r="CC65" s="184">
        <v>28000</v>
      </c>
      <c r="CD65" s="184">
        <v>168000</v>
      </c>
      <c r="CE65" s="184">
        <v>0</v>
      </c>
      <c r="CF65" s="184">
        <v>168000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3500142</v>
      </c>
      <c r="CA66" s="182" t="s">
        <v>552</v>
      </c>
      <c r="CB66" s="183">
        <v>2</v>
      </c>
      <c r="CC66" s="184">
        <v>390000</v>
      </c>
      <c r="CD66" s="184">
        <v>780000</v>
      </c>
      <c r="CE66" s="184">
        <v>0</v>
      </c>
      <c r="CF66" s="184">
        <v>780000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3500144</v>
      </c>
      <c r="CA67" s="182" t="s">
        <v>138</v>
      </c>
      <c r="CB67" s="183">
        <v>1</v>
      </c>
      <c r="CC67" s="184">
        <v>260000</v>
      </c>
      <c r="CD67" s="184">
        <v>260000</v>
      </c>
      <c r="CE67" s="184">
        <v>0</v>
      </c>
      <c r="CF67" s="184">
        <v>260000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3500200</v>
      </c>
      <c r="CA68" s="182" t="s">
        <v>553</v>
      </c>
      <c r="CB68" s="183">
        <v>3</v>
      </c>
      <c r="CC68" s="184">
        <v>280000</v>
      </c>
      <c r="CD68" s="184">
        <v>840000</v>
      </c>
      <c r="CE68" s="184">
        <v>0</v>
      </c>
      <c r="CF68" s="184">
        <v>840000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3510004</v>
      </c>
      <c r="CA69" s="182" t="s">
        <v>142</v>
      </c>
      <c r="CB69" s="183">
        <v>23</v>
      </c>
      <c r="CC69" s="184">
        <v>43000</v>
      </c>
      <c r="CD69" s="184">
        <v>989000</v>
      </c>
      <c r="CE69" s="184">
        <v>0</v>
      </c>
      <c r="CF69" s="184">
        <v>989000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3510011</v>
      </c>
      <c r="CA70" s="182" t="s">
        <v>143</v>
      </c>
      <c r="CB70" s="183">
        <v>4</v>
      </c>
      <c r="CC70" s="184">
        <v>42000</v>
      </c>
      <c r="CD70" s="184">
        <v>168000</v>
      </c>
      <c r="CE70" s="184">
        <v>0</v>
      </c>
      <c r="CF70" s="184">
        <v>168000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3510012</v>
      </c>
      <c r="CA71" s="182" t="s">
        <v>144</v>
      </c>
      <c r="CB71" s="183">
        <v>22</v>
      </c>
      <c r="CC71" s="184">
        <v>43000</v>
      </c>
      <c r="CD71" s="184">
        <v>946000</v>
      </c>
      <c r="CE71" s="184">
        <v>0</v>
      </c>
      <c r="CF71" s="184">
        <v>946000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3510018</v>
      </c>
      <c r="CA72" s="182" t="s">
        <v>554</v>
      </c>
      <c r="CB72" s="183">
        <v>1</v>
      </c>
      <c r="CC72" s="184">
        <v>65000</v>
      </c>
      <c r="CD72" s="184">
        <v>65000</v>
      </c>
      <c r="CE72" s="184">
        <v>0</v>
      </c>
      <c r="CF72" s="184">
        <v>65000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3510067</v>
      </c>
      <c r="CA73" s="182" t="s">
        <v>146</v>
      </c>
      <c r="CB73" s="183">
        <v>9</v>
      </c>
      <c r="CC73" s="184">
        <v>43000</v>
      </c>
      <c r="CD73" s="184">
        <v>387000</v>
      </c>
      <c r="CE73" s="184">
        <v>0</v>
      </c>
      <c r="CF73" s="184">
        <v>387000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3510076</v>
      </c>
      <c r="CA74" s="182" t="s">
        <v>150</v>
      </c>
      <c r="CB74" s="183">
        <v>15</v>
      </c>
      <c r="CC74" s="184">
        <v>45000</v>
      </c>
      <c r="CD74" s="184">
        <v>675000</v>
      </c>
      <c r="CE74" s="184">
        <v>0</v>
      </c>
      <c r="CF74" s="184">
        <v>675000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3510107</v>
      </c>
      <c r="CA75" s="182" t="s">
        <v>555</v>
      </c>
      <c r="CB75" s="183">
        <v>9</v>
      </c>
      <c r="CC75" s="184">
        <v>49000</v>
      </c>
      <c r="CD75" s="184">
        <v>441000</v>
      </c>
      <c r="CE75" s="184">
        <v>0</v>
      </c>
      <c r="CF75" s="184">
        <v>441000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3512008</v>
      </c>
      <c r="CA76" s="182" t="s">
        <v>310</v>
      </c>
      <c r="CB76" s="183">
        <v>10</v>
      </c>
      <c r="CC76" s="184">
        <v>44000</v>
      </c>
      <c r="CD76" s="184">
        <v>440000</v>
      </c>
      <c r="CE76" s="184">
        <v>0</v>
      </c>
      <c r="CF76" s="184">
        <v>440000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3530009</v>
      </c>
      <c r="CA77" s="182" t="s">
        <v>556</v>
      </c>
      <c r="CB77" s="183">
        <v>16</v>
      </c>
      <c r="CC77" s="184">
        <v>20000</v>
      </c>
      <c r="CD77" s="184">
        <v>320000</v>
      </c>
      <c r="CE77" s="184">
        <v>0</v>
      </c>
      <c r="CF77" s="184">
        <v>320000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3530010</v>
      </c>
      <c r="CA78" s="182" t="s">
        <v>153</v>
      </c>
      <c r="CB78" s="183">
        <v>11</v>
      </c>
      <c r="CC78" s="184">
        <v>108000</v>
      </c>
      <c r="CD78" s="184">
        <v>1188000</v>
      </c>
      <c r="CE78" s="184">
        <v>-16200</v>
      </c>
      <c r="CF78" s="184">
        <v>1171800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3530088</v>
      </c>
      <c r="CA79" s="182" t="s">
        <v>557</v>
      </c>
      <c r="CB79" s="183">
        <v>11</v>
      </c>
      <c r="CC79" s="184">
        <v>22000</v>
      </c>
      <c r="CD79" s="184">
        <v>242000</v>
      </c>
      <c r="CE79" s="184">
        <v>0</v>
      </c>
      <c r="CF79" s="184">
        <v>242000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3550002</v>
      </c>
      <c r="CA80" s="182" t="s">
        <v>166</v>
      </c>
      <c r="CB80" s="183">
        <v>12</v>
      </c>
      <c r="CC80" s="184">
        <v>20000</v>
      </c>
      <c r="CD80" s="184">
        <v>240000</v>
      </c>
      <c r="CE80" s="184">
        <v>0</v>
      </c>
      <c r="CF80" s="184">
        <v>240000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3550005</v>
      </c>
      <c r="CA81" s="182" t="s">
        <v>167</v>
      </c>
      <c r="CB81" s="183">
        <v>10</v>
      </c>
      <c r="CC81" s="184">
        <v>20000</v>
      </c>
      <c r="CD81" s="184">
        <v>200000</v>
      </c>
      <c r="CE81" s="184">
        <v>0</v>
      </c>
      <c r="CF81" s="184">
        <v>200000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3550007</v>
      </c>
      <c r="CA82" s="182" t="s">
        <v>168</v>
      </c>
      <c r="CB82" s="183">
        <v>8</v>
      </c>
      <c r="CC82" s="184">
        <v>20000</v>
      </c>
      <c r="CD82" s="184">
        <v>160000</v>
      </c>
      <c r="CE82" s="184">
        <v>0</v>
      </c>
      <c r="CF82" s="184">
        <v>160000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5500044</v>
      </c>
      <c r="CA83" s="182" t="s">
        <v>172</v>
      </c>
      <c r="CB83" s="183">
        <v>2</v>
      </c>
      <c r="CC83" s="184">
        <v>28000</v>
      </c>
      <c r="CD83" s="184">
        <v>56000</v>
      </c>
      <c r="CE83" s="184">
        <v>0</v>
      </c>
      <c r="CF83" s="184">
        <v>56000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5500045</v>
      </c>
      <c r="CA84" s="182" t="s">
        <v>173</v>
      </c>
      <c r="CB84" s="183">
        <v>12</v>
      </c>
      <c r="CC84" s="184">
        <v>30000</v>
      </c>
      <c r="CD84" s="184">
        <v>360000</v>
      </c>
      <c r="CE84" s="184">
        <v>0</v>
      </c>
      <c r="CF84" s="184">
        <v>360000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5500063</v>
      </c>
      <c r="CA85" s="182" t="s">
        <v>394</v>
      </c>
      <c r="CB85" s="183">
        <v>27</v>
      </c>
      <c r="CC85" s="184">
        <v>21000</v>
      </c>
      <c r="CD85" s="184">
        <v>567000</v>
      </c>
      <c r="CE85" s="184">
        <v>0</v>
      </c>
      <c r="CF85" s="184">
        <v>567000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5510070</v>
      </c>
      <c r="CA86" s="182" t="s">
        <v>180</v>
      </c>
      <c r="CB86" s="183">
        <v>43</v>
      </c>
      <c r="CC86" s="184">
        <v>28000</v>
      </c>
      <c r="CD86" s="184">
        <v>1204000</v>
      </c>
      <c r="CE86" s="184">
        <v>-8400</v>
      </c>
      <c r="CF86" s="184">
        <v>1195600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5510072</v>
      </c>
      <c r="CA87" s="182" t="s">
        <v>181</v>
      </c>
      <c r="CB87" s="183">
        <v>8</v>
      </c>
      <c r="CC87" s="184">
        <v>29000</v>
      </c>
      <c r="CD87" s="184">
        <v>232000</v>
      </c>
      <c r="CE87" s="184">
        <v>0</v>
      </c>
      <c r="CF87" s="184">
        <v>232000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5510074</v>
      </c>
      <c r="CA88" s="182" t="s">
        <v>182</v>
      </c>
      <c r="CB88" s="183">
        <v>12</v>
      </c>
      <c r="CC88" s="184">
        <v>30000</v>
      </c>
      <c r="CD88" s="184">
        <v>360000</v>
      </c>
      <c r="CE88" s="184">
        <v>0</v>
      </c>
      <c r="CF88" s="184">
        <v>360000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5510105</v>
      </c>
      <c r="CA89" s="182" t="s">
        <v>183</v>
      </c>
      <c r="CB89" s="183">
        <v>0</v>
      </c>
      <c r="CC89" s="184">
        <v>0</v>
      </c>
      <c r="CD89" s="184">
        <v>0</v>
      </c>
      <c r="CE89" s="184">
        <v>0</v>
      </c>
      <c r="CF89" s="184">
        <v>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5520002</v>
      </c>
      <c r="CA90" s="182" t="s">
        <v>385</v>
      </c>
      <c r="CB90" s="183">
        <v>11</v>
      </c>
      <c r="CC90" s="184">
        <v>34000</v>
      </c>
      <c r="CD90" s="184">
        <v>374000</v>
      </c>
      <c r="CE90" s="184">
        <v>0</v>
      </c>
      <c r="CF90" s="184">
        <v>374000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5520005</v>
      </c>
      <c r="CA91" s="182" t="s">
        <v>391</v>
      </c>
      <c r="CB91" s="183">
        <v>34</v>
      </c>
      <c r="CC91" s="184">
        <v>19000</v>
      </c>
      <c r="CD91" s="184">
        <v>646000</v>
      </c>
      <c r="CE91" s="184">
        <v>-3800</v>
      </c>
      <c r="CF91" s="184">
        <v>642200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5530001</v>
      </c>
      <c r="CA92" s="182" t="s">
        <v>380</v>
      </c>
      <c r="CB92" s="183">
        <v>1</v>
      </c>
      <c r="CC92" s="184">
        <v>46000</v>
      </c>
      <c r="CD92" s="184">
        <v>46000</v>
      </c>
      <c r="CE92" s="184">
        <v>0</v>
      </c>
      <c r="CF92" s="184">
        <v>46000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5530003</v>
      </c>
      <c r="CA93" s="182" t="s">
        <v>399</v>
      </c>
      <c r="CB93" s="183">
        <v>2</v>
      </c>
      <c r="CC93" s="184">
        <v>38000</v>
      </c>
      <c r="CD93" s="184">
        <v>76000</v>
      </c>
      <c r="CE93" s="184">
        <v>0</v>
      </c>
      <c r="CF93" s="184">
        <v>76000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5530008</v>
      </c>
      <c r="CA94" s="182" t="s">
        <v>370</v>
      </c>
      <c r="CB94" s="183">
        <v>12</v>
      </c>
      <c r="CC94" s="184">
        <v>29000</v>
      </c>
      <c r="CD94" s="184">
        <v>348000</v>
      </c>
      <c r="CE94" s="184">
        <v>0</v>
      </c>
      <c r="CF94" s="184">
        <v>348000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5540001</v>
      </c>
      <c r="CA95" s="182" t="s">
        <v>192</v>
      </c>
      <c r="CB95" s="183">
        <v>3</v>
      </c>
      <c r="CC95" s="184">
        <v>20000</v>
      </c>
      <c r="CD95" s="184">
        <v>60000</v>
      </c>
      <c r="CE95" s="184">
        <v>-4000</v>
      </c>
      <c r="CF95" s="184">
        <v>56000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5540008</v>
      </c>
      <c r="CA96" s="182" t="s">
        <v>558</v>
      </c>
      <c r="CB96" s="183">
        <v>50</v>
      </c>
      <c r="CC96" s="184">
        <v>16000</v>
      </c>
      <c r="CD96" s="184">
        <v>800000</v>
      </c>
      <c r="CE96" s="184">
        <v>0</v>
      </c>
      <c r="CF96" s="184">
        <v>800000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5540017</v>
      </c>
      <c r="CA97" s="182" t="s">
        <v>194</v>
      </c>
      <c r="CB97" s="183">
        <v>11</v>
      </c>
      <c r="CC97" s="184">
        <v>25000</v>
      </c>
      <c r="CD97" s="184">
        <v>275000</v>
      </c>
      <c r="CE97" s="184">
        <v>0</v>
      </c>
      <c r="CF97" s="184">
        <v>275000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5540018</v>
      </c>
      <c r="CA98" s="182" t="s">
        <v>195</v>
      </c>
      <c r="CB98" s="183">
        <v>31</v>
      </c>
      <c r="CC98" s="184">
        <v>32000</v>
      </c>
      <c r="CD98" s="184">
        <v>992000</v>
      </c>
      <c r="CE98" s="184">
        <v>-12800</v>
      </c>
      <c r="CF98" s="184">
        <v>979200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5540019</v>
      </c>
      <c r="CA99" s="182" t="s">
        <v>400</v>
      </c>
      <c r="CB99" s="183">
        <v>2</v>
      </c>
      <c r="CC99" s="184">
        <v>39000</v>
      </c>
      <c r="CD99" s="184">
        <v>78000</v>
      </c>
      <c r="CE99" s="184">
        <v>0</v>
      </c>
      <c r="CF99" s="184">
        <v>78000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5540020</v>
      </c>
      <c r="CA100" s="182" t="s">
        <v>196</v>
      </c>
      <c r="CB100" s="183">
        <v>11</v>
      </c>
      <c r="CC100" s="184">
        <v>40000</v>
      </c>
      <c r="CD100" s="184">
        <v>440000</v>
      </c>
      <c r="CE100" s="184">
        <v>0</v>
      </c>
      <c r="CF100" s="184">
        <v>440000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5540030</v>
      </c>
      <c r="CA101" s="182" t="s">
        <v>199</v>
      </c>
      <c r="CB101" s="183">
        <v>1</v>
      </c>
      <c r="CC101" s="184">
        <v>22000</v>
      </c>
      <c r="CD101" s="184">
        <v>22000</v>
      </c>
      <c r="CE101" s="184">
        <v>0</v>
      </c>
      <c r="CF101" s="184">
        <v>22000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5540031</v>
      </c>
      <c r="CA102" s="182" t="s">
        <v>200</v>
      </c>
      <c r="CB102" s="183">
        <v>11</v>
      </c>
      <c r="CC102" s="184">
        <v>22000</v>
      </c>
      <c r="CD102" s="184">
        <v>242000</v>
      </c>
      <c r="CE102" s="184">
        <v>0</v>
      </c>
      <c r="CF102" s="184">
        <v>242000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5540032</v>
      </c>
      <c r="CA103" s="182" t="s">
        <v>201</v>
      </c>
      <c r="CB103" s="183">
        <v>2</v>
      </c>
      <c r="CC103" s="184">
        <v>18000</v>
      </c>
      <c r="CD103" s="184">
        <v>36000</v>
      </c>
      <c r="CE103" s="184">
        <v>0</v>
      </c>
      <c r="CF103" s="184">
        <v>36000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5540033</v>
      </c>
      <c r="CA104" s="182" t="s">
        <v>202</v>
      </c>
      <c r="CB104" s="183">
        <v>5</v>
      </c>
      <c r="CC104" s="184">
        <v>18000</v>
      </c>
      <c r="CD104" s="184">
        <v>90000</v>
      </c>
      <c r="CE104" s="184">
        <v>0</v>
      </c>
      <c r="CF104" s="184">
        <v>90000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7520023</v>
      </c>
      <c r="CA105" s="182" t="s">
        <v>559</v>
      </c>
      <c r="CB105" s="183">
        <v>6</v>
      </c>
      <c r="CC105" s="184">
        <v>20000</v>
      </c>
      <c r="CD105" s="184">
        <v>120000</v>
      </c>
      <c r="CE105" s="184">
        <v>0</v>
      </c>
      <c r="CF105" s="184">
        <v>120000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7550006</v>
      </c>
      <c r="CA106" s="182" t="s">
        <v>207</v>
      </c>
      <c r="CB106" s="183">
        <v>2</v>
      </c>
      <c r="CC106" s="184">
        <v>12000</v>
      </c>
      <c r="CD106" s="184">
        <v>24000</v>
      </c>
      <c r="CE106" s="184">
        <v>0</v>
      </c>
      <c r="CF106" s="184">
        <v>24000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7550007</v>
      </c>
      <c r="CA107" s="182" t="s">
        <v>208</v>
      </c>
      <c r="CB107" s="183">
        <v>1</v>
      </c>
      <c r="CC107" s="184">
        <v>9000</v>
      </c>
      <c r="CD107" s="184">
        <v>9000</v>
      </c>
      <c r="CE107" s="184">
        <v>0</v>
      </c>
      <c r="CF107" s="184">
        <v>9000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7550016</v>
      </c>
      <c r="CA108" s="182" t="s">
        <v>215</v>
      </c>
      <c r="CB108" s="183">
        <v>3</v>
      </c>
      <c r="CC108" s="184">
        <v>14000</v>
      </c>
      <c r="CD108" s="184">
        <v>42000</v>
      </c>
      <c r="CE108" s="184">
        <v>0</v>
      </c>
      <c r="CF108" s="184">
        <v>42000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7550017</v>
      </c>
      <c r="CA109" s="182" t="s">
        <v>216</v>
      </c>
      <c r="CB109" s="183">
        <v>1</v>
      </c>
      <c r="CC109" s="184">
        <v>14000</v>
      </c>
      <c r="CD109" s="184">
        <v>14000</v>
      </c>
      <c r="CE109" s="184">
        <v>0</v>
      </c>
      <c r="CF109" s="184">
        <v>14000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7550019</v>
      </c>
      <c r="CA110" s="182" t="s">
        <v>217</v>
      </c>
      <c r="CB110" s="183">
        <v>11</v>
      </c>
      <c r="CC110" s="184">
        <v>14000</v>
      </c>
      <c r="CD110" s="184">
        <v>154000</v>
      </c>
      <c r="CE110" s="184">
        <v>0</v>
      </c>
      <c r="CF110" s="184">
        <v>154000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>
        <v>7550026</v>
      </c>
      <c r="CA111" s="182" t="s">
        <v>219</v>
      </c>
      <c r="CB111" s="183">
        <v>11</v>
      </c>
      <c r="CC111" s="184">
        <v>26000</v>
      </c>
      <c r="CD111" s="184">
        <v>286000</v>
      </c>
      <c r="CE111" s="184">
        <v>0</v>
      </c>
      <c r="CF111" s="184">
        <v>286000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>
        <v>7560084</v>
      </c>
      <c r="CA112" s="182" t="s">
        <v>483</v>
      </c>
      <c r="CB112" s="183">
        <v>22</v>
      </c>
      <c r="CC112" s="184">
        <v>50000</v>
      </c>
      <c r="CD112" s="184">
        <v>1100000</v>
      </c>
      <c r="CE112" s="184">
        <v>0</v>
      </c>
      <c r="CF112" s="184">
        <v>1100000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>
        <v>7560085</v>
      </c>
      <c r="CA113" s="182" t="s">
        <v>484</v>
      </c>
      <c r="CB113" s="183">
        <v>4</v>
      </c>
      <c r="CC113" s="184">
        <v>80000</v>
      </c>
      <c r="CD113" s="184">
        <v>320000</v>
      </c>
      <c r="CE113" s="184">
        <v>0</v>
      </c>
      <c r="CF113" s="184">
        <v>320000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>
        <v>7560086</v>
      </c>
      <c r="CA114" s="182" t="s">
        <v>485</v>
      </c>
      <c r="CB114" s="183">
        <v>0</v>
      </c>
      <c r="CC114" s="184">
        <v>0</v>
      </c>
      <c r="CD114" s="184">
        <v>0</v>
      </c>
      <c r="CE114" s="184">
        <v>0</v>
      </c>
      <c r="CF114" s="184">
        <v>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>
        <v>8500005</v>
      </c>
      <c r="CA115" s="182" t="s">
        <v>337</v>
      </c>
      <c r="CB115" s="183">
        <v>3</v>
      </c>
      <c r="CC115" s="184">
        <v>135000</v>
      </c>
      <c r="CD115" s="184">
        <v>405000</v>
      </c>
      <c r="CE115" s="184">
        <v>-40500</v>
      </c>
      <c r="CF115" s="184">
        <v>364500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>
        <v>8500008</v>
      </c>
      <c r="CA116" s="182" t="s">
        <v>331</v>
      </c>
      <c r="CB116" s="183">
        <v>2</v>
      </c>
      <c r="CC116" s="184">
        <v>149000</v>
      </c>
      <c r="CD116" s="184">
        <v>298000</v>
      </c>
      <c r="CE116" s="184">
        <v>0</v>
      </c>
      <c r="CF116" s="184">
        <v>298000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>
        <v>8500009</v>
      </c>
      <c r="CA117" s="182" t="s">
        <v>332</v>
      </c>
      <c r="CB117" s="183">
        <v>2</v>
      </c>
      <c r="CC117" s="184">
        <v>139000</v>
      </c>
      <c r="CD117" s="184">
        <v>278000</v>
      </c>
      <c r="CE117" s="184">
        <v>0</v>
      </c>
      <c r="CF117" s="184">
        <v>278000</v>
      </c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ht="22.5" x14ac:dyDescent="0.2">
      <c r="BZ118" s="181">
        <v>8500011</v>
      </c>
      <c r="CA118" s="182" t="s">
        <v>334</v>
      </c>
      <c r="CB118" s="183">
        <v>2</v>
      </c>
      <c r="CC118" s="184">
        <v>119000</v>
      </c>
      <c r="CD118" s="184">
        <v>238000</v>
      </c>
      <c r="CE118" s="184">
        <v>-35700</v>
      </c>
      <c r="CF118" s="184">
        <v>202300</v>
      </c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ht="22.5" x14ac:dyDescent="0.2">
      <c r="BZ119" s="181">
        <v>8500012</v>
      </c>
      <c r="CA119" s="182" t="s">
        <v>336</v>
      </c>
      <c r="CB119" s="183">
        <v>3</v>
      </c>
      <c r="CC119" s="184">
        <v>125000</v>
      </c>
      <c r="CD119" s="184">
        <v>375000</v>
      </c>
      <c r="CE119" s="184">
        <v>-37500</v>
      </c>
      <c r="CF119" s="184">
        <v>337500</v>
      </c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>
        <v>8500031</v>
      </c>
      <c r="CA120" s="182" t="s">
        <v>333</v>
      </c>
      <c r="CB120" s="183">
        <v>1</v>
      </c>
      <c r="CC120" s="184">
        <v>135000</v>
      </c>
      <c r="CD120" s="184">
        <v>135000</v>
      </c>
      <c r="CE120" s="184">
        <v>0</v>
      </c>
      <c r="CF120" s="184">
        <v>135000</v>
      </c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>
        <v>8500035</v>
      </c>
      <c r="CA121" s="182" t="s">
        <v>345</v>
      </c>
      <c r="CB121" s="183">
        <v>1</v>
      </c>
      <c r="CC121" s="184">
        <v>175000</v>
      </c>
      <c r="CD121" s="184">
        <v>175000</v>
      </c>
      <c r="CE121" s="184">
        <v>0</v>
      </c>
      <c r="CF121" s="184">
        <v>175000</v>
      </c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>
        <v>8500036</v>
      </c>
      <c r="CA122" s="182" t="s">
        <v>346</v>
      </c>
      <c r="CB122" s="183">
        <v>2</v>
      </c>
      <c r="CC122" s="184">
        <v>165000</v>
      </c>
      <c r="CD122" s="184">
        <v>330000</v>
      </c>
      <c r="CE122" s="184">
        <v>0</v>
      </c>
      <c r="CF122" s="184">
        <v>330000</v>
      </c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ht="22.5" x14ac:dyDescent="0.2">
      <c r="BZ123" s="181">
        <v>8500038</v>
      </c>
      <c r="CA123" s="182" t="s">
        <v>349</v>
      </c>
      <c r="CB123" s="183">
        <v>1</v>
      </c>
      <c r="CC123" s="184">
        <v>149000</v>
      </c>
      <c r="CD123" s="184">
        <v>149000</v>
      </c>
      <c r="CE123" s="184">
        <v>0</v>
      </c>
      <c r="CF123" s="184">
        <v>149000</v>
      </c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>
        <v>8500041</v>
      </c>
      <c r="CA124" s="182" t="s">
        <v>351</v>
      </c>
      <c r="CB124" s="183">
        <v>1</v>
      </c>
      <c r="CC124" s="184">
        <v>155000</v>
      </c>
      <c r="CD124" s="184">
        <v>155000</v>
      </c>
      <c r="CE124" s="184">
        <v>0</v>
      </c>
      <c r="CF124" s="184">
        <v>155000</v>
      </c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>
        <v>8500048</v>
      </c>
      <c r="CA125" s="182" t="s">
        <v>560</v>
      </c>
      <c r="CB125" s="183">
        <v>4</v>
      </c>
      <c r="CC125" s="184">
        <v>600000</v>
      </c>
      <c r="CD125" s="184">
        <v>2400000</v>
      </c>
      <c r="CE125" s="184">
        <v>0</v>
      </c>
      <c r="CF125" s="184">
        <v>2400000</v>
      </c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>
        <v>8500050</v>
      </c>
      <c r="CA126" s="182" t="s">
        <v>355</v>
      </c>
      <c r="CB126" s="183">
        <v>5</v>
      </c>
      <c r="CC126" s="184">
        <v>168000</v>
      </c>
      <c r="CD126" s="184">
        <v>840000</v>
      </c>
      <c r="CE126" s="184">
        <v>0</v>
      </c>
      <c r="CF126" s="184">
        <v>840000</v>
      </c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>
        <v>8500052</v>
      </c>
      <c r="CA127" s="182" t="s">
        <v>561</v>
      </c>
      <c r="CB127" s="183">
        <v>1</v>
      </c>
      <c r="CC127" s="184">
        <v>158000</v>
      </c>
      <c r="CD127" s="184">
        <v>158000</v>
      </c>
      <c r="CE127" s="184">
        <v>0</v>
      </c>
      <c r="CF127" s="184">
        <v>158000</v>
      </c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ht="22.5" x14ac:dyDescent="0.2">
      <c r="BZ128" s="181">
        <v>8500053</v>
      </c>
      <c r="CA128" s="182" t="s">
        <v>562</v>
      </c>
      <c r="CB128" s="183">
        <v>3</v>
      </c>
      <c r="CC128" s="184">
        <v>158000</v>
      </c>
      <c r="CD128" s="184">
        <v>474000</v>
      </c>
      <c r="CE128" s="184">
        <v>0</v>
      </c>
      <c r="CF128" s="184">
        <v>474000</v>
      </c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>
        <v>8500054</v>
      </c>
      <c r="CA129" s="182" t="s">
        <v>563</v>
      </c>
      <c r="CB129" s="183">
        <v>3</v>
      </c>
      <c r="CC129" s="184">
        <v>168000</v>
      </c>
      <c r="CD129" s="184">
        <v>504000</v>
      </c>
      <c r="CE129" s="184">
        <v>0</v>
      </c>
      <c r="CF129" s="184">
        <v>504000</v>
      </c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>
        <v>8500055</v>
      </c>
      <c r="CA130" s="182" t="s">
        <v>564</v>
      </c>
      <c r="CB130" s="183">
        <v>1</v>
      </c>
      <c r="CC130" s="184">
        <v>168000</v>
      </c>
      <c r="CD130" s="184">
        <v>168000</v>
      </c>
      <c r="CE130" s="184">
        <v>0</v>
      </c>
      <c r="CF130" s="184">
        <v>168000</v>
      </c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>
        <v>8500056</v>
      </c>
      <c r="CA131" s="182" t="s">
        <v>565</v>
      </c>
      <c r="CB131" s="183">
        <v>5</v>
      </c>
      <c r="CC131" s="184">
        <v>158000</v>
      </c>
      <c r="CD131" s="184">
        <v>790000</v>
      </c>
      <c r="CE131" s="184">
        <v>-47400</v>
      </c>
      <c r="CF131" s="184">
        <v>742600</v>
      </c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5"/>
      <c r="CA132" s="185"/>
      <c r="CB132" s="186">
        <v>1537</v>
      </c>
      <c r="CC132" s="185"/>
      <c r="CD132" s="187">
        <v>49472000</v>
      </c>
      <c r="CE132" s="187">
        <v>-470700</v>
      </c>
      <c r="CF132" s="187">
        <v>49001300</v>
      </c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8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4</v>
      </c>
      <c r="CC5" s="184">
        <v>0</v>
      </c>
      <c r="CD5" s="184">
        <v>0</v>
      </c>
    </row>
    <row r="6" spans="1:224" x14ac:dyDescent="0.2">
      <c r="BZ6" s="181">
        <v>1500003</v>
      </c>
      <c r="CA6" s="182" t="s">
        <v>42</v>
      </c>
      <c r="CB6" s="183">
        <v>10</v>
      </c>
      <c r="CC6" s="184">
        <v>0</v>
      </c>
      <c r="CD6" s="184">
        <v>0</v>
      </c>
    </row>
    <row r="7" spans="1:224" x14ac:dyDescent="0.2">
      <c r="BZ7" s="181">
        <v>1500004</v>
      </c>
      <c r="CA7" s="182" t="s">
        <v>43</v>
      </c>
      <c r="CB7" s="183">
        <v>3</v>
      </c>
      <c r="CC7" s="184">
        <v>0</v>
      </c>
      <c r="CD7" s="184">
        <v>0</v>
      </c>
    </row>
    <row r="8" spans="1:224" ht="22.5" x14ac:dyDescent="0.2">
      <c r="BZ8" s="181">
        <v>1500006</v>
      </c>
      <c r="CA8" s="182" t="s">
        <v>45</v>
      </c>
      <c r="CB8" s="183">
        <v>4</v>
      </c>
      <c r="CC8" s="184">
        <v>0</v>
      </c>
      <c r="CD8" s="184">
        <v>0</v>
      </c>
    </row>
    <row r="9" spans="1:224" x14ac:dyDescent="0.2">
      <c r="BZ9" s="181">
        <v>1500008</v>
      </c>
      <c r="CA9" s="182" t="s">
        <v>47</v>
      </c>
      <c r="CB9" s="183">
        <v>3</v>
      </c>
      <c r="CC9" s="184">
        <v>0</v>
      </c>
      <c r="CD9" s="184">
        <v>0</v>
      </c>
    </row>
    <row r="10" spans="1:224" x14ac:dyDescent="0.2">
      <c r="BZ10" s="181">
        <v>1500010</v>
      </c>
      <c r="CA10" s="182" t="s">
        <v>48</v>
      </c>
      <c r="CB10" s="183">
        <v>2</v>
      </c>
      <c r="CC10" s="184">
        <v>0</v>
      </c>
      <c r="CD10" s="184">
        <v>0</v>
      </c>
    </row>
    <row r="11" spans="1:224" x14ac:dyDescent="0.2">
      <c r="BZ11" s="181">
        <v>1500013</v>
      </c>
      <c r="CA11" s="182" t="s">
        <v>49</v>
      </c>
      <c r="CB11" s="183">
        <v>1</v>
      </c>
      <c r="CC11" s="184">
        <v>0</v>
      </c>
      <c r="CD11" s="184">
        <v>0</v>
      </c>
    </row>
    <row r="12" spans="1:224" x14ac:dyDescent="0.2">
      <c r="BZ12" s="181">
        <v>1500022</v>
      </c>
      <c r="CA12" s="182" t="s">
        <v>52</v>
      </c>
      <c r="CB12" s="183">
        <v>4</v>
      </c>
      <c r="CC12" s="184">
        <v>0</v>
      </c>
      <c r="CD12" s="184">
        <v>0</v>
      </c>
    </row>
    <row r="13" spans="1:224" x14ac:dyDescent="0.2">
      <c r="BZ13" s="181">
        <v>1500023</v>
      </c>
      <c r="CA13" s="182" t="s">
        <v>53</v>
      </c>
      <c r="CB13" s="183">
        <v>1</v>
      </c>
      <c r="CC13" s="184">
        <v>0</v>
      </c>
      <c r="CD13" s="184">
        <v>0</v>
      </c>
    </row>
    <row r="14" spans="1:224" x14ac:dyDescent="0.2">
      <c r="BZ14" s="181">
        <v>1500026</v>
      </c>
      <c r="CA14" s="182" t="s">
        <v>55</v>
      </c>
      <c r="CB14" s="183">
        <v>5</v>
      </c>
      <c r="CC14" s="184">
        <v>0</v>
      </c>
      <c r="CD14" s="184">
        <v>0</v>
      </c>
    </row>
    <row r="15" spans="1:224" x14ac:dyDescent="0.2">
      <c r="BZ15" s="181">
        <v>1500081</v>
      </c>
      <c r="CA15" s="182" t="s">
        <v>58</v>
      </c>
      <c r="CB15" s="183">
        <v>7</v>
      </c>
      <c r="CC15" s="184">
        <v>0</v>
      </c>
      <c r="CD15" s="184">
        <v>0</v>
      </c>
    </row>
    <row r="16" spans="1:224" x14ac:dyDescent="0.2">
      <c r="BZ16" s="181">
        <v>1500088</v>
      </c>
      <c r="CA16" s="182" t="s">
        <v>60</v>
      </c>
      <c r="CB16" s="183">
        <v>2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1500089</v>
      </c>
      <c r="CA17" s="182" t="s">
        <v>61</v>
      </c>
      <c r="CB17" s="183">
        <v>6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1500134</v>
      </c>
      <c r="CA18" s="182" t="s">
        <v>64</v>
      </c>
      <c r="CB18" s="183">
        <v>6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1500300</v>
      </c>
      <c r="CA19" s="182" t="s">
        <v>67</v>
      </c>
      <c r="CB19" s="183">
        <v>2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1502011</v>
      </c>
      <c r="CA20" s="182" t="s">
        <v>85</v>
      </c>
      <c r="CB20" s="183">
        <v>2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1502021</v>
      </c>
      <c r="CA21" s="182" t="s">
        <v>87</v>
      </c>
      <c r="CB21" s="183">
        <v>7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1503041</v>
      </c>
      <c r="CA22" s="182" t="s">
        <v>546</v>
      </c>
      <c r="CB22" s="183">
        <v>3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1520020</v>
      </c>
      <c r="CA23" s="182" t="s">
        <v>116</v>
      </c>
      <c r="CB23" s="183">
        <v>3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>
        <v>1520050</v>
      </c>
      <c r="CA24" s="182" t="s">
        <v>548</v>
      </c>
      <c r="CB24" s="183">
        <v>3</v>
      </c>
      <c r="CC24" s="184">
        <v>0</v>
      </c>
      <c r="CD24" s="184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>
        <v>1523088</v>
      </c>
      <c r="CA25" s="182" t="s">
        <v>526</v>
      </c>
      <c r="CB25" s="183">
        <v>1</v>
      </c>
      <c r="CC25" s="184">
        <v>0</v>
      </c>
      <c r="CD25" s="184">
        <v>0</v>
      </c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>
        <v>1523089</v>
      </c>
      <c r="CA26" s="182" t="s">
        <v>551</v>
      </c>
      <c r="CB26" s="183">
        <v>6</v>
      </c>
      <c r="CC26" s="184">
        <v>0</v>
      </c>
      <c r="CD26" s="184">
        <v>0</v>
      </c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>
        <v>3510076</v>
      </c>
      <c r="CA27" s="182" t="s">
        <v>150</v>
      </c>
      <c r="CB27" s="183">
        <v>1</v>
      </c>
      <c r="CC27" s="184">
        <v>0</v>
      </c>
      <c r="CD27" s="184">
        <v>0</v>
      </c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5"/>
      <c r="CA28" s="237" t="s">
        <v>566</v>
      </c>
      <c r="CB28" s="186">
        <v>86</v>
      </c>
      <c r="CC28" s="187">
        <v>0</v>
      </c>
      <c r="CD28" s="187">
        <v>0</v>
      </c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109" activePane="bottomRight" state="frozen"/>
      <selection pane="topRight" activeCell="F1" sqref="F1"/>
      <selection pane="bottomLeft" activeCell="A7" sqref="A7"/>
      <selection pane="bottomRight" activeCell="K121" sqref="K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21925600</v>
      </c>
      <c r="K7" s="60">
        <f>+K8+K108+K134+K144</f>
        <v>946</v>
      </c>
      <c r="L7" s="60">
        <f>+L8+L108+L134+L144</f>
        <v>85</v>
      </c>
      <c r="M7" s="123">
        <f t="shared" ref="M7:M8" si="0">L7/K7</f>
        <v>8.9852008456659624E-2</v>
      </c>
      <c r="N7" s="95">
        <f>+N8+N108+N134+N144</f>
        <v>21925600</v>
      </c>
      <c r="O7" s="60">
        <f>+O8+O108+O134+O144</f>
        <v>946</v>
      </c>
      <c r="P7" s="60">
        <f>+P8+P108+P134+P144</f>
        <v>85</v>
      </c>
      <c r="Q7" s="96">
        <f t="shared" ref="Q7:Q8" si="1">P7/O7</f>
        <v>8.9852008456659624E-2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21925600</v>
      </c>
      <c r="BG7" s="60">
        <f>+BG8+BG108+BG134+BG144</f>
        <v>946</v>
      </c>
      <c r="BH7" s="60">
        <f>+BH8+BH108+BH134+BH144</f>
        <v>85</v>
      </c>
      <c r="BI7" s="49">
        <f t="shared" ref="BI7:BI8" si="12">BH7/BG7</f>
        <v>8.9852008456659624E-2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21925600</v>
      </c>
      <c r="EN7" s="60">
        <f t="shared" si="33"/>
        <v>21925600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21925600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946</v>
      </c>
      <c r="FV7" s="60">
        <f t="shared" si="34"/>
        <v>946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946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85</v>
      </c>
      <c r="HD7" s="60">
        <f t="shared" si="35"/>
        <v>85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85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1031</v>
      </c>
      <c r="IL7" s="60">
        <f t="shared" si="36"/>
        <v>1031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1031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15177600</v>
      </c>
      <c r="K8" s="61">
        <f>SUM(K9:K107)</f>
        <v>661</v>
      </c>
      <c r="L8" s="61">
        <f>SUM(L9:L107)</f>
        <v>72</v>
      </c>
      <c r="M8" s="124">
        <f t="shared" si="0"/>
        <v>0.10892586989409984</v>
      </c>
      <c r="N8" s="97">
        <f>SUM(N9:N107)</f>
        <v>15177600</v>
      </c>
      <c r="O8" s="61">
        <f>SUM(O9:O107)</f>
        <v>661</v>
      </c>
      <c r="P8" s="61">
        <f>SUM(P9:P107)</f>
        <v>72</v>
      </c>
      <c r="Q8" s="98">
        <f t="shared" si="1"/>
        <v>0.10892586989409984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15177600</v>
      </c>
      <c r="BG8" s="61">
        <f>SUM(BG9:BG107)</f>
        <v>661</v>
      </c>
      <c r="BH8" s="61">
        <f>SUM(BH9:BH107)</f>
        <v>72</v>
      </c>
      <c r="BI8" s="34">
        <f t="shared" si="12"/>
        <v>0.10892586989409984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15177600</v>
      </c>
      <c r="EN8" s="61">
        <f t="shared" si="38"/>
        <v>15177600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15177600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661</v>
      </c>
      <c r="FV8" s="61">
        <f t="shared" si="39"/>
        <v>661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661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72</v>
      </c>
      <c r="HD8" s="61">
        <f t="shared" si="40"/>
        <v>72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72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733</v>
      </c>
      <c r="IL8" s="61">
        <f t="shared" si="41"/>
        <v>733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733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600000</v>
      </c>
      <c r="K10" s="62">
        <f t="shared" ref="K10:K84" si="78">+S10+W10+AA10+AE10+AI10+AM10+AQ10+AU10+AY10+BC10+BG10+BK10+BO10+BS10+BW10+CA10+CE10+CI10+CM10+CQ10+CU10+CY10+DC10+DG10+DK10+DO10+DS10+DW10+EA10+EE10+EI10</f>
        <v>24</v>
      </c>
      <c r="L10" s="62">
        <f t="shared" ref="L10:L84" si="79">+T10+X10+AB10+AF10+AJ10+AN10+AR10+AV10+AZ10+BD10+BH10+BL10+BP10+BT10+BX10+CB10+CF10+CJ10+CN10+CR10+CV10+CZ10+DD10+DH10+DL10+DP10+DT10+DX10+EB10+EF10+EJ10</f>
        <v>2</v>
      </c>
      <c r="M10" s="57">
        <f t="shared" ref="M10:M84" si="80">L10/K10</f>
        <v>8.3333333333333329E-2</v>
      </c>
      <c r="N10" s="115">
        <f t="shared" ref="N10:N84" si="81">J10/$N$4</f>
        <v>600000</v>
      </c>
      <c r="O10" s="64">
        <f t="shared" ref="O10:O84" si="82">K10/$N$4</f>
        <v>24</v>
      </c>
      <c r="P10" s="64">
        <f t="shared" ref="P10:P84" si="83">L10/$N$4</f>
        <v>2</v>
      </c>
      <c r="Q10" s="127">
        <f t="shared" ref="Q10:Q84" si="84">M10</f>
        <v>8.3333333333333329E-2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600000</v>
      </c>
      <c r="BG10" s="62">
        <f>IFERROR(VLOOKUP($C10,Sales!$BZ$5:$CF$300,3,0),0)</f>
        <v>24</v>
      </c>
      <c r="BH10" s="62">
        <f>IFERROR(VLOOKUP($C10,Waste!$BZ$5:$CF$200,3,0),0)</f>
        <v>2</v>
      </c>
      <c r="BI10" s="63">
        <f t="shared" ref="BI10:BI84" si="95">BH10/BG10</f>
        <v>8.3333333333333329E-2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600000</v>
      </c>
      <c r="EN10" s="64">
        <f t="shared" ref="EN10:EN84" si="118">N10</f>
        <v>600000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600000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24</v>
      </c>
      <c r="FV10" s="64">
        <f t="shared" ref="FV10:FV84" si="152">O10</f>
        <v>24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24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2</v>
      </c>
      <c r="HD10" s="64">
        <f t="shared" ref="HD10:HD84" si="186">P10</f>
        <v>2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2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26</v>
      </c>
      <c r="IL10" s="64">
        <f t="shared" ref="IL10:IL84" si="220">+FV10+HD10</f>
        <v>26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26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360000</v>
      </c>
      <c r="K12" s="62">
        <f t="shared" si="78"/>
        <v>20</v>
      </c>
      <c r="L12" s="62">
        <f t="shared" si="79"/>
        <v>0</v>
      </c>
      <c r="M12" s="57">
        <f t="shared" si="80"/>
        <v>0</v>
      </c>
      <c r="N12" s="115">
        <f t="shared" si="81"/>
        <v>360000</v>
      </c>
      <c r="O12" s="64">
        <f t="shared" si="82"/>
        <v>20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360000</v>
      </c>
      <c r="BG12" s="62">
        <f>IFERROR(VLOOKUP($C12,Sales!$BZ$5:$CF$300,3,0),0)</f>
        <v>20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360000</v>
      </c>
      <c r="EN12" s="64">
        <f t="shared" si="118"/>
        <v>360000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360000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20</v>
      </c>
      <c r="FV12" s="64">
        <f t="shared" si="152"/>
        <v>20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20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20</v>
      </c>
      <c r="IL12" s="64">
        <f t="shared" si="220"/>
        <v>20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20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255000</v>
      </c>
      <c r="K13" s="62">
        <f t="shared" si="78"/>
        <v>15</v>
      </c>
      <c r="L13" s="62">
        <f t="shared" si="79"/>
        <v>1</v>
      </c>
      <c r="M13" s="57">
        <f t="shared" si="80"/>
        <v>6.6666666666666666E-2</v>
      </c>
      <c r="N13" s="115">
        <f t="shared" si="81"/>
        <v>255000</v>
      </c>
      <c r="O13" s="64">
        <f t="shared" si="82"/>
        <v>15</v>
      </c>
      <c r="P13" s="64">
        <f t="shared" si="83"/>
        <v>1</v>
      </c>
      <c r="Q13" s="127">
        <f t="shared" si="84"/>
        <v>6.6666666666666666E-2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255000</v>
      </c>
      <c r="BG13" s="62">
        <f>IFERROR(VLOOKUP($C13,Sales!$BZ$5:$CF$300,3,0),0)</f>
        <v>15</v>
      </c>
      <c r="BH13" s="62">
        <f>IFERROR(VLOOKUP($C13,Waste!$BZ$5:$CF$200,3,0),0)</f>
        <v>1</v>
      </c>
      <c r="BI13" s="63">
        <f t="shared" si="95"/>
        <v>6.6666666666666666E-2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255000</v>
      </c>
      <c r="EN13" s="64">
        <f t="shared" si="118"/>
        <v>255000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255000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15</v>
      </c>
      <c r="FV13" s="64">
        <f t="shared" si="152"/>
        <v>15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15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1</v>
      </c>
      <c r="HD13" s="64">
        <f t="shared" si="186"/>
        <v>1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1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16</v>
      </c>
      <c r="IL13" s="64">
        <f t="shared" si="220"/>
        <v>16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16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456000</v>
      </c>
      <c r="K14" s="62">
        <f t="shared" si="78"/>
        <v>24</v>
      </c>
      <c r="L14" s="62">
        <f t="shared" si="79"/>
        <v>4</v>
      </c>
      <c r="M14" s="57">
        <f t="shared" si="80"/>
        <v>0.16666666666666666</v>
      </c>
      <c r="N14" s="115">
        <f t="shared" si="81"/>
        <v>456000</v>
      </c>
      <c r="O14" s="64">
        <f t="shared" si="82"/>
        <v>24</v>
      </c>
      <c r="P14" s="64">
        <f t="shared" si="83"/>
        <v>4</v>
      </c>
      <c r="Q14" s="127">
        <f t="shared" si="84"/>
        <v>0.16666666666666666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456000</v>
      </c>
      <c r="BG14" s="62">
        <f>IFERROR(VLOOKUP($C14,Sales!$BZ$5:$CF$300,3,0),0)</f>
        <v>24</v>
      </c>
      <c r="BH14" s="62">
        <f>IFERROR(VLOOKUP($C14,Waste!$BZ$5:$CF$200,3,0),0)</f>
        <v>4</v>
      </c>
      <c r="BI14" s="63">
        <f t="shared" si="95"/>
        <v>0.16666666666666666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456000</v>
      </c>
      <c r="EN14" s="64">
        <f t="shared" si="118"/>
        <v>456000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456000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24</v>
      </c>
      <c r="FV14" s="64">
        <f t="shared" si="152"/>
        <v>24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24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4</v>
      </c>
      <c r="HD14" s="64">
        <f t="shared" si="186"/>
        <v>4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4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28</v>
      </c>
      <c r="IL14" s="64">
        <f t="shared" si="220"/>
        <v>28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28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288000</v>
      </c>
      <c r="K16" s="62">
        <f t="shared" si="78"/>
        <v>12</v>
      </c>
      <c r="L16" s="62">
        <f t="shared" si="79"/>
        <v>6</v>
      </c>
      <c r="M16" s="57">
        <f t="shared" si="80"/>
        <v>0.5</v>
      </c>
      <c r="N16" s="115">
        <f t="shared" si="81"/>
        <v>288000</v>
      </c>
      <c r="O16" s="64">
        <f t="shared" si="82"/>
        <v>12</v>
      </c>
      <c r="P16" s="64">
        <f t="shared" si="83"/>
        <v>6</v>
      </c>
      <c r="Q16" s="127">
        <f t="shared" si="84"/>
        <v>0.5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288000</v>
      </c>
      <c r="BG16" s="62">
        <f>IFERROR(VLOOKUP($C16,Sales!$BZ$5:$CF$300,3,0),0)</f>
        <v>12</v>
      </c>
      <c r="BH16" s="62">
        <f>IFERROR(VLOOKUP($C16,Waste!$BZ$5:$CF$200,3,0),0)</f>
        <v>6</v>
      </c>
      <c r="BI16" s="63">
        <f t="shared" si="95"/>
        <v>0.5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288000</v>
      </c>
      <c r="EN16" s="64">
        <f t="shared" si="118"/>
        <v>288000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288000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12</v>
      </c>
      <c r="FV16" s="64">
        <f t="shared" si="152"/>
        <v>12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12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6</v>
      </c>
      <c r="HD16" s="64">
        <f t="shared" si="186"/>
        <v>6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6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18</v>
      </c>
      <c r="IL16" s="64">
        <f t="shared" si="220"/>
        <v>18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18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240000</v>
      </c>
      <c r="K17" s="62">
        <f t="shared" si="78"/>
        <v>10</v>
      </c>
      <c r="L17" s="62">
        <f t="shared" si="79"/>
        <v>10</v>
      </c>
      <c r="M17" s="57">
        <f t="shared" si="80"/>
        <v>1</v>
      </c>
      <c r="N17" s="115">
        <f t="shared" si="81"/>
        <v>240000</v>
      </c>
      <c r="O17" s="64">
        <f t="shared" si="82"/>
        <v>10</v>
      </c>
      <c r="P17" s="64">
        <f t="shared" si="83"/>
        <v>10</v>
      </c>
      <c r="Q17" s="127">
        <f t="shared" si="84"/>
        <v>1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240000</v>
      </c>
      <c r="BG17" s="62">
        <f>IFERROR(VLOOKUP($C17,Sales!$BZ$5:$CF$300,3,0),0)</f>
        <v>10</v>
      </c>
      <c r="BH17" s="62">
        <f>IFERROR(VLOOKUP($C17,Waste!$BZ$5:$CF$200,3,0),0)</f>
        <v>10</v>
      </c>
      <c r="BI17" s="63">
        <f t="shared" si="95"/>
        <v>1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240000</v>
      </c>
      <c r="EN17" s="64">
        <f t="shared" si="118"/>
        <v>240000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240000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10</v>
      </c>
      <c r="FV17" s="64">
        <f t="shared" si="152"/>
        <v>10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10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10</v>
      </c>
      <c r="HD17" s="64">
        <f t="shared" si="186"/>
        <v>10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10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20</v>
      </c>
      <c r="IL17" s="64">
        <f t="shared" si="220"/>
        <v>20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20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575000</v>
      </c>
      <c r="K19" s="62">
        <f t="shared" si="78"/>
        <v>23</v>
      </c>
      <c r="L19" s="62">
        <f t="shared" si="79"/>
        <v>7</v>
      </c>
      <c r="M19" s="57">
        <f t="shared" si="80"/>
        <v>0.30434782608695654</v>
      </c>
      <c r="N19" s="115">
        <f t="shared" si="81"/>
        <v>575000</v>
      </c>
      <c r="O19" s="64">
        <f t="shared" si="82"/>
        <v>23</v>
      </c>
      <c r="P19" s="64">
        <f t="shared" si="83"/>
        <v>7</v>
      </c>
      <c r="Q19" s="127">
        <f t="shared" si="84"/>
        <v>0.30434782608695654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575000</v>
      </c>
      <c r="BG19" s="62">
        <f>IFERROR(VLOOKUP($C19,Sales!$BZ$5:$CF$300,3,0),0)</f>
        <v>23</v>
      </c>
      <c r="BH19" s="62">
        <f>IFERROR(VLOOKUP($C19,Waste!$BZ$5:$CF$200,3,0),0)</f>
        <v>7</v>
      </c>
      <c r="BI19" s="63">
        <f t="shared" si="95"/>
        <v>0.30434782608695654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575000</v>
      </c>
      <c r="EN19" s="64">
        <f t="shared" si="118"/>
        <v>575000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575000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23</v>
      </c>
      <c r="FV19" s="64">
        <f t="shared" si="152"/>
        <v>23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23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7</v>
      </c>
      <c r="HD19" s="64">
        <f t="shared" si="186"/>
        <v>7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7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30</v>
      </c>
      <c r="IL19" s="64">
        <f t="shared" si="220"/>
        <v>30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30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523600</v>
      </c>
      <c r="K21" s="62">
        <f t="shared" si="78"/>
        <v>24</v>
      </c>
      <c r="L21" s="62">
        <f t="shared" si="79"/>
        <v>3</v>
      </c>
      <c r="M21" s="57">
        <f t="shared" si="80"/>
        <v>0.125</v>
      </c>
      <c r="N21" s="115">
        <f t="shared" si="81"/>
        <v>523600</v>
      </c>
      <c r="O21" s="64">
        <f t="shared" si="82"/>
        <v>24</v>
      </c>
      <c r="P21" s="64">
        <f t="shared" si="83"/>
        <v>3</v>
      </c>
      <c r="Q21" s="127">
        <f t="shared" si="84"/>
        <v>0.125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523600</v>
      </c>
      <c r="BG21" s="62">
        <f>IFERROR(VLOOKUP($C21,Sales!$BZ$5:$CF$300,3,0),0)</f>
        <v>24</v>
      </c>
      <c r="BH21" s="62">
        <f>IFERROR(VLOOKUP($C21,Waste!$BZ$5:$CF$200,3,0),0)</f>
        <v>3</v>
      </c>
      <c r="BI21" s="63">
        <f t="shared" si="95"/>
        <v>0.125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523600</v>
      </c>
      <c r="EN21" s="64">
        <f t="shared" si="118"/>
        <v>523600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523600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24</v>
      </c>
      <c r="FV21" s="64">
        <f t="shared" si="152"/>
        <v>24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24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3</v>
      </c>
      <c r="HD21" s="64">
        <f t="shared" si="186"/>
        <v>3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3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27</v>
      </c>
      <c r="IL21" s="64">
        <f t="shared" si="220"/>
        <v>27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27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324000</v>
      </c>
      <c r="K27" s="62">
        <f t="shared" si="78"/>
        <v>18</v>
      </c>
      <c r="L27" s="62">
        <f t="shared" si="79"/>
        <v>2</v>
      </c>
      <c r="M27" s="57">
        <f t="shared" si="80"/>
        <v>0.1111111111111111</v>
      </c>
      <c r="N27" s="115">
        <f t="shared" si="81"/>
        <v>324000</v>
      </c>
      <c r="O27" s="64">
        <f t="shared" si="82"/>
        <v>18</v>
      </c>
      <c r="P27" s="64">
        <f t="shared" si="83"/>
        <v>2</v>
      </c>
      <c r="Q27" s="127">
        <f t="shared" si="84"/>
        <v>0.1111111111111111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324000</v>
      </c>
      <c r="BG27" s="62">
        <f>IFERROR(VLOOKUP($C27,Sales!$BZ$5:$CF$300,3,0),0)</f>
        <v>18</v>
      </c>
      <c r="BH27" s="62">
        <f>IFERROR(VLOOKUP($C27,Waste!$BZ$5:$CF$200,3,0),0)</f>
        <v>2</v>
      </c>
      <c r="BI27" s="63">
        <f t="shared" si="95"/>
        <v>0.1111111111111111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324000</v>
      </c>
      <c r="EN27" s="64">
        <f t="shared" si="118"/>
        <v>324000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324000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18</v>
      </c>
      <c r="FV27" s="64">
        <f t="shared" si="152"/>
        <v>18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18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2</v>
      </c>
      <c r="HD27" s="64">
        <f t="shared" si="186"/>
        <v>2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2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20</v>
      </c>
      <c r="IL27" s="64">
        <f t="shared" si="220"/>
        <v>20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20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580000</v>
      </c>
      <c r="K30" s="62">
        <f t="shared" si="78"/>
        <v>29</v>
      </c>
      <c r="L30" s="62">
        <f t="shared" si="79"/>
        <v>2</v>
      </c>
      <c r="M30" s="57">
        <f t="shared" si="80"/>
        <v>6.8965517241379309E-2</v>
      </c>
      <c r="N30" s="115">
        <f t="shared" si="81"/>
        <v>580000</v>
      </c>
      <c r="O30" s="64">
        <f t="shared" si="82"/>
        <v>29</v>
      </c>
      <c r="P30" s="64">
        <f t="shared" si="83"/>
        <v>2</v>
      </c>
      <c r="Q30" s="127">
        <f t="shared" si="84"/>
        <v>6.8965517241379309E-2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580000</v>
      </c>
      <c r="BG30" s="62">
        <f>IFERROR(VLOOKUP($C30,Sales!$BZ$5:$CF$300,3,0),0)</f>
        <v>29</v>
      </c>
      <c r="BH30" s="62">
        <f>IFERROR(VLOOKUP($C30,Waste!$BZ$5:$CF$200,3,0),0)</f>
        <v>2</v>
      </c>
      <c r="BI30" s="63">
        <f t="shared" si="95"/>
        <v>6.8965517241379309E-2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580000</v>
      </c>
      <c r="EN30" s="64">
        <f t="shared" si="118"/>
        <v>580000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580000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29</v>
      </c>
      <c r="FV30" s="64">
        <f t="shared" si="152"/>
        <v>29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29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2</v>
      </c>
      <c r="HD30" s="64">
        <f t="shared" si="186"/>
        <v>2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2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31</v>
      </c>
      <c r="IL30" s="64">
        <f t="shared" si="220"/>
        <v>31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31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612000</v>
      </c>
      <c r="K31" s="62">
        <f t="shared" si="78"/>
        <v>18</v>
      </c>
      <c r="L31" s="62">
        <f t="shared" si="79"/>
        <v>0</v>
      </c>
      <c r="M31" s="57">
        <f t="shared" si="80"/>
        <v>0</v>
      </c>
      <c r="N31" s="115">
        <f t="shared" si="81"/>
        <v>612000</v>
      </c>
      <c r="O31" s="64">
        <f t="shared" si="82"/>
        <v>18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612000</v>
      </c>
      <c r="BG31" s="62">
        <f>IFERROR(VLOOKUP($C31,Sales!$BZ$5:$CF$300,3,0),0)</f>
        <v>18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612000</v>
      </c>
      <c r="EN31" s="64">
        <f t="shared" si="118"/>
        <v>612000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612000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18</v>
      </c>
      <c r="FV31" s="64">
        <f t="shared" si="152"/>
        <v>18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18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18</v>
      </c>
      <c r="IL31" s="64">
        <f t="shared" si="220"/>
        <v>18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18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152000</v>
      </c>
      <c r="K34" s="62">
        <f t="shared" si="78"/>
        <v>8</v>
      </c>
      <c r="L34" s="62">
        <f t="shared" si="79"/>
        <v>0</v>
      </c>
      <c r="M34" s="57">
        <f t="shared" si="80"/>
        <v>0</v>
      </c>
      <c r="N34" s="115">
        <f t="shared" si="81"/>
        <v>152000</v>
      </c>
      <c r="O34" s="64">
        <f t="shared" si="82"/>
        <v>8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152000</v>
      </c>
      <c r="BG34" s="62">
        <f>IFERROR(VLOOKUP($C34,Sales!$BZ$5:$CF$300,3,0),0)</f>
        <v>8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152000</v>
      </c>
      <c r="EN34" s="64">
        <f t="shared" si="118"/>
        <v>152000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152000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8</v>
      </c>
      <c r="FV34" s="64">
        <f t="shared" si="152"/>
        <v>8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8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8</v>
      </c>
      <c r="IL34" s="64">
        <f t="shared" si="220"/>
        <v>8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8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0</v>
      </c>
      <c r="K35" s="62">
        <f t="shared" ref="K35:K41" si="606">+S35+W35+AA35+AE35+AI35+AM35+AQ35+AU35+AY35+BC35+BG35+BK35+BO35+BS35+BW35+CA35+CE35+CI35+CM35+CQ35+CU35+CY35+DC35+DG35+DK35+DO35+DS35+DW35+EA35+EE35+EI35</f>
        <v>0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 t="e">
        <f t="shared" ref="M35:M41" si="608">L35/K35</f>
        <v>#DIV/0!</v>
      </c>
      <c r="N35" s="115">
        <f t="shared" ref="N35:N41" si="609">J35/$N$4</f>
        <v>0</v>
      </c>
      <c r="O35" s="64">
        <f t="shared" ref="O35:O41" si="610">K35/$N$4</f>
        <v>0</v>
      </c>
      <c r="P35" s="64">
        <f t="shared" ref="P35:P41" si="611">L35/$N$4</f>
        <v>0</v>
      </c>
      <c r="Q35" s="127" t="e">
        <f t="shared" ref="Q35:Q41" si="612">M35</f>
        <v>#DIV/0!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0</v>
      </c>
      <c r="BG35" s="62">
        <f>IFERROR(VLOOKUP($C35,Sales!$BZ$5:$CF$300,3,0),0)</f>
        <v>0</v>
      </c>
      <c r="BH35" s="62">
        <f>IFERROR(VLOOKUP($C35,Waste!$BZ$5:$CF$200,3,0),0)</f>
        <v>0</v>
      </c>
      <c r="BI35" s="63" t="e">
        <f t="shared" ref="BI35:BI41" si="623">BH35/BG35</f>
        <v>#DIV/0!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0</v>
      </c>
      <c r="EN35" s="64">
        <f t="shared" ref="EN35:EN41" si="646">N35</f>
        <v>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0</v>
      </c>
      <c r="FV35" s="64">
        <f t="shared" ref="FV35:FV41" si="680">O35</f>
        <v>0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0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0</v>
      </c>
      <c r="IL35" s="64">
        <f t="shared" ref="IL35:IL41" si="748">+FV35+HD35</f>
        <v>0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0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104000</v>
      </c>
      <c r="K36" s="62">
        <f t="shared" si="606"/>
        <v>8</v>
      </c>
      <c r="L36" s="62">
        <f t="shared" si="607"/>
        <v>0</v>
      </c>
      <c r="M36" s="57">
        <f t="shared" si="608"/>
        <v>0</v>
      </c>
      <c r="N36" s="115">
        <f t="shared" si="609"/>
        <v>104000</v>
      </c>
      <c r="O36" s="64">
        <f t="shared" si="610"/>
        <v>8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104000</v>
      </c>
      <c r="BG36" s="62">
        <f>IFERROR(VLOOKUP($C36,Sales!$BZ$5:$CF$300,3,0),0)</f>
        <v>8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104000</v>
      </c>
      <c r="EN36" s="64">
        <f t="shared" si="646"/>
        <v>104000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104000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8</v>
      </c>
      <c r="FV36" s="64">
        <f t="shared" si="680"/>
        <v>8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8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8</v>
      </c>
      <c r="IL36" s="64">
        <f t="shared" si="748"/>
        <v>8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8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0</v>
      </c>
      <c r="K37" s="62">
        <f t="shared" si="606"/>
        <v>0</v>
      </c>
      <c r="L37" s="62">
        <f t="shared" si="607"/>
        <v>0</v>
      </c>
      <c r="M37" s="57" t="e">
        <f t="shared" si="608"/>
        <v>#DIV/0!</v>
      </c>
      <c r="N37" s="115">
        <f t="shared" si="609"/>
        <v>0</v>
      </c>
      <c r="O37" s="64">
        <f t="shared" si="610"/>
        <v>0</v>
      </c>
      <c r="P37" s="64">
        <f t="shared" si="611"/>
        <v>0</v>
      </c>
      <c r="Q37" s="127" t="e">
        <f t="shared" si="612"/>
        <v>#DIV/0!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0</v>
      </c>
      <c r="BG37" s="62">
        <f>IFERROR(VLOOKUP($C37,Sales!$BZ$5:$CF$300,3,0),0)</f>
        <v>0</v>
      </c>
      <c r="BH37" s="62">
        <f>IFERROR(VLOOKUP($C37,Waste!$BZ$5:$CF$200,3,0),0)</f>
        <v>0</v>
      </c>
      <c r="BI37" s="63" t="e">
        <f t="shared" si="623"/>
        <v>#DIV/0!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0</v>
      </c>
      <c r="EN37" s="64">
        <f t="shared" si="646"/>
        <v>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0</v>
      </c>
      <c r="FV37" s="64">
        <f t="shared" si="680"/>
        <v>0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0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0</v>
      </c>
      <c r="IL37" s="64">
        <f t="shared" si="748"/>
        <v>0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0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117000</v>
      </c>
      <c r="K38" s="62">
        <f t="shared" si="606"/>
        <v>10</v>
      </c>
      <c r="L38" s="62">
        <f t="shared" si="607"/>
        <v>0</v>
      </c>
      <c r="M38" s="57">
        <f t="shared" si="608"/>
        <v>0</v>
      </c>
      <c r="N38" s="115">
        <f t="shared" si="609"/>
        <v>117000</v>
      </c>
      <c r="O38" s="64">
        <f t="shared" si="610"/>
        <v>10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117000</v>
      </c>
      <c r="BG38" s="62">
        <f>IFERROR(VLOOKUP($C38,Sales!$BZ$5:$CF$300,3,0),0)</f>
        <v>10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117000</v>
      </c>
      <c r="EN38" s="64">
        <f t="shared" si="646"/>
        <v>117000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117000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10</v>
      </c>
      <c r="FV38" s="64">
        <f t="shared" si="680"/>
        <v>10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10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10</v>
      </c>
      <c r="IL38" s="64">
        <f t="shared" si="748"/>
        <v>10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10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104000</v>
      </c>
      <c r="K39" s="62">
        <f t="shared" si="606"/>
        <v>8</v>
      </c>
      <c r="L39" s="62">
        <f t="shared" si="607"/>
        <v>0</v>
      </c>
      <c r="M39" s="57">
        <f t="shared" si="608"/>
        <v>0</v>
      </c>
      <c r="N39" s="115">
        <f t="shared" si="609"/>
        <v>104000</v>
      </c>
      <c r="O39" s="64">
        <f t="shared" si="610"/>
        <v>8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104000</v>
      </c>
      <c r="BG39" s="62">
        <f>IFERROR(VLOOKUP($C39,Sales!$BZ$5:$CF$300,3,0),0)</f>
        <v>8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104000</v>
      </c>
      <c r="EN39" s="64">
        <f t="shared" si="646"/>
        <v>104000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104000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8</v>
      </c>
      <c r="FV39" s="64">
        <f t="shared" si="680"/>
        <v>8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8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8</v>
      </c>
      <c r="IL39" s="64">
        <f t="shared" si="748"/>
        <v>8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8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91000</v>
      </c>
      <c r="K40" s="62">
        <f t="shared" si="606"/>
        <v>8</v>
      </c>
      <c r="L40" s="62">
        <f t="shared" si="607"/>
        <v>0</v>
      </c>
      <c r="M40" s="57">
        <f t="shared" si="608"/>
        <v>0</v>
      </c>
      <c r="N40" s="115">
        <f t="shared" si="609"/>
        <v>91000</v>
      </c>
      <c r="O40" s="64">
        <f t="shared" si="610"/>
        <v>8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91000</v>
      </c>
      <c r="BG40" s="62">
        <f>IFERROR(VLOOKUP($C40,Sales!$BZ$5:$CF$300,3,0),0)</f>
        <v>8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91000</v>
      </c>
      <c r="EN40" s="64">
        <f t="shared" si="646"/>
        <v>91000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91000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8</v>
      </c>
      <c r="FV40" s="64">
        <f t="shared" si="680"/>
        <v>8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8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8</v>
      </c>
      <c r="IL40" s="64">
        <f t="shared" si="748"/>
        <v>8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8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78000</v>
      </c>
      <c r="K41" s="62">
        <f t="shared" si="606"/>
        <v>8</v>
      </c>
      <c r="L41" s="62">
        <f t="shared" si="607"/>
        <v>0</v>
      </c>
      <c r="M41" s="57">
        <f t="shared" si="608"/>
        <v>0</v>
      </c>
      <c r="N41" s="115">
        <f t="shared" si="609"/>
        <v>78000</v>
      </c>
      <c r="O41" s="64">
        <f t="shared" si="610"/>
        <v>8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78000</v>
      </c>
      <c r="BG41" s="62">
        <f>IFERROR(VLOOKUP($C41,Sales!$BZ$5:$CF$300,3,0),0)</f>
        <v>8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78000</v>
      </c>
      <c r="EN41" s="64">
        <f t="shared" si="646"/>
        <v>78000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78000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8</v>
      </c>
      <c r="FV41" s="64">
        <f t="shared" si="680"/>
        <v>8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8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8</v>
      </c>
      <c r="IL41" s="64">
        <f t="shared" si="748"/>
        <v>8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8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504000</v>
      </c>
      <c r="K42" s="62">
        <f t="shared" si="78"/>
        <v>28</v>
      </c>
      <c r="L42" s="62">
        <f t="shared" si="79"/>
        <v>0</v>
      </c>
      <c r="M42" s="57">
        <f t="shared" si="80"/>
        <v>0</v>
      </c>
      <c r="N42" s="115">
        <f t="shared" si="81"/>
        <v>504000</v>
      </c>
      <c r="O42" s="64">
        <f t="shared" si="82"/>
        <v>28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504000</v>
      </c>
      <c r="BG42" s="62">
        <f>IFERROR(VLOOKUP($C42,Sales!$BZ$5:$CF$300,3,0),0)</f>
        <v>28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504000</v>
      </c>
      <c r="EN42" s="64">
        <f t="shared" si="118"/>
        <v>504000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504000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28</v>
      </c>
      <c r="FV42" s="64">
        <f t="shared" si="152"/>
        <v>28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28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28</v>
      </c>
      <c r="IL42" s="64">
        <f t="shared" si="220"/>
        <v>28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28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1036000</v>
      </c>
      <c r="K43" s="62">
        <f t="shared" si="78"/>
        <v>37</v>
      </c>
      <c r="L43" s="62">
        <f t="shared" si="79"/>
        <v>3</v>
      </c>
      <c r="M43" s="57">
        <f t="shared" si="80"/>
        <v>8.1081081081081086E-2</v>
      </c>
      <c r="N43" s="115">
        <f t="shared" si="81"/>
        <v>1036000</v>
      </c>
      <c r="O43" s="64">
        <f t="shared" si="82"/>
        <v>37</v>
      </c>
      <c r="P43" s="64">
        <f t="shared" si="83"/>
        <v>3</v>
      </c>
      <c r="Q43" s="127">
        <f t="shared" si="84"/>
        <v>8.1081081081081086E-2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1036000</v>
      </c>
      <c r="BG43" s="62">
        <f>IFERROR(VLOOKUP($C43,Sales!$BZ$5:$CF$300,3,0),0)</f>
        <v>37</v>
      </c>
      <c r="BH43" s="62">
        <f>IFERROR(VLOOKUP($C43,Waste!$BZ$5:$CF$200,3,0),0)</f>
        <v>3</v>
      </c>
      <c r="BI43" s="63">
        <f t="shared" si="95"/>
        <v>8.1081081081081086E-2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1036000</v>
      </c>
      <c r="EN43" s="64">
        <f t="shared" si="118"/>
        <v>1036000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1036000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37</v>
      </c>
      <c r="FV43" s="64">
        <f t="shared" si="152"/>
        <v>37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37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3</v>
      </c>
      <c r="HD43" s="64">
        <f t="shared" si="186"/>
        <v>3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3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40</v>
      </c>
      <c r="IL43" s="64">
        <f t="shared" si="220"/>
        <v>40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40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1008000</v>
      </c>
      <c r="K44" s="62">
        <f t="shared" si="78"/>
        <v>36</v>
      </c>
      <c r="L44" s="62">
        <f t="shared" si="79"/>
        <v>4</v>
      </c>
      <c r="M44" s="57">
        <f t="shared" si="80"/>
        <v>0.1111111111111111</v>
      </c>
      <c r="N44" s="115">
        <f t="shared" si="81"/>
        <v>1008000</v>
      </c>
      <c r="O44" s="64">
        <f t="shared" si="82"/>
        <v>36</v>
      </c>
      <c r="P44" s="64">
        <f t="shared" si="83"/>
        <v>4</v>
      </c>
      <c r="Q44" s="127">
        <f t="shared" si="84"/>
        <v>0.1111111111111111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1008000</v>
      </c>
      <c r="BG44" s="62">
        <f>IFERROR(VLOOKUP($C44,Sales!$BZ$5:$CF$300,3,0),0)</f>
        <v>36</v>
      </c>
      <c r="BH44" s="62">
        <f>IFERROR(VLOOKUP($C44,Waste!$BZ$5:$CF$200,3,0),0)</f>
        <v>4</v>
      </c>
      <c r="BI44" s="63">
        <f t="shared" si="95"/>
        <v>0.1111111111111111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1008000</v>
      </c>
      <c r="EN44" s="64">
        <f t="shared" si="118"/>
        <v>1008000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1008000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36</v>
      </c>
      <c r="FV44" s="64">
        <f t="shared" si="152"/>
        <v>36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36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4</v>
      </c>
      <c r="HD44" s="64">
        <f t="shared" si="186"/>
        <v>4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4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40</v>
      </c>
      <c r="IL44" s="64">
        <f t="shared" si="220"/>
        <v>40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40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483000</v>
      </c>
      <c r="K45" s="62">
        <f t="shared" si="78"/>
        <v>23</v>
      </c>
      <c r="L45" s="62">
        <f t="shared" si="79"/>
        <v>5</v>
      </c>
      <c r="M45" s="57">
        <f t="shared" si="80"/>
        <v>0.21739130434782608</v>
      </c>
      <c r="N45" s="115">
        <f t="shared" si="81"/>
        <v>483000</v>
      </c>
      <c r="O45" s="64">
        <f t="shared" si="82"/>
        <v>23</v>
      </c>
      <c r="P45" s="64">
        <f t="shared" si="83"/>
        <v>5</v>
      </c>
      <c r="Q45" s="127">
        <f t="shared" si="84"/>
        <v>0.21739130434782608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483000</v>
      </c>
      <c r="BG45" s="62">
        <f>IFERROR(VLOOKUP($C45,Sales!$BZ$5:$CF$300,3,0),0)</f>
        <v>23</v>
      </c>
      <c r="BH45" s="62">
        <f>IFERROR(VLOOKUP($C45,Waste!$BZ$5:$CF$200,3,0),0)</f>
        <v>5</v>
      </c>
      <c r="BI45" s="63">
        <f t="shared" si="95"/>
        <v>0.21739130434782608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483000</v>
      </c>
      <c r="EN45" s="64">
        <f t="shared" si="118"/>
        <v>483000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483000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23</v>
      </c>
      <c r="FV45" s="64">
        <f t="shared" si="152"/>
        <v>23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23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5</v>
      </c>
      <c r="HD45" s="64">
        <f t="shared" si="186"/>
        <v>5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5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28</v>
      </c>
      <c r="IL45" s="64">
        <f t="shared" si="220"/>
        <v>28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28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160000</v>
      </c>
      <c r="K52" s="62">
        <f t="shared" si="78"/>
        <v>5</v>
      </c>
      <c r="L52" s="62">
        <f t="shared" si="79"/>
        <v>0</v>
      </c>
      <c r="M52" s="57">
        <f t="shared" si="80"/>
        <v>0</v>
      </c>
      <c r="N52" s="115">
        <f t="shared" si="81"/>
        <v>160000</v>
      </c>
      <c r="O52" s="64">
        <f t="shared" si="82"/>
        <v>5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160000</v>
      </c>
      <c r="BG52" s="62">
        <f>IFERROR(VLOOKUP($C52,Sales!$BZ$5:$CF$300,3,0),0)</f>
        <v>5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160000</v>
      </c>
      <c r="EN52" s="64">
        <f t="shared" si="118"/>
        <v>160000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160000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5</v>
      </c>
      <c r="FV52" s="64">
        <f t="shared" si="152"/>
        <v>5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5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5</v>
      </c>
      <c r="IL52" s="64">
        <f t="shared" si="220"/>
        <v>5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5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242000</v>
      </c>
      <c r="K59" s="62">
        <f t="shared" si="78"/>
        <v>11</v>
      </c>
      <c r="L59" s="62">
        <f t="shared" si="79"/>
        <v>7</v>
      </c>
      <c r="M59" s="57">
        <f t="shared" si="80"/>
        <v>0.63636363636363635</v>
      </c>
      <c r="N59" s="115">
        <f t="shared" si="81"/>
        <v>242000</v>
      </c>
      <c r="O59" s="64">
        <f t="shared" si="82"/>
        <v>11</v>
      </c>
      <c r="P59" s="64">
        <f t="shared" si="83"/>
        <v>7</v>
      </c>
      <c r="Q59" s="127">
        <f t="shared" si="84"/>
        <v>0.63636363636363635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242000</v>
      </c>
      <c r="BG59" s="62">
        <f>IFERROR(VLOOKUP($C59,Sales!$BZ$5:$CF$300,3,0),0)</f>
        <v>11</v>
      </c>
      <c r="BH59" s="62">
        <f>IFERROR(VLOOKUP($C59,Waste!$BZ$5:$CF$200,3,0),0)</f>
        <v>7</v>
      </c>
      <c r="BI59" s="63">
        <f t="shared" si="95"/>
        <v>0.63636363636363635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242000</v>
      </c>
      <c r="EN59" s="64">
        <f t="shared" si="118"/>
        <v>242000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242000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11</v>
      </c>
      <c r="FV59" s="64">
        <f t="shared" si="152"/>
        <v>11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11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7</v>
      </c>
      <c r="HD59" s="64">
        <f t="shared" si="186"/>
        <v>7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7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18</v>
      </c>
      <c r="IL59" s="64">
        <f t="shared" si="220"/>
        <v>18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18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200000</v>
      </c>
      <c r="K60" s="62">
        <f t="shared" si="78"/>
        <v>10</v>
      </c>
      <c r="L60" s="62">
        <f t="shared" si="79"/>
        <v>0</v>
      </c>
      <c r="M60" s="57">
        <f t="shared" si="80"/>
        <v>0</v>
      </c>
      <c r="N60" s="115">
        <f t="shared" si="81"/>
        <v>200000</v>
      </c>
      <c r="O60" s="64">
        <f t="shared" si="82"/>
        <v>10</v>
      </c>
      <c r="P60" s="64">
        <f t="shared" si="83"/>
        <v>0</v>
      </c>
      <c r="Q60" s="127">
        <f t="shared" si="84"/>
        <v>0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200000</v>
      </c>
      <c r="BG60" s="62">
        <f>IFERROR(VLOOKUP($C60,Sales!$BZ$5:$CF$300,3,0),0)</f>
        <v>10</v>
      </c>
      <c r="BH60" s="62">
        <f>IFERROR(VLOOKUP($C60,Waste!$BZ$5:$CF$200,3,0),0)</f>
        <v>0</v>
      </c>
      <c r="BI60" s="63">
        <f t="shared" si="95"/>
        <v>0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200000</v>
      </c>
      <c r="EN60" s="64">
        <f t="shared" si="118"/>
        <v>200000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200000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10</v>
      </c>
      <c r="FV60" s="64">
        <f t="shared" si="152"/>
        <v>10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10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0</v>
      </c>
      <c r="HD60" s="64">
        <f t="shared" si="186"/>
        <v>0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0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10</v>
      </c>
      <c r="IL60" s="64">
        <f t="shared" si="220"/>
        <v>10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10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168000</v>
      </c>
      <c r="K67" s="62">
        <f t="shared" si="78"/>
        <v>8</v>
      </c>
      <c r="L67" s="62">
        <f t="shared" si="79"/>
        <v>2</v>
      </c>
      <c r="M67" s="57">
        <f t="shared" si="80"/>
        <v>0.25</v>
      </c>
      <c r="N67" s="115">
        <f t="shared" si="81"/>
        <v>168000</v>
      </c>
      <c r="O67" s="64">
        <f t="shared" si="82"/>
        <v>8</v>
      </c>
      <c r="P67" s="64">
        <f t="shared" si="83"/>
        <v>2</v>
      </c>
      <c r="Q67" s="127">
        <f t="shared" si="84"/>
        <v>0.25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168000</v>
      </c>
      <c r="BG67" s="62">
        <f>IFERROR(VLOOKUP($C67,Sales!$BZ$5:$CF$300,3,0),0)</f>
        <v>8</v>
      </c>
      <c r="BH67" s="62">
        <f>IFERROR(VLOOKUP($C67,Waste!$BZ$5:$CF$200,3,0),0)</f>
        <v>2</v>
      </c>
      <c r="BI67" s="63">
        <f t="shared" si="95"/>
        <v>0.25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168000</v>
      </c>
      <c r="EN67" s="64">
        <f t="shared" si="118"/>
        <v>168000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168000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8</v>
      </c>
      <c r="FV67" s="64">
        <f t="shared" si="152"/>
        <v>8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8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2</v>
      </c>
      <c r="HD67" s="64">
        <f t="shared" si="186"/>
        <v>2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2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10</v>
      </c>
      <c r="IL67" s="64">
        <f t="shared" si="220"/>
        <v>10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10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437000</v>
      </c>
      <c r="K68" s="62">
        <f t="shared" si="78"/>
        <v>23</v>
      </c>
      <c r="L68" s="62">
        <f t="shared" si="79"/>
        <v>0</v>
      </c>
      <c r="M68" s="57">
        <f t="shared" si="80"/>
        <v>0</v>
      </c>
      <c r="N68" s="115">
        <f t="shared" si="81"/>
        <v>437000</v>
      </c>
      <c r="O68" s="64">
        <f t="shared" si="82"/>
        <v>23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437000</v>
      </c>
      <c r="BG68" s="62">
        <f>IFERROR(VLOOKUP($C68,Sales!$BZ$5:$CF$300,3,0),0)</f>
        <v>23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437000</v>
      </c>
      <c r="EN68" s="64">
        <f t="shared" si="118"/>
        <v>437000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437000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23</v>
      </c>
      <c r="FV68" s="64">
        <f t="shared" si="152"/>
        <v>23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23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23</v>
      </c>
      <c r="IL68" s="64">
        <f t="shared" si="220"/>
        <v>23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23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520000</v>
      </c>
      <c r="K70" s="62">
        <f t="shared" si="78"/>
        <v>26</v>
      </c>
      <c r="L70" s="62">
        <f t="shared" si="79"/>
        <v>0</v>
      </c>
      <c r="M70" s="57">
        <f t="shared" si="80"/>
        <v>0</v>
      </c>
      <c r="N70" s="115">
        <f t="shared" si="81"/>
        <v>520000</v>
      </c>
      <c r="O70" s="64">
        <f t="shared" si="82"/>
        <v>26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520000</v>
      </c>
      <c r="BG70" s="62">
        <f>IFERROR(VLOOKUP($C70,Sales!$BZ$5:$CF$300,3,0),0)</f>
        <v>26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520000</v>
      </c>
      <c r="EN70" s="64">
        <f t="shared" si="118"/>
        <v>520000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520000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26</v>
      </c>
      <c r="FV70" s="64">
        <f t="shared" si="152"/>
        <v>26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26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26</v>
      </c>
      <c r="IL70" s="64">
        <f t="shared" si="220"/>
        <v>26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26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520000</v>
      </c>
      <c r="K74" s="62">
        <f t="shared" si="78"/>
        <v>26</v>
      </c>
      <c r="L74" s="62">
        <f t="shared" si="79"/>
        <v>6</v>
      </c>
      <c r="M74" s="57">
        <f t="shared" si="80"/>
        <v>0.23076923076923078</v>
      </c>
      <c r="N74" s="115">
        <f t="shared" si="81"/>
        <v>520000</v>
      </c>
      <c r="O74" s="64">
        <f t="shared" si="82"/>
        <v>26</v>
      </c>
      <c r="P74" s="64">
        <f t="shared" si="83"/>
        <v>6</v>
      </c>
      <c r="Q74" s="127">
        <f t="shared" si="84"/>
        <v>0.23076923076923078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520000</v>
      </c>
      <c r="BG74" s="62">
        <f>IFERROR(VLOOKUP($C74,Sales!$BZ$5:$CF$300,3,0),0)</f>
        <v>26</v>
      </c>
      <c r="BH74" s="62">
        <f>IFERROR(VLOOKUP($C74,Waste!$BZ$5:$CF$200,3,0),0)</f>
        <v>6</v>
      </c>
      <c r="BI74" s="63">
        <f t="shared" si="95"/>
        <v>0.23076923076923078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520000</v>
      </c>
      <c r="EN74" s="64">
        <f t="shared" si="118"/>
        <v>520000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520000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26</v>
      </c>
      <c r="FV74" s="64">
        <f t="shared" si="152"/>
        <v>26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26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6</v>
      </c>
      <c r="HD74" s="64">
        <f t="shared" si="186"/>
        <v>6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6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32</v>
      </c>
      <c r="IL74" s="64">
        <f t="shared" si="220"/>
        <v>32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32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380000</v>
      </c>
      <c r="K77" s="62">
        <f t="shared" si="78"/>
        <v>20</v>
      </c>
      <c r="L77" s="62">
        <f t="shared" si="79"/>
        <v>0</v>
      </c>
      <c r="M77" s="57">
        <f t="shared" si="80"/>
        <v>0</v>
      </c>
      <c r="N77" s="115">
        <f t="shared" si="81"/>
        <v>380000</v>
      </c>
      <c r="O77" s="64">
        <f t="shared" si="82"/>
        <v>20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380000</v>
      </c>
      <c r="BG77" s="62">
        <f>IFERROR(VLOOKUP($C77,Sales!$BZ$5:$CF$300,3,0),0)</f>
        <v>20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380000</v>
      </c>
      <c r="EN77" s="64">
        <f t="shared" si="118"/>
        <v>380000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380000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20</v>
      </c>
      <c r="FV77" s="64">
        <f t="shared" si="152"/>
        <v>20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20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20</v>
      </c>
      <c r="IL77" s="64">
        <f t="shared" si="220"/>
        <v>20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20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210000</v>
      </c>
      <c r="K78" s="62">
        <f t="shared" si="78"/>
        <v>10</v>
      </c>
      <c r="L78" s="62">
        <f t="shared" si="79"/>
        <v>0</v>
      </c>
      <c r="M78" s="57">
        <f t="shared" si="80"/>
        <v>0</v>
      </c>
      <c r="N78" s="115">
        <f t="shared" si="81"/>
        <v>210000</v>
      </c>
      <c r="O78" s="64">
        <f t="shared" si="82"/>
        <v>10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210000</v>
      </c>
      <c r="BG78" s="62">
        <f>IFERROR(VLOOKUP($C78,Sales!$BZ$5:$CF$300,3,0),0)</f>
        <v>10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210000</v>
      </c>
      <c r="EN78" s="64">
        <f t="shared" si="118"/>
        <v>210000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210000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10</v>
      </c>
      <c r="FV78" s="64">
        <f t="shared" si="152"/>
        <v>10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10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10</v>
      </c>
      <c r="IL78" s="64">
        <f t="shared" si="220"/>
        <v>10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10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868000</v>
      </c>
      <c r="K81" s="62">
        <f t="shared" si="78"/>
        <v>31</v>
      </c>
      <c r="L81" s="62">
        <f t="shared" si="79"/>
        <v>1</v>
      </c>
      <c r="M81" s="57">
        <f t="shared" si="80"/>
        <v>3.2258064516129031E-2</v>
      </c>
      <c r="N81" s="115">
        <f t="shared" si="81"/>
        <v>868000</v>
      </c>
      <c r="O81" s="64">
        <f t="shared" si="82"/>
        <v>31</v>
      </c>
      <c r="P81" s="64">
        <f t="shared" si="83"/>
        <v>1</v>
      </c>
      <c r="Q81" s="127">
        <f t="shared" si="84"/>
        <v>3.2258064516129031E-2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868000</v>
      </c>
      <c r="BG81" s="62">
        <f>IFERROR(VLOOKUP($C81,Sales!$BZ$5:$CF$300,3,0),0)</f>
        <v>31</v>
      </c>
      <c r="BH81" s="62">
        <f>IFERROR(VLOOKUP($C81,Waste!$BZ$5:$CF$200,3,0),0)</f>
        <v>1</v>
      </c>
      <c r="BI81" s="63">
        <f t="shared" si="95"/>
        <v>3.2258064516129031E-2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868000</v>
      </c>
      <c r="EN81" s="64">
        <f t="shared" si="118"/>
        <v>868000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868000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31</v>
      </c>
      <c r="FV81" s="64">
        <f t="shared" si="152"/>
        <v>31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31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1</v>
      </c>
      <c r="HD81" s="64">
        <f t="shared" si="186"/>
        <v>1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1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32</v>
      </c>
      <c r="IL81" s="64">
        <f t="shared" si="220"/>
        <v>32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32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945000</v>
      </c>
      <c r="K85" s="62">
        <f t="shared" ref="K85:K167" si="958">+S85+W85+AA85+AE85+AI85+AM85+AQ85+AU85+AY85+BC85+BG85+BK85+BO85+BS85+BW85+CA85+CE85+CI85+CM85+CQ85+CU85+CY85+DC85+DG85+DK85+DO85+DS85+DW85+EA85+EE85+EI85</f>
        <v>35</v>
      </c>
      <c r="L85" s="62">
        <f t="shared" ref="L85:L167" si="959">+T85+X85+AB85+AF85+AJ85+AN85+AR85+AV85+AZ85+BD85+BH85+BL85+BP85+BT85+BX85+CB85+CF85+CJ85+CN85+CR85+CV85+CZ85+DD85+DH85+DL85+DP85+DT85+DX85+EB85+EF85+EJ85</f>
        <v>4</v>
      </c>
      <c r="M85" s="57">
        <f t="shared" ref="M85:M167" si="960">L85/K85</f>
        <v>0.11428571428571428</v>
      </c>
      <c r="N85" s="115">
        <f t="shared" ref="N85:N167" si="961">J85/$N$4</f>
        <v>945000</v>
      </c>
      <c r="O85" s="64">
        <f t="shared" ref="O85:O167" si="962">K85/$N$4</f>
        <v>35</v>
      </c>
      <c r="P85" s="64">
        <f t="shared" ref="P85:P167" si="963">L85/$N$4</f>
        <v>4</v>
      </c>
      <c r="Q85" s="127">
        <f t="shared" ref="Q85:Q167" si="964">M85</f>
        <v>0.11428571428571428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945000</v>
      </c>
      <c r="BG85" s="62">
        <f>IFERROR(VLOOKUP($C85,Sales!$BZ$5:$CF$300,3,0),0)</f>
        <v>35</v>
      </c>
      <c r="BH85" s="62">
        <f>IFERROR(VLOOKUP($C85,Waste!$BZ$5:$CF$200,3,0),0)</f>
        <v>4</v>
      </c>
      <c r="BI85" s="63">
        <f t="shared" ref="BI85:BI167" si="975">BH85/BG85</f>
        <v>0.11428571428571428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945000</v>
      </c>
      <c r="EN85" s="64">
        <f t="shared" ref="EN85:EN167" si="998">N85</f>
        <v>945000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945000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35</v>
      </c>
      <c r="FV85" s="64">
        <f t="shared" ref="FV85:FV167" si="1032">O85</f>
        <v>35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35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4</v>
      </c>
      <c r="HD85" s="64">
        <f t="shared" ref="HD85:HD167" si="1066">P85</f>
        <v>4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4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39</v>
      </c>
      <c r="IL85" s="64">
        <f t="shared" ref="IL85:IL107" si="1100">+FV85+HD85</f>
        <v>39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39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400000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18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>
        <f t="shared" ref="M103:M106" si="1488">L103/K103</f>
        <v>0</v>
      </c>
      <c r="N103" s="115">
        <f t="shared" ref="N103:N106" si="1489">J103/$N$4</f>
        <v>400000</v>
      </c>
      <c r="O103" s="64">
        <f t="shared" ref="O103:O106" si="1490">K103/$N$4</f>
        <v>18</v>
      </c>
      <c r="P103" s="64">
        <f t="shared" ref="P103:P106" si="1491">L103/$N$4</f>
        <v>0</v>
      </c>
      <c r="Q103" s="127">
        <f t="shared" ref="Q103:Q106" si="1492">M103</f>
        <v>0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400000</v>
      </c>
      <c r="BG103" s="62">
        <f>IFERROR(VLOOKUP($C103,Sales!$BZ$5:$CF$300,3,0),0)</f>
        <v>18</v>
      </c>
      <c r="BH103" s="62">
        <f>IFERROR(VLOOKUP($C103,Waste!$BZ$5:$CF$200,3,0),0)</f>
        <v>0</v>
      </c>
      <c r="BI103" s="63">
        <f t="shared" ref="BI103:BI106" si="1503">BH103/BG103</f>
        <v>0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400000</v>
      </c>
      <c r="EN103" s="64">
        <f t="shared" ref="EN103:EN106" si="1526">N103</f>
        <v>400000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400000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18</v>
      </c>
      <c r="FV103" s="64">
        <f t="shared" ref="FV103:FV106" si="1560">O103</f>
        <v>18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18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18</v>
      </c>
      <c r="IL103" s="64">
        <f t="shared" ref="IL103:IL106" si="1628">+FV103+HD103</f>
        <v>18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18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232000</v>
      </c>
      <c r="K104" s="62">
        <f t="shared" si="1486"/>
        <v>10</v>
      </c>
      <c r="L104" s="62">
        <f t="shared" si="1487"/>
        <v>0</v>
      </c>
      <c r="M104" s="57">
        <f t="shared" si="1488"/>
        <v>0</v>
      </c>
      <c r="N104" s="115">
        <f t="shared" si="1489"/>
        <v>232000</v>
      </c>
      <c r="O104" s="64">
        <f t="shared" si="1490"/>
        <v>10</v>
      </c>
      <c r="P104" s="64">
        <f t="shared" si="1491"/>
        <v>0</v>
      </c>
      <c r="Q104" s="127">
        <f t="shared" si="1492"/>
        <v>0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232000</v>
      </c>
      <c r="BG104" s="62">
        <f>IFERROR(VLOOKUP($C104,Sales!$BZ$5:$CF$300,3,0),0)</f>
        <v>10</v>
      </c>
      <c r="BH104" s="62">
        <f>IFERROR(VLOOKUP($C104,Waste!$BZ$5:$CF$200,3,0),0)</f>
        <v>0</v>
      </c>
      <c r="BI104" s="63">
        <f t="shared" si="1503"/>
        <v>0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232000</v>
      </c>
      <c r="EN104" s="64">
        <f t="shared" si="1526"/>
        <v>232000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232000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10</v>
      </c>
      <c r="FV104" s="64">
        <f t="shared" si="1560"/>
        <v>10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10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0</v>
      </c>
      <c r="HD104" s="64">
        <f t="shared" si="1594"/>
        <v>0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0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10</v>
      </c>
      <c r="IL104" s="64">
        <f t="shared" si="1628"/>
        <v>10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10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640000</v>
      </c>
      <c r="K105" s="62">
        <f t="shared" si="1486"/>
        <v>20</v>
      </c>
      <c r="L105" s="62">
        <f t="shared" si="1487"/>
        <v>0</v>
      </c>
      <c r="M105" s="57">
        <f t="shared" si="1488"/>
        <v>0</v>
      </c>
      <c r="N105" s="115">
        <f t="shared" si="1489"/>
        <v>640000</v>
      </c>
      <c r="O105" s="64">
        <f t="shared" si="1490"/>
        <v>20</v>
      </c>
      <c r="P105" s="64">
        <f t="shared" si="1491"/>
        <v>0</v>
      </c>
      <c r="Q105" s="127">
        <f t="shared" si="1492"/>
        <v>0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640000</v>
      </c>
      <c r="BG105" s="62">
        <f>IFERROR(VLOOKUP($C105,Sales!$BZ$5:$CF$300,3,0),0)</f>
        <v>20</v>
      </c>
      <c r="BH105" s="62">
        <f>IFERROR(VLOOKUP($C105,Waste!$BZ$5:$CF$200,3,0),0)</f>
        <v>0</v>
      </c>
      <c r="BI105" s="63">
        <f t="shared" si="1503"/>
        <v>0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640000</v>
      </c>
      <c r="EN105" s="64">
        <f t="shared" si="1526"/>
        <v>640000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640000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20</v>
      </c>
      <c r="FV105" s="64">
        <f t="shared" si="1560"/>
        <v>20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20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20</v>
      </c>
      <c r="IL105" s="64">
        <f t="shared" si="1628"/>
        <v>20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20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765000</v>
      </c>
      <c r="K106" s="62">
        <f t="shared" si="1486"/>
        <v>17</v>
      </c>
      <c r="L106" s="62">
        <f t="shared" si="1487"/>
        <v>3</v>
      </c>
      <c r="M106" s="57">
        <f t="shared" si="1488"/>
        <v>0.17647058823529413</v>
      </c>
      <c r="N106" s="115">
        <f t="shared" si="1489"/>
        <v>765000</v>
      </c>
      <c r="O106" s="64">
        <f t="shared" si="1490"/>
        <v>17</v>
      </c>
      <c r="P106" s="64">
        <f t="shared" si="1491"/>
        <v>3</v>
      </c>
      <c r="Q106" s="127">
        <f t="shared" si="1492"/>
        <v>0.17647058823529413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765000</v>
      </c>
      <c r="BG106" s="62">
        <f>IFERROR(VLOOKUP($C106,Sales!$BZ$5:$CF$300,3,0),0)</f>
        <v>17</v>
      </c>
      <c r="BH106" s="62">
        <f>IFERROR(VLOOKUP($C106,Waste!$BZ$5:$CF$200,3,0),0)</f>
        <v>3</v>
      </c>
      <c r="BI106" s="63">
        <f t="shared" si="1503"/>
        <v>0.17647058823529413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765000</v>
      </c>
      <c r="EN106" s="64">
        <f t="shared" si="1526"/>
        <v>765000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765000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17</v>
      </c>
      <c r="FV106" s="64">
        <f t="shared" si="1560"/>
        <v>17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17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3</v>
      </c>
      <c r="HD106" s="64">
        <f t="shared" si="1594"/>
        <v>3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3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20</v>
      </c>
      <c r="IL106" s="64">
        <f t="shared" si="1628"/>
        <v>20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20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6468000</v>
      </c>
      <c r="K108" s="61">
        <f>SUM(K109:K133)</f>
        <v>275</v>
      </c>
      <c r="L108" s="61">
        <f>SUM(L109:L133)</f>
        <v>13</v>
      </c>
      <c r="M108" s="124">
        <f t="shared" si="960"/>
        <v>4.7272727272727272E-2</v>
      </c>
      <c r="N108" s="97">
        <f>SUM(N109:N133)</f>
        <v>6468000</v>
      </c>
      <c r="O108" s="61">
        <f>SUM(O109:O133)</f>
        <v>275</v>
      </c>
      <c r="P108" s="61">
        <f>SUM(P109:P133)</f>
        <v>13</v>
      </c>
      <c r="Q108" s="98">
        <f t="shared" ref="Q108" si="1660">P108/O108</f>
        <v>4.7272727272727272E-2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6468000</v>
      </c>
      <c r="BG108" s="61">
        <f>SUM(BG109:BG133)</f>
        <v>275</v>
      </c>
      <c r="BH108" s="61">
        <f>SUM(BH109:BH133)</f>
        <v>13</v>
      </c>
      <c r="BI108" s="34">
        <f t="shared" si="975"/>
        <v>4.7272727272727272E-2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6468000</v>
      </c>
      <c r="EN108" s="61">
        <f t="shared" si="1661"/>
        <v>6468000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6468000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275</v>
      </c>
      <c r="FV108" s="61">
        <f t="shared" si="1662"/>
        <v>275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275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13</v>
      </c>
      <c r="HD108" s="61">
        <f t="shared" si="1663"/>
        <v>13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13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288</v>
      </c>
      <c r="IL108" s="61">
        <f t="shared" si="1664"/>
        <v>288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288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125000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7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1</v>
      </c>
      <c r="M110" s="57">
        <f t="shared" ref="M110:M111" si="1704">L110/K110</f>
        <v>0.14285714285714285</v>
      </c>
      <c r="N110" s="115">
        <f t="shared" ref="N110:N111" si="1705">J110/$N$4</f>
        <v>125000</v>
      </c>
      <c r="O110" s="64">
        <f t="shared" ref="O110:O111" si="1706">K110/$N$4</f>
        <v>7</v>
      </c>
      <c r="P110" s="64">
        <f t="shared" ref="P110:P111" si="1707">L110/$N$4</f>
        <v>1</v>
      </c>
      <c r="Q110" s="127">
        <f t="shared" ref="Q110:Q111" si="1708">M110</f>
        <v>0.14285714285714285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125000</v>
      </c>
      <c r="BG110" s="62">
        <f>IFERROR(VLOOKUP($C110,Sales!$BZ$5:$CF$300,3,0),0)</f>
        <v>7</v>
      </c>
      <c r="BH110" s="62">
        <f>IFERROR(VLOOKUP($C110,Waste!$BZ$5:$CF$200,3,0),0)</f>
        <v>1</v>
      </c>
      <c r="BI110" s="63">
        <f t="shared" ref="BI110:BI111" si="1719">BH110/BG110</f>
        <v>0.14285714285714285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125000</v>
      </c>
      <c r="EN110" s="64">
        <f t="shared" ref="EN110:EN111" si="1742">N110</f>
        <v>125000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125000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7</v>
      </c>
      <c r="FV110" s="64">
        <f t="shared" ref="FV110:FV111" si="1776">O110</f>
        <v>7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7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1</v>
      </c>
      <c r="HD110" s="64">
        <f t="shared" ref="HD110:HD111" si="1810">P110</f>
        <v>1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1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100000</v>
      </c>
      <c r="K111" s="62">
        <f t="shared" si="1702"/>
        <v>6</v>
      </c>
      <c r="L111" s="62">
        <f t="shared" si="1703"/>
        <v>6</v>
      </c>
      <c r="M111" s="57">
        <f t="shared" si="1704"/>
        <v>1</v>
      </c>
      <c r="N111" s="115">
        <f t="shared" si="1705"/>
        <v>100000</v>
      </c>
      <c r="O111" s="64">
        <f t="shared" si="1706"/>
        <v>6</v>
      </c>
      <c r="P111" s="64">
        <f t="shared" si="1707"/>
        <v>6</v>
      </c>
      <c r="Q111" s="127">
        <f t="shared" si="1708"/>
        <v>1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100000</v>
      </c>
      <c r="BG111" s="62">
        <f>IFERROR(VLOOKUP($C111,Sales!$BZ$5:$CF$300,3,0),0)</f>
        <v>6</v>
      </c>
      <c r="BH111" s="62">
        <f>IFERROR(VLOOKUP($C111,Waste!$BZ$5:$CF$200,3,0),0)</f>
        <v>6</v>
      </c>
      <c r="BI111" s="63">
        <f t="shared" si="1719"/>
        <v>1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100000</v>
      </c>
      <c r="EN111" s="64">
        <f t="shared" si="1742"/>
        <v>100000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100000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6</v>
      </c>
      <c r="FV111" s="64">
        <f t="shared" si="1776"/>
        <v>6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6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6</v>
      </c>
      <c r="HD111" s="64">
        <f t="shared" si="1810"/>
        <v>6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6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12</v>
      </c>
      <c r="IL111" s="64">
        <f t="shared" si="1844"/>
        <v>12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12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220000</v>
      </c>
      <c r="K112" s="62">
        <f t="shared" si="958"/>
        <v>10</v>
      </c>
      <c r="L112" s="62">
        <f t="shared" si="959"/>
        <v>0</v>
      </c>
      <c r="M112" s="57">
        <f t="shared" si="960"/>
        <v>0</v>
      </c>
      <c r="N112" s="115">
        <f t="shared" si="961"/>
        <v>220000</v>
      </c>
      <c r="O112" s="64">
        <f t="shared" si="962"/>
        <v>10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220000</v>
      </c>
      <c r="BG112" s="62">
        <f>IFERROR(VLOOKUP($C112,Sales!$BZ$5:$CF$300,3,0),0)</f>
        <v>10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220000</v>
      </c>
      <c r="EN112" s="64">
        <f t="shared" si="998"/>
        <v>220000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220000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10</v>
      </c>
      <c r="FV112" s="64">
        <f t="shared" si="1032"/>
        <v>10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10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10</v>
      </c>
      <c r="IL112" s="64">
        <f t="shared" si="1668"/>
        <v>10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10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110000</v>
      </c>
      <c r="K113" s="62">
        <f t="shared" si="958"/>
        <v>5</v>
      </c>
      <c r="L113" s="62">
        <f t="shared" si="959"/>
        <v>0</v>
      </c>
      <c r="M113" s="57">
        <f t="shared" si="960"/>
        <v>0</v>
      </c>
      <c r="N113" s="115">
        <f t="shared" si="961"/>
        <v>110000</v>
      </c>
      <c r="O113" s="64">
        <f t="shared" si="962"/>
        <v>5</v>
      </c>
      <c r="P113" s="64">
        <f t="shared" si="963"/>
        <v>0</v>
      </c>
      <c r="Q113" s="127">
        <f t="shared" si="964"/>
        <v>0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110000</v>
      </c>
      <c r="BG113" s="62">
        <f>IFERROR(VLOOKUP($C113,Sales!$BZ$5:$CF$300,3,0),0)</f>
        <v>5</v>
      </c>
      <c r="BH113" s="62">
        <f>IFERROR(VLOOKUP($C113,Waste!$BZ$5:$CF$200,3,0),0)</f>
        <v>0</v>
      </c>
      <c r="BI113" s="63">
        <f t="shared" si="975"/>
        <v>0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110000</v>
      </c>
      <c r="EN113" s="64">
        <f t="shared" si="998"/>
        <v>110000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110000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5</v>
      </c>
      <c r="FV113" s="64">
        <f t="shared" si="1032"/>
        <v>5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5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5</v>
      </c>
      <c r="IL113" s="64">
        <f t="shared" si="1668"/>
        <v>5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5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374000</v>
      </c>
      <c r="K115" s="62">
        <f t="shared" si="958"/>
        <v>17</v>
      </c>
      <c r="L115" s="62">
        <f t="shared" si="959"/>
        <v>3</v>
      </c>
      <c r="M115" s="57">
        <f t="shared" si="960"/>
        <v>0.17647058823529413</v>
      </c>
      <c r="N115" s="115">
        <f t="shared" si="961"/>
        <v>374000</v>
      </c>
      <c r="O115" s="64">
        <f t="shared" si="962"/>
        <v>17</v>
      </c>
      <c r="P115" s="64">
        <f t="shared" si="963"/>
        <v>3</v>
      </c>
      <c r="Q115" s="127">
        <f t="shared" si="964"/>
        <v>0.17647058823529413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374000</v>
      </c>
      <c r="BG115" s="62">
        <f>IFERROR(VLOOKUP($C115,Sales!$BZ$5:$CF$300,3,0),0)</f>
        <v>17</v>
      </c>
      <c r="BH115" s="62">
        <f>IFERROR(VLOOKUP($C115,Waste!$BZ$5:$CF$200,3,0),0)</f>
        <v>3</v>
      </c>
      <c r="BI115" s="63">
        <f t="shared" si="975"/>
        <v>0.17647058823529413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374000</v>
      </c>
      <c r="EN115" s="64">
        <f t="shared" si="998"/>
        <v>374000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374000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17</v>
      </c>
      <c r="FV115" s="64">
        <f t="shared" si="1032"/>
        <v>17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17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3</v>
      </c>
      <c r="HD115" s="64">
        <f t="shared" si="1066"/>
        <v>3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3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20</v>
      </c>
      <c r="IL115" s="64">
        <f t="shared" si="1668"/>
        <v>20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20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962000</v>
      </c>
      <c r="K117" s="62">
        <f t="shared" si="1878"/>
        <v>74</v>
      </c>
      <c r="L117" s="62">
        <f t="shared" si="1879"/>
        <v>0</v>
      </c>
      <c r="M117" s="57">
        <f t="shared" si="1880"/>
        <v>0</v>
      </c>
      <c r="N117" s="115">
        <f t="shared" si="1881"/>
        <v>962000</v>
      </c>
      <c r="O117" s="64">
        <f t="shared" si="1882"/>
        <v>74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962000</v>
      </c>
      <c r="BG117" s="62">
        <f>IFERROR(VLOOKUP($C117,Sales!$BZ$5:$CF$300,3,0),0)</f>
        <v>74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962000</v>
      </c>
      <c r="EN117" s="64">
        <f t="shared" si="1918"/>
        <v>962000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962000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74</v>
      </c>
      <c r="FV117" s="64">
        <f t="shared" si="1952"/>
        <v>74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74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74</v>
      </c>
      <c r="IL117" s="64">
        <f t="shared" si="2020"/>
        <v>74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74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351000</v>
      </c>
      <c r="K119" s="62">
        <f t="shared" si="958"/>
        <v>27</v>
      </c>
      <c r="L119" s="62">
        <f t="shared" si="959"/>
        <v>0</v>
      </c>
      <c r="M119" s="57">
        <f t="shared" si="960"/>
        <v>0</v>
      </c>
      <c r="N119" s="115">
        <f t="shared" si="961"/>
        <v>351000</v>
      </c>
      <c r="O119" s="64">
        <f t="shared" si="962"/>
        <v>27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351000</v>
      </c>
      <c r="BG119" s="62">
        <f>IFERROR(VLOOKUP($C119,Sales!$BZ$5:$CF$300,3,0),0)</f>
        <v>27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351000</v>
      </c>
      <c r="EN119" s="64">
        <f t="shared" si="998"/>
        <v>351000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351000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27</v>
      </c>
      <c r="FV119" s="64">
        <f t="shared" si="1032"/>
        <v>27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27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27</v>
      </c>
      <c r="IL119" s="64">
        <f t="shared" si="1668"/>
        <v>27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27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595000</v>
      </c>
      <c r="K120" s="62">
        <f t="shared" si="958"/>
        <v>17</v>
      </c>
      <c r="L120" s="62">
        <f t="shared" si="959"/>
        <v>3</v>
      </c>
      <c r="M120" s="57">
        <f t="shared" si="960"/>
        <v>0.17647058823529413</v>
      </c>
      <c r="N120" s="115">
        <f t="shared" si="961"/>
        <v>595000</v>
      </c>
      <c r="O120" s="64">
        <f t="shared" si="962"/>
        <v>17</v>
      </c>
      <c r="P120" s="64">
        <f t="shared" si="963"/>
        <v>3</v>
      </c>
      <c r="Q120" s="127">
        <f t="shared" si="964"/>
        <v>0.17647058823529413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595000</v>
      </c>
      <c r="BG120" s="62">
        <f>IFERROR(VLOOKUP($C120,Sales!$BZ$5:$CF$300,3,0),0)</f>
        <v>17</v>
      </c>
      <c r="BH120" s="62">
        <f>IFERROR(VLOOKUP($C120,Waste!$BZ$5:$CF$200,3,0),0)</f>
        <v>3</v>
      </c>
      <c r="BI120" s="63">
        <f t="shared" si="975"/>
        <v>0.17647058823529413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595000</v>
      </c>
      <c r="EN120" s="64">
        <f t="shared" si="998"/>
        <v>595000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595000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17</v>
      </c>
      <c r="FV120" s="64">
        <f t="shared" si="1032"/>
        <v>17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17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3</v>
      </c>
      <c r="HD120" s="64">
        <f t="shared" si="1066"/>
        <v>3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3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20</v>
      </c>
      <c r="IL120" s="64">
        <f t="shared" si="1668"/>
        <v>20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20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2100000</v>
      </c>
      <c r="K121" s="62">
        <f t="shared" si="958"/>
        <v>42</v>
      </c>
      <c r="L121" s="62">
        <f t="shared" si="959"/>
        <v>0</v>
      </c>
      <c r="M121" s="57">
        <f t="shared" si="960"/>
        <v>0</v>
      </c>
      <c r="N121" s="115">
        <f t="shared" si="961"/>
        <v>2100000</v>
      </c>
      <c r="O121" s="64">
        <f t="shared" si="962"/>
        <v>42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2100000</v>
      </c>
      <c r="BG121" s="62">
        <f>IFERROR(VLOOKUP($C121,Sales!$BZ$5:$CF$300,3,0),0)</f>
        <v>42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2100000</v>
      </c>
      <c r="EN121" s="64">
        <f t="shared" si="998"/>
        <v>2100000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2100000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42</v>
      </c>
      <c r="FV121" s="64">
        <f t="shared" si="1032"/>
        <v>42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42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42</v>
      </c>
      <c r="IL121" s="64">
        <f t="shared" si="1668"/>
        <v>42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42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154000</v>
      </c>
      <c r="K125" s="62">
        <f t="shared" si="958"/>
        <v>7</v>
      </c>
      <c r="L125" s="62">
        <f t="shared" si="959"/>
        <v>0</v>
      </c>
      <c r="M125" s="57">
        <f t="shared" si="960"/>
        <v>0</v>
      </c>
      <c r="N125" s="115">
        <f t="shared" si="961"/>
        <v>154000</v>
      </c>
      <c r="O125" s="64">
        <f t="shared" si="962"/>
        <v>7</v>
      </c>
      <c r="P125" s="64">
        <f t="shared" si="963"/>
        <v>0</v>
      </c>
      <c r="Q125" s="127">
        <f t="shared" si="964"/>
        <v>0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154000</v>
      </c>
      <c r="BG125" s="62">
        <f>IFERROR(VLOOKUP($C125,Sales!$BZ$5:$CF$300,3,0),0)</f>
        <v>7</v>
      </c>
      <c r="BH125" s="62">
        <f>IFERROR(VLOOKUP($C125,Waste!$BZ$5:$CF$200,3,0),0)</f>
        <v>0</v>
      </c>
      <c r="BI125" s="63">
        <f t="shared" si="975"/>
        <v>0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154000</v>
      </c>
      <c r="EN125" s="64">
        <f t="shared" si="998"/>
        <v>154000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154000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7</v>
      </c>
      <c r="FV125" s="64">
        <f t="shared" si="1032"/>
        <v>7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7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7</v>
      </c>
      <c r="IL125" s="64">
        <f t="shared" si="1668"/>
        <v>7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7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145000</v>
      </c>
      <c r="K127" s="62">
        <f t="shared" si="958"/>
        <v>5</v>
      </c>
      <c r="L127" s="62">
        <f t="shared" si="959"/>
        <v>0</v>
      </c>
      <c r="M127" s="57">
        <f t="shared" si="960"/>
        <v>0</v>
      </c>
      <c r="N127" s="115">
        <f t="shared" si="961"/>
        <v>145000</v>
      </c>
      <c r="O127" s="64">
        <f t="shared" si="962"/>
        <v>5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145000</v>
      </c>
      <c r="BG127" s="62">
        <f>IFERROR(VLOOKUP($C127,Sales!$BZ$5:$CF$300,3,0),0)</f>
        <v>5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145000</v>
      </c>
      <c r="EN127" s="64">
        <f t="shared" si="998"/>
        <v>145000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145000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5</v>
      </c>
      <c r="FV127" s="64">
        <f t="shared" si="1032"/>
        <v>5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5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5</v>
      </c>
      <c r="IL127" s="64">
        <f t="shared" si="1668"/>
        <v>5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5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432000</v>
      </c>
      <c r="K130" s="62">
        <f t="shared" si="958"/>
        <v>18</v>
      </c>
      <c r="L130" s="62">
        <f t="shared" si="959"/>
        <v>0</v>
      </c>
      <c r="M130" s="57">
        <f t="shared" si="960"/>
        <v>0</v>
      </c>
      <c r="N130" s="115">
        <f t="shared" si="961"/>
        <v>432000</v>
      </c>
      <c r="O130" s="64">
        <f t="shared" si="962"/>
        <v>18</v>
      </c>
      <c r="P130" s="64">
        <f t="shared" si="963"/>
        <v>0</v>
      </c>
      <c r="Q130" s="127">
        <f t="shared" si="964"/>
        <v>0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432000</v>
      </c>
      <c r="BG130" s="62">
        <f>IFERROR(VLOOKUP($C130,Sales!$BZ$5:$CF$300,3,0),0)</f>
        <v>18</v>
      </c>
      <c r="BH130" s="62">
        <f>IFERROR(VLOOKUP($C130,Waste!$BZ$5:$CF$200,3,0),0)</f>
        <v>0</v>
      </c>
      <c r="BI130" s="63">
        <f t="shared" si="975"/>
        <v>0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432000</v>
      </c>
      <c r="EN130" s="64">
        <f t="shared" si="998"/>
        <v>432000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432000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18</v>
      </c>
      <c r="FV130" s="64">
        <f t="shared" si="1032"/>
        <v>18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18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18</v>
      </c>
      <c r="IL130" s="64">
        <f t="shared" si="1668"/>
        <v>18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18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400000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20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400000</v>
      </c>
      <c r="O131" s="64">
        <f t="shared" ref="O131:O132" si="2058">K131/$N$4</f>
        <v>20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400000</v>
      </c>
      <c r="BG131" s="62">
        <f>IFERROR(VLOOKUP($C131,Sales!$BZ$5:$CF$300,3,0),0)</f>
        <v>20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400000</v>
      </c>
      <c r="EN131" s="64">
        <f t="shared" ref="EN131:EN132" si="2094">N131</f>
        <v>400000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400000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20</v>
      </c>
      <c r="FV131" s="64">
        <f t="shared" ref="FV131:FV132" si="2128">O131</f>
        <v>20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20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20</v>
      </c>
      <c r="IL131" s="64">
        <f t="shared" ref="IL131:IL132" si="2196">+FV131+HD131</f>
        <v>20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20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400000</v>
      </c>
      <c r="K132" s="62">
        <f t="shared" si="2054"/>
        <v>20</v>
      </c>
      <c r="L132" s="62">
        <f t="shared" si="2055"/>
        <v>0</v>
      </c>
      <c r="M132" s="57">
        <f t="shared" si="2056"/>
        <v>0</v>
      </c>
      <c r="N132" s="115">
        <f t="shared" si="2057"/>
        <v>400000</v>
      </c>
      <c r="O132" s="64">
        <f t="shared" si="2058"/>
        <v>20</v>
      </c>
      <c r="P132" s="64">
        <f t="shared" si="2059"/>
        <v>0</v>
      </c>
      <c r="Q132" s="127">
        <f t="shared" si="2060"/>
        <v>0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400000</v>
      </c>
      <c r="BG132" s="62">
        <f>IFERROR(VLOOKUP($C132,Sales!$BZ$5:$CF$300,3,0),0)</f>
        <v>20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400000</v>
      </c>
      <c r="EN132" s="64">
        <f t="shared" si="2094"/>
        <v>400000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400000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20</v>
      </c>
      <c r="FV132" s="64">
        <f t="shared" si="2128"/>
        <v>20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20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20</v>
      </c>
      <c r="IL132" s="64">
        <f t="shared" si="2196"/>
        <v>20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20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280000</v>
      </c>
      <c r="K144" s="35">
        <f t="shared" ref="K144" si="2467">SUM(K145:K157)</f>
        <v>10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280000</v>
      </c>
      <c r="O144" s="35">
        <f t="shared" ref="O144" si="2470">SUM(O145:O157)</f>
        <v>10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280000</v>
      </c>
      <c r="BG144" s="35">
        <f t="shared" ref="BG144" si="2504">SUM(BG145:BG157)</f>
        <v>10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280000</v>
      </c>
      <c r="EN144" s="35">
        <f t="shared" ref="EN144" si="2568">SUM(EN145:EN157)</f>
        <v>280000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280000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10</v>
      </c>
      <c r="FV144" s="35">
        <f t="shared" ref="FV144" si="2602">SUM(FV145:FV157)</f>
        <v>10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10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10</v>
      </c>
      <c r="IL144" s="35">
        <f t="shared" si="2667"/>
        <v>10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10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112000</v>
      </c>
      <c r="K146" s="62">
        <f t="shared" si="958"/>
        <v>4</v>
      </c>
      <c r="L146" s="62">
        <f t="shared" si="959"/>
        <v>0</v>
      </c>
      <c r="M146" s="57">
        <f t="shared" si="960"/>
        <v>0</v>
      </c>
      <c r="N146" s="115">
        <f t="shared" si="961"/>
        <v>112000</v>
      </c>
      <c r="O146" s="64">
        <f t="shared" si="962"/>
        <v>4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112000</v>
      </c>
      <c r="EN146" s="64">
        <f t="shared" si="998"/>
        <v>112000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112000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4</v>
      </c>
      <c r="FV146" s="64">
        <f t="shared" si="1032"/>
        <v>4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4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4</v>
      </c>
      <c r="IL146" s="64">
        <f t="shared" si="2670"/>
        <v>4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4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168000</v>
      </c>
      <c r="K148" s="62">
        <f t="shared" si="958"/>
        <v>6</v>
      </c>
      <c r="L148" s="62">
        <f t="shared" si="959"/>
        <v>0</v>
      </c>
      <c r="M148" s="57">
        <f t="shared" si="960"/>
        <v>0</v>
      </c>
      <c r="N148" s="115">
        <f t="shared" si="961"/>
        <v>168000</v>
      </c>
      <c r="O148" s="64">
        <f t="shared" si="962"/>
        <v>6</v>
      </c>
      <c r="P148" s="64">
        <f t="shared" si="963"/>
        <v>0</v>
      </c>
      <c r="Q148" s="127">
        <f t="shared" si="964"/>
        <v>0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168000</v>
      </c>
      <c r="BG148" s="62">
        <f>IFERROR(VLOOKUP($C148,Sales!$BZ$5:$CF$300,3,0),0)</f>
        <v>6</v>
      </c>
      <c r="BH148" s="62">
        <f>IFERROR(VLOOKUP($C148,Waste!$BZ$5:$CF$200,3,0),0)</f>
        <v>0</v>
      </c>
      <c r="BI148" s="63">
        <f t="shared" si="975"/>
        <v>0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168000</v>
      </c>
      <c r="EN148" s="64">
        <f t="shared" si="998"/>
        <v>168000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168000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6</v>
      </c>
      <c r="FV148" s="64">
        <f t="shared" si="1032"/>
        <v>6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6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6</v>
      </c>
      <c r="IL148" s="64">
        <f t="shared" si="2670"/>
        <v>6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6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1696000</v>
      </c>
      <c r="K158" s="51">
        <f>SUM(K159:K180)</f>
        <v>32</v>
      </c>
      <c r="L158" s="51">
        <f>SUM(L159:L180)</f>
        <v>0</v>
      </c>
      <c r="M158" s="126">
        <f t="shared" si="960"/>
        <v>0</v>
      </c>
      <c r="N158" s="105">
        <f>SUM(N159:N180)</f>
        <v>1696000</v>
      </c>
      <c r="O158" s="51">
        <f>SUM(O159:O180)</f>
        <v>32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1696000</v>
      </c>
      <c r="BG158" s="51">
        <f>SUM(BG159:BG180)</f>
        <v>32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1696000</v>
      </c>
      <c r="EN158" s="51">
        <f t="shared" si="2879"/>
        <v>1696000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1696000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32</v>
      </c>
      <c r="FV158" s="51">
        <f t="shared" si="2880"/>
        <v>32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32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32</v>
      </c>
      <c r="IL158" s="51">
        <f t="shared" si="2882"/>
        <v>32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32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150000</v>
      </c>
      <c r="K166" s="62">
        <f t="shared" si="958"/>
        <v>5</v>
      </c>
      <c r="L166" s="62">
        <f t="shared" si="959"/>
        <v>0</v>
      </c>
      <c r="M166" s="57">
        <f t="shared" si="960"/>
        <v>0</v>
      </c>
      <c r="N166" s="115">
        <f t="shared" si="961"/>
        <v>150000</v>
      </c>
      <c r="O166" s="64">
        <f t="shared" si="962"/>
        <v>5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150000</v>
      </c>
      <c r="BG166" s="62">
        <f>IFERROR(VLOOKUP($C166,Sales!$BZ$5:$CF$300,3,0),0)</f>
        <v>5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150000</v>
      </c>
      <c r="EN166" s="64">
        <f t="shared" si="998"/>
        <v>150000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150000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5</v>
      </c>
      <c r="FV166" s="64">
        <f t="shared" si="1032"/>
        <v>5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5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5</v>
      </c>
      <c r="IL166" s="64">
        <f t="shared" si="2886"/>
        <v>5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5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190000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5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190000</v>
      </c>
      <c r="O168" s="64">
        <f t="shared" ref="O168:O247" si="3100">K168/$N$4</f>
        <v>5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190000</v>
      </c>
      <c r="BG168" s="62">
        <f>IFERROR(VLOOKUP($C168,Sales!$BZ$5:$CF$300,3,0),0)</f>
        <v>5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190000</v>
      </c>
      <c r="EN168" s="64">
        <f t="shared" ref="EN168:EN247" si="3136">N168</f>
        <v>190000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190000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5</v>
      </c>
      <c r="FV168" s="64">
        <f t="shared" ref="FV168:FV247" si="3170">O168</f>
        <v>5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5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5</v>
      </c>
      <c r="IL168" s="64">
        <f t="shared" si="2886"/>
        <v>5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5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180000</v>
      </c>
      <c r="K169" s="62">
        <f t="shared" si="3096"/>
        <v>3</v>
      </c>
      <c r="L169" s="62">
        <f t="shared" si="3097"/>
        <v>0</v>
      </c>
      <c r="M169" s="57">
        <f t="shared" si="3098"/>
        <v>0</v>
      </c>
      <c r="N169" s="115">
        <f t="shared" si="3099"/>
        <v>180000</v>
      </c>
      <c r="O169" s="64">
        <f t="shared" si="3100"/>
        <v>3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180000</v>
      </c>
      <c r="BG169" s="62">
        <f>IFERROR(VLOOKUP($C169,Sales!$BZ$5:$CF$300,3,0),0)</f>
        <v>3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180000</v>
      </c>
      <c r="EN169" s="64">
        <f t="shared" si="3136"/>
        <v>180000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180000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3</v>
      </c>
      <c r="FV169" s="64">
        <f t="shared" si="3170"/>
        <v>3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3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3</v>
      </c>
      <c r="IL169" s="64">
        <f t="shared" si="2886"/>
        <v>3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3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0</v>
      </c>
      <c r="K170" s="62">
        <f t="shared" si="3096"/>
        <v>0</v>
      </c>
      <c r="L170" s="62">
        <f t="shared" si="3097"/>
        <v>0</v>
      </c>
      <c r="M170" s="57" t="e">
        <f t="shared" si="3098"/>
        <v>#DIV/0!</v>
      </c>
      <c r="N170" s="115">
        <f t="shared" si="3099"/>
        <v>0</v>
      </c>
      <c r="O170" s="64">
        <f t="shared" si="3100"/>
        <v>0</v>
      </c>
      <c r="P170" s="64">
        <f t="shared" si="3101"/>
        <v>0</v>
      </c>
      <c r="Q170" s="127" t="e">
        <f t="shared" si="3102"/>
        <v>#DIV/0!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0</v>
      </c>
      <c r="BG170" s="62">
        <f>IFERROR(VLOOKUP($C170,Sales!$BZ$5:$CF$300,3,0),0)</f>
        <v>0</v>
      </c>
      <c r="BH170" s="62">
        <f>IFERROR(VLOOKUP($C170,Waste!$BZ$5:$CF$200,3,0),0)</f>
        <v>0</v>
      </c>
      <c r="BI170" s="63" t="e">
        <f t="shared" si="3113"/>
        <v>#DIV/0!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0</v>
      </c>
      <c r="EN170" s="64">
        <f t="shared" si="3136"/>
        <v>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0</v>
      </c>
      <c r="FV170" s="64">
        <f t="shared" si="3170"/>
        <v>0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0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0</v>
      </c>
      <c r="IL170" s="64">
        <f t="shared" si="2886"/>
        <v>0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0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55000</v>
      </c>
      <c r="K175" s="62">
        <f t="shared" si="3096"/>
        <v>1</v>
      </c>
      <c r="L175" s="62">
        <f t="shared" si="3097"/>
        <v>0</v>
      </c>
      <c r="M175" s="57">
        <f t="shared" si="3098"/>
        <v>0</v>
      </c>
      <c r="N175" s="115">
        <f t="shared" si="3099"/>
        <v>55000</v>
      </c>
      <c r="O175" s="64">
        <f t="shared" si="3100"/>
        <v>1</v>
      </c>
      <c r="P175" s="64">
        <f t="shared" si="3101"/>
        <v>0</v>
      </c>
      <c r="Q175" s="127">
        <f t="shared" si="3102"/>
        <v>0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55000</v>
      </c>
      <c r="BG175" s="62">
        <f>IFERROR(VLOOKUP($C175,Sales!$BZ$5:$CF$300,3,0),0)</f>
        <v>1</v>
      </c>
      <c r="BH175" s="62">
        <f>IFERROR(VLOOKUP($C175,Waste!$BZ$5:$CF$200,3,0),0)</f>
        <v>0</v>
      </c>
      <c r="BI175" s="63">
        <f t="shared" si="3113"/>
        <v>0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55000</v>
      </c>
      <c r="EN175" s="64">
        <f t="shared" si="3136"/>
        <v>55000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55000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1</v>
      </c>
      <c r="FV175" s="64">
        <f t="shared" si="3170"/>
        <v>1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1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1</v>
      </c>
      <c r="IL175" s="64">
        <f t="shared" si="2886"/>
        <v>1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1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90000</v>
      </c>
      <c r="K176" s="62">
        <f t="shared" si="3096"/>
        <v>3</v>
      </c>
      <c r="L176" s="62">
        <f t="shared" si="3097"/>
        <v>0</v>
      </c>
      <c r="M176" s="57">
        <f t="shared" si="3098"/>
        <v>0</v>
      </c>
      <c r="N176" s="115">
        <f t="shared" si="3099"/>
        <v>90000</v>
      </c>
      <c r="O176" s="64">
        <f t="shared" si="3100"/>
        <v>3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90000</v>
      </c>
      <c r="BG176" s="62">
        <f>IFERROR(VLOOKUP($C176,Sales!$BZ$5:$CF$300,3,0),0)</f>
        <v>3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90000</v>
      </c>
      <c r="EN176" s="64">
        <f t="shared" si="3136"/>
        <v>90000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90000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3</v>
      </c>
      <c r="FV176" s="64">
        <f t="shared" si="3170"/>
        <v>3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3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3</v>
      </c>
      <c r="IL176" s="64">
        <f t="shared" si="2886"/>
        <v>3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3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110000</v>
      </c>
      <c r="K177" s="62">
        <f t="shared" si="3096"/>
        <v>2</v>
      </c>
      <c r="L177" s="62">
        <f t="shared" si="3097"/>
        <v>0</v>
      </c>
      <c r="M177" s="57">
        <f t="shared" si="3098"/>
        <v>0</v>
      </c>
      <c r="N177" s="115">
        <f t="shared" si="3099"/>
        <v>110000</v>
      </c>
      <c r="O177" s="64">
        <f t="shared" si="3100"/>
        <v>2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110000</v>
      </c>
      <c r="BG177" s="62">
        <f>IFERROR(VLOOKUP($C177,Sales!$BZ$5:$CF$300,3,0),0)</f>
        <v>2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110000</v>
      </c>
      <c r="EN177" s="64">
        <f t="shared" si="3136"/>
        <v>110000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110000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2</v>
      </c>
      <c r="FV177" s="64">
        <f t="shared" si="3170"/>
        <v>2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2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2</v>
      </c>
      <c r="IL177" s="64">
        <f t="shared" si="2886"/>
        <v>2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2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120000</v>
      </c>
      <c r="K178" s="62">
        <f t="shared" si="3096"/>
        <v>4</v>
      </c>
      <c r="L178" s="62">
        <f t="shared" si="3097"/>
        <v>0</v>
      </c>
      <c r="M178" s="57">
        <f t="shared" si="3098"/>
        <v>0</v>
      </c>
      <c r="N178" s="115">
        <f t="shared" si="3099"/>
        <v>120000</v>
      </c>
      <c r="O178" s="64">
        <f t="shared" si="3100"/>
        <v>4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120000</v>
      </c>
      <c r="BG178" s="62">
        <f>IFERROR(VLOOKUP($C178,Sales!$BZ$5:$CF$300,3,0),0)</f>
        <v>4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120000</v>
      </c>
      <c r="EN178" s="64">
        <f t="shared" si="3136"/>
        <v>120000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120000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4</v>
      </c>
      <c r="FV178" s="64">
        <f t="shared" si="3170"/>
        <v>4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4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4</v>
      </c>
      <c r="IL178" s="64">
        <f t="shared" si="2886"/>
        <v>4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4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801000</v>
      </c>
      <c r="K179" s="62">
        <f t="shared" si="3096"/>
        <v>9</v>
      </c>
      <c r="L179" s="62">
        <f t="shared" si="3097"/>
        <v>0</v>
      </c>
      <c r="M179" s="57">
        <f t="shared" si="3098"/>
        <v>0</v>
      </c>
      <c r="N179" s="115">
        <f t="shared" si="3099"/>
        <v>801000</v>
      </c>
      <c r="O179" s="64">
        <f t="shared" si="3100"/>
        <v>9</v>
      </c>
      <c r="P179" s="64">
        <f t="shared" si="3101"/>
        <v>0</v>
      </c>
      <c r="Q179" s="127">
        <f t="shared" si="3102"/>
        <v>0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801000</v>
      </c>
      <c r="BG179" s="62">
        <f>IFERROR(VLOOKUP($C179,Sales!$BZ$5:$CF$300,3,0),0)</f>
        <v>9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801000</v>
      </c>
      <c r="EN179" s="64">
        <f t="shared" si="3136"/>
        <v>801000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801000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9</v>
      </c>
      <c r="FV179" s="64">
        <f t="shared" si="3170"/>
        <v>9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9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9</v>
      </c>
      <c r="IL179" s="64">
        <f t="shared" si="2886"/>
        <v>9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9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17455700</v>
      </c>
      <c r="K181" s="51">
        <f>+K182+K243+K269+K302+K307</f>
        <v>233</v>
      </c>
      <c r="L181" s="51">
        <f>+L182+L243+L269+L302+L307</f>
        <v>1</v>
      </c>
      <c r="M181" s="126">
        <f t="shared" si="3098"/>
        <v>4.2918454935622317E-3</v>
      </c>
      <c r="N181" s="105">
        <f>+N182+N243+N269+N302+N307</f>
        <v>17455700</v>
      </c>
      <c r="O181" s="51">
        <f>+O182+O243+O269+O302+O307</f>
        <v>233</v>
      </c>
      <c r="P181" s="51">
        <f>+P182+P243+P269+P302+P307</f>
        <v>1</v>
      </c>
      <c r="Q181" s="106">
        <f t="shared" ref="Q181:Q182" si="3236">P181/O181</f>
        <v>4.2918454935622317E-3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17455700</v>
      </c>
      <c r="BG181" s="51">
        <f>+BG182+BG243+BG269+BG302+BG307</f>
        <v>233</v>
      </c>
      <c r="BH181" s="51">
        <f>+BH182+BH243+BH269+BH302+BH307</f>
        <v>1</v>
      </c>
      <c r="BI181" s="69">
        <f t="shared" si="3113"/>
        <v>4.2918454935622317E-3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17455700</v>
      </c>
      <c r="EN181" s="51">
        <f t="shared" si="3237"/>
        <v>17455700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17455700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233</v>
      </c>
      <c r="FV181" s="51">
        <f t="shared" si="3238"/>
        <v>233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233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1</v>
      </c>
      <c r="HD181" s="51">
        <f t="shared" si="3239"/>
        <v>1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1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234</v>
      </c>
      <c r="IL181" s="51">
        <f t="shared" si="3240"/>
        <v>234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234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1880000</v>
      </c>
      <c r="K182" s="35">
        <f t="shared" ref="K182" si="3244">SUM(K183:K242)</f>
        <v>6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1880000</v>
      </c>
      <c r="O182" s="35">
        <f t="shared" ref="O182" si="3247">SUM(O183:O242)</f>
        <v>6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1880000</v>
      </c>
      <c r="BG182" s="35">
        <f t="shared" ref="BG182" si="3280">SUM(BG183:BG242)</f>
        <v>6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1880000</v>
      </c>
      <c r="EN182" s="35">
        <f t="shared" ref="EN182" si="3344">SUM(EN183:EN242)</f>
        <v>1880000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1880000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6</v>
      </c>
      <c r="FV182" s="35">
        <f t="shared" ref="FV182" si="3378">SUM(FV183:FV242)</f>
        <v>6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6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6</v>
      </c>
      <c r="IL182" s="35">
        <f t="shared" si="3443"/>
        <v>6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6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260000</v>
      </c>
      <c r="K192" s="240">
        <f t="shared" si="3096"/>
        <v>1</v>
      </c>
      <c r="L192" s="240">
        <f t="shared" si="3097"/>
        <v>0</v>
      </c>
      <c r="M192" s="57">
        <f t="shared" si="3098"/>
        <v>0</v>
      </c>
      <c r="N192" s="115">
        <f t="shared" si="3099"/>
        <v>260000</v>
      </c>
      <c r="O192" s="64">
        <f t="shared" si="3100"/>
        <v>1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260000</v>
      </c>
      <c r="BG192" s="62">
        <f>IFERROR(VLOOKUP($C192,Sales!$BZ$5:$CF$300,3,0),0)</f>
        <v>1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260000</v>
      </c>
      <c r="EN192" s="64">
        <f t="shared" si="3136"/>
        <v>260000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260000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1</v>
      </c>
      <c r="FV192" s="64">
        <f t="shared" si="3170"/>
        <v>1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1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1</v>
      </c>
      <c r="IL192" s="64">
        <f t="shared" si="3446"/>
        <v>1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1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780000</v>
      </c>
      <c r="K205" s="62">
        <f t="shared" si="3096"/>
        <v>2</v>
      </c>
      <c r="L205" s="62">
        <f t="shared" si="3097"/>
        <v>0</v>
      </c>
      <c r="M205" s="57">
        <f t="shared" si="3098"/>
        <v>0</v>
      </c>
      <c r="N205" s="115">
        <f t="shared" si="3099"/>
        <v>780000</v>
      </c>
      <c r="O205" s="64">
        <f t="shared" si="3100"/>
        <v>2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780000</v>
      </c>
      <c r="BG205" s="62">
        <f>IFERROR(VLOOKUP($C205,Sales!$BZ$5:$CF$300,3,0),0)</f>
        <v>2</v>
      </c>
      <c r="BH205" s="62">
        <f>IFERROR(VLOOKUP($C205,Waste!$BZ$5:$CF$200,3,0),0)</f>
        <v>0</v>
      </c>
      <c r="BI205" s="63">
        <f t="shared" si="3113"/>
        <v>0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780000</v>
      </c>
      <c r="EN205" s="64">
        <f t="shared" si="3136"/>
        <v>780000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780000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2</v>
      </c>
      <c r="FV205" s="64">
        <f t="shared" si="3170"/>
        <v>2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2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2</v>
      </c>
      <c r="IL205" s="64">
        <f t="shared" si="3446"/>
        <v>2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2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0</v>
      </c>
      <c r="K207" s="62">
        <f t="shared" si="3096"/>
        <v>0</v>
      </c>
      <c r="L207" s="62">
        <f t="shared" si="3097"/>
        <v>0</v>
      </c>
      <c r="M207" s="57" t="e">
        <f t="shared" si="3098"/>
        <v>#DIV/0!</v>
      </c>
      <c r="N207" s="115">
        <f t="shared" si="3099"/>
        <v>0</v>
      </c>
      <c r="O207" s="64">
        <f t="shared" si="3100"/>
        <v>0</v>
      </c>
      <c r="P207" s="64">
        <f t="shared" si="3101"/>
        <v>0</v>
      </c>
      <c r="Q207" s="127" t="e">
        <f t="shared" si="3102"/>
        <v>#DIV/0!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0</v>
      </c>
      <c r="EN207" s="64">
        <f t="shared" si="3136"/>
        <v>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0</v>
      </c>
      <c r="FV207" s="64">
        <f t="shared" si="3170"/>
        <v>0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0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0</v>
      </c>
      <c r="IL207" s="64">
        <f t="shared" si="3446"/>
        <v>0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0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840000</v>
      </c>
      <c r="K240" s="62">
        <f t="shared" si="4360"/>
        <v>3</v>
      </c>
      <c r="L240" s="62">
        <f t="shared" si="4361"/>
        <v>0</v>
      </c>
      <c r="M240" s="57">
        <f t="shared" si="4362"/>
        <v>0</v>
      </c>
      <c r="N240" s="115">
        <f t="shared" si="4363"/>
        <v>840000</v>
      </c>
      <c r="O240" s="64">
        <f t="shared" si="4364"/>
        <v>3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840000</v>
      </c>
      <c r="BG240" s="62">
        <f>IFERROR(VLOOKUP($C240,Sales!$BZ$5:$CF$300,3,0),0)</f>
        <v>3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840000</v>
      </c>
      <c r="EN240" s="64">
        <f t="shared" si="4400"/>
        <v>840000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840000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3</v>
      </c>
      <c r="FV240" s="64">
        <f t="shared" si="4434"/>
        <v>3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3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3</v>
      </c>
      <c r="IL240" s="64">
        <f t="shared" si="4502"/>
        <v>3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3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4111000</v>
      </c>
      <c r="K243" s="35">
        <f>SUM(K244:K268)</f>
        <v>93</v>
      </c>
      <c r="L243" s="35">
        <f>SUM(L244:L268)</f>
        <v>1</v>
      </c>
      <c r="M243" s="125">
        <f t="shared" si="3098"/>
        <v>1.0752688172043012E-2</v>
      </c>
      <c r="N243" s="101">
        <f>SUM(N244:N268)</f>
        <v>4111000</v>
      </c>
      <c r="O243" s="35">
        <f>SUM(O244:O268)</f>
        <v>93</v>
      </c>
      <c r="P243" s="35">
        <f>SUM(P244:P268)</f>
        <v>1</v>
      </c>
      <c r="Q243" s="102">
        <f t="shared" ref="Q243" si="4534">P243/O243</f>
        <v>1.0752688172043012E-2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4111000</v>
      </c>
      <c r="BG243" s="35">
        <f>SUM(BG244:BG268)</f>
        <v>93</v>
      </c>
      <c r="BH243" s="35">
        <f>SUM(BH244:BH268)</f>
        <v>1</v>
      </c>
      <c r="BI243" s="65">
        <f t="shared" si="3113"/>
        <v>1.0752688172043012E-2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4111000</v>
      </c>
      <c r="EN243" s="35">
        <f t="shared" si="4535"/>
        <v>4111000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4111000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93</v>
      </c>
      <c r="FV243" s="35">
        <f t="shared" si="4536"/>
        <v>93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93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1</v>
      </c>
      <c r="HD243" s="35">
        <f t="shared" si="4537"/>
        <v>1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1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94</v>
      </c>
      <c r="IL243" s="35">
        <f t="shared" si="4538"/>
        <v>94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94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989000</v>
      </c>
      <c r="K247" s="62">
        <f t="shared" si="3096"/>
        <v>23</v>
      </c>
      <c r="L247" s="62">
        <f t="shared" si="3097"/>
        <v>0</v>
      </c>
      <c r="M247" s="57">
        <f t="shared" si="3098"/>
        <v>0</v>
      </c>
      <c r="N247" s="115">
        <f t="shared" si="3099"/>
        <v>989000</v>
      </c>
      <c r="O247" s="64">
        <f t="shared" si="3100"/>
        <v>23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989000</v>
      </c>
      <c r="BG247" s="62">
        <f>IFERROR(VLOOKUP($C247,Sales!$BZ$5:$CF$300,3,0),0)</f>
        <v>23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989000</v>
      </c>
      <c r="EN247" s="64">
        <f t="shared" si="3136"/>
        <v>989000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989000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23</v>
      </c>
      <c r="FV247" s="64">
        <f t="shared" si="3170"/>
        <v>23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23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23</v>
      </c>
      <c r="IL247" s="64">
        <f t="shared" si="4542"/>
        <v>23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23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440000</v>
      </c>
      <c r="K250" s="62">
        <f t="shared" si="4576"/>
        <v>10</v>
      </c>
      <c r="L250" s="62">
        <f t="shared" si="4577"/>
        <v>0</v>
      </c>
      <c r="M250" s="57">
        <f t="shared" si="4578"/>
        <v>0</v>
      </c>
      <c r="N250" s="115">
        <f t="shared" si="4579"/>
        <v>440000</v>
      </c>
      <c r="O250" s="64">
        <f t="shared" si="4580"/>
        <v>10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440000</v>
      </c>
      <c r="BG250" s="62">
        <f>IFERROR(VLOOKUP($C250,Sales!$BZ$5:$CF$300,3,0),0)</f>
        <v>10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440000</v>
      </c>
      <c r="EN250" s="64">
        <f t="shared" si="4616"/>
        <v>440000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440000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10</v>
      </c>
      <c r="FV250" s="64">
        <f t="shared" si="4650"/>
        <v>10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10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10</v>
      </c>
      <c r="IL250" s="64">
        <f t="shared" si="4542"/>
        <v>10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10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441000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9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441000</v>
      </c>
      <c r="O251" s="64">
        <f t="shared" ref="O251" si="4722">K251/$N$4</f>
        <v>9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441000</v>
      </c>
      <c r="BG251" s="62">
        <f>IFERROR(VLOOKUP($C251,Sales!$BZ$5:$CF$300,3,0),0)</f>
        <v>9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441000</v>
      </c>
      <c r="EN251" s="64">
        <f t="shared" ref="EN251" si="4758">N251</f>
        <v>441000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441000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9</v>
      </c>
      <c r="FV251" s="64">
        <f t="shared" ref="FV251" si="4792">O251</f>
        <v>9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9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9</v>
      </c>
      <c r="IL251" s="64">
        <f t="shared" ref="IL251" si="4860">+FV251+HD251</f>
        <v>9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9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168000</v>
      </c>
      <c r="K252" s="62">
        <f t="shared" si="4576"/>
        <v>4</v>
      </c>
      <c r="L252" s="62">
        <f t="shared" si="4577"/>
        <v>0</v>
      </c>
      <c r="M252" s="57">
        <f t="shared" si="4578"/>
        <v>0</v>
      </c>
      <c r="N252" s="115">
        <f t="shared" si="4579"/>
        <v>168000</v>
      </c>
      <c r="O252" s="64">
        <f t="shared" si="4580"/>
        <v>4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168000</v>
      </c>
      <c r="BG252" s="62">
        <f>IFERROR(VLOOKUP($C252,Sales!$BZ$5:$CF$300,3,0),0)</f>
        <v>4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168000</v>
      </c>
      <c r="EN252" s="64">
        <f t="shared" si="4616"/>
        <v>168000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168000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4</v>
      </c>
      <c r="FV252" s="64">
        <f t="shared" si="4650"/>
        <v>4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4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4</v>
      </c>
      <c r="IL252" s="64">
        <f t="shared" si="4542"/>
        <v>4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4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387000</v>
      </c>
      <c r="K254" s="62">
        <f t="shared" si="4576"/>
        <v>9</v>
      </c>
      <c r="L254" s="62">
        <f t="shared" si="4577"/>
        <v>0</v>
      </c>
      <c r="M254" s="57">
        <f t="shared" si="4578"/>
        <v>0</v>
      </c>
      <c r="N254" s="115">
        <f t="shared" si="4579"/>
        <v>387000</v>
      </c>
      <c r="O254" s="64">
        <f t="shared" si="4580"/>
        <v>9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387000</v>
      </c>
      <c r="BG254" s="62">
        <f>IFERROR(VLOOKUP($C254,Sales!$BZ$5:$CF$300,3,0),0)</f>
        <v>9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387000</v>
      </c>
      <c r="EN254" s="64">
        <f t="shared" si="4616"/>
        <v>387000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387000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9</v>
      </c>
      <c r="FV254" s="64">
        <f t="shared" si="4650"/>
        <v>9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9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9</v>
      </c>
      <c r="IL254" s="64">
        <f t="shared" si="4542"/>
        <v>9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9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946000</v>
      </c>
      <c r="K256" s="62">
        <f t="shared" si="4576"/>
        <v>22</v>
      </c>
      <c r="L256" s="62">
        <f t="shared" si="4577"/>
        <v>0</v>
      </c>
      <c r="M256" s="57">
        <f t="shared" si="4578"/>
        <v>0</v>
      </c>
      <c r="N256" s="115">
        <f t="shared" si="4579"/>
        <v>946000</v>
      </c>
      <c r="O256" s="64">
        <f t="shared" si="4580"/>
        <v>22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946000</v>
      </c>
      <c r="BG256" s="62">
        <f>IFERROR(VLOOKUP($C256,Sales!$BZ$5:$CF$300,3,0),0)</f>
        <v>22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946000</v>
      </c>
      <c r="EN256" s="64">
        <f t="shared" si="4616"/>
        <v>946000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946000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22</v>
      </c>
      <c r="FV256" s="64">
        <f t="shared" si="4650"/>
        <v>22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22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22</v>
      </c>
      <c r="IL256" s="64">
        <f t="shared" si="4542"/>
        <v>22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22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65000</v>
      </c>
      <c r="K261" s="62">
        <f t="shared" si="4576"/>
        <v>1</v>
      </c>
      <c r="L261" s="62">
        <f t="shared" si="4577"/>
        <v>0</v>
      </c>
      <c r="M261" s="57">
        <f t="shared" si="4578"/>
        <v>0</v>
      </c>
      <c r="N261" s="115">
        <f t="shared" si="4579"/>
        <v>65000</v>
      </c>
      <c r="O261" s="64">
        <f t="shared" si="4580"/>
        <v>1</v>
      </c>
      <c r="P261" s="64">
        <f t="shared" si="4581"/>
        <v>0</v>
      </c>
      <c r="Q261" s="127">
        <f t="shared" si="4582"/>
        <v>0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65000</v>
      </c>
      <c r="BG261" s="62">
        <f>IFERROR(VLOOKUP($C261,Sales!$BZ$5:$CF$300,3,0),0)</f>
        <v>1</v>
      </c>
      <c r="BH261" s="62">
        <f>IFERROR(VLOOKUP($C261,Waste!$BZ$5:$CF$200,3,0),0)</f>
        <v>0</v>
      </c>
      <c r="BI261" s="63">
        <f t="shared" si="4593"/>
        <v>0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65000</v>
      </c>
      <c r="EN261" s="64">
        <f t="shared" si="4616"/>
        <v>65000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65000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1</v>
      </c>
      <c r="FV261" s="64">
        <f t="shared" si="4650"/>
        <v>1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1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1</v>
      </c>
      <c r="IL261" s="64">
        <f t="shared" si="4542"/>
        <v>1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1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675000</v>
      </c>
      <c r="K262" s="62">
        <f t="shared" si="4576"/>
        <v>15</v>
      </c>
      <c r="L262" s="62">
        <f t="shared" si="4577"/>
        <v>1</v>
      </c>
      <c r="M262" s="57">
        <f t="shared" si="4578"/>
        <v>6.6666666666666666E-2</v>
      </c>
      <c r="N262" s="115">
        <f t="shared" si="4579"/>
        <v>675000</v>
      </c>
      <c r="O262" s="64">
        <f t="shared" si="4580"/>
        <v>15</v>
      </c>
      <c r="P262" s="64">
        <f t="shared" si="4581"/>
        <v>1</v>
      </c>
      <c r="Q262" s="127">
        <f t="shared" si="4582"/>
        <v>6.6666666666666666E-2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675000</v>
      </c>
      <c r="BG262" s="62">
        <f>IFERROR(VLOOKUP($C262,Sales!$BZ$5:$CF$300,3,0),0)</f>
        <v>15</v>
      </c>
      <c r="BH262" s="62">
        <f>IFERROR(VLOOKUP($C262,Waste!$BZ$5:$CF$200,3,0),0)</f>
        <v>1</v>
      </c>
      <c r="BI262" s="63">
        <f t="shared" si="4593"/>
        <v>6.6666666666666666E-2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675000</v>
      </c>
      <c r="EN262" s="64">
        <f t="shared" si="4616"/>
        <v>675000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675000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15</v>
      </c>
      <c r="FV262" s="64">
        <f t="shared" si="4650"/>
        <v>15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15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1</v>
      </c>
      <c r="HD262" s="64">
        <f t="shared" si="4684"/>
        <v>1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1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16</v>
      </c>
      <c r="IL262" s="64">
        <f t="shared" si="4542"/>
        <v>16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16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3753800</v>
      </c>
      <c r="K269" s="35">
        <f>SUM(K270:K301)</f>
        <v>94</v>
      </c>
      <c r="L269" s="35">
        <f>SUM(L270:L301)</f>
        <v>0</v>
      </c>
      <c r="M269" s="125">
        <f t="shared" si="4578"/>
        <v>0</v>
      </c>
      <c r="N269" s="101">
        <f>SUM(N270:N301)</f>
        <v>3753800</v>
      </c>
      <c r="O269" s="35">
        <f>SUM(O270:O301)</f>
        <v>94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3753800</v>
      </c>
      <c r="BG269" s="35">
        <f>SUM(BG270:BG301)</f>
        <v>94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3753800</v>
      </c>
      <c r="EN269" s="35">
        <f t="shared" si="5069"/>
        <v>3753800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3753800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94</v>
      </c>
      <c r="FV269" s="35">
        <f t="shared" si="5070"/>
        <v>94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94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94</v>
      </c>
      <c r="IL269" s="35">
        <f t="shared" si="5072"/>
        <v>94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94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320000</v>
      </c>
      <c r="K272" s="62">
        <f t="shared" si="4576"/>
        <v>16</v>
      </c>
      <c r="L272" s="62">
        <f t="shared" si="4577"/>
        <v>0</v>
      </c>
      <c r="M272" s="57">
        <f t="shared" si="4578"/>
        <v>0</v>
      </c>
      <c r="N272" s="115">
        <f t="shared" si="4579"/>
        <v>320000</v>
      </c>
      <c r="O272" s="64">
        <f t="shared" si="4580"/>
        <v>16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320000</v>
      </c>
      <c r="BG272" s="62">
        <f>IFERROR(VLOOKUP($C272,Sales!$BZ$5:$CF$300,3,0),0)</f>
        <v>16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320000</v>
      </c>
      <c r="EN272" s="64">
        <f t="shared" si="4616"/>
        <v>320000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320000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16</v>
      </c>
      <c r="FV272" s="64">
        <f t="shared" si="4650"/>
        <v>16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16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16</v>
      </c>
      <c r="IL272" s="64">
        <f t="shared" si="5076"/>
        <v>16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16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1171800</v>
      </c>
      <c r="K273" s="62">
        <f t="shared" si="4576"/>
        <v>11</v>
      </c>
      <c r="L273" s="62">
        <f t="shared" si="4577"/>
        <v>0</v>
      </c>
      <c r="M273" s="57">
        <f t="shared" si="4578"/>
        <v>0</v>
      </c>
      <c r="N273" s="115">
        <f t="shared" si="4579"/>
        <v>1171800</v>
      </c>
      <c r="O273" s="64">
        <f t="shared" si="4580"/>
        <v>11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1171800</v>
      </c>
      <c r="BG273" s="62">
        <f>IFERROR(VLOOKUP($C273,Sales!$BZ$5:$CF$300,3,0),0)</f>
        <v>11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1171800</v>
      </c>
      <c r="EN273" s="64">
        <f t="shared" si="4616"/>
        <v>1171800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1171800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11</v>
      </c>
      <c r="FV273" s="64">
        <f t="shared" si="4650"/>
        <v>11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11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11</v>
      </c>
      <c r="IL273" s="64">
        <f t="shared" si="5076"/>
        <v>11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11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242000</v>
      </c>
      <c r="K283" s="62">
        <f t="shared" si="4576"/>
        <v>11</v>
      </c>
      <c r="L283" s="62">
        <f t="shared" si="4577"/>
        <v>0</v>
      </c>
      <c r="M283" s="57">
        <f t="shared" si="4578"/>
        <v>0</v>
      </c>
      <c r="N283" s="115">
        <f t="shared" si="4579"/>
        <v>242000</v>
      </c>
      <c r="O283" s="64">
        <f t="shared" si="4580"/>
        <v>11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242000</v>
      </c>
      <c r="BG283" s="62">
        <f>IFERROR(VLOOKUP($C283,Sales!$BZ$5:$CF$300,3,0),0)</f>
        <v>11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242000</v>
      </c>
      <c r="EN283" s="64">
        <f t="shared" si="4616"/>
        <v>242000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242000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11</v>
      </c>
      <c r="FV283" s="64">
        <f t="shared" si="4650"/>
        <v>11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11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11</v>
      </c>
      <c r="IL283" s="64">
        <f t="shared" si="5076"/>
        <v>11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11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240000</v>
      </c>
      <c r="K291" s="62">
        <f t="shared" si="4576"/>
        <v>12</v>
      </c>
      <c r="L291" s="62">
        <f t="shared" si="4577"/>
        <v>0</v>
      </c>
      <c r="M291" s="57">
        <f t="shared" si="4578"/>
        <v>0</v>
      </c>
      <c r="N291" s="115">
        <f t="shared" si="4579"/>
        <v>240000</v>
      </c>
      <c r="O291" s="64">
        <f t="shared" si="4580"/>
        <v>12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240000</v>
      </c>
      <c r="BG291" s="62">
        <f>IFERROR(VLOOKUP($C291,Sales!$BZ$5:$CF$300,3,0),0)</f>
        <v>12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240000</v>
      </c>
      <c r="EN291" s="64">
        <f t="shared" si="4616"/>
        <v>240000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240000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12</v>
      </c>
      <c r="FV291" s="64">
        <f t="shared" si="4650"/>
        <v>12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12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12</v>
      </c>
      <c r="IL291" s="64">
        <f t="shared" si="5076"/>
        <v>12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12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200000</v>
      </c>
      <c r="K293" s="62">
        <f t="shared" si="4576"/>
        <v>10</v>
      </c>
      <c r="L293" s="62">
        <f t="shared" si="4577"/>
        <v>0</v>
      </c>
      <c r="M293" s="57">
        <f t="shared" si="4578"/>
        <v>0</v>
      </c>
      <c r="N293" s="115">
        <f t="shared" si="4579"/>
        <v>200000</v>
      </c>
      <c r="O293" s="64">
        <f t="shared" si="4580"/>
        <v>10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200000</v>
      </c>
      <c r="BG293" s="62">
        <f>IFERROR(VLOOKUP($C293,Sales!$BZ$5:$CF$300,3,0),0)</f>
        <v>10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200000</v>
      </c>
      <c r="EN293" s="64">
        <f t="shared" si="4616"/>
        <v>200000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200000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10</v>
      </c>
      <c r="FV293" s="64">
        <f t="shared" si="4650"/>
        <v>10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10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10</v>
      </c>
      <c r="IL293" s="64">
        <f t="shared" si="5076"/>
        <v>10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10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160000</v>
      </c>
      <c r="K294" s="62">
        <f t="shared" si="4576"/>
        <v>8</v>
      </c>
      <c r="L294" s="62">
        <f t="shared" si="4577"/>
        <v>0</v>
      </c>
      <c r="M294" s="57">
        <f t="shared" si="4578"/>
        <v>0</v>
      </c>
      <c r="N294" s="115">
        <f t="shared" si="4579"/>
        <v>160000</v>
      </c>
      <c r="O294" s="64">
        <f t="shared" si="4580"/>
        <v>8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160000</v>
      </c>
      <c r="BG294" s="62">
        <f>IFERROR(VLOOKUP($C294,Sales!$BZ$5:$CF$300,3,0),0)</f>
        <v>8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160000</v>
      </c>
      <c r="EN294" s="64">
        <f t="shared" si="4616"/>
        <v>160000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160000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8</v>
      </c>
      <c r="FV294" s="64">
        <f t="shared" si="4650"/>
        <v>8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8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8</v>
      </c>
      <c r="IL294" s="64">
        <f t="shared" si="5076"/>
        <v>8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8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1100000</v>
      </c>
      <c r="K298" s="62">
        <f t="shared" si="4576"/>
        <v>22</v>
      </c>
      <c r="L298" s="62">
        <f t="shared" si="4577"/>
        <v>0</v>
      </c>
      <c r="M298" s="57">
        <f t="shared" si="4578"/>
        <v>0</v>
      </c>
      <c r="N298" s="115">
        <f t="shared" si="4579"/>
        <v>1100000</v>
      </c>
      <c r="O298" s="64">
        <f t="shared" si="4580"/>
        <v>22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1100000</v>
      </c>
      <c r="BG298" s="62">
        <f>IFERROR(VLOOKUP($C298,Sales!$BZ$5:$CF$300,3,0),0)</f>
        <v>22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1100000</v>
      </c>
      <c r="EN298" s="64">
        <f t="shared" si="4616"/>
        <v>1100000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1100000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22</v>
      </c>
      <c r="FV298" s="64">
        <f t="shared" si="4650"/>
        <v>22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22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22</v>
      </c>
      <c r="IL298" s="64">
        <f t="shared" si="5076"/>
        <v>22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22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320000</v>
      </c>
      <c r="K299" s="62">
        <f t="shared" si="4576"/>
        <v>4</v>
      </c>
      <c r="L299" s="62">
        <f t="shared" si="4577"/>
        <v>0</v>
      </c>
      <c r="M299" s="57">
        <f t="shared" si="4578"/>
        <v>0</v>
      </c>
      <c r="N299" s="115">
        <f t="shared" si="4579"/>
        <v>320000</v>
      </c>
      <c r="O299" s="64">
        <f t="shared" si="4580"/>
        <v>4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320000</v>
      </c>
      <c r="BG299" s="62">
        <f>IFERROR(VLOOKUP($C299,Sales!$BZ$5:$CF$300,3,0),0)</f>
        <v>4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320000</v>
      </c>
      <c r="EN299" s="64">
        <f t="shared" si="4616"/>
        <v>320000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320000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4</v>
      </c>
      <c r="FV299" s="64">
        <f t="shared" si="4650"/>
        <v>4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4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4</v>
      </c>
      <c r="IL299" s="64">
        <f t="shared" si="5076"/>
        <v>4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4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7710900</v>
      </c>
      <c r="K307" s="35">
        <f t="shared" ref="K307" si="5875">SUM(K308:K346)</f>
        <v>40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7710900</v>
      </c>
      <c r="O307" s="35">
        <f t="shared" ref="O307" si="5878">SUM(O308:O346)</f>
        <v>40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7710900</v>
      </c>
      <c r="BG307" s="35">
        <f t="shared" ref="BG307" si="5912">SUM(BG308:BG346)</f>
        <v>40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7710900</v>
      </c>
      <c r="EN307" s="35">
        <f t="shared" ref="EN307" si="5976">SUM(EN308:EN346)</f>
        <v>7710900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7710900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40</v>
      </c>
      <c r="FV307" s="35">
        <f t="shared" ref="FV307" si="6010">SUM(FV308:FV346)</f>
        <v>40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40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40</v>
      </c>
      <c r="IL307" s="35">
        <f t="shared" si="6075"/>
        <v>40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40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298000</v>
      </c>
      <c r="K310" s="62">
        <f t="shared" si="4576"/>
        <v>2</v>
      </c>
      <c r="L310" s="62">
        <f t="shared" si="4577"/>
        <v>0</v>
      </c>
      <c r="M310" s="57">
        <f t="shared" si="4578"/>
        <v>0</v>
      </c>
      <c r="N310" s="115">
        <f t="shared" si="4579"/>
        <v>298000</v>
      </c>
      <c r="O310" s="64">
        <f t="shared" si="4580"/>
        <v>2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298000</v>
      </c>
      <c r="BG310" s="62">
        <f>IFERROR(VLOOKUP($C310,Sales!$BZ$5:$CF$300,3,0),0)</f>
        <v>2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298000</v>
      </c>
      <c r="EN310" s="64">
        <f t="shared" si="4616"/>
        <v>298000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298000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2</v>
      </c>
      <c r="FV310" s="64">
        <f t="shared" si="4650"/>
        <v>2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2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2</v>
      </c>
      <c r="IL310" s="64">
        <f t="shared" si="6078"/>
        <v>2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2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278000</v>
      </c>
      <c r="K311" s="62">
        <f t="shared" si="4576"/>
        <v>2</v>
      </c>
      <c r="L311" s="62">
        <f t="shared" si="4577"/>
        <v>0</v>
      </c>
      <c r="M311" s="57">
        <f t="shared" si="4578"/>
        <v>0</v>
      </c>
      <c r="N311" s="115">
        <f t="shared" si="4579"/>
        <v>278000</v>
      </c>
      <c r="O311" s="64">
        <f t="shared" si="4580"/>
        <v>2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278000</v>
      </c>
      <c r="BG311" s="62">
        <f>IFERROR(VLOOKUP($C311,Sales!$BZ$5:$CF$300,3,0),0)</f>
        <v>2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278000</v>
      </c>
      <c r="EN311" s="64">
        <f t="shared" si="4616"/>
        <v>278000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278000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2</v>
      </c>
      <c r="FV311" s="64">
        <f t="shared" si="4650"/>
        <v>2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2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2</v>
      </c>
      <c r="IL311" s="64">
        <f t="shared" si="6078"/>
        <v>2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2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135000</v>
      </c>
      <c r="K312" s="62">
        <f t="shared" si="4576"/>
        <v>1</v>
      </c>
      <c r="L312" s="62">
        <f t="shared" si="4577"/>
        <v>0</v>
      </c>
      <c r="M312" s="57">
        <f t="shared" si="4578"/>
        <v>0</v>
      </c>
      <c r="N312" s="115">
        <f t="shared" si="4579"/>
        <v>135000</v>
      </c>
      <c r="O312" s="64">
        <f t="shared" si="4580"/>
        <v>1</v>
      </c>
      <c r="P312" s="64">
        <f t="shared" si="4581"/>
        <v>0</v>
      </c>
      <c r="Q312" s="127">
        <f t="shared" si="4582"/>
        <v>0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135000</v>
      </c>
      <c r="BG312" s="62">
        <f>IFERROR(VLOOKUP($C312,Sales!$BZ$5:$CF$300,3,0),0)</f>
        <v>1</v>
      </c>
      <c r="BH312" s="62">
        <f>IFERROR(VLOOKUP($C312,Waste!$BZ$5:$CF$200,3,0),0)</f>
        <v>0</v>
      </c>
      <c r="BI312" s="63">
        <f t="shared" si="4593"/>
        <v>0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135000</v>
      </c>
      <c r="EN312" s="64">
        <f t="shared" si="4616"/>
        <v>135000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135000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1</v>
      </c>
      <c r="FV312" s="64">
        <f t="shared" si="4650"/>
        <v>1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1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1</v>
      </c>
      <c r="IL312" s="64">
        <f t="shared" si="6078"/>
        <v>1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1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202300</v>
      </c>
      <c r="K313" s="62">
        <f t="shared" si="4576"/>
        <v>2</v>
      </c>
      <c r="L313" s="62">
        <f t="shared" si="4577"/>
        <v>0</v>
      </c>
      <c r="M313" s="57">
        <f t="shared" si="4578"/>
        <v>0</v>
      </c>
      <c r="N313" s="115">
        <f t="shared" si="4579"/>
        <v>202300</v>
      </c>
      <c r="O313" s="64">
        <f t="shared" si="4580"/>
        <v>2</v>
      </c>
      <c r="P313" s="64">
        <f t="shared" si="4581"/>
        <v>0</v>
      </c>
      <c r="Q313" s="127">
        <f t="shared" si="4582"/>
        <v>0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202300</v>
      </c>
      <c r="BG313" s="62">
        <f>IFERROR(VLOOKUP($C313,Sales!$BZ$5:$CF$300,3,0),0)</f>
        <v>2</v>
      </c>
      <c r="BH313" s="62">
        <f>IFERROR(VLOOKUP($C313,Waste!$BZ$5:$CF$200,3,0),0)</f>
        <v>0</v>
      </c>
      <c r="BI313" s="63">
        <f t="shared" si="4593"/>
        <v>0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202300</v>
      </c>
      <c r="EN313" s="64">
        <f t="shared" si="4616"/>
        <v>202300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202300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2</v>
      </c>
      <c r="FV313" s="64">
        <f t="shared" si="4650"/>
        <v>2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2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2</v>
      </c>
      <c r="IL313" s="64">
        <f t="shared" si="6078"/>
        <v>2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2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337500</v>
      </c>
      <c r="K315" s="62">
        <f t="shared" si="4576"/>
        <v>3</v>
      </c>
      <c r="L315" s="62">
        <f t="shared" si="4577"/>
        <v>0</v>
      </c>
      <c r="M315" s="57">
        <f t="shared" si="4578"/>
        <v>0</v>
      </c>
      <c r="N315" s="115">
        <f t="shared" si="4579"/>
        <v>337500</v>
      </c>
      <c r="O315" s="64">
        <f t="shared" si="4580"/>
        <v>3</v>
      </c>
      <c r="P315" s="64">
        <f t="shared" si="4581"/>
        <v>0</v>
      </c>
      <c r="Q315" s="127">
        <f t="shared" si="4582"/>
        <v>0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337500</v>
      </c>
      <c r="BG315" s="62">
        <f>IFERROR(VLOOKUP($C315,Sales!$BZ$5:$CF$300,3,0),0)</f>
        <v>3</v>
      </c>
      <c r="BH315" s="62">
        <f>IFERROR(VLOOKUP($C315,Waste!$BZ$5:$CF$200,3,0),0)</f>
        <v>0</v>
      </c>
      <c r="BI315" s="63">
        <f t="shared" si="4593"/>
        <v>0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337500</v>
      </c>
      <c r="EN315" s="64">
        <f t="shared" si="4616"/>
        <v>337500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337500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3</v>
      </c>
      <c r="FV315" s="64">
        <f t="shared" si="4650"/>
        <v>3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3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3</v>
      </c>
      <c r="IL315" s="64">
        <f t="shared" si="6078"/>
        <v>3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3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364500</v>
      </c>
      <c r="K316" s="62">
        <f t="shared" si="4576"/>
        <v>3</v>
      </c>
      <c r="L316" s="62">
        <f t="shared" si="4577"/>
        <v>0</v>
      </c>
      <c r="M316" s="57">
        <f t="shared" si="4578"/>
        <v>0</v>
      </c>
      <c r="N316" s="115">
        <f t="shared" si="4579"/>
        <v>364500</v>
      </c>
      <c r="O316" s="64">
        <f t="shared" si="4580"/>
        <v>3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364500</v>
      </c>
      <c r="BG316" s="62">
        <f>IFERROR(VLOOKUP($C316,Sales!$BZ$5:$CF$300,3,0),0)</f>
        <v>3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364500</v>
      </c>
      <c r="EN316" s="64">
        <f t="shared" si="4616"/>
        <v>364500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364500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3</v>
      </c>
      <c r="FV316" s="64">
        <f t="shared" si="4650"/>
        <v>3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3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3</v>
      </c>
      <c r="IL316" s="64">
        <f t="shared" si="6078"/>
        <v>3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3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175000</v>
      </c>
      <c r="K324" s="62">
        <f t="shared" si="6112"/>
        <v>1</v>
      </c>
      <c r="L324" s="62">
        <f t="shared" si="6113"/>
        <v>0</v>
      </c>
      <c r="M324" s="57">
        <f t="shared" si="6114"/>
        <v>0</v>
      </c>
      <c r="N324" s="115">
        <f t="shared" si="6115"/>
        <v>175000</v>
      </c>
      <c r="O324" s="64">
        <f t="shared" si="6116"/>
        <v>1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175000</v>
      </c>
      <c r="BG324" s="62">
        <f>IFERROR(VLOOKUP($C324,Sales!$BZ$5:$CF$300,3,0),0)</f>
        <v>1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175000</v>
      </c>
      <c r="EN324" s="64">
        <f t="shared" si="6152"/>
        <v>175000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175000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1</v>
      </c>
      <c r="FV324" s="64">
        <f t="shared" si="6186"/>
        <v>1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1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1</v>
      </c>
      <c r="IL324" s="64">
        <f t="shared" si="6078"/>
        <v>1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1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330000</v>
      </c>
      <c r="K325" s="62">
        <f t="shared" si="6112"/>
        <v>2</v>
      </c>
      <c r="L325" s="62">
        <f t="shared" si="6113"/>
        <v>0</v>
      </c>
      <c r="M325" s="57">
        <f t="shared" si="6114"/>
        <v>0</v>
      </c>
      <c r="N325" s="115">
        <f t="shared" si="6115"/>
        <v>330000</v>
      </c>
      <c r="O325" s="64">
        <f t="shared" si="6116"/>
        <v>2</v>
      </c>
      <c r="P325" s="64">
        <f t="shared" si="6117"/>
        <v>0</v>
      </c>
      <c r="Q325" s="127">
        <f t="shared" si="6118"/>
        <v>0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330000</v>
      </c>
      <c r="BG325" s="62">
        <f>IFERROR(VLOOKUP($C325,Sales!$BZ$5:$CF$300,3,0),0)</f>
        <v>2</v>
      </c>
      <c r="BH325" s="62">
        <f>IFERROR(VLOOKUP($C325,Waste!$BZ$5:$CF$200,3,0),0)</f>
        <v>0</v>
      </c>
      <c r="BI325" s="63">
        <f t="shared" si="6129"/>
        <v>0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330000</v>
      </c>
      <c r="EN325" s="64">
        <f t="shared" si="6152"/>
        <v>330000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330000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2</v>
      </c>
      <c r="FV325" s="64">
        <f t="shared" si="6186"/>
        <v>2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2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2</v>
      </c>
      <c r="IL325" s="64">
        <f t="shared" si="6078"/>
        <v>2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2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149000</v>
      </c>
      <c r="K328" s="62">
        <f t="shared" si="6112"/>
        <v>1</v>
      </c>
      <c r="L328" s="62">
        <f t="shared" si="6113"/>
        <v>0</v>
      </c>
      <c r="M328" s="57">
        <f t="shared" si="6114"/>
        <v>0</v>
      </c>
      <c r="N328" s="115">
        <f t="shared" si="6115"/>
        <v>149000</v>
      </c>
      <c r="O328" s="64">
        <f t="shared" si="6116"/>
        <v>1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149000</v>
      </c>
      <c r="BG328" s="62">
        <f>IFERROR(VLOOKUP($C328,Sales!$BZ$5:$CF$300,3,0),0)</f>
        <v>1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149000</v>
      </c>
      <c r="EN328" s="64">
        <f t="shared" si="6152"/>
        <v>149000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149000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1</v>
      </c>
      <c r="FV328" s="64">
        <f t="shared" si="6186"/>
        <v>1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1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1</v>
      </c>
      <c r="IL328" s="64">
        <f t="shared" si="6078"/>
        <v>1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1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155000</v>
      </c>
      <c r="K330" s="62">
        <f t="shared" si="6112"/>
        <v>1</v>
      </c>
      <c r="L330" s="62">
        <f t="shared" si="6113"/>
        <v>0</v>
      </c>
      <c r="M330" s="57">
        <f t="shared" si="6114"/>
        <v>0</v>
      </c>
      <c r="N330" s="115">
        <f t="shared" si="6115"/>
        <v>155000</v>
      </c>
      <c r="O330" s="64">
        <f t="shared" si="6116"/>
        <v>1</v>
      </c>
      <c r="P330" s="64">
        <f t="shared" si="6117"/>
        <v>0</v>
      </c>
      <c r="Q330" s="127">
        <f t="shared" si="6118"/>
        <v>0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155000</v>
      </c>
      <c r="BG330" s="62">
        <f>IFERROR(VLOOKUP($C330,Sales!$BZ$5:$CF$300,3,0),0)</f>
        <v>1</v>
      </c>
      <c r="BH330" s="62">
        <f>IFERROR(VLOOKUP($C330,Waste!$BZ$5:$CF$200,3,0),0)</f>
        <v>0</v>
      </c>
      <c r="BI330" s="63">
        <f t="shared" si="6129"/>
        <v>0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155000</v>
      </c>
      <c r="EN330" s="64">
        <f t="shared" si="6152"/>
        <v>155000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155000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1</v>
      </c>
      <c r="FV330" s="64">
        <f t="shared" si="6186"/>
        <v>1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1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1</v>
      </c>
      <c r="IL330" s="64">
        <f t="shared" si="6078"/>
        <v>1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1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840000</v>
      </c>
      <c r="K334" s="62">
        <f t="shared" si="6112"/>
        <v>5</v>
      </c>
      <c r="L334" s="62">
        <f t="shared" si="6113"/>
        <v>0</v>
      </c>
      <c r="M334" s="57">
        <f t="shared" si="6114"/>
        <v>0</v>
      </c>
      <c r="N334" s="115">
        <f t="shared" si="6115"/>
        <v>840000</v>
      </c>
      <c r="O334" s="64">
        <f t="shared" si="6116"/>
        <v>5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840000</v>
      </c>
      <c r="BG334" s="62">
        <f>IFERROR(VLOOKUP($C334,Sales!$BZ$5:$CF$300,3,0),0)</f>
        <v>5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840000</v>
      </c>
      <c r="EN334" s="64">
        <f t="shared" si="6152"/>
        <v>840000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840000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5</v>
      </c>
      <c r="FV334" s="64">
        <f t="shared" si="6186"/>
        <v>5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5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5</v>
      </c>
      <c r="IL334" s="64">
        <f t="shared" si="6078"/>
        <v>5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5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158000</v>
      </c>
      <c r="K335" s="62">
        <f t="shared" si="6112"/>
        <v>1</v>
      </c>
      <c r="L335" s="62">
        <f t="shared" si="6113"/>
        <v>0</v>
      </c>
      <c r="M335" s="57">
        <f t="shared" si="6114"/>
        <v>0</v>
      </c>
      <c r="N335" s="115">
        <f t="shared" si="6115"/>
        <v>158000</v>
      </c>
      <c r="O335" s="64">
        <f t="shared" si="6116"/>
        <v>1</v>
      </c>
      <c r="P335" s="64">
        <f t="shared" si="6117"/>
        <v>0</v>
      </c>
      <c r="Q335" s="127">
        <f t="shared" si="6118"/>
        <v>0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158000</v>
      </c>
      <c r="BG335" s="62">
        <f>IFERROR(VLOOKUP($C335,Sales!$BZ$5:$CF$300,3,0),0)</f>
        <v>1</v>
      </c>
      <c r="BH335" s="62">
        <f>IFERROR(VLOOKUP($C335,Waste!$BZ$5:$CF$200,3,0),0)</f>
        <v>0</v>
      </c>
      <c r="BI335" s="63">
        <f t="shared" si="6129"/>
        <v>0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158000</v>
      </c>
      <c r="EN335" s="64">
        <f t="shared" si="6152"/>
        <v>158000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158000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1</v>
      </c>
      <c r="FV335" s="64">
        <f t="shared" si="6186"/>
        <v>1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1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1</v>
      </c>
      <c r="IL335" s="64">
        <f t="shared" si="6078"/>
        <v>1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1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474000</v>
      </c>
      <c r="K336" s="62">
        <f t="shared" si="6112"/>
        <v>3</v>
      </c>
      <c r="L336" s="62">
        <f t="shared" si="6113"/>
        <v>0</v>
      </c>
      <c r="M336" s="57">
        <f t="shared" si="6114"/>
        <v>0</v>
      </c>
      <c r="N336" s="115">
        <f t="shared" si="6115"/>
        <v>474000</v>
      </c>
      <c r="O336" s="64">
        <f t="shared" si="6116"/>
        <v>3</v>
      </c>
      <c r="P336" s="64">
        <f t="shared" si="6117"/>
        <v>0</v>
      </c>
      <c r="Q336" s="127">
        <f t="shared" si="6118"/>
        <v>0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474000</v>
      </c>
      <c r="BG336" s="62">
        <f>IFERROR(VLOOKUP($C336,Sales!$BZ$5:$CF$300,3,0),0)</f>
        <v>3</v>
      </c>
      <c r="BH336" s="62">
        <f>IFERROR(VLOOKUP($C336,Waste!$BZ$5:$CF$200,3,0),0)</f>
        <v>0</v>
      </c>
      <c r="BI336" s="63">
        <f t="shared" si="6129"/>
        <v>0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474000</v>
      </c>
      <c r="EN336" s="64">
        <f t="shared" si="6152"/>
        <v>474000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474000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3</v>
      </c>
      <c r="FV336" s="64">
        <f t="shared" si="6186"/>
        <v>3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3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3</v>
      </c>
      <c r="IL336" s="64">
        <f t="shared" si="6078"/>
        <v>3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3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742600</v>
      </c>
      <c r="K337" s="62">
        <f t="shared" si="6112"/>
        <v>5</v>
      </c>
      <c r="L337" s="62">
        <f t="shared" si="6113"/>
        <v>0</v>
      </c>
      <c r="M337" s="57">
        <f t="shared" si="6114"/>
        <v>0</v>
      </c>
      <c r="N337" s="115">
        <f t="shared" si="6115"/>
        <v>742600</v>
      </c>
      <c r="O337" s="64">
        <f t="shared" si="6116"/>
        <v>5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742600</v>
      </c>
      <c r="BG337" s="62">
        <f>IFERROR(VLOOKUP($C337,Sales!$BZ$5:$CF$300,3,0),0)</f>
        <v>5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742600</v>
      </c>
      <c r="EN337" s="64">
        <f t="shared" si="6152"/>
        <v>742600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742600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5</v>
      </c>
      <c r="FV337" s="64">
        <f t="shared" si="6186"/>
        <v>5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5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5</v>
      </c>
      <c r="IL337" s="64">
        <f t="shared" si="6078"/>
        <v>5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5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504000</v>
      </c>
      <c r="K338" s="62">
        <f t="shared" si="6112"/>
        <v>3</v>
      </c>
      <c r="L338" s="62">
        <f t="shared" si="6113"/>
        <v>0</v>
      </c>
      <c r="M338" s="57">
        <f t="shared" si="6114"/>
        <v>0</v>
      </c>
      <c r="N338" s="115">
        <f t="shared" si="6115"/>
        <v>504000</v>
      </c>
      <c r="O338" s="64">
        <f t="shared" si="6116"/>
        <v>3</v>
      </c>
      <c r="P338" s="64">
        <f t="shared" si="6117"/>
        <v>0</v>
      </c>
      <c r="Q338" s="127">
        <f t="shared" si="6118"/>
        <v>0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504000</v>
      </c>
      <c r="BG338" s="62">
        <f>IFERROR(VLOOKUP($C338,Sales!$BZ$5:$CF$300,3,0),0)</f>
        <v>3</v>
      </c>
      <c r="BH338" s="62">
        <f>IFERROR(VLOOKUP($C338,Waste!$BZ$5:$CF$200,3,0),0)</f>
        <v>0</v>
      </c>
      <c r="BI338" s="63">
        <f t="shared" si="6129"/>
        <v>0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504000</v>
      </c>
      <c r="EN338" s="64">
        <f t="shared" si="6152"/>
        <v>504000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504000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3</v>
      </c>
      <c r="FV338" s="64">
        <f t="shared" si="6186"/>
        <v>3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3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3</v>
      </c>
      <c r="IL338" s="64">
        <f t="shared" si="6078"/>
        <v>3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3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168000</v>
      </c>
      <c r="K339" s="62">
        <f t="shared" si="6112"/>
        <v>1</v>
      </c>
      <c r="L339" s="62">
        <f t="shared" si="6113"/>
        <v>0</v>
      </c>
      <c r="M339" s="57">
        <f t="shared" si="6114"/>
        <v>0</v>
      </c>
      <c r="N339" s="115">
        <f t="shared" si="6115"/>
        <v>168000</v>
      </c>
      <c r="O339" s="64">
        <f t="shared" si="6116"/>
        <v>1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168000</v>
      </c>
      <c r="BG339" s="62">
        <f>IFERROR(VLOOKUP($C339,Sales!$BZ$5:$CF$300,3,0),0)</f>
        <v>1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168000</v>
      </c>
      <c r="EN339" s="64">
        <f t="shared" si="6152"/>
        <v>168000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168000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1</v>
      </c>
      <c r="FV339" s="64">
        <f t="shared" si="6186"/>
        <v>1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1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1</v>
      </c>
      <c r="IL339" s="64">
        <f t="shared" si="6078"/>
        <v>1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1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2400000</v>
      </c>
      <c r="K344" s="62">
        <f t="shared" si="6112"/>
        <v>4</v>
      </c>
      <c r="L344" s="62">
        <f t="shared" si="6113"/>
        <v>0</v>
      </c>
      <c r="M344" s="57">
        <f t="shared" si="6114"/>
        <v>0</v>
      </c>
      <c r="N344" s="115">
        <f t="shared" si="6115"/>
        <v>2400000</v>
      </c>
      <c r="O344" s="64">
        <f t="shared" si="6116"/>
        <v>4</v>
      </c>
      <c r="P344" s="64">
        <f t="shared" si="6117"/>
        <v>0</v>
      </c>
      <c r="Q344" s="127">
        <f t="shared" si="6118"/>
        <v>0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2400000</v>
      </c>
      <c r="BG344" s="62">
        <f>IFERROR(VLOOKUP($C344,Sales!$BZ$5:$CF$300,3,0),0)</f>
        <v>4</v>
      </c>
      <c r="BH344" s="62">
        <f>IFERROR(VLOOKUP($C344,Waste!$BZ$5:$CF$200,3,0),0)</f>
        <v>0</v>
      </c>
      <c r="BI344" s="63">
        <f t="shared" si="6129"/>
        <v>0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2400000</v>
      </c>
      <c r="EN344" s="64">
        <f t="shared" si="6152"/>
        <v>2400000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2400000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4</v>
      </c>
      <c r="FV344" s="64">
        <f t="shared" si="6186"/>
        <v>4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4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4</v>
      </c>
      <c r="IL344" s="64">
        <f t="shared" si="6078"/>
        <v>4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4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7275000</v>
      </c>
      <c r="K357" s="51">
        <f t="shared" ref="K357" si="6491">+K358+K409</f>
        <v>291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7275000</v>
      </c>
      <c r="O357" s="51">
        <f t="shared" ref="O357" si="6494">+O358+O409</f>
        <v>291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7275000</v>
      </c>
      <c r="BG357" s="51">
        <f t="shared" ref="BG357" si="6528">+BG358+BG409</f>
        <v>291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7275000</v>
      </c>
      <c r="EN357" s="51">
        <f t="shared" ref="EN357" si="6592">+EN358+EN409</f>
        <v>7275000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7275000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291</v>
      </c>
      <c r="FV357" s="51">
        <f t="shared" ref="FV357" si="6626">+FV358+FV409</f>
        <v>291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291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291</v>
      </c>
      <c r="IL357" s="51">
        <f t="shared" si="6691"/>
        <v>291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291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6029000</v>
      </c>
      <c r="K358" s="35">
        <f t="shared" ref="K358" si="6694">SUM(K359:K408)</f>
        <v>219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6029000</v>
      </c>
      <c r="O358" s="35">
        <f t="shared" ref="O358" si="6697">SUM(O359:O408)</f>
        <v>219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6029000</v>
      </c>
      <c r="BG358" s="35">
        <f t="shared" ref="BG358" si="6730">SUM(BG359:BG408)</f>
        <v>219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6029000</v>
      </c>
      <c r="EN358" s="35">
        <f t="shared" ref="EN358" si="6794">SUM(EN359:EN408)</f>
        <v>6029000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6029000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219</v>
      </c>
      <c r="FV358" s="35">
        <f t="shared" ref="FV358" si="6828">SUM(FV359:FV408)</f>
        <v>219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219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219</v>
      </c>
      <c r="IL358" s="35">
        <f t="shared" si="6893"/>
        <v>219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219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348000</v>
      </c>
      <c r="K359" s="62">
        <f t="shared" si="6112"/>
        <v>12</v>
      </c>
      <c r="L359" s="62">
        <f t="shared" si="6113"/>
        <v>0</v>
      </c>
      <c r="M359" s="57">
        <f t="shared" si="6114"/>
        <v>0</v>
      </c>
      <c r="N359" s="115">
        <f t="shared" si="6115"/>
        <v>348000</v>
      </c>
      <c r="O359" s="64">
        <f t="shared" si="6116"/>
        <v>12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348000</v>
      </c>
      <c r="BG359" s="62">
        <f>IFERROR(VLOOKUP($C359,Sales!$BZ$5:$CF$300,3,0),0)</f>
        <v>12</v>
      </c>
      <c r="BH359" s="62">
        <f>IFERROR(VLOOKUP($C359,Waste!$BZ$5:$CF$200,3,0),0)</f>
        <v>0</v>
      </c>
      <c r="BI359" s="63">
        <f t="shared" si="6129"/>
        <v>0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348000</v>
      </c>
      <c r="EN359" s="64">
        <f t="shared" si="6152"/>
        <v>348000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348000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12</v>
      </c>
      <c r="FV359" s="64">
        <f t="shared" si="6186"/>
        <v>12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12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12</v>
      </c>
      <c r="IL359" s="64">
        <f t="shared" ref="IL359:IL408" si="6896">+FV359+HD359</f>
        <v>12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12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232000</v>
      </c>
      <c r="K364" s="62">
        <f t="shared" si="6112"/>
        <v>8</v>
      </c>
      <c r="L364" s="62">
        <f t="shared" si="6113"/>
        <v>0</v>
      </c>
      <c r="M364" s="57">
        <f t="shared" si="6114"/>
        <v>0</v>
      </c>
      <c r="N364" s="115">
        <f t="shared" si="6115"/>
        <v>232000</v>
      </c>
      <c r="O364" s="64">
        <f t="shared" si="6116"/>
        <v>8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232000</v>
      </c>
      <c r="BG364" s="62">
        <f>IFERROR(VLOOKUP($C364,Sales!$BZ$5:$CF$300,3,0),0)</f>
        <v>8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232000</v>
      </c>
      <c r="EN364" s="64">
        <f t="shared" si="6152"/>
        <v>232000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232000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8</v>
      </c>
      <c r="FV364" s="64">
        <f t="shared" si="6186"/>
        <v>8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8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8</v>
      </c>
      <c r="IL364" s="64">
        <f t="shared" si="6896"/>
        <v>8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8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46000</v>
      </c>
      <c r="K374" s="62">
        <f t="shared" si="6112"/>
        <v>1</v>
      </c>
      <c r="L374" s="62">
        <f t="shared" si="6113"/>
        <v>0</v>
      </c>
      <c r="M374" s="57">
        <f t="shared" si="6114"/>
        <v>0</v>
      </c>
      <c r="N374" s="115">
        <f t="shared" si="6115"/>
        <v>46000</v>
      </c>
      <c r="O374" s="64">
        <f t="shared" si="6116"/>
        <v>1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46000</v>
      </c>
      <c r="BG374" s="62">
        <f>IFERROR(VLOOKUP($C374,Sales!$BZ$5:$CF$300,3,0),0)</f>
        <v>1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46000</v>
      </c>
      <c r="EN374" s="64">
        <f t="shared" si="6152"/>
        <v>46000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46000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1</v>
      </c>
      <c r="FV374" s="64">
        <f t="shared" si="6186"/>
        <v>1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1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1</v>
      </c>
      <c r="IL374" s="64">
        <f t="shared" si="6896"/>
        <v>1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1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440000</v>
      </c>
      <c r="K379" s="62">
        <f t="shared" si="6112"/>
        <v>11</v>
      </c>
      <c r="L379" s="62">
        <f t="shared" si="6113"/>
        <v>0</v>
      </c>
      <c r="M379" s="57">
        <f t="shared" si="6114"/>
        <v>0</v>
      </c>
      <c r="N379" s="115">
        <f t="shared" si="6115"/>
        <v>440000</v>
      </c>
      <c r="O379" s="64">
        <f t="shared" si="6116"/>
        <v>11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440000</v>
      </c>
      <c r="BG379" s="62">
        <f>IFERROR(VLOOKUP($C379,Sales!$BZ$5:$CF$300,3,0),0)</f>
        <v>11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440000</v>
      </c>
      <c r="EN379" s="64">
        <f t="shared" si="6152"/>
        <v>440000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440000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11</v>
      </c>
      <c r="FV379" s="64">
        <f t="shared" si="6186"/>
        <v>11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11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11</v>
      </c>
      <c r="IL379" s="64">
        <f t="shared" si="6896"/>
        <v>11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11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374000</v>
      </c>
      <c r="K380" s="62">
        <f t="shared" si="6112"/>
        <v>11</v>
      </c>
      <c r="L380" s="62">
        <f t="shared" si="6113"/>
        <v>0</v>
      </c>
      <c r="M380" s="57">
        <f t="shared" si="6114"/>
        <v>0</v>
      </c>
      <c r="N380" s="115">
        <f t="shared" si="6115"/>
        <v>374000</v>
      </c>
      <c r="O380" s="64">
        <f t="shared" si="6116"/>
        <v>11</v>
      </c>
      <c r="P380" s="64">
        <f t="shared" si="6117"/>
        <v>0</v>
      </c>
      <c r="Q380" s="127">
        <f t="shared" si="6118"/>
        <v>0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374000</v>
      </c>
      <c r="BG380" s="62">
        <f>IFERROR(VLOOKUP($C380,Sales!$BZ$5:$CF$300,3,0),0)</f>
        <v>11</v>
      </c>
      <c r="BH380" s="62">
        <f>IFERROR(VLOOKUP($C380,Waste!$BZ$5:$CF$200,3,0),0)</f>
        <v>0</v>
      </c>
      <c r="BI380" s="63">
        <f t="shared" si="6129"/>
        <v>0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374000</v>
      </c>
      <c r="EN380" s="64">
        <f t="shared" si="6152"/>
        <v>374000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374000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11</v>
      </c>
      <c r="FV380" s="64">
        <f t="shared" si="6186"/>
        <v>11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11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11</v>
      </c>
      <c r="IL380" s="64">
        <f t="shared" si="6896"/>
        <v>11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11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360000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12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360000</v>
      </c>
      <c r="O384" s="64">
        <f t="shared" ref="O384:O448" si="6934">K384/$N$4</f>
        <v>12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360000</v>
      </c>
      <c r="BG384" s="62">
        <f>IFERROR(VLOOKUP($C384,Sales!$BZ$5:$CF$300,3,0),0)</f>
        <v>12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360000</v>
      </c>
      <c r="EN384" s="64">
        <f t="shared" ref="EN384:EN448" si="6970">N384</f>
        <v>360000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360000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12</v>
      </c>
      <c r="FV384" s="64">
        <f t="shared" ref="FV384:FV448" si="7004">O384</f>
        <v>12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12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12</v>
      </c>
      <c r="IL384" s="64">
        <f t="shared" si="6896"/>
        <v>12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12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642200</v>
      </c>
      <c r="K389" s="62">
        <f t="shared" si="6930"/>
        <v>34</v>
      </c>
      <c r="L389" s="62">
        <f t="shared" si="6931"/>
        <v>0</v>
      </c>
      <c r="M389" s="57">
        <f t="shared" si="6932"/>
        <v>0</v>
      </c>
      <c r="N389" s="115">
        <f t="shared" si="6933"/>
        <v>642200</v>
      </c>
      <c r="O389" s="64">
        <f t="shared" si="6934"/>
        <v>34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642200</v>
      </c>
      <c r="BG389" s="62">
        <f>IFERROR(VLOOKUP($C389,Sales!$BZ$5:$CF$300,3,0),0)</f>
        <v>34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642200</v>
      </c>
      <c r="EN389" s="64">
        <f t="shared" si="6970"/>
        <v>642200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642200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34</v>
      </c>
      <c r="FV389" s="64">
        <f t="shared" si="7004"/>
        <v>34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34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34</v>
      </c>
      <c r="IL389" s="64">
        <f t="shared" si="6896"/>
        <v>34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34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567000</v>
      </c>
      <c r="K392" s="62">
        <f t="shared" si="6930"/>
        <v>27</v>
      </c>
      <c r="L392" s="62">
        <f t="shared" si="6931"/>
        <v>0</v>
      </c>
      <c r="M392" s="57">
        <f t="shared" si="6932"/>
        <v>0</v>
      </c>
      <c r="N392" s="115">
        <f t="shared" si="6933"/>
        <v>567000</v>
      </c>
      <c r="O392" s="64">
        <f t="shared" si="6934"/>
        <v>27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567000</v>
      </c>
      <c r="BG392" s="62">
        <f>IFERROR(VLOOKUP($C392,Sales!$BZ$5:$CF$300,3,0),0)</f>
        <v>27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567000</v>
      </c>
      <c r="EN392" s="64">
        <f t="shared" si="6970"/>
        <v>567000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567000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27</v>
      </c>
      <c r="FV392" s="64">
        <f t="shared" si="7004"/>
        <v>27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27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27</v>
      </c>
      <c r="IL392" s="64">
        <f t="shared" si="6896"/>
        <v>27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27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979200</v>
      </c>
      <c r="K395" s="62">
        <f t="shared" si="6930"/>
        <v>31</v>
      </c>
      <c r="L395" s="62">
        <f t="shared" si="6931"/>
        <v>0</v>
      </c>
      <c r="M395" s="57">
        <f t="shared" si="6932"/>
        <v>0</v>
      </c>
      <c r="N395" s="115">
        <f t="shared" si="6933"/>
        <v>979200</v>
      </c>
      <c r="O395" s="64">
        <f t="shared" si="6934"/>
        <v>31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979200</v>
      </c>
      <c r="BG395" s="62">
        <f>IFERROR(VLOOKUP($C395,Sales!$BZ$5:$CF$300,3,0),0)</f>
        <v>31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979200</v>
      </c>
      <c r="EN395" s="64">
        <f t="shared" si="6970"/>
        <v>979200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979200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31</v>
      </c>
      <c r="FV395" s="64">
        <f t="shared" si="7004"/>
        <v>31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31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31</v>
      </c>
      <c r="IL395" s="64">
        <f t="shared" si="6896"/>
        <v>31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31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76000</v>
      </c>
      <c r="K399" s="62">
        <f t="shared" si="6930"/>
        <v>2</v>
      </c>
      <c r="L399" s="62">
        <f t="shared" si="6931"/>
        <v>0</v>
      </c>
      <c r="M399" s="57">
        <f t="shared" si="6932"/>
        <v>0</v>
      </c>
      <c r="N399" s="115">
        <f t="shared" si="6933"/>
        <v>76000</v>
      </c>
      <c r="O399" s="64">
        <f t="shared" si="6934"/>
        <v>2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76000</v>
      </c>
      <c r="BG399" s="62">
        <f>IFERROR(VLOOKUP($C399,Sales!$BZ$5:$CF$300,3,0),0)</f>
        <v>2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76000</v>
      </c>
      <c r="EN399" s="64">
        <f t="shared" si="6970"/>
        <v>76000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76000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2</v>
      </c>
      <c r="FV399" s="64">
        <f t="shared" si="7004"/>
        <v>2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2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2</v>
      </c>
      <c r="IL399" s="64">
        <f t="shared" si="6896"/>
        <v>2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2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78000</v>
      </c>
      <c r="K400" s="62">
        <f t="shared" si="6930"/>
        <v>2</v>
      </c>
      <c r="L400" s="62">
        <f t="shared" si="6931"/>
        <v>0</v>
      </c>
      <c r="M400" s="57">
        <f t="shared" si="6932"/>
        <v>0</v>
      </c>
      <c r="N400" s="115">
        <f t="shared" si="6933"/>
        <v>78000</v>
      </c>
      <c r="O400" s="64">
        <f t="shared" si="6934"/>
        <v>2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78000</v>
      </c>
      <c r="BG400" s="62">
        <f>IFERROR(VLOOKUP($C400,Sales!$BZ$5:$CF$300,3,0),0)</f>
        <v>2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78000</v>
      </c>
      <c r="EN400" s="64">
        <f t="shared" si="6970"/>
        <v>78000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78000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2</v>
      </c>
      <c r="FV400" s="64">
        <f t="shared" si="7004"/>
        <v>2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2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2</v>
      </c>
      <c r="IL400" s="64">
        <f t="shared" si="6896"/>
        <v>2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2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275000</v>
      </c>
      <c r="K401" s="62">
        <f t="shared" si="6930"/>
        <v>11</v>
      </c>
      <c r="L401" s="62">
        <f t="shared" si="6931"/>
        <v>0</v>
      </c>
      <c r="M401" s="57">
        <f t="shared" si="6932"/>
        <v>0</v>
      </c>
      <c r="N401" s="115">
        <f t="shared" si="6933"/>
        <v>275000</v>
      </c>
      <c r="O401" s="64">
        <f t="shared" si="6934"/>
        <v>11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275000</v>
      </c>
      <c r="BG401" s="62">
        <f>IFERROR(VLOOKUP($C401,Sales!$BZ$5:$CF$300,3,0),0)</f>
        <v>11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275000</v>
      </c>
      <c r="EN401" s="64">
        <f t="shared" si="6970"/>
        <v>275000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275000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11</v>
      </c>
      <c r="FV401" s="64">
        <f t="shared" si="7004"/>
        <v>11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11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11</v>
      </c>
      <c r="IL401" s="64">
        <f t="shared" si="6896"/>
        <v>11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11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1195600</v>
      </c>
      <c r="K402" s="62">
        <f t="shared" si="6930"/>
        <v>43</v>
      </c>
      <c r="L402" s="62">
        <f t="shared" si="6931"/>
        <v>0</v>
      </c>
      <c r="M402" s="57">
        <f t="shared" si="6932"/>
        <v>0</v>
      </c>
      <c r="N402" s="115">
        <f t="shared" si="6933"/>
        <v>1195600</v>
      </c>
      <c r="O402" s="64">
        <f t="shared" si="6934"/>
        <v>43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1195600</v>
      </c>
      <c r="BG402" s="62">
        <f>IFERROR(VLOOKUP($C402,Sales!$BZ$5:$CF$300,3,0),0)</f>
        <v>43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1195600</v>
      </c>
      <c r="EN402" s="64">
        <f t="shared" si="6970"/>
        <v>1195600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1195600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43</v>
      </c>
      <c r="FV402" s="64">
        <f t="shared" si="7004"/>
        <v>43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43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43</v>
      </c>
      <c r="IL402" s="64">
        <f t="shared" si="6896"/>
        <v>43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43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56000</v>
      </c>
      <c r="K405" s="62">
        <f t="shared" si="6930"/>
        <v>2</v>
      </c>
      <c r="L405" s="62">
        <f t="shared" si="6931"/>
        <v>0</v>
      </c>
      <c r="M405" s="57">
        <f t="shared" si="6932"/>
        <v>0</v>
      </c>
      <c r="N405" s="115">
        <f t="shared" si="6933"/>
        <v>56000</v>
      </c>
      <c r="O405" s="64">
        <f t="shared" si="6934"/>
        <v>2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56000</v>
      </c>
      <c r="BG405" s="62">
        <f>IFERROR(VLOOKUP($C405,Sales!$BZ$5:$CF$300,3,0),0)</f>
        <v>2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56000</v>
      </c>
      <c r="EN405" s="64">
        <f t="shared" si="6970"/>
        <v>56000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56000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2</v>
      </c>
      <c r="FV405" s="64">
        <f t="shared" si="7004"/>
        <v>2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2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2</v>
      </c>
      <c r="IL405" s="64">
        <f t="shared" si="6896"/>
        <v>2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2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360000</v>
      </c>
      <c r="K406" s="62">
        <f t="shared" si="6930"/>
        <v>12</v>
      </c>
      <c r="L406" s="62">
        <f t="shared" si="6931"/>
        <v>0</v>
      </c>
      <c r="M406" s="57">
        <f t="shared" si="6932"/>
        <v>0</v>
      </c>
      <c r="N406" s="115">
        <f t="shared" si="6933"/>
        <v>360000</v>
      </c>
      <c r="O406" s="64">
        <f t="shared" si="6934"/>
        <v>12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360000</v>
      </c>
      <c r="BG406" s="62">
        <f>IFERROR(VLOOKUP($C406,Sales!$BZ$5:$CF$300,3,0),0)</f>
        <v>12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360000</v>
      </c>
      <c r="EN406" s="64">
        <f t="shared" si="6970"/>
        <v>360000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360000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12</v>
      </c>
      <c r="FV406" s="64">
        <f t="shared" si="7004"/>
        <v>12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12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12</v>
      </c>
      <c r="IL406" s="64">
        <f t="shared" si="6896"/>
        <v>12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12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1246000</v>
      </c>
      <c r="K409" s="62">
        <f t="shared" ref="K409" si="7072">SUM(K410:K421)</f>
        <v>72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1246000</v>
      </c>
      <c r="O409" s="62">
        <f t="shared" ref="O409" si="7075">SUM(O410:O421)</f>
        <v>72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1246000</v>
      </c>
      <c r="BG409" s="62">
        <f t="shared" ref="BG409" si="7109">SUM(BG410:BG421)</f>
        <v>72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1246000</v>
      </c>
      <c r="EN409" s="62">
        <f t="shared" ref="EN409" si="7173">SUM(EN410:EN421)</f>
        <v>1246000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1246000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72</v>
      </c>
      <c r="FV409" s="62">
        <f t="shared" ref="FV409" si="7207">SUM(FV410:FV421)</f>
        <v>72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72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72</v>
      </c>
      <c r="IL409" s="62">
        <f t="shared" si="7272"/>
        <v>72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72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36000</v>
      </c>
      <c r="K410" s="62">
        <f t="shared" si="6930"/>
        <v>2</v>
      </c>
      <c r="L410" s="62">
        <f t="shared" si="6931"/>
        <v>0</v>
      </c>
      <c r="M410" s="57">
        <f t="shared" si="6932"/>
        <v>0</v>
      </c>
      <c r="N410" s="115">
        <f t="shared" si="6933"/>
        <v>36000</v>
      </c>
      <c r="O410" s="64">
        <f t="shared" si="6934"/>
        <v>2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36000</v>
      </c>
      <c r="BG410" s="62">
        <f>IFERROR(VLOOKUP($C410,Sales!$BZ$5:$CF$300,3,0),0)</f>
        <v>2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36000</v>
      </c>
      <c r="EN410" s="64">
        <f t="shared" si="6970"/>
        <v>36000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36000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2</v>
      </c>
      <c r="FV410" s="64">
        <f t="shared" si="7004"/>
        <v>2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2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2</v>
      </c>
      <c r="IL410" s="64">
        <f t="shared" ref="IL410:IL421" si="7275">+FV410+HD410</f>
        <v>2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2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56000</v>
      </c>
      <c r="K411" s="62">
        <f t="shared" si="6930"/>
        <v>3</v>
      </c>
      <c r="L411" s="62">
        <f t="shared" si="6931"/>
        <v>0</v>
      </c>
      <c r="M411" s="57">
        <f t="shared" si="6932"/>
        <v>0</v>
      </c>
      <c r="N411" s="115">
        <f t="shared" si="6933"/>
        <v>56000</v>
      </c>
      <c r="O411" s="64">
        <f t="shared" si="6934"/>
        <v>3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56000</v>
      </c>
      <c r="BG411" s="62">
        <f>IFERROR(VLOOKUP($C411,Sales!$BZ$5:$CF$300,3,0),0)</f>
        <v>3</v>
      </c>
      <c r="BH411" s="62">
        <f>IFERROR(VLOOKUP($C411,Waste!$BZ$5:$CF$200,3,0),0)</f>
        <v>0</v>
      </c>
      <c r="BI411" s="63">
        <f t="shared" si="6947"/>
        <v>0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56000</v>
      </c>
      <c r="EN411" s="64">
        <f t="shared" si="6970"/>
        <v>56000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56000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3</v>
      </c>
      <c r="FV411" s="64">
        <f t="shared" si="7004"/>
        <v>3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3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3</v>
      </c>
      <c r="IL411" s="64">
        <f t="shared" si="7275"/>
        <v>3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3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800000</v>
      </c>
      <c r="K415" s="62">
        <f t="shared" si="6930"/>
        <v>50</v>
      </c>
      <c r="L415" s="62">
        <f t="shared" si="6931"/>
        <v>0</v>
      </c>
      <c r="M415" s="57">
        <f t="shared" si="6932"/>
        <v>0</v>
      </c>
      <c r="N415" s="115">
        <f t="shared" si="6933"/>
        <v>800000</v>
      </c>
      <c r="O415" s="64">
        <f t="shared" si="6934"/>
        <v>50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800000</v>
      </c>
      <c r="BG415" s="62">
        <f>IFERROR(VLOOKUP($C415,Sales!$BZ$5:$CF$300,3,0),0)</f>
        <v>50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800000</v>
      </c>
      <c r="EN415" s="64">
        <f t="shared" si="6970"/>
        <v>800000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800000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50</v>
      </c>
      <c r="FV415" s="64">
        <f t="shared" si="7004"/>
        <v>50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50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50</v>
      </c>
      <c r="IL415" s="64">
        <f t="shared" si="7275"/>
        <v>50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50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22000</v>
      </c>
      <c r="K417" s="62">
        <f t="shared" si="6930"/>
        <v>1</v>
      </c>
      <c r="L417" s="62">
        <f t="shared" si="6931"/>
        <v>0</v>
      </c>
      <c r="M417" s="57">
        <f t="shared" si="6932"/>
        <v>0</v>
      </c>
      <c r="N417" s="115">
        <f t="shared" si="6933"/>
        <v>22000</v>
      </c>
      <c r="O417" s="64">
        <f t="shared" si="6934"/>
        <v>1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22000</v>
      </c>
      <c r="EN417" s="64">
        <f t="shared" si="6970"/>
        <v>22000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1</v>
      </c>
      <c r="FV417" s="64">
        <f t="shared" si="7004"/>
        <v>1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</v>
      </c>
      <c r="IL417" s="64">
        <f t="shared" si="7275"/>
        <v>1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242000</v>
      </c>
      <c r="K418" s="62">
        <f t="shared" si="6930"/>
        <v>11</v>
      </c>
      <c r="L418" s="62">
        <f t="shared" si="6931"/>
        <v>0</v>
      </c>
      <c r="M418" s="57">
        <f t="shared" si="6932"/>
        <v>0</v>
      </c>
      <c r="N418" s="115">
        <f t="shared" si="6933"/>
        <v>242000</v>
      </c>
      <c r="O418" s="64">
        <f t="shared" si="6934"/>
        <v>11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242000</v>
      </c>
      <c r="BG418" s="62">
        <f>IFERROR(VLOOKUP($C418,Sales!$BZ$5:$CF$300,3,0),0)</f>
        <v>11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242000</v>
      </c>
      <c r="EN418" s="64">
        <f t="shared" si="6970"/>
        <v>242000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242000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11</v>
      </c>
      <c r="FV418" s="64">
        <f t="shared" si="7004"/>
        <v>11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11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11</v>
      </c>
      <c r="IL418" s="64">
        <f t="shared" si="7275"/>
        <v>11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11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90000</v>
      </c>
      <c r="K420" s="62">
        <f t="shared" si="6930"/>
        <v>5</v>
      </c>
      <c r="L420" s="62">
        <f t="shared" si="6931"/>
        <v>0</v>
      </c>
      <c r="M420" s="57">
        <f t="shared" si="6932"/>
        <v>0</v>
      </c>
      <c r="N420" s="115">
        <f t="shared" si="6933"/>
        <v>90000</v>
      </c>
      <c r="O420" s="64">
        <f t="shared" si="6934"/>
        <v>5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90000</v>
      </c>
      <c r="BG420" s="62">
        <f>IFERROR(VLOOKUP($C420,Sales!$BZ$5:$CF$300,3,0),0)</f>
        <v>5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90000</v>
      </c>
      <c r="EN420" s="64">
        <f t="shared" si="6970"/>
        <v>90000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90000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5</v>
      </c>
      <c r="FV420" s="64">
        <f t="shared" si="7004"/>
        <v>5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5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5</v>
      </c>
      <c r="IL420" s="64">
        <f t="shared" si="7275"/>
        <v>5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5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649000</v>
      </c>
      <c r="K422" s="51">
        <f t="shared" ref="K422" si="7309">+K423+K430+K449</f>
        <v>35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649000</v>
      </c>
      <c r="O422" s="51">
        <f t="shared" ref="O422" si="7312">+O423+O430+O449</f>
        <v>35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649000</v>
      </c>
      <c r="BG422" s="51">
        <f t="shared" ref="BG422" si="7346">+BG423+BG430+BG449</f>
        <v>35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649000</v>
      </c>
      <c r="EN422" s="51">
        <f t="shared" ref="EN422" si="7410">+EN423+EN430+EN449</f>
        <v>649000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649000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35</v>
      </c>
      <c r="FV422" s="51">
        <f t="shared" ref="FV422" si="7444">+FV423+FV430+FV449</f>
        <v>35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35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35</v>
      </c>
      <c r="IL422" s="51">
        <f t="shared" si="7509"/>
        <v>35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35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120000</v>
      </c>
      <c r="K423" s="35">
        <f t="shared" ref="K423" si="7512">SUM(K424:K429)</f>
        <v>6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120000</v>
      </c>
      <c r="O423" s="35">
        <f t="shared" ref="O423" si="7515">SUM(O424:O429)</f>
        <v>6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120000</v>
      </c>
      <c r="BG423" s="35">
        <f t="shared" ref="BG423" si="7548">SUM(BG424:BG429)</f>
        <v>6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120000</v>
      </c>
      <c r="EN423" s="35">
        <f t="shared" ref="EN423" si="7612">SUM(EN424:EN429)</f>
        <v>120000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120000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6</v>
      </c>
      <c r="FV423" s="35">
        <f t="shared" ref="FV423" si="7646">SUM(FV424:FV429)</f>
        <v>6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6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6</v>
      </c>
      <c r="IL423" s="35">
        <f t="shared" si="7711"/>
        <v>6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6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120000</v>
      </c>
      <c r="K424" s="62">
        <f t="shared" si="6930"/>
        <v>6</v>
      </c>
      <c r="L424" s="62">
        <f t="shared" si="6931"/>
        <v>0</v>
      </c>
      <c r="M424" s="57">
        <f t="shared" si="6932"/>
        <v>0</v>
      </c>
      <c r="N424" s="115">
        <f t="shared" si="6933"/>
        <v>120000</v>
      </c>
      <c r="O424" s="64">
        <f t="shared" si="6934"/>
        <v>6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120000</v>
      </c>
      <c r="BG424" s="62">
        <f>IFERROR(VLOOKUP($C424,Sales!$BZ$5:$CF$300,3,0),0)</f>
        <v>6</v>
      </c>
      <c r="BH424" s="62">
        <f>IFERROR(VLOOKUP($C424,Waste!$BZ$5:$CF$200,3,0),0)</f>
        <v>0</v>
      </c>
      <c r="BI424" s="63">
        <f t="shared" si="6947"/>
        <v>0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120000</v>
      </c>
      <c r="EN424" s="64">
        <f t="shared" si="6970"/>
        <v>120000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120000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6</v>
      </c>
      <c r="FV424" s="64">
        <f t="shared" si="7004"/>
        <v>6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6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6</v>
      </c>
      <c r="IL424" s="64">
        <f t="shared" ref="IL424:IL429" si="7714">+FV424+HD424</f>
        <v>6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6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529000</v>
      </c>
      <c r="K430" s="35">
        <f t="shared" ref="K430" si="7924">SUM(K431:K448)</f>
        <v>29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529000</v>
      </c>
      <c r="O430" s="35">
        <f t="shared" ref="O430" si="7927">SUM(O431:O448)</f>
        <v>29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529000</v>
      </c>
      <c r="BG430" s="35">
        <f t="shared" ref="BG430" si="7961">SUM(BG431:BG448)</f>
        <v>29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529000</v>
      </c>
      <c r="EN430" s="35">
        <f t="shared" ref="EN430" si="8025">SUM(EN431:EN448)</f>
        <v>529000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529000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29</v>
      </c>
      <c r="FV430" s="35">
        <f t="shared" ref="FV430" si="8059">SUM(FV431:FV448)</f>
        <v>29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29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29</v>
      </c>
      <c r="IL430" s="35">
        <f t="shared" si="8124"/>
        <v>29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29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154000</v>
      </c>
      <c r="K434" s="62">
        <f t="shared" si="6930"/>
        <v>11</v>
      </c>
      <c r="L434" s="62">
        <f t="shared" si="6931"/>
        <v>0</v>
      </c>
      <c r="M434" s="57">
        <f t="shared" si="6932"/>
        <v>0</v>
      </c>
      <c r="N434" s="115">
        <f t="shared" si="6933"/>
        <v>154000</v>
      </c>
      <c r="O434" s="64">
        <f t="shared" si="6934"/>
        <v>11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154000</v>
      </c>
      <c r="BG434" s="62">
        <f>IFERROR(VLOOKUP($C434,Sales!$BZ$5:$CF$300,3,0),0)</f>
        <v>11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154000</v>
      </c>
      <c r="EN434" s="64">
        <f t="shared" si="6970"/>
        <v>154000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154000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11</v>
      </c>
      <c r="FV434" s="64">
        <f t="shared" si="7004"/>
        <v>11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11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11</v>
      </c>
      <c r="IL434" s="64">
        <f t="shared" si="8127"/>
        <v>11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11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286000</v>
      </c>
      <c r="K435" s="62">
        <f t="shared" si="6930"/>
        <v>11</v>
      </c>
      <c r="L435" s="62">
        <f t="shared" si="6931"/>
        <v>0</v>
      </c>
      <c r="M435" s="57">
        <f t="shared" si="6932"/>
        <v>0</v>
      </c>
      <c r="N435" s="115">
        <f t="shared" si="6933"/>
        <v>286000</v>
      </c>
      <c r="O435" s="64">
        <f t="shared" si="6934"/>
        <v>11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286000</v>
      </c>
      <c r="BG435" s="62">
        <f>IFERROR(VLOOKUP($C435,Sales!$BZ$5:$CF$300,3,0),0)</f>
        <v>11</v>
      </c>
      <c r="BH435" s="62">
        <f>IFERROR(VLOOKUP($C435,Waste!$BZ$5:$CF$200,3,0),0)</f>
        <v>0</v>
      </c>
      <c r="BI435" s="63">
        <f t="shared" si="6947"/>
        <v>0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286000</v>
      </c>
      <c r="EN435" s="64">
        <f t="shared" si="6970"/>
        <v>286000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286000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11</v>
      </c>
      <c r="FV435" s="64">
        <f t="shared" si="7004"/>
        <v>11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11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11</v>
      </c>
      <c r="IL435" s="64">
        <f t="shared" si="8127"/>
        <v>11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11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24000</v>
      </c>
      <c r="K437" s="62">
        <f t="shared" si="6930"/>
        <v>2</v>
      </c>
      <c r="L437" s="62">
        <f t="shared" si="6931"/>
        <v>0</v>
      </c>
      <c r="M437" s="57">
        <f t="shared" si="6932"/>
        <v>0</v>
      </c>
      <c r="N437" s="115">
        <f t="shared" si="6933"/>
        <v>24000</v>
      </c>
      <c r="O437" s="64">
        <f t="shared" si="6934"/>
        <v>2</v>
      </c>
      <c r="P437" s="64">
        <f t="shared" si="6935"/>
        <v>0</v>
      </c>
      <c r="Q437" s="127">
        <f t="shared" si="6936"/>
        <v>0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24000</v>
      </c>
      <c r="BG437" s="62">
        <f>IFERROR(VLOOKUP($C437,Sales!$BZ$5:$CF$300,3,0),0)</f>
        <v>2</v>
      </c>
      <c r="BH437" s="62">
        <f>IFERROR(VLOOKUP($C437,Waste!$BZ$5:$CF$200,3,0),0)</f>
        <v>0</v>
      </c>
      <c r="BI437" s="63">
        <f t="shared" si="6947"/>
        <v>0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24000</v>
      </c>
      <c r="EN437" s="64">
        <f t="shared" si="6970"/>
        <v>24000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24000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2</v>
      </c>
      <c r="FV437" s="64">
        <f t="shared" si="7004"/>
        <v>2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2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2</v>
      </c>
      <c r="IL437" s="64">
        <f t="shared" si="8127"/>
        <v>2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2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9000</v>
      </c>
      <c r="K438" s="62">
        <f t="shared" si="6930"/>
        <v>1</v>
      </c>
      <c r="L438" s="62">
        <f t="shared" si="6931"/>
        <v>0</v>
      </c>
      <c r="M438" s="57">
        <f t="shared" si="6932"/>
        <v>0</v>
      </c>
      <c r="N438" s="115">
        <f t="shared" si="6933"/>
        <v>9000</v>
      </c>
      <c r="O438" s="64">
        <f t="shared" si="6934"/>
        <v>1</v>
      </c>
      <c r="P438" s="64">
        <f t="shared" si="6935"/>
        <v>0</v>
      </c>
      <c r="Q438" s="127">
        <f t="shared" si="6936"/>
        <v>0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9000</v>
      </c>
      <c r="BG438" s="62">
        <f>IFERROR(VLOOKUP($C438,Sales!$BZ$5:$CF$300,3,0),0)</f>
        <v>1</v>
      </c>
      <c r="BH438" s="62">
        <f>IFERROR(VLOOKUP($C438,Waste!$BZ$5:$CF$200,3,0),0)</f>
        <v>0</v>
      </c>
      <c r="BI438" s="63">
        <f t="shared" si="6947"/>
        <v>0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9000</v>
      </c>
      <c r="EN438" s="64">
        <f t="shared" si="6970"/>
        <v>9000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9000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1</v>
      </c>
      <c r="FV438" s="64">
        <f t="shared" si="7004"/>
        <v>1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1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1</v>
      </c>
      <c r="IL438" s="64">
        <f t="shared" si="8127"/>
        <v>1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1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14000</v>
      </c>
      <c r="K442" s="62">
        <f t="shared" si="6930"/>
        <v>1</v>
      </c>
      <c r="L442" s="62">
        <f t="shared" si="6931"/>
        <v>0</v>
      </c>
      <c r="M442" s="57">
        <f t="shared" si="6932"/>
        <v>0</v>
      </c>
      <c r="N442" s="115">
        <f t="shared" si="6933"/>
        <v>14000</v>
      </c>
      <c r="O442" s="64">
        <f t="shared" si="6934"/>
        <v>1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14000</v>
      </c>
      <c r="BG442" s="62">
        <f>IFERROR(VLOOKUP($C442,Sales!$BZ$5:$CF$300,3,0),0)</f>
        <v>1</v>
      </c>
      <c r="BH442" s="62">
        <f>IFERROR(VLOOKUP($C442,Waste!$BZ$5:$CF$200,3,0),0)</f>
        <v>0</v>
      </c>
      <c r="BI442" s="63">
        <f t="shared" si="6947"/>
        <v>0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14000</v>
      </c>
      <c r="EN442" s="64">
        <f t="shared" si="6970"/>
        <v>14000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14000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1</v>
      </c>
      <c r="FV442" s="64">
        <f t="shared" si="7004"/>
        <v>1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1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1</v>
      </c>
      <c r="IL442" s="64">
        <f t="shared" si="8127"/>
        <v>1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1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42000</v>
      </c>
      <c r="K445" s="62">
        <f t="shared" si="6930"/>
        <v>3</v>
      </c>
      <c r="L445" s="62">
        <f t="shared" si="6931"/>
        <v>0</v>
      </c>
      <c r="M445" s="57">
        <f t="shared" si="6932"/>
        <v>0</v>
      </c>
      <c r="N445" s="115">
        <f t="shared" si="6933"/>
        <v>42000</v>
      </c>
      <c r="O445" s="64">
        <f t="shared" si="6934"/>
        <v>3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42000</v>
      </c>
      <c r="BG445" s="62">
        <f>IFERROR(VLOOKUP($C445,Sales!$BZ$5:$CF$300,3,0),0)</f>
        <v>3</v>
      </c>
      <c r="BH445" s="62">
        <f>IFERROR(VLOOKUP($C445,Waste!$BZ$5:$CF$200,3,0),0)</f>
        <v>0</v>
      </c>
      <c r="BI445" s="63">
        <f t="shared" si="6947"/>
        <v>0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42000</v>
      </c>
      <c r="EN445" s="64">
        <f t="shared" si="6970"/>
        <v>42000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42000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3</v>
      </c>
      <c r="FV445" s="64">
        <f t="shared" si="7004"/>
        <v>3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3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3</v>
      </c>
      <c r="IL445" s="64">
        <f t="shared" si="8127"/>
        <v>3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3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49001300</v>
      </c>
      <c r="K478" s="147">
        <f>+K7+K158+K181+K347+K357+K422</f>
        <v>1537</v>
      </c>
      <c r="L478" s="147">
        <f>+L7+L158+L181+L347+L357+L422</f>
        <v>86</v>
      </c>
      <c r="M478" s="163">
        <f t="shared" ref="M478" si="9045">L478/K478</f>
        <v>5.595315549772284E-2</v>
      </c>
      <c r="N478" s="160">
        <f>+N7+N158+N181+N347+N357+N422</f>
        <v>49001300</v>
      </c>
      <c r="O478" s="147">
        <f>+O7+O158+O181+O347+O357+O422</f>
        <v>1537</v>
      </c>
      <c r="P478" s="147">
        <f>+P7+P158+P181+P347+P357+P422</f>
        <v>86</v>
      </c>
      <c r="Q478" s="161">
        <f t="shared" ref="Q478" si="9046">P478/O478</f>
        <v>5.595315549772284E-2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49001300</v>
      </c>
      <c r="BG478" s="147">
        <f>+BG7+BG158+BG181+BG347+BG357+BG422</f>
        <v>1537</v>
      </c>
      <c r="BH478" s="147">
        <f>+BH7+BH158+BH181+BH347+BH357+BH422</f>
        <v>86</v>
      </c>
      <c r="BI478" s="164">
        <f t="shared" ref="BI478" si="9057">BH478/BG478</f>
        <v>5.595315549772284E-2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49001300</v>
      </c>
      <c r="EN478" s="166">
        <f t="shared" si="9078"/>
        <v>49001300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49001300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1537</v>
      </c>
      <c r="FV478" s="166">
        <f t="shared" si="9079"/>
        <v>1537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1537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86</v>
      </c>
      <c r="HD478" s="166">
        <f t="shared" si="9080"/>
        <v>86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86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1623</v>
      </c>
      <c r="IL478" s="166">
        <f t="shared" si="9081"/>
        <v>1623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1623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0.99999999999999989</v>
      </c>
      <c r="K485" s="208">
        <f>K486+K491+K492+K498+K499+K502</f>
        <v>1537</v>
      </c>
      <c r="L485" s="208">
        <f>L486+L491+L492+L498+L499+L502</f>
        <v>86</v>
      </c>
      <c r="M485" s="207"/>
      <c r="N485" s="207">
        <f t="shared" ref="N485" si="9182">+N486+N491+N492+N498+N499+N502</f>
        <v>0.99999999999999989</v>
      </c>
      <c r="O485" s="208">
        <f t="shared" ref="O485:P485" si="9183">O486+O491+O492+O498+O499+O502</f>
        <v>1537</v>
      </c>
      <c r="P485" s="208">
        <f t="shared" si="9183"/>
        <v>86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0.99999999999999989</v>
      </c>
      <c r="BG485" s="208">
        <f t="shared" ref="BG485:BH485" si="9205">BG486+BG491+BG492+BG498+BG499+BG502</f>
        <v>1537</v>
      </c>
      <c r="BH485" s="208">
        <f t="shared" si="9205"/>
        <v>86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0.44744935338450204</v>
      </c>
      <c r="K486" s="214">
        <f>SUM(K487:K490)</f>
        <v>946</v>
      </c>
      <c r="L486" s="214">
        <f>SUM(L487:L490)</f>
        <v>85</v>
      </c>
      <c r="M486" s="215"/>
      <c r="N486" s="213">
        <f t="shared" ref="N486:P486" si="9246">SUM(N487:N490)</f>
        <v>0.44744935338450204</v>
      </c>
      <c r="O486" s="214">
        <f t="shared" si="9246"/>
        <v>946</v>
      </c>
      <c r="P486" s="214">
        <f t="shared" si="9246"/>
        <v>85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0.44744935338450204</v>
      </c>
      <c r="BG486" s="214">
        <f t="shared" si="9257"/>
        <v>946</v>
      </c>
      <c r="BH486" s="214">
        <f t="shared" si="9257"/>
        <v>85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0.30973872121760038</v>
      </c>
      <c r="K487" s="217">
        <f>K8</f>
        <v>661</v>
      </c>
      <c r="L487" s="217">
        <f>L8</f>
        <v>72</v>
      </c>
      <c r="M487" s="215"/>
      <c r="N487" s="215">
        <f t="shared" ref="N487" si="9278">N8/N478</f>
        <v>0.30973872121760038</v>
      </c>
      <c r="O487" s="217">
        <f t="shared" ref="O487:P487" si="9279">O8</f>
        <v>661</v>
      </c>
      <c r="P487" s="217">
        <f t="shared" si="9279"/>
        <v>72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0.30973872121760038</v>
      </c>
      <c r="BG487" s="217">
        <f t="shared" ref="BG487:BH487" si="9301">BG8</f>
        <v>661</v>
      </c>
      <c r="BH487" s="217">
        <f t="shared" si="9301"/>
        <v>72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0.13199649805209249</v>
      </c>
      <c r="K488" s="217">
        <f>K108</f>
        <v>275</v>
      </c>
      <c r="L488" s="217">
        <f>L108</f>
        <v>13</v>
      </c>
      <c r="M488" s="215"/>
      <c r="N488" s="215">
        <f t="shared" ref="N488" si="9342">N108/N478</f>
        <v>0.13199649805209249</v>
      </c>
      <c r="O488" s="217">
        <f t="shared" ref="O488:P488" si="9343">O108</f>
        <v>275</v>
      </c>
      <c r="P488" s="217">
        <f t="shared" si="9343"/>
        <v>13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0.13199649805209249</v>
      </c>
      <c r="BG488" s="217">
        <f t="shared" ref="BG488:BH488" si="9365">BG108</f>
        <v>275</v>
      </c>
      <c r="BH488" s="217">
        <f t="shared" si="9365"/>
        <v>13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5.7141341148091987E-3</v>
      </c>
      <c r="K490" s="217">
        <f>K144</f>
        <v>10</v>
      </c>
      <c r="L490" s="217">
        <f>L144</f>
        <v>0</v>
      </c>
      <c r="M490" s="215"/>
      <c r="N490" s="215">
        <f t="shared" ref="N490" si="9470">N144/N478</f>
        <v>5.7141341148091987E-3</v>
      </c>
      <c r="O490" s="217">
        <f t="shared" ref="O490:P490" si="9471">O144</f>
        <v>10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5.7141341148091987E-3</v>
      </c>
      <c r="BG490" s="217">
        <f t="shared" ref="BG490:BH490" si="9493">BG144</f>
        <v>10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3.4611326638272863E-2</v>
      </c>
      <c r="K491" s="217">
        <f>K158</f>
        <v>32</v>
      </c>
      <c r="L491" s="217">
        <f>L158</f>
        <v>0</v>
      </c>
      <c r="M491" s="215"/>
      <c r="N491" s="213">
        <f t="shared" ref="N491" si="9534">N158/N478</f>
        <v>3.4611326638272863E-2</v>
      </c>
      <c r="O491" s="217">
        <f t="shared" ref="O491:P491" si="9535">O158</f>
        <v>32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3.4611326638272863E-2</v>
      </c>
      <c r="BG491" s="217">
        <f t="shared" ref="BG491:BH491" si="9557">BG158</f>
        <v>32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0.35622932452812472</v>
      </c>
      <c r="K492" s="217">
        <f>K181</f>
        <v>233</v>
      </c>
      <c r="L492" s="217">
        <f>L181</f>
        <v>1</v>
      </c>
      <c r="M492" s="215"/>
      <c r="N492" s="213">
        <f t="shared" ref="N492" si="9598">SUM(N493:N497)</f>
        <v>0.35622932452812472</v>
      </c>
      <c r="O492" s="217">
        <f t="shared" ref="O492:P492" si="9599">O181</f>
        <v>233</v>
      </c>
      <c r="P492" s="217">
        <f t="shared" si="9599"/>
        <v>1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0.35622932452812472</v>
      </c>
      <c r="BG492" s="217">
        <f t="shared" ref="BG492:BH492" si="9621">BG181</f>
        <v>233</v>
      </c>
      <c r="BH492" s="217">
        <f t="shared" si="9621"/>
        <v>1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3.8366329056576047E-2</v>
      </c>
      <c r="K493" s="217">
        <f>K182</f>
        <v>6</v>
      </c>
      <c r="L493" s="217">
        <f>L182</f>
        <v>0</v>
      </c>
      <c r="M493" s="215"/>
      <c r="N493" s="220">
        <f t="shared" ref="N493" si="9662">N182/N478</f>
        <v>3.8366329056576047E-2</v>
      </c>
      <c r="O493" s="217">
        <f t="shared" ref="O493:P493" si="9663">O182</f>
        <v>6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3.8366329056576047E-2</v>
      </c>
      <c r="BG493" s="217">
        <f t="shared" ref="BG493:BH493" si="9685">BG182</f>
        <v>6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8.3895733378502202E-2</v>
      </c>
      <c r="K494" s="217">
        <f>K243</f>
        <v>93</v>
      </c>
      <c r="L494" s="217">
        <f>L243</f>
        <v>1</v>
      </c>
      <c r="M494" s="215"/>
      <c r="N494" s="220">
        <f t="shared" ref="N494" si="9726">N243/N478</f>
        <v>8.3895733378502202E-2</v>
      </c>
      <c r="O494" s="217">
        <f t="shared" ref="O494:P494" si="9727">O243</f>
        <v>93</v>
      </c>
      <c r="P494" s="217">
        <f t="shared" si="9727"/>
        <v>1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8.3895733378502202E-2</v>
      </c>
      <c r="BG494" s="217">
        <f t="shared" ref="BG494:BH494" si="9749">BG243</f>
        <v>93</v>
      </c>
      <c r="BH494" s="217">
        <f t="shared" si="9749"/>
        <v>1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7.6606130857752752E-2</v>
      </c>
      <c r="K495" s="217">
        <f>K269</f>
        <v>94</v>
      </c>
      <c r="L495" s="217">
        <f>L269</f>
        <v>0</v>
      </c>
      <c r="M495" s="215"/>
      <c r="N495" s="220">
        <f t="shared" ref="N495" si="9790">N269/N478</f>
        <v>7.6606130857752752E-2</v>
      </c>
      <c r="O495" s="217">
        <f t="shared" ref="O495:P495" si="9791">O269</f>
        <v>94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7.6606130857752752E-2</v>
      </c>
      <c r="BG495" s="217">
        <f t="shared" ref="BG495:BH495" si="9813">BG269</f>
        <v>94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0.15736113123529374</v>
      </c>
      <c r="K497" s="217">
        <f>K307</f>
        <v>40</v>
      </c>
      <c r="L497" s="217">
        <f>L307</f>
        <v>0</v>
      </c>
      <c r="M497" s="215"/>
      <c r="N497" s="220">
        <f t="shared" ref="N497" si="9918">N307/N478</f>
        <v>0.15736113123529374</v>
      </c>
      <c r="O497" s="217">
        <f t="shared" ref="O497:P497" si="9919">O307</f>
        <v>40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0.15736113123529374</v>
      </c>
      <c r="BG497" s="217">
        <f t="shared" ref="BG497:BH497" si="9941">BG307</f>
        <v>40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0.14846544887584615</v>
      </c>
      <c r="K499" s="217">
        <f>K357</f>
        <v>291</v>
      </c>
      <c r="L499" s="217">
        <f>L357</f>
        <v>0</v>
      </c>
      <c r="M499" s="215"/>
      <c r="N499" s="222">
        <f t="shared" ref="N499" si="10046">SUM(N500:N501)</f>
        <v>0.14846544887584615</v>
      </c>
      <c r="O499" s="217">
        <f t="shared" ref="O499:P499" si="10047">O357</f>
        <v>291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0.14846544887584615</v>
      </c>
      <c r="BG499" s="217">
        <f t="shared" ref="BG499:BH499" si="10069">BG357</f>
        <v>291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0.12303755206494521</v>
      </c>
      <c r="K500" s="217">
        <f>K358</f>
        <v>219</v>
      </c>
      <c r="L500" s="217">
        <f>L358</f>
        <v>0</v>
      </c>
      <c r="M500" s="215"/>
      <c r="N500" s="220">
        <f t="shared" ref="N500" si="10110">N358/N478</f>
        <v>0.12303755206494521</v>
      </c>
      <c r="O500" s="217">
        <f t="shared" ref="O500:P500" si="10111">O358</f>
        <v>219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0.12303755206494521</v>
      </c>
      <c r="BG500" s="217">
        <f t="shared" ref="BG500:BH500" si="10133">BG358</f>
        <v>219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2.5427896810900935E-2</v>
      </c>
      <c r="K501" s="217">
        <f>K409</f>
        <v>72</v>
      </c>
      <c r="L501" s="217">
        <f>L409</f>
        <v>0</v>
      </c>
      <c r="M501" s="215"/>
      <c r="N501" s="220">
        <f t="shared" ref="N501" si="10174">N409/N478</f>
        <v>2.5427896810900935E-2</v>
      </c>
      <c r="O501" s="217">
        <f t="shared" ref="O501:P501" si="10175">O409</f>
        <v>72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2.5427896810900935E-2</v>
      </c>
      <c r="BG501" s="217">
        <f t="shared" ref="BG501:BH501" si="10197">BG409</f>
        <v>72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1.324454657325418E-2</v>
      </c>
      <c r="K502" s="217">
        <f>K422</f>
        <v>35</v>
      </c>
      <c r="L502" s="217">
        <f>L422</f>
        <v>0</v>
      </c>
      <c r="M502" s="215"/>
      <c r="N502" s="222">
        <f t="shared" ref="N502" si="10239">SUM(N503:N505)</f>
        <v>1.324454657325418E-2</v>
      </c>
      <c r="O502" s="217">
        <f t="shared" ref="O502:P502" si="10240">O422</f>
        <v>35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1.324454657325418E-2</v>
      </c>
      <c r="BG502" s="217">
        <f t="shared" ref="BG502:BH502" si="10262">BG422</f>
        <v>35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2.4489146206325136E-3</v>
      </c>
      <c r="K503" s="217">
        <f>K423</f>
        <v>6</v>
      </c>
      <c r="L503" s="217">
        <f>L423</f>
        <v>0</v>
      </c>
      <c r="M503" s="215"/>
      <c r="N503" s="220">
        <f t="shared" ref="N503" si="10303">N423/N478</f>
        <v>2.4489146206325136E-3</v>
      </c>
      <c r="O503" s="217">
        <f t="shared" ref="O503:P503" si="10304">O423</f>
        <v>6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2.4489146206325136E-3</v>
      </c>
      <c r="BG503" s="217">
        <f t="shared" ref="BG503:BH503" si="10326">BG423</f>
        <v>6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1.0795631952621666E-2</v>
      </c>
      <c r="K504" s="217">
        <f>K430</f>
        <v>29</v>
      </c>
      <c r="L504" s="217">
        <f>L430</f>
        <v>0</v>
      </c>
      <c r="M504" s="215"/>
      <c r="N504" s="220">
        <f t="shared" ref="N504" si="10367">N430/N478</f>
        <v>1.0795631952621666E-2</v>
      </c>
      <c r="O504" s="217">
        <f t="shared" ref="O504:P504" si="10368">O430</f>
        <v>29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1.0795631952621666E-2</v>
      </c>
      <c r="BG504" s="217">
        <f t="shared" ref="BG504:BH504" si="10390">BG430</f>
        <v>29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18</v>
      </c>
      <c r="L508" s="196">
        <f t="shared" ref="L508" si="10528">L103</f>
        <v>0</v>
      </c>
      <c r="M508" s="196"/>
      <c r="N508" s="196"/>
      <c r="O508" s="196">
        <f t="shared" ref="O508:P508" si="10529">O103</f>
        <v>18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18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10</v>
      </c>
      <c r="L509" s="196">
        <f t="shared" ref="L509" si="10561">L104</f>
        <v>0</v>
      </c>
      <c r="M509" s="196"/>
      <c r="N509" s="196"/>
      <c r="O509" s="196">
        <f t="shared" ref="O509:P509" si="10562">O104</f>
        <v>10</v>
      </c>
      <c r="P509" s="196">
        <f t="shared" si="10562"/>
        <v>0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10</v>
      </c>
      <c r="BH509" s="196">
        <f t="shared" si="10573"/>
        <v>0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20</v>
      </c>
      <c r="L510" s="196">
        <f t="shared" ref="L510" si="10595">L105</f>
        <v>0</v>
      </c>
      <c r="M510" s="196"/>
      <c r="N510" s="196"/>
      <c r="O510" s="196">
        <f t="shared" ref="O510:P510" si="10596">O105</f>
        <v>20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20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17</v>
      </c>
      <c r="L511" s="196">
        <f t="shared" ref="L511" si="10628">L106</f>
        <v>3</v>
      </c>
      <c r="M511" s="196"/>
      <c r="N511" s="196"/>
      <c r="O511" s="196">
        <f t="shared" ref="O511:P511" si="10629">O106</f>
        <v>17</v>
      </c>
      <c r="P511" s="196">
        <f t="shared" si="10629"/>
        <v>3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17</v>
      </c>
      <c r="BH511" s="196">
        <f t="shared" si="10640"/>
        <v>3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7</v>
      </c>
      <c r="L512" s="196">
        <f t="shared" ref="L512" si="10661">L110</f>
        <v>1</v>
      </c>
      <c r="M512" s="196"/>
      <c r="N512" s="196"/>
      <c r="O512" s="196">
        <f t="shared" ref="O512:P512" si="10662">O110</f>
        <v>7</v>
      </c>
      <c r="P512" s="196">
        <f t="shared" si="10662"/>
        <v>1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7</v>
      </c>
      <c r="BH512" s="196">
        <f t="shared" si="10673"/>
        <v>1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6</v>
      </c>
      <c r="L513" s="196">
        <f t="shared" ref="L513" si="10694">L111</f>
        <v>6</v>
      </c>
      <c r="M513" s="196"/>
      <c r="N513" s="196"/>
      <c r="O513" s="196">
        <f t="shared" ref="O513:P513" si="10695">O111</f>
        <v>6</v>
      </c>
      <c r="P513" s="196">
        <f t="shared" si="10695"/>
        <v>6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6</v>
      </c>
      <c r="BH513" s="196">
        <f t="shared" si="10706"/>
        <v>6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3</v>
      </c>
      <c r="L515" s="196">
        <f t="shared" ref="L515" si="10761">L240</f>
        <v>0</v>
      </c>
      <c r="M515" s="196"/>
      <c r="N515" s="196"/>
      <c r="O515" s="196">
        <f t="shared" ref="O515:P515" si="10762">O240</f>
        <v>3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3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9</v>
      </c>
      <c r="L517" s="202">
        <f t="shared" ref="L517" si="10827">L251</f>
        <v>0</v>
      </c>
      <c r="M517" s="202"/>
      <c r="N517" s="202"/>
      <c r="O517" s="202">
        <f t="shared" ref="O517:P517" si="10828">O251</f>
        <v>9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9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2017-09-11T09:38:37Z</dcterms:modified>
</cp:coreProperties>
</file>