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IL247" i="2" s="1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Q182" i="2"/>
  <c r="HD307" i="2"/>
  <c r="O357" i="2"/>
  <c r="O499" i="2" s="1"/>
  <c r="Q358" i="2"/>
  <c r="FV243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L98" i="2" s="1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FV8" i="2"/>
  <c r="FV7" i="2" s="1"/>
  <c r="EN474" i="2"/>
  <c r="K422" i="2"/>
  <c r="K502" i="2" s="1"/>
  <c r="M449" i="2"/>
  <c r="EM449" i="2"/>
  <c r="EM422" i="2" s="1"/>
  <c r="EM478" i="2" s="1"/>
  <c r="P181" i="2" l="1"/>
  <c r="P492" i="2" s="1"/>
  <c r="AC478" i="2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IL357" i="2" l="1"/>
  <c r="J504" i="2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<sst xmlns="http://schemas.openxmlformats.org/spreadsheetml/2006/main" count="1325" uniqueCount="559">
  <si>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</si>
  <si>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</si>
  <si>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</si>
  <si>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</si>
  <si>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</si>
  <si>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</si>
  <si>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</si>
  <si>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</si>
  <si>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</si>
  <si>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</si>
  <si>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</si>
  <si>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</si>
  <si>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</si>
  <si>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</si>
  <si>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</si>
  <si>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</si>
  <si>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</si>
  <si>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</si>
  <si>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</si>
  <si>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</si>
  <si>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</si>
  <si>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</si>
  <si>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</si>
  <si>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</si>
  <si>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</si>
  <si>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</si>
  <si>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</si>
  <si>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</si>
  <si>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</si>
  <si>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</si>
  <si>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</si>
  <si>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</si>
  <si>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</si>
  <si>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</si>
  <si>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</si>
  <si>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</si>
  <si>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</si>
  <si>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</si>
  <si>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</si>
  <si>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</si>
  <si>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</si>
  <si>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</si>
  <si>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</si>
  <si>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</si>
  <si>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</si>
  <si>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</si>
  <si>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</si>
  <si>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</si>
  <si>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</si>
  <si>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</si>
  <si>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</si>
  <si>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</si>
  <si>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</si>
  <si>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</si>
  <si>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</si>
  <si>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</si>
  <si>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</si>
  <si>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</si>
  <si>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</si>
  <si>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</si>
  <si>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</si>
  <si>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</si>
  <si>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</si>
  <si>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</si>
  <si>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</si>
  <si>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</si>
  <si>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</si>
  <si>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</si>
  <si>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</si>
  <si>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</si>
  <si>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</si>
  <si>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</si>
  <si>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</si>
  <si>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</si>
  <si>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</si>
  <si>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</si>
  <si>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</si>
  <si>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</si>
  <si>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</si>
  <si>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</si>
  <si>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</si>
  <si>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</si>
  <si>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</si>
  <si>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</si>
  <si>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</si>
  <si>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</si>
  <si>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</si>
  <si>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</si>
  <si>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</si>
  <si>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</si>
  <si>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</si>
  <si>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</si>
  <si>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</si>
  <si>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</si>
  <si>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</si>
  <si>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</si>
  <si>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</si>
  <si>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</si>
  <si>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</si>
  <si>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</si>
  <si>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</si>
  <si>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</si>
  <si>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</si>
  <si>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</si>
  <si>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</si>
  <si>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</si>
  <si>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</si>
  <si>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</si>
  <si>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</si>
  <si>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</si>
  <si>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</si>
  <si>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</si>
  <si>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</si>
  <si>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</si>
  <si>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</si>
  <si>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</si>
  <si>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</si>
  <si>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</si>
  <si>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</si>
  <si>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</si>
  <si>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</si>
  <si>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</si>
  <si>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</si>
  <si>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</si>
  <si>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</si>
  <si>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</si>
  <si>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</si>
  <si>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</si>
  <si>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</si>
  <si>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</si>
  <si>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</si>
  <si>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</si>
  <si>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</si>
  <si>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</si>
  <si>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</si>
  <si>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</si>
  <si>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</si>
  <si>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</si>
  <si>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</si>
  <si>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</si>
  <si>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</si>
  <si>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</si>
  <si>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</si>
  <si>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</si>
  <si>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</si>
  <si>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</si>
  <si>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</si>
  <si>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</si>
  <si>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</si>
  <si>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</si>
  <si>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</si>
  <si>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</si>
  <si>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</si>
  <si>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</si>
  <si>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</si>
  <si>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</si>
  <si>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</si>
  <si>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</si>
  <si>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</si>
  <si>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</si>
  <si>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</si>
  <si>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</si>
  <si>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</si>
  <si>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</si>
  <si>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</si>
  <si>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</si>
  <si>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</si>
  <si>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</si>
  <si>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</si>
  <si>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</si>
  <si>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</si>
  <si>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</si>
  <si>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</si>
  <si>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</si>
  <si>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</si>
  <si>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</si>
  <si>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</si>
  <si>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</si>
  <si>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</si>
  <si>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</si>
  <si>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</si>
  <si>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</si>
  <si>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</si>
  <si>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</si>
  <si>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</si>
  <si>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</si>
  <si>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</si>
  <si>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</si>
  <si>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</si>
  <si>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</si>
  <si>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</si>
  <si>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</si>
  <si>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</si>
  <si>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</si>
  <si>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</si>
  <si>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</si>
  <si>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</si>
  <si>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</si>
  <si>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</si>
  <si>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</si>
  <si>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</si>
  <si>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</si>
  <si>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</si>
  <si>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</si>
  <si>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</si>
  <si>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</si>
  <si>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</si>
  <si>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</si>
  <si>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</si>
  <si>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</si>
  <si>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</si>
  <si>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</si>
  <si>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</si>
  <si>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</si>
  <si>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</si>
  <si>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</si>
  <si>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</si>
  <si>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</si>
  <si>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</si>
  <si>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</si>
  <si>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</si>
  <si>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</si>
  <si>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</si>
  <si>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</si>
  <si>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</si>
  <si>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</si>
  <si>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</si>
  <si>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</si>
  <si>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</si>
  <si>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</si>
  <si>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</si>
  <si>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</si>
  <si>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</si>
  <si>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</si>
  <si>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</si>
  <si>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</si>
  <si>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</si>
  <si>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</si>
  <si>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</si>
  <si>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</si>
  <si>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</si>
  <si>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</si>
  <si>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</si>
  <si>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</si>
  <si>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</si>
  <si>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</si>
  <si>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</si>
  <si>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</si>
  <si>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</si>
  <si>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</si>
  <si>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</si>
  <si>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</si>
  <si>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</si>
  <si>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</si>
  <si>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</si>
  <si>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</si>
  <si>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</si>
  <si>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</si>
  <si>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</si>
  <si>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</si>
  <si>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</si>
  <si>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</si>
  <si>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</si>
  <si>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</si>
  <si>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</si>
  <si>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</si>
  <si>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</si>
  <si>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</si>
  <si>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</si>
  <si>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</si>
  <si>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</si>
  <si>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</si>
  <si>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</si>
  <si>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</si>
  <si>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</si>
  <si>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</si>
  <si>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</si>
  <si>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</si>
  <si>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</si>
  <si>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</si>
  <si>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</si>
  <si>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</si>
  <si>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</si>
  <si>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</si>
  <si>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</si>
  <si>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</si>
  <si>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</si>
  <si>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</si>
  <si>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</si>
  <si>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</si>
  <si>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</si>
  <si>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</si>
  <si>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</si>
  <si>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</si>
  <si>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</si>
  <si>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</si>
  <si>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</si>
  <si>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</si>
  <si>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</si>
  <si>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</si>
  <si>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</si>
  <si>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</si>
  <si>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</si>
  <si>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</si>
  <si>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</si>
  <si>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</si>
  <si>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</si>
  <si>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</si>
  <si>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</si>
  <si>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</si>
  <si>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</si>
  <si>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</si>
  <si>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</si>
  <si>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</si>
  <si>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</si>
  <si>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</si>
  <si>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</si>
  <si>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</si>
  <si>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</si>
  <si>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</si>
  <si>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</si>
  <si>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</si>
  <si>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</si>
  <si>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</si>
  <si>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</si>
  <si>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</si>
  <si>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</si>
  <si>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</si>
  <si>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</si>
  <si>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</si>
  <si>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</si>
  <si>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</si>
  <si>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</si>
  <si>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</si>
  <si>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</si>
  <si>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</si>
  <si>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</si>
  <si>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</si>
  <si>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</si>
  <si>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</si>
  <si>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</si>
  <si>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</si>
  <si>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</si>
  <si>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</si>
  <si>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</si>
  <si>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</si>
  <si>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</si>
  <si>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</si>
  <si>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</si>
  <si>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</si>
  <si>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</si>
  <si>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</si>
  <si>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</si>
  <si>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</si>
  <si>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</si>
  <si>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</si>
  <si>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</si>
  <si>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</si>
  <si>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</si>
  <si>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</si>
  <si>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</si>
  <si>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</si>
  <si>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</si>
  <si>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</si>
  <si>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</si>
  <si>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</si>
  <si>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</si>
  <si>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</si>
  <si>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</si>
  <si>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</si>
  <si>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</si>
  <si>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</si>
  <si>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</si>
  <si>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</si>
  <si>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</si>
  <si>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</si>
  <si>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</si>
  <si>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</si>
  <si>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</si>
  <si>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</si>
  <si>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</si>
  <si>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</si>
  <si>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</si>
  <si>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</si>
  <si>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</si>
  <si>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</si>
  <si>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</si>
  <si>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</si>
  <si>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</si>
  <si>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</si>
  <si>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</si>
  <si>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</si>
  <si>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</si>
  <si>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</si>
  <si>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</si>
  <si>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</si>
  <si>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</si>
  <si>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</si>
  <si>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</si>
  <si>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</si>
  <si>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</si>
  <si>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</si>
  <si>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</si>
  <si>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</si>
  <si>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</si>
  <si>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</si>
  <si>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</si>
  <si>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</si>
  <si>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</si>
  <si>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</si>
  <si>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</si>
  <si>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</si>
  <si>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</si>
  <si>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</si>
  <si>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</si>
  <si>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</si>
  <si>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</si>
  <si>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</si>
  <si>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</si>
  <si>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</si>
  <si>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</si>
  <si>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</si>
  <si>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</si>
  <si>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</si>
  <si>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</si>
  <si>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</si>
  <si>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</si>
  <si>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</si>
  <si>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</si>
  <si>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</si>
  <si>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</si>
  <si>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</si>
  <si>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</si>
  <si>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</si>
  <si>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</si>
  <si>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</si>
  <si>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</si>
  <si>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</si>
  <si>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</si>
  <si>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</si>
  <si>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</si>
  <si>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</si>
  <si>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</si>
  <si>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</si>
  <si>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</si>
  <si>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</si>
  <si>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</si>
  <si>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</si>
  <si>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</si>
  <si>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</si>
  <si>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</si>
  <si>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</si>
  <si>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</si>
  <si>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</si>
  <si>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</si>
  <si>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</si>
  <si>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</si>
  <si>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</si>
  <si>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</si>
  <si>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</si>
  <si>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</si>
  <si>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</si>
  <si>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</si>
  <si>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</si>
  <si>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</si>
  <si>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</si>
  <si>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</si>
  <si>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</si>
  <si>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</si>
  <si>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</si>
  <si>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</si>
  <si>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</si>
  <si>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</si>
  <si>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</si>
  <si>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</si>
  <si>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</si>
  <si>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</si>
  <si>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</si>
  <si>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</si>
  <si>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</si>
  <si>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</si>
  <si>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</si>
  <si>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</si>
  <si>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</si>
  <si>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</si>
  <si>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</si>
  <si>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</si>
  <si>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</si>
  <si>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</si>
  <si>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</si>
  <si>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</si>
  <si>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</si>
  <si>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</si>
  <si>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</si>
  <si>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</si>
  <si>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</si>
  <si>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</si>
  <si>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</si>
  <si>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</si>
  <si>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</si>
  <si>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</si>
  <si>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</si>
  <si>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</si>
  <si>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</si>
  <si>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</si>
  <si>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</si>
  <si>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</si>
  <si>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</si>
  <si>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</si>
  <si>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</si>
  <si>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</si>
  <si>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</si>
  <si>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</si>
  <si>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</si>
  <si>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</si>
  <si>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</si>
  <si>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</si>
  <si>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</si>
  <si>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</si>
  <si>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</si>
  <si>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</si>
  <si>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</si>
  <si>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</si>
  <si>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</si>
  <si>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</si>
  <si>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</si>
  <si>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</si>
  <si>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</si>
  <si>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</si>
  <si>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</si>
  <si>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</si>
  <si>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</si>
  <si>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</si>
  <si>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</si>
  <si>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</si>
  <si>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</si>
  <si>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</si>
  <si>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</si>
  <si>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</si>
  <si>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</si>
  <si>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</si>
  <si>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</si>
  <si>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</si>
  <si>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</si>
  <si>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</si>
  <si>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</si>
  <si>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</si>
  <si>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</si>
  <si>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</si>
  <si>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</si>
  <si>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</si>
  <si>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</si>
  <si>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Hai!Cheese</t>
  </si>
  <si>
    <t>SR Honey Marble</t>
  </si>
  <si>
    <t>SR Parmesan Cheese</t>
  </si>
  <si>
    <t>M3 MC Japanese Azuki Milk</t>
  </si>
  <si>
    <t>M6 MC Musang King</t>
  </si>
  <si>
    <t>M7 Hana Kisses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</si>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</sst>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2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98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1500003</v>
      </c>
      <c r="CA6" s="182" t="s">
        <v>42</v>
      </c>
      <c r="CB6" s="183">
        <v>2</v>
      </c>
      <c r="CC6" s="184">
        <v>24000</v>
      </c>
      <c r="CD6" s="184">
        <v>48000</v>
      </c>
      <c r="CE6" s="184">
        <v>0</v>
      </c>
      <c r="CF6" s="184">
        <v>48000</v>
      </c>
    </row>
    <row r="7" spans="1:224" x14ac:dyDescent="0.2">
      <c r="BZ7" s="181">
        <v>1500004</v>
      </c>
      <c r="CA7" s="182" t="s">
        <v>43</v>
      </c>
      <c r="CB7" s="183">
        <v>8</v>
      </c>
      <c r="CC7" s="184">
        <v>28000</v>
      </c>
      <c r="CD7" s="184">
        <v>224000</v>
      </c>
      <c r="CE7" s="184">
        <v>0</v>
      </c>
      <c r="CF7" s="184">
        <v>224000</v>
      </c>
    </row>
    <row r="8" spans="1:224" ht="22.5" x14ac:dyDescent="0.2">
      <c r="BZ8" s="181">
        <v>1500005</v>
      </c>
      <c r="CA8" s="182" t="s">
        <v>44</v>
      </c>
      <c r="CB8" s="183">
        <v>10</v>
      </c>
      <c r="CC8" s="184">
        <v>34000</v>
      </c>
      <c r="CD8" s="184">
        <v>340000</v>
      </c>
      <c r="CE8" s="184">
        <v>0</v>
      </c>
      <c r="CF8" s="184">
        <v>340000</v>
      </c>
    </row>
    <row r="9" spans="1:224" ht="22.5" x14ac:dyDescent="0.2">
      <c r="BZ9" s="181">
        <v>1500006</v>
      </c>
      <c r="CA9" s="182" t="s">
        <v>45</v>
      </c>
      <c r="CB9" s="183">
        <v>3</v>
      </c>
      <c r="CC9" s="184">
        <v>27000</v>
      </c>
      <c r="CD9" s="184">
        <v>81000</v>
      </c>
      <c r="CE9" s="184">
        <v>0</v>
      </c>
      <c r="CF9" s="184">
        <v>81000</v>
      </c>
    </row>
    <row r="10" spans="1:224" x14ac:dyDescent="0.2">
      <c r="BZ10" s="181">
        <v>1500008</v>
      </c>
      <c r="CA10" s="182" t="s">
        <v>47</v>
      </c>
      <c r="CB10" s="183">
        <v>4</v>
      </c>
      <c r="CC10" s="184">
        <v>22000</v>
      </c>
      <c r="CD10" s="184">
        <v>88000</v>
      </c>
      <c r="CE10" s="184">
        <v>0</v>
      </c>
      <c r="CF10" s="184">
        <v>88000</v>
      </c>
    </row>
    <row r="11" spans="1:224" x14ac:dyDescent="0.2">
      <c r="BZ11" s="181">
        <v>1500010</v>
      </c>
      <c r="CA11" s="182" t="s">
        <v>48</v>
      </c>
      <c r="CB11" s="183">
        <v>6</v>
      </c>
      <c r="CC11" s="184">
        <v>20000</v>
      </c>
      <c r="CD11" s="184">
        <v>120000</v>
      </c>
      <c r="CE11" s="184">
        <v>0</v>
      </c>
      <c r="CF11" s="184">
        <v>120000</v>
      </c>
    </row>
    <row r="12" spans="1:224" x14ac:dyDescent="0.2">
      <c r="BZ12" s="181">
        <v>1500013</v>
      </c>
      <c r="CA12" s="182" t="s">
        <v>49</v>
      </c>
      <c r="CB12" s="183">
        <v>10</v>
      </c>
      <c r="CC12" s="184">
        <v>28000</v>
      </c>
      <c r="CD12" s="184">
        <v>280000</v>
      </c>
      <c r="CE12" s="184">
        <v>0</v>
      </c>
      <c r="CF12" s="184">
        <v>280000</v>
      </c>
    </row>
    <row r="13" spans="1:224" x14ac:dyDescent="0.2">
      <c r="BZ13" s="181">
        <v>1500021</v>
      </c>
      <c r="CA13" s="182" t="s">
        <v>51</v>
      </c>
      <c r="CB13" s="183">
        <v>4</v>
      </c>
      <c r="CC13" s="184">
        <v>19000</v>
      </c>
      <c r="CD13" s="184">
        <v>76000</v>
      </c>
      <c r="CE13" s="184">
        <v>0</v>
      </c>
      <c r="CF13" s="184">
        <v>76000</v>
      </c>
    </row>
    <row r="14" spans="1:224" x14ac:dyDescent="0.2">
      <c r="BZ14" s="181">
        <v>1500022</v>
      </c>
      <c r="CA14" s="182" t="s">
        <v>52</v>
      </c>
      <c r="CB14" s="183">
        <v>6</v>
      </c>
      <c r="CC14" s="184">
        <v>19000</v>
      </c>
      <c r="CD14" s="184">
        <v>114000</v>
      </c>
      <c r="CE14" s="184">
        <v>0</v>
      </c>
      <c r="CF14" s="184">
        <v>114000</v>
      </c>
    </row>
    <row r="15" spans="1:224" x14ac:dyDescent="0.2">
      <c r="BZ15" s="181">
        <v>1500023</v>
      </c>
      <c r="CA15" s="182" t="s">
        <v>53</v>
      </c>
      <c r="CB15" s="183">
        <v>1</v>
      </c>
      <c r="CC15" s="184">
        <v>17000</v>
      </c>
      <c r="CD15" s="184">
        <v>17000</v>
      </c>
      <c r="CE15" s="184">
        <v>0</v>
      </c>
      <c r="CF15" s="184">
        <v>17000</v>
      </c>
    </row>
    <row r="16" spans="1:224" x14ac:dyDescent="0.2">
      <c r="BZ16" s="181">
        <v>1500026</v>
      </c>
      <c r="CA16" s="182" t="s">
        <v>55</v>
      </c>
      <c r="CB16" s="183">
        <v>4</v>
      </c>
      <c r="CC16" s="184">
        <v>21000</v>
      </c>
      <c r="CD16" s="184">
        <v>84000</v>
      </c>
      <c r="CE16" s="184">
        <v>0</v>
      </c>
      <c r="CF16" s="184">
        <v>84000</v>
      </c>
    </row>
    <row r="17" spans="78:224" x14ac:dyDescent="0.2">
      <c r="BZ17" s="181">
        <v>1500028</v>
      </c>
      <c r="CA17" s="182" t="s">
        <v>56</v>
      </c>
      <c r="CB17" s="183">
        <v>6</v>
      </c>
      <c r="CC17" s="184">
        <v>21000</v>
      </c>
      <c r="CD17" s="184">
        <v>126000</v>
      </c>
      <c r="CE17" s="184">
        <v>0</v>
      </c>
      <c r="CF17" s="184">
        <v>126000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1500047</v>
      </c>
      <c r="CA18" s="182" t="s">
        <v>57</v>
      </c>
      <c r="CB18" s="183">
        <v>1</v>
      </c>
      <c r="CC18" s="184">
        <v>32000</v>
      </c>
      <c r="CD18" s="184">
        <v>32000</v>
      </c>
      <c r="CE18" s="184">
        <v>0</v>
      </c>
      <c r="CF18" s="184">
        <v>32000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1500081</v>
      </c>
      <c r="CA19" s="182" t="s">
        <v>58</v>
      </c>
      <c r="CB19" s="183">
        <v>5</v>
      </c>
      <c r="CC19" s="184">
        <v>25000</v>
      </c>
      <c r="CD19" s="184">
        <v>125000</v>
      </c>
      <c r="CE19" s="184">
        <v>0</v>
      </c>
      <c r="CF19" s="184">
        <v>125000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1500088</v>
      </c>
      <c r="CA20" s="182" t="s">
        <v>60</v>
      </c>
      <c r="CB20" s="183">
        <v>2</v>
      </c>
      <c r="CC20" s="184">
        <v>21000</v>
      </c>
      <c r="CD20" s="184">
        <v>42000</v>
      </c>
      <c r="CE20" s="184">
        <v>0</v>
      </c>
      <c r="CF20" s="184">
        <v>42000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1500089</v>
      </c>
      <c r="CA21" s="182" t="s">
        <v>61</v>
      </c>
      <c r="CB21" s="183">
        <v>5</v>
      </c>
      <c r="CC21" s="184">
        <v>20000</v>
      </c>
      <c r="CD21" s="184">
        <v>100000</v>
      </c>
      <c r="CE21" s="184">
        <v>0</v>
      </c>
      <c r="CF21" s="184">
        <v>100000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1500134</v>
      </c>
      <c r="CA22" s="182" t="s">
        <v>64</v>
      </c>
      <c r="CB22" s="183">
        <v>3</v>
      </c>
      <c r="CC22" s="184">
        <v>24000</v>
      </c>
      <c r="CD22" s="184">
        <v>72000</v>
      </c>
      <c r="CE22" s="184">
        <v>0</v>
      </c>
      <c r="CF22" s="184">
        <v>72000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1500228</v>
      </c>
      <c r="CA23" s="182" t="s">
        <v>65</v>
      </c>
      <c r="CB23" s="183">
        <v>6</v>
      </c>
      <c r="CC23" s="184">
        <v>18000</v>
      </c>
      <c r="CD23" s="184">
        <v>108000</v>
      </c>
      <c r="CE23" s="184">
        <v>0</v>
      </c>
      <c r="CF23" s="184">
        <v>108000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1500300</v>
      </c>
      <c r="CA24" s="182" t="s">
        <v>67</v>
      </c>
      <c r="CB24" s="183">
        <v>6</v>
      </c>
      <c r="CC24" s="184">
        <v>25000</v>
      </c>
      <c r="CD24" s="184">
        <v>150000</v>
      </c>
      <c r="CE24" s="184">
        <v>0</v>
      </c>
      <c r="CF24" s="184">
        <v>150000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1500301</v>
      </c>
      <c r="CA25" s="182" t="s">
        <v>68</v>
      </c>
      <c r="CB25" s="183">
        <v>1</v>
      </c>
      <c r="CC25" s="184">
        <v>20000</v>
      </c>
      <c r="CD25" s="184">
        <v>20000</v>
      </c>
      <c r="CE25" s="184">
        <v>0</v>
      </c>
      <c r="CF25" s="184">
        <v>20000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1500304</v>
      </c>
      <c r="CA26" s="182" t="s">
        <v>71</v>
      </c>
      <c r="CB26" s="183">
        <v>4</v>
      </c>
      <c r="CC26" s="184">
        <v>18000</v>
      </c>
      <c r="CD26" s="184">
        <v>72000</v>
      </c>
      <c r="CE26" s="184">
        <v>0</v>
      </c>
      <c r="CF26" s="184">
        <v>72000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1500327</v>
      </c>
      <c r="CA27" s="182" t="s">
        <v>540</v>
      </c>
      <c r="CB27" s="183">
        <v>3</v>
      </c>
      <c r="CC27" s="184">
        <v>13000</v>
      </c>
      <c r="CD27" s="184">
        <v>39000</v>
      </c>
      <c r="CE27" s="184">
        <v>0</v>
      </c>
      <c r="CF27" s="184">
        <v>39000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1500330</v>
      </c>
      <c r="CA28" s="182" t="s">
        <v>541</v>
      </c>
      <c r="CB28" s="183">
        <v>2</v>
      </c>
      <c r="CC28" s="184">
        <v>13000</v>
      </c>
      <c r="CD28" s="184">
        <v>26000</v>
      </c>
      <c r="CE28" s="184">
        <v>0</v>
      </c>
      <c r="CF28" s="184">
        <v>26000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1500331</v>
      </c>
      <c r="CA29" s="182" t="s">
        <v>542</v>
      </c>
      <c r="CB29" s="183">
        <v>3</v>
      </c>
      <c r="CC29" s="184">
        <v>13000</v>
      </c>
      <c r="CD29" s="184">
        <v>39000</v>
      </c>
      <c r="CE29" s="184">
        <v>0</v>
      </c>
      <c r="CF29" s="184">
        <v>39000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1500375</v>
      </c>
      <c r="CA30" s="182" t="s">
        <v>543</v>
      </c>
      <c r="CB30" s="183">
        <v>4</v>
      </c>
      <c r="CC30" s="184">
        <v>13000</v>
      </c>
      <c r="CD30" s="184">
        <v>52000</v>
      </c>
      <c r="CE30" s="184">
        <v>0</v>
      </c>
      <c r="CF30" s="184">
        <v>52000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1500376</v>
      </c>
      <c r="CA31" s="182" t="s">
        <v>544</v>
      </c>
      <c r="CB31" s="183">
        <v>3</v>
      </c>
      <c r="CC31" s="184">
        <v>13000</v>
      </c>
      <c r="CD31" s="184">
        <v>39000</v>
      </c>
      <c r="CE31" s="184">
        <v>0</v>
      </c>
      <c r="CF31" s="184">
        <v>39000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1500377</v>
      </c>
      <c r="CA32" s="182" t="s">
        <v>545</v>
      </c>
      <c r="CB32" s="183">
        <v>3</v>
      </c>
      <c r="CC32" s="184">
        <v>13000</v>
      </c>
      <c r="CD32" s="184">
        <v>39000</v>
      </c>
      <c r="CE32" s="184">
        <v>0</v>
      </c>
      <c r="CF32" s="184">
        <v>39000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1500378</v>
      </c>
      <c r="CA33" s="182" t="s">
        <v>546</v>
      </c>
      <c r="CB33" s="183">
        <v>3</v>
      </c>
      <c r="CC33" s="184">
        <v>13000</v>
      </c>
      <c r="CD33" s="184">
        <v>39000</v>
      </c>
      <c r="CE33" s="184">
        <v>0</v>
      </c>
      <c r="CF33" s="184">
        <v>39000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1502011</v>
      </c>
      <c r="CA34" s="182" t="s">
        <v>85</v>
      </c>
      <c r="CB34" s="183">
        <v>5</v>
      </c>
      <c r="CC34" s="184">
        <v>18000</v>
      </c>
      <c r="CD34" s="184">
        <v>90000</v>
      </c>
      <c r="CE34" s="184">
        <v>0</v>
      </c>
      <c r="CF34" s="184">
        <v>90000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1502012</v>
      </c>
      <c r="CA35" s="182" t="s">
        <v>86</v>
      </c>
      <c r="CB35" s="183">
        <v>6</v>
      </c>
      <c r="CC35" s="184">
        <v>19000</v>
      </c>
      <c r="CD35" s="184">
        <v>114000</v>
      </c>
      <c r="CE35" s="184">
        <v>0</v>
      </c>
      <c r="CF35" s="184">
        <v>114000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1502021</v>
      </c>
      <c r="CA36" s="182" t="s">
        <v>87</v>
      </c>
      <c r="CB36" s="183">
        <v>1</v>
      </c>
      <c r="CC36" s="184">
        <v>22000</v>
      </c>
      <c r="CD36" s="184">
        <v>22000</v>
      </c>
      <c r="CE36" s="184">
        <v>0</v>
      </c>
      <c r="CF36" s="184">
        <v>22000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1503039</v>
      </c>
      <c r="CA37" s="182" t="s">
        <v>525</v>
      </c>
      <c r="CB37" s="183">
        <v>5</v>
      </c>
      <c r="CC37" s="184">
        <v>29000</v>
      </c>
      <c r="CD37" s="184">
        <v>145000</v>
      </c>
      <c r="CE37" s="184">
        <v>0</v>
      </c>
      <c r="CF37" s="184">
        <v>145000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1503040</v>
      </c>
      <c r="CA38" s="182" t="s">
        <v>547</v>
      </c>
      <c r="CB38" s="183">
        <v>2</v>
      </c>
      <c r="CC38" s="184">
        <v>32000</v>
      </c>
      <c r="CD38" s="184">
        <v>64000</v>
      </c>
      <c r="CE38" s="184">
        <v>0</v>
      </c>
      <c r="CF38" s="184">
        <v>64000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1503041</v>
      </c>
      <c r="CA39" s="182" t="s">
        <v>548</v>
      </c>
      <c r="CB39" s="183">
        <v>1</v>
      </c>
      <c r="CC39" s="184">
        <v>45000</v>
      </c>
      <c r="CD39" s="184">
        <v>45000</v>
      </c>
      <c r="CE39" s="184">
        <v>0</v>
      </c>
      <c r="CF39" s="184">
        <v>45000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1503042</v>
      </c>
      <c r="CA40" s="182" t="s">
        <v>549</v>
      </c>
      <c r="CB40" s="183">
        <v>5</v>
      </c>
      <c r="CC40" s="184">
        <v>25000</v>
      </c>
      <c r="CD40" s="184">
        <v>125000</v>
      </c>
      <c r="CE40" s="184">
        <v>-25000</v>
      </c>
      <c r="CF40" s="184">
        <v>100000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1510002</v>
      </c>
      <c r="CA41" s="182" t="s">
        <v>95</v>
      </c>
      <c r="CB41" s="183">
        <v>2</v>
      </c>
      <c r="CC41" s="184">
        <v>30000</v>
      </c>
      <c r="CD41" s="184">
        <v>60000</v>
      </c>
      <c r="CE41" s="184">
        <v>0</v>
      </c>
      <c r="CF41" s="184">
        <v>60000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1510009</v>
      </c>
      <c r="CA42" s="182" t="s">
        <v>100</v>
      </c>
      <c r="CB42" s="183">
        <v>3</v>
      </c>
      <c r="CC42" s="184">
        <v>30000</v>
      </c>
      <c r="CD42" s="184">
        <v>90000</v>
      </c>
      <c r="CE42" s="184">
        <v>0</v>
      </c>
      <c r="CF42" s="184">
        <v>90000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1510021</v>
      </c>
      <c r="CA43" s="182" t="s">
        <v>102</v>
      </c>
      <c r="CB43" s="183">
        <v>1</v>
      </c>
      <c r="CC43" s="184">
        <v>38000</v>
      </c>
      <c r="CD43" s="184">
        <v>38000</v>
      </c>
      <c r="CE43" s="184">
        <v>0</v>
      </c>
      <c r="CF43" s="184">
        <v>38000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1510039</v>
      </c>
      <c r="CA44" s="182" t="s">
        <v>105</v>
      </c>
      <c r="CB44" s="183">
        <v>1</v>
      </c>
      <c r="CC44" s="184">
        <v>30000</v>
      </c>
      <c r="CD44" s="184">
        <v>30000</v>
      </c>
      <c r="CE44" s="184">
        <v>0</v>
      </c>
      <c r="CF44" s="184">
        <v>30000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1510053</v>
      </c>
      <c r="CA45" s="182" t="s">
        <v>109</v>
      </c>
      <c r="CB45" s="183">
        <v>2</v>
      </c>
      <c r="CC45" s="184">
        <v>35000</v>
      </c>
      <c r="CD45" s="184">
        <v>70000</v>
      </c>
      <c r="CE45" s="184">
        <v>0</v>
      </c>
      <c r="CF45" s="184">
        <v>70000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1520004</v>
      </c>
      <c r="CA46" s="182" t="s">
        <v>113</v>
      </c>
      <c r="CB46" s="183">
        <v>3</v>
      </c>
      <c r="CC46" s="184">
        <v>22000</v>
      </c>
      <c r="CD46" s="184">
        <v>66000</v>
      </c>
      <c r="CE46" s="184">
        <v>0</v>
      </c>
      <c r="CF46" s="184">
        <v>66000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1520005</v>
      </c>
      <c r="CA47" s="182" t="s">
        <v>114</v>
      </c>
      <c r="CB47" s="183">
        <v>5</v>
      </c>
      <c r="CC47" s="184">
        <v>22000</v>
      </c>
      <c r="CD47" s="184">
        <v>110000</v>
      </c>
      <c r="CE47" s="184">
        <v>0</v>
      </c>
      <c r="CF47" s="184">
        <v>110000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1520020</v>
      </c>
      <c r="CA48" s="182" t="s">
        <v>116</v>
      </c>
      <c r="CB48" s="183">
        <v>4</v>
      </c>
      <c r="CC48" s="184">
        <v>22000</v>
      </c>
      <c r="CD48" s="184">
        <v>88000</v>
      </c>
      <c r="CE48" s="184">
        <v>0</v>
      </c>
      <c r="CF48" s="184">
        <v>88000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1520050</v>
      </c>
      <c r="CA49" s="182" t="s">
        <v>550</v>
      </c>
      <c r="CB49" s="183">
        <v>5</v>
      </c>
      <c r="CC49" s="184">
        <v>35000</v>
      </c>
      <c r="CD49" s="184">
        <v>175000</v>
      </c>
      <c r="CE49" s="184">
        <v>0</v>
      </c>
      <c r="CF49" s="184">
        <v>175000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1520051</v>
      </c>
      <c r="CA50" s="182" t="s">
        <v>551</v>
      </c>
      <c r="CB50" s="183">
        <v>8</v>
      </c>
      <c r="CC50" s="184">
        <v>50000</v>
      </c>
      <c r="CD50" s="184">
        <v>400000</v>
      </c>
      <c r="CE50" s="184">
        <v>0</v>
      </c>
      <c r="CF50" s="184">
        <v>400000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1520062</v>
      </c>
      <c r="CA51" s="182" t="s">
        <v>494</v>
      </c>
      <c r="CB51" s="183">
        <v>42</v>
      </c>
      <c r="CC51" s="184">
        <v>13000</v>
      </c>
      <c r="CD51" s="184">
        <v>546000</v>
      </c>
      <c r="CE51" s="184">
        <v>0</v>
      </c>
      <c r="CF51" s="184">
        <v>546000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1523011</v>
      </c>
      <c r="CA52" s="182" t="s">
        <v>495</v>
      </c>
      <c r="CB52" s="183">
        <v>12</v>
      </c>
      <c r="CC52" s="184">
        <v>20000</v>
      </c>
      <c r="CD52" s="184">
        <v>240000</v>
      </c>
      <c r="CE52" s="184">
        <v>0</v>
      </c>
      <c r="CF52" s="184">
        <v>240000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1523012</v>
      </c>
      <c r="CA53" s="182" t="s">
        <v>496</v>
      </c>
      <c r="CB53" s="183">
        <v>8</v>
      </c>
      <c r="CC53" s="184">
        <v>20000</v>
      </c>
      <c r="CD53" s="184">
        <v>160000</v>
      </c>
      <c r="CE53" s="184">
        <v>0</v>
      </c>
      <c r="CF53" s="184">
        <v>160000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1523088</v>
      </c>
      <c r="CA54" s="182" t="s">
        <v>526</v>
      </c>
      <c r="CB54" s="183">
        <v>5</v>
      </c>
      <c r="CC54" s="184">
        <v>25000</v>
      </c>
      <c r="CD54" s="184">
        <v>125000</v>
      </c>
      <c r="CE54" s="184">
        <v>-25000</v>
      </c>
      <c r="CF54" s="184">
        <v>100000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1560001</v>
      </c>
      <c r="CA55" s="182" t="s">
        <v>268</v>
      </c>
      <c r="CB55" s="183">
        <v>3</v>
      </c>
      <c r="CC55" s="184">
        <v>28000</v>
      </c>
      <c r="CD55" s="184">
        <v>84000</v>
      </c>
      <c r="CE55" s="184">
        <v>0</v>
      </c>
      <c r="CF55" s="184">
        <v>84000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1560002</v>
      </c>
      <c r="CA56" s="182" t="s">
        <v>133</v>
      </c>
      <c r="CB56" s="183">
        <v>4</v>
      </c>
      <c r="CC56" s="184">
        <v>28000</v>
      </c>
      <c r="CD56" s="184">
        <v>112000</v>
      </c>
      <c r="CE56" s="184">
        <v>0</v>
      </c>
      <c r="CF56" s="184">
        <v>112000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1560008</v>
      </c>
      <c r="CA57" s="182" t="s">
        <v>135</v>
      </c>
      <c r="CB57" s="183">
        <v>6</v>
      </c>
      <c r="CC57" s="184">
        <v>28000</v>
      </c>
      <c r="CD57" s="184">
        <v>168000</v>
      </c>
      <c r="CE57" s="184">
        <v>0</v>
      </c>
      <c r="CF57" s="184">
        <v>168000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3500144</v>
      </c>
      <c r="CA58" s="182" t="s">
        <v>138</v>
      </c>
      <c r="CB58" s="183">
        <v>1</v>
      </c>
      <c r="CC58" s="184">
        <v>260000</v>
      </c>
      <c r="CD58" s="184">
        <v>260000</v>
      </c>
      <c r="CE58" s="184">
        <v>0</v>
      </c>
      <c r="CF58" s="184">
        <v>260000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3510004</v>
      </c>
      <c r="CA59" s="182" t="s">
        <v>142</v>
      </c>
      <c r="CB59" s="183">
        <v>3</v>
      </c>
      <c r="CC59" s="184">
        <v>43000</v>
      </c>
      <c r="CD59" s="184">
        <v>129000</v>
      </c>
      <c r="CE59" s="184">
        <v>0</v>
      </c>
      <c r="CF59" s="184">
        <v>129000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3510012</v>
      </c>
      <c r="CA60" s="182" t="s">
        <v>144</v>
      </c>
      <c r="CB60" s="183">
        <v>2</v>
      </c>
      <c r="CC60" s="184">
        <v>43000</v>
      </c>
      <c r="CD60" s="184">
        <v>86000</v>
      </c>
      <c r="CE60" s="184">
        <v>0</v>
      </c>
      <c r="CF60" s="184">
        <v>86000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3510067</v>
      </c>
      <c r="CA61" s="182" t="s">
        <v>146</v>
      </c>
      <c r="CB61" s="183">
        <v>7</v>
      </c>
      <c r="CC61" s="184">
        <v>43000</v>
      </c>
      <c r="CD61" s="184">
        <v>301000</v>
      </c>
      <c r="CE61" s="184">
        <v>0</v>
      </c>
      <c r="CF61" s="184">
        <v>301000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3510068</v>
      </c>
      <c r="CA62" s="182" t="s">
        <v>147</v>
      </c>
      <c r="CB62" s="183">
        <v>0</v>
      </c>
      <c r="CC62" s="184">
        <v>0</v>
      </c>
      <c r="CD62" s="184">
        <v>0</v>
      </c>
      <c r="CE62" s="184">
        <v>0</v>
      </c>
      <c r="CF62" s="184">
        <v>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3510076</v>
      </c>
      <c r="CA63" s="182" t="s">
        <v>150</v>
      </c>
      <c r="CB63" s="183">
        <v>1</v>
      </c>
      <c r="CC63" s="184">
        <v>45000</v>
      </c>
      <c r="CD63" s="184">
        <v>45000</v>
      </c>
      <c r="CE63" s="184">
        <v>0</v>
      </c>
      <c r="CF63" s="184">
        <v>45000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3510107</v>
      </c>
      <c r="CA64" s="182" t="s">
        <v>552</v>
      </c>
      <c r="CB64" s="183">
        <v>4</v>
      </c>
      <c r="CC64" s="184">
        <v>49000</v>
      </c>
      <c r="CD64" s="184">
        <v>196000</v>
      </c>
      <c r="CE64" s="184">
        <v>0</v>
      </c>
      <c r="CF64" s="184">
        <v>196000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3512008</v>
      </c>
      <c r="CA65" s="182" t="s">
        <v>310</v>
      </c>
      <c r="CB65" s="183">
        <v>1</v>
      </c>
      <c r="CC65" s="184">
        <v>44000</v>
      </c>
      <c r="CD65" s="184">
        <v>44000</v>
      </c>
      <c r="CE65" s="184">
        <v>0</v>
      </c>
      <c r="CF65" s="184">
        <v>44000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3530009</v>
      </c>
      <c r="CA66" s="182" t="s">
        <v>553</v>
      </c>
      <c r="CB66" s="183">
        <v>1</v>
      </c>
      <c r="CC66" s="184">
        <v>20000</v>
      </c>
      <c r="CD66" s="184">
        <v>20000</v>
      </c>
      <c r="CE66" s="184">
        <v>0</v>
      </c>
      <c r="CF66" s="184">
        <v>20000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3530010</v>
      </c>
      <c r="CA67" s="182" t="s">
        <v>153</v>
      </c>
      <c r="CB67" s="183">
        <v>3</v>
      </c>
      <c r="CC67" s="184">
        <v>108000</v>
      </c>
      <c r="CD67" s="184">
        <v>324000</v>
      </c>
      <c r="CE67" s="184">
        <v>0</v>
      </c>
      <c r="CF67" s="184">
        <v>324000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3530088</v>
      </c>
      <c r="CA68" s="182" t="s">
        <v>554</v>
      </c>
      <c r="CB68" s="183">
        <v>20</v>
      </c>
      <c r="CC68" s="184">
        <v>22000</v>
      </c>
      <c r="CD68" s="184">
        <v>440000</v>
      </c>
      <c r="CE68" s="184">
        <v>0</v>
      </c>
      <c r="CF68" s="184">
        <v>440000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3550005</v>
      </c>
      <c r="CA69" s="182" t="s">
        <v>167</v>
      </c>
      <c r="CB69" s="183">
        <v>3</v>
      </c>
      <c r="CC69" s="184">
        <v>20000</v>
      </c>
      <c r="CD69" s="184">
        <v>60000</v>
      </c>
      <c r="CE69" s="184">
        <v>0</v>
      </c>
      <c r="CF69" s="184">
        <v>60000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3550007</v>
      </c>
      <c r="CA70" s="182" t="s">
        <v>168</v>
      </c>
      <c r="CB70" s="183">
        <v>1</v>
      </c>
      <c r="CC70" s="184">
        <v>20000</v>
      </c>
      <c r="CD70" s="184">
        <v>20000</v>
      </c>
      <c r="CE70" s="184">
        <v>0</v>
      </c>
      <c r="CF70" s="184">
        <v>20000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5500063</v>
      </c>
      <c r="CA71" s="182" t="s">
        <v>394</v>
      </c>
      <c r="CB71" s="183">
        <v>4</v>
      </c>
      <c r="CC71" s="184">
        <v>21000</v>
      </c>
      <c r="CD71" s="184">
        <v>84000</v>
      </c>
      <c r="CE71" s="184">
        <v>0</v>
      </c>
      <c r="CF71" s="184">
        <v>84000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5510070</v>
      </c>
      <c r="CA72" s="182" t="s">
        <v>180</v>
      </c>
      <c r="CB72" s="183">
        <v>7</v>
      </c>
      <c r="CC72" s="184">
        <v>28000</v>
      </c>
      <c r="CD72" s="184">
        <v>196000</v>
      </c>
      <c r="CE72" s="184">
        <v>0</v>
      </c>
      <c r="CF72" s="184">
        <v>196000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5510105</v>
      </c>
      <c r="CA73" s="182" t="s">
        <v>183</v>
      </c>
      <c r="CB73" s="183">
        <v>0</v>
      </c>
      <c r="CC73" s="184">
        <v>0</v>
      </c>
      <c r="CD73" s="184">
        <v>0</v>
      </c>
      <c r="CE73" s="184">
        <v>0</v>
      </c>
      <c r="CF73" s="184">
        <v>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5520005</v>
      </c>
      <c r="CA74" s="182" t="s">
        <v>391</v>
      </c>
      <c r="CB74" s="183">
        <v>6</v>
      </c>
      <c r="CC74" s="184">
        <v>19000</v>
      </c>
      <c r="CD74" s="184">
        <v>114000</v>
      </c>
      <c r="CE74" s="184">
        <v>0</v>
      </c>
      <c r="CF74" s="184">
        <v>114000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5530003</v>
      </c>
      <c r="CA75" s="182" t="s">
        <v>399</v>
      </c>
      <c r="CB75" s="183">
        <v>1</v>
      </c>
      <c r="CC75" s="184">
        <v>38000</v>
      </c>
      <c r="CD75" s="184">
        <v>38000</v>
      </c>
      <c r="CE75" s="184">
        <v>0</v>
      </c>
      <c r="CF75" s="184">
        <v>38000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5540003</v>
      </c>
      <c r="CA76" s="182" t="s">
        <v>193</v>
      </c>
      <c r="CB76" s="183">
        <v>1</v>
      </c>
      <c r="CC76" s="184">
        <v>20000</v>
      </c>
      <c r="CD76" s="184">
        <v>20000</v>
      </c>
      <c r="CE76" s="184">
        <v>0</v>
      </c>
      <c r="CF76" s="184">
        <v>20000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5540017</v>
      </c>
      <c r="CA77" s="182" t="s">
        <v>194</v>
      </c>
      <c r="CB77" s="183">
        <v>4</v>
      </c>
      <c r="CC77" s="184">
        <v>25000</v>
      </c>
      <c r="CD77" s="184">
        <v>100000</v>
      </c>
      <c r="CE77" s="184">
        <v>0</v>
      </c>
      <c r="CF77" s="184">
        <v>100000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5540018</v>
      </c>
      <c r="CA78" s="182" t="s">
        <v>195</v>
      </c>
      <c r="CB78" s="183">
        <v>9</v>
      </c>
      <c r="CC78" s="184">
        <v>32000</v>
      </c>
      <c r="CD78" s="184">
        <v>288000</v>
      </c>
      <c r="CE78" s="184">
        <v>0</v>
      </c>
      <c r="CF78" s="184">
        <v>288000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5540019</v>
      </c>
      <c r="CA79" s="182" t="s">
        <v>400</v>
      </c>
      <c r="CB79" s="183">
        <v>1</v>
      </c>
      <c r="CC79" s="184">
        <v>39000</v>
      </c>
      <c r="CD79" s="184">
        <v>39000</v>
      </c>
      <c r="CE79" s="184">
        <v>0</v>
      </c>
      <c r="CF79" s="184">
        <v>39000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5540029</v>
      </c>
      <c r="CA80" s="182" t="s">
        <v>198</v>
      </c>
      <c r="CB80" s="183">
        <v>1</v>
      </c>
      <c r="CC80" s="184">
        <v>20000</v>
      </c>
      <c r="CD80" s="184">
        <v>20000</v>
      </c>
      <c r="CE80" s="184">
        <v>0</v>
      </c>
      <c r="CF80" s="184">
        <v>20000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5540031</v>
      </c>
      <c r="CA81" s="182" t="s">
        <v>200</v>
      </c>
      <c r="CB81" s="183">
        <v>1</v>
      </c>
      <c r="CC81" s="184">
        <v>22000</v>
      </c>
      <c r="CD81" s="184">
        <v>22000</v>
      </c>
      <c r="CE81" s="184">
        <v>0</v>
      </c>
      <c r="CF81" s="184">
        <v>22000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5540033</v>
      </c>
      <c r="CA82" s="182" t="s">
        <v>202</v>
      </c>
      <c r="CB82" s="183">
        <v>1</v>
      </c>
      <c r="CC82" s="184">
        <v>18000</v>
      </c>
      <c r="CD82" s="184">
        <v>18000</v>
      </c>
      <c r="CE82" s="184">
        <v>0</v>
      </c>
      <c r="CF82" s="184">
        <v>18000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7550012</v>
      </c>
      <c r="CA83" s="182" t="s">
        <v>211</v>
      </c>
      <c r="CB83" s="183">
        <v>0</v>
      </c>
      <c r="CC83" s="184">
        <v>0</v>
      </c>
      <c r="CD83" s="184">
        <v>0</v>
      </c>
      <c r="CE83" s="184">
        <v>0</v>
      </c>
      <c r="CF83" s="184">
        <v>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7550019</v>
      </c>
      <c r="CA84" s="182" t="s">
        <v>217</v>
      </c>
      <c r="CB84" s="183">
        <v>3</v>
      </c>
      <c r="CC84" s="184">
        <v>14000</v>
      </c>
      <c r="CD84" s="184">
        <v>42000</v>
      </c>
      <c r="CE84" s="184">
        <v>0</v>
      </c>
      <c r="CF84" s="184">
        <v>42000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7560084</v>
      </c>
      <c r="CA85" s="182" t="s">
        <v>483</v>
      </c>
      <c r="CB85" s="183">
        <v>10</v>
      </c>
      <c r="CC85" s="184">
        <v>50000</v>
      </c>
      <c r="CD85" s="184">
        <v>500000</v>
      </c>
      <c r="CE85" s="184">
        <v>0</v>
      </c>
      <c r="CF85" s="184">
        <v>500000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7560085</v>
      </c>
      <c r="CA86" s="182" t="s">
        <v>484</v>
      </c>
      <c r="CB86" s="183">
        <v>3</v>
      </c>
      <c r="CC86" s="184">
        <v>80000</v>
      </c>
      <c r="CD86" s="184">
        <v>240000</v>
      </c>
      <c r="CE86" s="184">
        <v>0</v>
      </c>
      <c r="CF86" s="184">
        <v>240000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8500005</v>
      </c>
      <c r="CA87" s="182" t="s">
        <v>337</v>
      </c>
      <c r="CB87" s="183">
        <v>1</v>
      </c>
      <c r="CC87" s="184">
        <v>135000</v>
      </c>
      <c r="CD87" s="184">
        <v>135000</v>
      </c>
      <c r="CE87" s="184">
        <v>0</v>
      </c>
      <c r="CF87" s="184">
        <v>135000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8500008</v>
      </c>
      <c r="CA88" s="182" t="s">
        <v>331</v>
      </c>
      <c r="CB88" s="183">
        <v>2</v>
      </c>
      <c r="CC88" s="184">
        <v>149000</v>
      </c>
      <c r="CD88" s="184">
        <v>298000</v>
      </c>
      <c r="CE88" s="184">
        <v>0</v>
      </c>
      <c r="CF88" s="184">
        <v>298000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ht="22.5" x14ac:dyDescent="0.2">
      <c r="BZ89" s="181">
        <v>8500010</v>
      </c>
      <c r="CA89" s="182" t="s">
        <v>335</v>
      </c>
      <c r="CB89" s="183">
        <v>3</v>
      </c>
      <c r="CC89" s="184">
        <v>125000</v>
      </c>
      <c r="CD89" s="184">
        <v>375000</v>
      </c>
      <c r="CE89" s="184">
        <v>0</v>
      </c>
      <c r="CF89" s="184">
        <v>375000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ht="22.5" x14ac:dyDescent="0.2">
      <c r="BZ90" s="181">
        <v>8500012</v>
      </c>
      <c r="CA90" s="182" t="s">
        <v>336</v>
      </c>
      <c r="CB90" s="183">
        <v>3</v>
      </c>
      <c r="CC90" s="184">
        <v>125000</v>
      </c>
      <c r="CD90" s="184">
        <v>375000</v>
      </c>
      <c r="CE90" s="184">
        <v>0</v>
      </c>
      <c r="CF90" s="184">
        <v>375000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8500035</v>
      </c>
      <c r="CA91" s="182" t="s">
        <v>345</v>
      </c>
      <c r="CB91" s="183">
        <v>1</v>
      </c>
      <c r="CC91" s="184">
        <v>175000</v>
      </c>
      <c r="CD91" s="184">
        <v>175000</v>
      </c>
      <c r="CE91" s="184">
        <v>0</v>
      </c>
      <c r="CF91" s="184">
        <v>175000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8500036</v>
      </c>
      <c r="CA92" s="182" t="s">
        <v>346</v>
      </c>
      <c r="CB92" s="183">
        <v>1</v>
      </c>
      <c r="CC92" s="184">
        <v>165000</v>
      </c>
      <c r="CD92" s="184">
        <v>165000</v>
      </c>
      <c r="CE92" s="184">
        <v>0</v>
      </c>
      <c r="CF92" s="184">
        <v>165000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8500040</v>
      </c>
      <c r="CA93" s="182" t="s">
        <v>350</v>
      </c>
      <c r="CB93" s="183">
        <v>2</v>
      </c>
      <c r="CC93" s="184">
        <v>149000</v>
      </c>
      <c r="CD93" s="184">
        <v>298000</v>
      </c>
      <c r="CE93" s="184">
        <v>0</v>
      </c>
      <c r="CF93" s="184">
        <v>298000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8500041</v>
      </c>
      <c r="CA94" s="182" t="s">
        <v>351</v>
      </c>
      <c r="CB94" s="183">
        <v>1</v>
      </c>
      <c r="CC94" s="184">
        <v>155000</v>
      </c>
      <c r="CD94" s="184">
        <v>155000</v>
      </c>
      <c r="CE94" s="184">
        <v>0</v>
      </c>
      <c r="CF94" s="184">
        <v>155000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ht="22.5" x14ac:dyDescent="0.2">
      <c r="BZ95" s="181">
        <v>8500053</v>
      </c>
      <c r="CA95" s="182" t="s">
        <v>555</v>
      </c>
      <c r="CB95" s="183">
        <v>1</v>
      </c>
      <c r="CC95" s="184">
        <v>158000</v>
      </c>
      <c r="CD95" s="184">
        <v>158000</v>
      </c>
      <c r="CE95" s="184">
        <v>0</v>
      </c>
      <c r="CF95" s="184">
        <v>158000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8500055</v>
      </c>
      <c r="CA96" s="182" t="s">
        <v>556</v>
      </c>
      <c r="CB96" s="183">
        <v>1</v>
      </c>
      <c r="CC96" s="184">
        <v>168000</v>
      </c>
      <c r="CD96" s="184">
        <v>168000</v>
      </c>
      <c r="CE96" s="184">
        <v>0</v>
      </c>
      <c r="CF96" s="184">
        <v>168000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8500057</v>
      </c>
      <c r="CA97" s="182" t="s">
        <v>557</v>
      </c>
      <c r="CB97" s="183">
        <v>1</v>
      </c>
      <c r="CC97" s="184">
        <v>168000</v>
      </c>
      <c r="CD97" s="184">
        <v>168000</v>
      </c>
      <c r="CE97" s="184">
        <v>0</v>
      </c>
      <c r="CF97" s="184">
        <v>168000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5"/>
      <c r="CA98" s="185"/>
      <c r="CB98" s="186">
        <v>381</v>
      </c>
      <c r="CC98" s="185"/>
      <c r="CD98" s="187">
        <v>12099000</v>
      </c>
      <c r="CE98" s="187">
        <v>-50000</v>
      </c>
      <c r="CF98" s="187">
        <v>12049000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/>
      <c r="CA99" s="182"/>
      <c r="CB99" s="183"/>
      <c r="CC99" s="184"/>
      <c r="CD99" s="184"/>
      <c r="CE99" s="184"/>
      <c r="CF99" s="184"/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/>
      <c r="CA100" s="182"/>
      <c r="CB100" s="183"/>
      <c r="CC100" s="184"/>
      <c r="CD100" s="184"/>
      <c r="CE100" s="184"/>
      <c r="CF100" s="184"/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/>
      <c r="CA101" s="182"/>
      <c r="CB101" s="183"/>
      <c r="CC101" s="184"/>
      <c r="CD101" s="184"/>
      <c r="CE101" s="184"/>
      <c r="CF101" s="184"/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/>
      <c r="CA102" s="182"/>
      <c r="CB102" s="183"/>
      <c r="CC102" s="184"/>
      <c r="CD102" s="184"/>
      <c r="CE102" s="184"/>
      <c r="CF102" s="184"/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/>
      <c r="CA103" s="182"/>
      <c r="CB103" s="183"/>
      <c r="CC103" s="184"/>
      <c r="CD103" s="184"/>
      <c r="CE103" s="184"/>
      <c r="CF103" s="184"/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/>
      <c r="CA104" s="182"/>
      <c r="CB104" s="183"/>
      <c r="CC104" s="184"/>
      <c r="CD104" s="184"/>
      <c r="CE104" s="184"/>
      <c r="CF104" s="184"/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/>
      <c r="CA105" s="182"/>
      <c r="CB105" s="183"/>
      <c r="CC105" s="184"/>
      <c r="CD105" s="184"/>
      <c r="CE105" s="184"/>
      <c r="CF105" s="184"/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/>
      <c r="CA106" s="182"/>
      <c r="CB106" s="183"/>
      <c r="CC106" s="184"/>
      <c r="CD106" s="184"/>
      <c r="CE106" s="184"/>
      <c r="CF106" s="184"/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/>
      <c r="CA107" s="182"/>
      <c r="CB107" s="183"/>
      <c r="CC107" s="184"/>
      <c r="CD107" s="184"/>
      <c r="CE107" s="184"/>
      <c r="CF107" s="184"/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/>
      <c r="CA108" s="182"/>
      <c r="CB108" s="183"/>
      <c r="CC108" s="184"/>
      <c r="CD108" s="184"/>
      <c r="CE108" s="184"/>
      <c r="CF108" s="184"/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/>
      <c r="CA109" s="182"/>
      <c r="CB109" s="183"/>
      <c r="CC109" s="184"/>
      <c r="CD109" s="184"/>
      <c r="CE109" s="184"/>
      <c r="CF109" s="184"/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30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1500003</v>
      </c>
      <c r="CA5" s="182" t="s">
        <v>42</v>
      </c>
      <c r="CB5" s="183">
        <v>2</v>
      </c>
      <c r="CC5" s="184">
        <v>0</v>
      </c>
      <c r="CD5" s="184">
        <v>0</v>
      </c>
    </row>
    <row r="6" spans="1:224" x14ac:dyDescent="0.2">
      <c r="BZ6" s="181">
        <v>1500008</v>
      </c>
      <c r="CA6" s="182" t="s">
        <v>47</v>
      </c>
      <c r="CB6" s="183">
        <v>2</v>
      </c>
      <c r="CC6" s="184">
        <v>0</v>
      </c>
      <c r="CD6" s="184">
        <v>0</v>
      </c>
    </row>
    <row r="7" spans="1:224" x14ac:dyDescent="0.2">
      <c r="BZ7" s="181">
        <v>1500013</v>
      </c>
      <c r="CA7" s="182" t="s">
        <v>49</v>
      </c>
      <c r="CB7" s="183">
        <v>6</v>
      </c>
      <c r="CC7" s="184">
        <v>0</v>
      </c>
      <c r="CD7" s="184">
        <v>0</v>
      </c>
    </row>
    <row r="8" spans="1:224" x14ac:dyDescent="0.2">
      <c r="BZ8" s="181">
        <v>1500023</v>
      </c>
      <c r="CA8" s="182" t="s">
        <v>53</v>
      </c>
      <c r="CB8" s="183">
        <v>3</v>
      </c>
      <c r="CC8" s="184">
        <v>0</v>
      </c>
      <c r="CD8" s="184">
        <v>0</v>
      </c>
    </row>
    <row r="9" spans="1:224" x14ac:dyDescent="0.2">
      <c r="BZ9" s="181">
        <v>1500026</v>
      </c>
      <c r="CA9" s="182" t="s">
        <v>55</v>
      </c>
      <c r="CB9" s="183">
        <v>2</v>
      </c>
      <c r="CC9" s="184">
        <v>0</v>
      </c>
      <c r="CD9" s="184">
        <v>0</v>
      </c>
    </row>
    <row r="10" spans="1:224" x14ac:dyDescent="0.2">
      <c r="BZ10" s="181">
        <v>1500081</v>
      </c>
      <c r="CA10" s="182" t="s">
        <v>58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1500088</v>
      </c>
      <c r="CA11" s="182" t="s">
        <v>60</v>
      </c>
      <c r="CB11" s="183">
        <v>2</v>
      </c>
      <c r="CC11" s="184">
        <v>0</v>
      </c>
      <c r="CD11" s="184">
        <v>0</v>
      </c>
    </row>
    <row r="12" spans="1:224" x14ac:dyDescent="0.2">
      <c r="BZ12" s="181">
        <v>1500089</v>
      </c>
      <c r="CA12" s="182" t="s">
        <v>61</v>
      </c>
      <c r="CB12" s="183">
        <v>1</v>
      </c>
      <c r="CC12" s="184">
        <v>0</v>
      </c>
      <c r="CD12" s="184">
        <v>0</v>
      </c>
    </row>
    <row r="13" spans="1:224" x14ac:dyDescent="0.2">
      <c r="BZ13" s="181">
        <v>1500134</v>
      </c>
      <c r="CA13" s="182" t="s">
        <v>64</v>
      </c>
      <c r="CB13" s="183">
        <v>3</v>
      </c>
      <c r="CC13" s="184">
        <v>0</v>
      </c>
      <c r="CD13" s="184">
        <v>0</v>
      </c>
    </row>
    <row r="14" spans="1:224" x14ac:dyDescent="0.2">
      <c r="BZ14" s="181">
        <v>1500301</v>
      </c>
      <c r="CA14" s="182" t="s">
        <v>68</v>
      </c>
      <c r="CB14" s="183">
        <v>3</v>
      </c>
      <c r="CC14" s="184">
        <v>0</v>
      </c>
      <c r="CD14" s="184">
        <v>0</v>
      </c>
    </row>
    <row r="15" spans="1:224" x14ac:dyDescent="0.2">
      <c r="BZ15" s="181">
        <v>1500303</v>
      </c>
      <c r="CA15" s="182" t="s">
        <v>70</v>
      </c>
      <c r="CB15" s="183">
        <v>4</v>
      </c>
      <c r="CC15" s="184">
        <v>0</v>
      </c>
      <c r="CD15" s="184">
        <v>0</v>
      </c>
    </row>
    <row r="16" spans="1:224" x14ac:dyDescent="0.2">
      <c r="BZ16" s="181">
        <v>1500327</v>
      </c>
      <c r="CA16" s="182" t="s">
        <v>540</v>
      </c>
      <c r="CB16" s="183">
        <v>1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1500330</v>
      </c>
      <c r="CA17" s="182" t="s">
        <v>541</v>
      </c>
      <c r="CB17" s="183">
        <v>2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1500331</v>
      </c>
      <c r="CA18" s="182" t="s">
        <v>542</v>
      </c>
      <c r="CB18" s="183">
        <v>2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1500376</v>
      </c>
      <c r="CA19" s="182" t="s">
        <v>544</v>
      </c>
      <c r="CB19" s="183">
        <v>2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1500378</v>
      </c>
      <c r="CA20" s="182" t="s">
        <v>546</v>
      </c>
      <c r="CB20" s="183">
        <v>1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1502011</v>
      </c>
      <c r="CA21" s="182" t="s">
        <v>85</v>
      </c>
      <c r="CB21" s="183">
        <v>1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1502021</v>
      </c>
      <c r="CA22" s="182" t="s">
        <v>87</v>
      </c>
      <c r="CB22" s="183">
        <v>3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1503039</v>
      </c>
      <c r="CA23" s="182" t="s">
        <v>525</v>
      </c>
      <c r="CB23" s="183">
        <v>3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1503040</v>
      </c>
      <c r="CA24" s="182" t="s">
        <v>547</v>
      </c>
      <c r="CB24" s="183">
        <v>6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1503041</v>
      </c>
      <c r="CA25" s="182" t="s">
        <v>548</v>
      </c>
      <c r="CB25" s="183">
        <v>7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>
        <v>1503042</v>
      </c>
      <c r="CA26" s="182" t="s">
        <v>549</v>
      </c>
      <c r="CB26" s="183">
        <v>3</v>
      </c>
      <c r="CC26" s="184">
        <v>0</v>
      </c>
      <c r="CD26" s="184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>
        <v>1520004</v>
      </c>
      <c r="CA27" s="182" t="s">
        <v>113</v>
      </c>
      <c r="CB27" s="183">
        <v>3</v>
      </c>
      <c r="CC27" s="184">
        <v>0</v>
      </c>
      <c r="CD27" s="184">
        <v>0</v>
      </c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>
        <v>1520020</v>
      </c>
      <c r="CA28" s="182" t="s">
        <v>116</v>
      </c>
      <c r="CB28" s="183">
        <v>3</v>
      </c>
      <c r="CC28" s="184">
        <v>0</v>
      </c>
      <c r="CD28" s="184">
        <v>0</v>
      </c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>
        <v>1523088</v>
      </c>
      <c r="CA29" s="182" t="s">
        <v>526</v>
      </c>
      <c r="CB29" s="183">
        <v>3</v>
      </c>
      <c r="CC29" s="184">
        <v>0</v>
      </c>
      <c r="CD29" s="184">
        <v>0</v>
      </c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5"/>
      <c r="CA30" s="237" t="s">
        <v>558</v>
      </c>
      <c r="CB30" s="186">
        <v>69</v>
      </c>
      <c r="CC30" s="187">
        <v>0</v>
      </c>
      <c r="CD30" s="187">
        <v>0</v>
      </c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55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5645000</v>
      </c>
      <c r="K7" s="60">
        <f>+K8+K108+K134+K144</f>
        <v>256</v>
      </c>
      <c r="L7" s="60">
        <f>+L8+L108+L134+L144</f>
        <v>69</v>
      </c>
      <c r="M7" s="123">
        <f t="shared" ref="M7:M8" si="0">L7/K7</f>
        <v>0.26953125</v>
      </c>
      <c r="N7" s="95">
        <f>+N8+N108+N134+N144</f>
        <v>5645000</v>
      </c>
      <c r="O7" s="60">
        <f>+O8+O108+O134+O144</f>
        <v>256</v>
      </c>
      <c r="P7" s="60">
        <f>+P8+P108+P134+P144</f>
        <v>69</v>
      </c>
      <c r="Q7" s="96">
        <f t="shared" ref="Q7:Q8" si="1">P7/O7</f>
        <v>0.26953125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5645000</v>
      </c>
      <c r="BG7" s="60">
        <f>+BG8+BG108+BG134+BG144</f>
        <v>256</v>
      </c>
      <c r="BH7" s="60">
        <f>+BH8+BH108+BH134+BH144</f>
        <v>69</v>
      </c>
      <c r="BI7" s="49">
        <f t="shared" ref="BI7:BI8" si="12">BH7/BG7</f>
        <v>0.26953125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5645000</v>
      </c>
      <c r="EN7" s="60">
        <f t="shared" si="33"/>
        <v>5645000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5645000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256</v>
      </c>
      <c r="FV7" s="60">
        <f t="shared" si="34"/>
        <v>256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256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69</v>
      </c>
      <c r="HD7" s="60">
        <f t="shared" si="35"/>
        <v>69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69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325</v>
      </c>
      <c r="IL7" s="60">
        <f t="shared" si="36"/>
        <v>325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325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3396000</v>
      </c>
      <c r="K8" s="61">
        <f>SUM(K9:K107)</f>
        <v>151</v>
      </c>
      <c r="L8" s="61">
        <f>SUM(L9:L107)</f>
        <v>60</v>
      </c>
      <c r="M8" s="124">
        <f t="shared" si="0"/>
        <v>0.39735099337748342</v>
      </c>
      <c r="N8" s="97">
        <f>SUM(N9:N107)</f>
        <v>3396000</v>
      </c>
      <c r="O8" s="61">
        <f>SUM(O9:O107)</f>
        <v>151</v>
      </c>
      <c r="P8" s="61">
        <f>SUM(P9:P107)</f>
        <v>60</v>
      </c>
      <c r="Q8" s="98">
        <f t="shared" si="1"/>
        <v>0.39735099337748342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3396000</v>
      </c>
      <c r="BG8" s="61">
        <f>SUM(BG9:BG107)</f>
        <v>151</v>
      </c>
      <c r="BH8" s="61">
        <f>SUM(BH9:BH107)</f>
        <v>60</v>
      </c>
      <c r="BI8" s="34">
        <f t="shared" si="12"/>
        <v>0.39735099337748342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3396000</v>
      </c>
      <c r="EN8" s="61">
        <f t="shared" si="38"/>
        <v>3396000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3396000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151</v>
      </c>
      <c r="FV8" s="61">
        <f t="shared" si="39"/>
        <v>151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151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60</v>
      </c>
      <c r="HD8" s="61">
        <f t="shared" si="40"/>
        <v>60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60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211</v>
      </c>
      <c r="IL8" s="61">
        <f t="shared" si="41"/>
        <v>211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211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72000</v>
      </c>
      <c r="K12" s="62">
        <f t="shared" si="78"/>
        <v>4</v>
      </c>
      <c r="L12" s="62">
        <f t="shared" si="79"/>
        <v>0</v>
      </c>
      <c r="M12" s="57">
        <f t="shared" si="80"/>
        <v>0</v>
      </c>
      <c r="N12" s="115">
        <f t="shared" si="81"/>
        <v>72000</v>
      </c>
      <c r="O12" s="64">
        <f t="shared" si="82"/>
        <v>4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72000</v>
      </c>
      <c r="BG12" s="62">
        <f>IFERROR(VLOOKUP($C12,Sales!$BZ$5:$CF$300,3,0),0)</f>
        <v>4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72000</v>
      </c>
      <c r="EN12" s="64">
        <f t="shared" si="118"/>
        <v>72000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72000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4</v>
      </c>
      <c r="FV12" s="64">
        <f t="shared" si="152"/>
        <v>4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4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4</v>
      </c>
      <c r="IL12" s="64">
        <f t="shared" si="220"/>
        <v>4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4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17000</v>
      </c>
      <c r="K13" s="62">
        <f t="shared" si="78"/>
        <v>1</v>
      </c>
      <c r="L13" s="62">
        <f t="shared" si="79"/>
        <v>3</v>
      </c>
      <c r="M13" s="57">
        <f t="shared" si="80"/>
        <v>3</v>
      </c>
      <c r="N13" s="115">
        <f t="shared" si="81"/>
        <v>17000</v>
      </c>
      <c r="O13" s="64">
        <f t="shared" si="82"/>
        <v>1</v>
      </c>
      <c r="P13" s="64">
        <f t="shared" si="83"/>
        <v>3</v>
      </c>
      <c r="Q13" s="127">
        <f t="shared" si="84"/>
        <v>3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17000</v>
      </c>
      <c r="BG13" s="62">
        <f>IFERROR(VLOOKUP($C13,Sales!$BZ$5:$CF$300,3,0),0)</f>
        <v>1</v>
      </c>
      <c r="BH13" s="62">
        <f>IFERROR(VLOOKUP($C13,Waste!$BZ$5:$CF$200,3,0),0)</f>
        <v>3</v>
      </c>
      <c r="BI13" s="63">
        <f t="shared" si="95"/>
        <v>3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17000</v>
      </c>
      <c r="EN13" s="64">
        <f t="shared" si="118"/>
        <v>17000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17000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1</v>
      </c>
      <c r="FV13" s="64">
        <f t="shared" si="152"/>
        <v>1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1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3</v>
      </c>
      <c r="HD13" s="64">
        <f t="shared" si="186"/>
        <v>3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3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4</v>
      </c>
      <c r="IL13" s="64">
        <f t="shared" si="220"/>
        <v>4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4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114000</v>
      </c>
      <c r="K14" s="62">
        <f t="shared" si="78"/>
        <v>6</v>
      </c>
      <c r="L14" s="62">
        <f t="shared" si="79"/>
        <v>0</v>
      </c>
      <c r="M14" s="57">
        <f t="shared" si="80"/>
        <v>0</v>
      </c>
      <c r="N14" s="115">
        <f t="shared" si="81"/>
        <v>114000</v>
      </c>
      <c r="O14" s="64">
        <f t="shared" si="82"/>
        <v>6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114000</v>
      </c>
      <c r="BG14" s="62">
        <f>IFERROR(VLOOKUP($C14,Sales!$BZ$5:$CF$300,3,0),0)</f>
        <v>6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114000</v>
      </c>
      <c r="EN14" s="64">
        <f t="shared" si="118"/>
        <v>114000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114000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6</v>
      </c>
      <c r="FV14" s="64">
        <f t="shared" si="152"/>
        <v>6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6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72000</v>
      </c>
      <c r="K16" s="62">
        <f t="shared" si="78"/>
        <v>3</v>
      </c>
      <c r="L16" s="62">
        <f t="shared" si="79"/>
        <v>3</v>
      </c>
      <c r="M16" s="57">
        <f t="shared" si="80"/>
        <v>1</v>
      </c>
      <c r="N16" s="115">
        <f t="shared" si="81"/>
        <v>72000</v>
      </c>
      <c r="O16" s="64">
        <f t="shared" si="82"/>
        <v>3</v>
      </c>
      <c r="P16" s="64">
        <f t="shared" si="83"/>
        <v>3</v>
      </c>
      <c r="Q16" s="127">
        <f t="shared" si="84"/>
        <v>1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72000</v>
      </c>
      <c r="BG16" s="62">
        <f>IFERROR(VLOOKUP($C16,Sales!$BZ$5:$CF$300,3,0),0)</f>
        <v>3</v>
      </c>
      <c r="BH16" s="62">
        <f>IFERROR(VLOOKUP($C16,Waste!$BZ$5:$CF$200,3,0),0)</f>
        <v>3</v>
      </c>
      <c r="BI16" s="63">
        <f t="shared" si="95"/>
        <v>1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72000</v>
      </c>
      <c r="EN16" s="64">
        <f t="shared" si="118"/>
        <v>72000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72000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3</v>
      </c>
      <c r="FV16" s="64">
        <f t="shared" si="152"/>
        <v>3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3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3</v>
      </c>
      <c r="HD16" s="64">
        <f t="shared" si="186"/>
        <v>3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3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48000</v>
      </c>
      <c r="K17" s="62">
        <f t="shared" si="78"/>
        <v>2</v>
      </c>
      <c r="L17" s="62">
        <f t="shared" si="79"/>
        <v>2</v>
      </c>
      <c r="M17" s="57">
        <f t="shared" si="80"/>
        <v>1</v>
      </c>
      <c r="N17" s="115">
        <f t="shared" si="81"/>
        <v>48000</v>
      </c>
      <c r="O17" s="64">
        <f t="shared" si="82"/>
        <v>2</v>
      </c>
      <c r="P17" s="64">
        <f t="shared" si="83"/>
        <v>2</v>
      </c>
      <c r="Q17" s="127">
        <f t="shared" si="84"/>
        <v>1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48000</v>
      </c>
      <c r="BG17" s="62">
        <f>IFERROR(VLOOKUP($C17,Sales!$BZ$5:$CF$300,3,0),0)</f>
        <v>2</v>
      </c>
      <c r="BH17" s="62">
        <f>IFERROR(VLOOKUP($C17,Waste!$BZ$5:$CF$200,3,0),0)</f>
        <v>2</v>
      </c>
      <c r="BI17" s="63">
        <f t="shared" si="95"/>
        <v>1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48000</v>
      </c>
      <c r="EN17" s="64">
        <f t="shared" si="118"/>
        <v>48000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48000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2</v>
      </c>
      <c r="FV17" s="64">
        <f t="shared" si="152"/>
        <v>2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2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2</v>
      </c>
      <c r="HD17" s="64">
        <f t="shared" si="186"/>
        <v>2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2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4</v>
      </c>
      <c r="IL17" s="64">
        <f t="shared" si="220"/>
        <v>4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4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125000</v>
      </c>
      <c r="K19" s="62">
        <f t="shared" si="78"/>
        <v>5</v>
      </c>
      <c r="L19" s="62">
        <f t="shared" si="79"/>
        <v>1</v>
      </c>
      <c r="M19" s="57">
        <f t="shared" si="80"/>
        <v>0.2</v>
      </c>
      <c r="N19" s="115">
        <f t="shared" si="81"/>
        <v>125000</v>
      </c>
      <c r="O19" s="64">
        <f t="shared" si="82"/>
        <v>5</v>
      </c>
      <c r="P19" s="64">
        <f t="shared" si="83"/>
        <v>1</v>
      </c>
      <c r="Q19" s="127">
        <f t="shared" si="84"/>
        <v>0.2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125000</v>
      </c>
      <c r="BG19" s="62">
        <f>IFERROR(VLOOKUP($C19,Sales!$BZ$5:$CF$300,3,0),0)</f>
        <v>5</v>
      </c>
      <c r="BH19" s="62">
        <f>IFERROR(VLOOKUP($C19,Waste!$BZ$5:$CF$200,3,0),0)</f>
        <v>1</v>
      </c>
      <c r="BI19" s="63">
        <f t="shared" si="95"/>
        <v>0.2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125000</v>
      </c>
      <c r="EN19" s="64">
        <f t="shared" si="118"/>
        <v>125000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125000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5</v>
      </c>
      <c r="FV19" s="64">
        <f t="shared" si="152"/>
        <v>5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5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1</v>
      </c>
      <c r="HD19" s="64">
        <f t="shared" si="186"/>
        <v>1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1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6</v>
      </c>
      <c r="IL19" s="64">
        <f t="shared" si="220"/>
        <v>6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6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88000</v>
      </c>
      <c r="K21" s="62">
        <f t="shared" si="78"/>
        <v>4</v>
      </c>
      <c r="L21" s="62">
        <f t="shared" si="79"/>
        <v>2</v>
      </c>
      <c r="M21" s="57">
        <f t="shared" si="80"/>
        <v>0.5</v>
      </c>
      <c r="N21" s="115">
        <f t="shared" si="81"/>
        <v>88000</v>
      </c>
      <c r="O21" s="64">
        <f t="shared" si="82"/>
        <v>4</v>
      </c>
      <c r="P21" s="64">
        <f t="shared" si="83"/>
        <v>2</v>
      </c>
      <c r="Q21" s="127">
        <f t="shared" si="84"/>
        <v>0.5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88000</v>
      </c>
      <c r="BG21" s="62">
        <f>IFERROR(VLOOKUP($C21,Sales!$BZ$5:$CF$300,3,0),0)</f>
        <v>4</v>
      </c>
      <c r="BH21" s="62">
        <f>IFERROR(VLOOKUP($C21,Waste!$BZ$5:$CF$200,3,0),0)</f>
        <v>2</v>
      </c>
      <c r="BI21" s="63">
        <f t="shared" si="95"/>
        <v>0.5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88000</v>
      </c>
      <c r="EN21" s="64">
        <f t="shared" si="118"/>
        <v>88000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88000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4</v>
      </c>
      <c r="FV21" s="64">
        <f t="shared" si="152"/>
        <v>4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4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2</v>
      </c>
      <c r="HD21" s="64">
        <f t="shared" si="186"/>
        <v>2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2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6</v>
      </c>
      <c r="IL21" s="64">
        <f t="shared" si="220"/>
        <v>6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6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90000</v>
      </c>
      <c r="K27" s="62">
        <f t="shared" si="78"/>
        <v>5</v>
      </c>
      <c r="L27" s="62">
        <f t="shared" si="79"/>
        <v>1</v>
      </c>
      <c r="M27" s="57">
        <f t="shared" si="80"/>
        <v>0.2</v>
      </c>
      <c r="N27" s="115">
        <f t="shared" si="81"/>
        <v>90000</v>
      </c>
      <c r="O27" s="64">
        <f t="shared" si="82"/>
        <v>5</v>
      </c>
      <c r="P27" s="64">
        <f t="shared" si="83"/>
        <v>1</v>
      </c>
      <c r="Q27" s="127">
        <f t="shared" si="84"/>
        <v>0.2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90000</v>
      </c>
      <c r="BG27" s="62">
        <f>IFERROR(VLOOKUP($C27,Sales!$BZ$5:$CF$300,3,0),0)</f>
        <v>5</v>
      </c>
      <c r="BH27" s="62">
        <f>IFERROR(VLOOKUP($C27,Waste!$BZ$5:$CF$200,3,0),0)</f>
        <v>1</v>
      </c>
      <c r="BI27" s="63">
        <f t="shared" si="95"/>
        <v>0.2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90000</v>
      </c>
      <c r="EN27" s="64">
        <f t="shared" si="118"/>
        <v>90000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90000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5</v>
      </c>
      <c r="FV27" s="64">
        <f t="shared" si="152"/>
        <v>5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5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1</v>
      </c>
      <c r="HD27" s="64">
        <f t="shared" si="186"/>
        <v>1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1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120000</v>
      </c>
      <c r="K30" s="62">
        <f t="shared" si="78"/>
        <v>6</v>
      </c>
      <c r="L30" s="62">
        <f t="shared" si="79"/>
        <v>0</v>
      </c>
      <c r="M30" s="57">
        <f t="shared" si="80"/>
        <v>0</v>
      </c>
      <c r="N30" s="115">
        <f t="shared" si="81"/>
        <v>120000</v>
      </c>
      <c r="O30" s="64">
        <f t="shared" si="82"/>
        <v>6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120000</v>
      </c>
      <c r="BG30" s="62">
        <f>IFERROR(VLOOKUP($C30,Sales!$BZ$5:$CF$300,3,0),0)</f>
        <v>6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120000</v>
      </c>
      <c r="EN30" s="64">
        <f t="shared" si="118"/>
        <v>120000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120000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6</v>
      </c>
      <c r="FV30" s="64">
        <f t="shared" si="152"/>
        <v>6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6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340000</v>
      </c>
      <c r="K31" s="62">
        <f t="shared" si="78"/>
        <v>10</v>
      </c>
      <c r="L31" s="62">
        <f t="shared" si="79"/>
        <v>0</v>
      </c>
      <c r="M31" s="57">
        <f t="shared" si="80"/>
        <v>0</v>
      </c>
      <c r="N31" s="115">
        <f t="shared" si="81"/>
        <v>340000</v>
      </c>
      <c r="O31" s="64">
        <f t="shared" si="82"/>
        <v>10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340000</v>
      </c>
      <c r="BG31" s="62">
        <f>IFERROR(VLOOKUP($C31,Sales!$BZ$5:$CF$300,3,0),0)</f>
        <v>10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340000</v>
      </c>
      <c r="EN31" s="64">
        <f t="shared" si="118"/>
        <v>340000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340000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10</v>
      </c>
      <c r="FV31" s="64">
        <f t="shared" si="152"/>
        <v>10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10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10</v>
      </c>
      <c r="IL31" s="64">
        <f t="shared" si="220"/>
        <v>10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10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114000</v>
      </c>
      <c r="K34" s="62">
        <f t="shared" si="78"/>
        <v>6</v>
      </c>
      <c r="L34" s="62">
        <f t="shared" si="79"/>
        <v>0</v>
      </c>
      <c r="M34" s="57">
        <f t="shared" si="80"/>
        <v>0</v>
      </c>
      <c r="N34" s="115">
        <f t="shared" si="81"/>
        <v>114000</v>
      </c>
      <c r="O34" s="64">
        <f t="shared" si="82"/>
        <v>6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114000</v>
      </c>
      <c r="BG34" s="62">
        <f>IFERROR(VLOOKUP($C34,Sales!$BZ$5:$CF$300,3,0),0)</f>
        <v>6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114000</v>
      </c>
      <c r="EN34" s="64">
        <f t="shared" si="118"/>
        <v>114000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114000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6</v>
      </c>
      <c r="FV34" s="64">
        <f t="shared" si="152"/>
        <v>6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6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52000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52000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52000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52000</v>
      </c>
      <c r="EN35" s="64">
        <f t="shared" ref="EN35:EN41" si="646">N35</f>
        <v>52000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52000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39000</v>
      </c>
      <c r="K36" s="62">
        <f t="shared" si="606"/>
        <v>3</v>
      </c>
      <c r="L36" s="62">
        <f t="shared" si="607"/>
        <v>2</v>
      </c>
      <c r="M36" s="57">
        <f t="shared" si="608"/>
        <v>0.66666666666666663</v>
      </c>
      <c r="N36" s="115">
        <f t="shared" si="609"/>
        <v>39000</v>
      </c>
      <c r="O36" s="64">
        <f t="shared" si="610"/>
        <v>3</v>
      </c>
      <c r="P36" s="64">
        <f t="shared" si="611"/>
        <v>2</v>
      </c>
      <c r="Q36" s="127">
        <f t="shared" si="612"/>
        <v>0.66666666666666663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39000</v>
      </c>
      <c r="BG36" s="62">
        <f>IFERROR(VLOOKUP($C36,Sales!$BZ$5:$CF$300,3,0),0)</f>
        <v>3</v>
      </c>
      <c r="BH36" s="62">
        <f>IFERROR(VLOOKUP($C36,Waste!$BZ$5:$CF$200,3,0),0)</f>
        <v>2</v>
      </c>
      <c r="BI36" s="63">
        <f t="shared" si="623"/>
        <v>0.66666666666666663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39000</v>
      </c>
      <c r="EN36" s="64">
        <f t="shared" si="646"/>
        <v>39000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39000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3</v>
      </c>
      <c r="FV36" s="64">
        <f t="shared" si="680"/>
        <v>3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3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2</v>
      </c>
      <c r="HD36" s="64">
        <f t="shared" si="714"/>
        <v>2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2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5</v>
      </c>
      <c r="IL36" s="64">
        <f t="shared" si="748"/>
        <v>5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5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39000</v>
      </c>
      <c r="K37" s="62">
        <f t="shared" si="606"/>
        <v>3</v>
      </c>
      <c r="L37" s="62">
        <f t="shared" si="607"/>
        <v>0</v>
      </c>
      <c r="M37" s="57">
        <f t="shared" si="608"/>
        <v>0</v>
      </c>
      <c r="N37" s="115">
        <f t="shared" si="609"/>
        <v>39000</v>
      </c>
      <c r="O37" s="64">
        <f t="shared" si="610"/>
        <v>3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39000</v>
      </c>
      <c r="BG37" s="62">
        <f>IFERROR(VLOOKUP($C37,Sales!$BZ$5:$CF$300,3,0),0)</f>
        <v>3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39000</v>
      </c>
      <c r="EN37" s="64">
        <f t="shared" si="646"/>
        <v>39000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39000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3</v>
      </c>
      <c r="FV37" s="64">
        <f t="shared" si="680"/>
        <v>3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3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3</v>
      </c>
      <c r="IL37" s="64">
        <f t="shared" si="748"/>
        <v>3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3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39000</v>
      </c>
      <c r="K38" s="62">
        <f t="shared" si="606"/>
        <v>3</v>
      </c>
      <c r="L38" s="62">
        <f t="shared" si="607"/>
        <v>1</v>
      </c>
      <c r="M38" s="57">
        <f t="shared" si="608"/>
        <v>0.33333333333333331</v>
      </c>
      <c r="N38" s="115">
        <f t="shared" si="609"/>
        <v>39000</v>
      </c>
      <c r="O38" s="64">
        <f t="shared" si="610"/>
        <v>3</v>
      </c>
      <c r="P38" s="64">
        <f t="shared" si="611"/>
        <v>1</v>
      </c>
      <c r="Q38" s="127">
        <f t="shared" si="612"/>
        <v>0.33333333333333331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39000</v>
      </c>
      <c r="BG38" s="62">
        <f>IFERROR(VLOOKUP($C38,Sales!$BZ$5:$CF$300,3,0),0)</f>
        <v>3</v>
      </c>
      <c r="BH38" s="62">
        <f>IFERROR(VLOOKUP($C38,Waste!$BZ$5:$CF$200,3,0),0)</f>
        <v>1</v>
      </c>
      <c r="BI38" s="63">
        <f t="shared" si="623"/>
        <v>0.33333333333333331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39000</v>
      </c>
      <c r="EN38" s="64">
        <f t="shared" si="646"/>
        <v>39000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39000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3</v>
      </c>
      <c r="FV38" s="64">
        <f t="shared" si="680"/>
        <v>3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3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1</v>
      </c>
      <c r="HD38" s="64">
        <f t="shared" si="714"/>
        <v>1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1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4</v>
      </c>
      <c r="IL38" s="64">
        <f t="shared" si="748"/>
        <v>4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4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39000</v>
      </c>
      <c r="K39" s="62">
        <f t="shared" si="606"/>
        <v>3</v>
      </c>
      <c r="L39" s="62">
        <f t="shared" si="607"/>
        <v>1</v>
      </c>
      <c r="M39" s="57">
        <f t="shared" si="608"/>
        <v>0.33333333333333331</v>
      </c>
      <c r="N39" s="115">
        <f t="shared" si="609"/>
        <v>39000</v>
      </c>
      <c r="O39" s="64">
        <f t="shared" si="610"/>
        <v>3</v>
      </c>
      <c r="P39" s="64">
        <f t="shared" si="611"/>
        <v>1</v>
      </c>
      <c r="Q39" s="127">
        <f t="shared" si="612"/>
        <v>0.33333333333333331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39000</v>
      </c>
      <c r="BG39" s="62">
        <f>IFERROR(VLOOKUP($C39,Sales!$BZ$5:$CF$300,3,0),0)</f>
        <v>3</v>
      </c>
      <c r="BH39" s="62">
        <f>IFERROR(VLOOKUP($C39,Waste!$BZ$5:$CF$200,3,0),0)</f>
        <v>1</v>
      </c>
      <c r="BI39" s="63">
        <f t="shared" si="623"/>
        <v>0.33333333333333331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39000</v>
      </c>
      <c r="EN39" s="64">
        <f t="shared" si="646"/>
        <v>39000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39000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3</v>
      </c>
      <c r="FV39" s="64">
        <f t="shared" si="680"/>
        <v>3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3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1</v>
      </c>
      <c r="HD39" s="64">
        <f t="shared" si="714"/>
        <v>1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1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26000</v>
      </c>
      <c r="K40" s="62">
        <f t="shared" si="606"/>
        <v>2</v>
      </c>
      <c r="L40" s="62">
        <f t="shared" si="607"/>
        <v>2</v>
      </c>
      <c r="M40" s="57">
        <f t="shared" si="608"/>
        <v>1</v>
      </c>
      <c r="N40" s="115">
        <f t="shared" si="609"/>
        <v>26000</v>
      </c>
      <c r="O40" s="64">
        <f t="shared" si="610"/>
        <v>2</v>
      </c>
      <c r="P40" s="64">
        <f t="shared" si="611"/>
        <v>2</v>
      </c>
      <c r="Q40" s="127">
        <f t="shared" si="612"/>
        <v>1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26000</v>
      </c>
      <c r="BG40" s="62">
        <f>IFERROR(VLOOKUP($C40,Sales!$BZ$5:$CF$300,3,0),0)</f>
        <v>2</v>
      </c>
      <c r="BH40" s="62">
        <f>IFERROR(VLOOKUP($C40,Waste!$BZ$5:$CF$200,3,0),0)</f>
        <v>2</v>
      </c>
      <c r="BI40" s="63">
        <f t="shared" si="623"/>
        <v>1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26000</v>
      </c>
      <c r="EN40" s="64">
        <f t="shared" si="646"/>
        <v>26000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26000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2</v>
      </c>
      <c r="FV40" s="64">
        <f t="shared" si="680"/>
        <v>2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2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2</v>
      </c>
      <c r="HD40" s="64">
        <f t="shared" si="714"/>
        <v>2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2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3</v>
      </c>
      <c r="L41" s="62">
        <f t="shared" si="607"/>
        <v>2</v>
      </c>
      <c r="M41" s="57">
        <f t="shared" si="608"/>
        <v>0.66666666666666663</v>
      </c>
      <c r="N41" s="115">
        <f t="shared" si="609"/>
        <v>39000</v>
      </c>
      <c r="O41" s="64">
        <f t="shared" si="610"/>
        <v>3</v>
      </c>
      <c r="P41" s="64">
        <f t="shared" si="611"/>
        <v>2</v>
      </c>
      <c r="Q41" s="127">
        <f t="shared" si="612"/>
        <v>0.66666666666666663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3</v>
      </c>
      <c r="BH41" s="62">
        <f>IFERROR(VLOOKUP($C41,Waste!$BZ$5:$CF$200,3,0),0)</f>
        <v>2</v>
      </c>
      <c r="BI41" s="63">
        <f t="shared" si="623"/>
        <v>0.66666666666666663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3</v>
      </c>
      <c r="FV41" s="64">
        <f t="shared" si="680"/>
        <v>3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3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2</v>
      </c>
      <c r="HD41" s="64">
        <f t="shared" si="714"/>
        <v>2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2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5</v>
      </c>
      <c r="IL41" s="64">
        <f t="shared" si="748"/>
        <v>5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5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108000</v>
      </c>
      <c r="K42" s="62">
        <f t="shared" si="78"/>
        <v>6</v>
      </c>
      <c r="L42" s="62">
        <f t="shared" si="79"/>
        <v>0</v>
      </c>
      <c r="M42" s="57">
        <f t="shared" si="80"/>
        <v>0</v>
      </c>
      <c r="N42" s="115">
        <f t="shared" si="81"/>
        <v>108000</v>
      </c>
      <c r="O42" s="64">
        <f t="shared" si="82"/>
        <v>6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108000</v>
      </c>
      <c r="BG42" s="62">
        <f>IFERROR(VLOOKUP($C42,Sales!$BZ$5:$CF$300,3,0),0)</f>
        <v>6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108000</v>
      </c>
      <c r="EN42" s="64">
        <f t="shared" si="118"/>
        <v>108000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108000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6</v>
      </c>
      <c r="FV42" s="64">
        <f t="shared" si="152"/>
        <v>6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6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84000</v>
      </c>
      <c r="K45" s="62">
        <f t="shared" si="78"/>
        <v>4</v>
      </c>
      <c r="L45" s="62">
        <f t="shared" si="79"/>
        <v>2</v>
      </c>
      <c r="M45" s="57">
        <f t="shared" si="80"/>
        <v>0.5</v>
      </c>
      <c r="N45" s="115">
        <f t="shared" si="81"/>
        <v>84000</v>
      </c>
      <c r="O45" s="64">
        <f t="shared" si="82"/>
        <v>4</v>
      </c>
      <c r="P45" s="64">
        <f t="shared" si="83"/>
        <v>2</v>
      </c>
      <c r="Q45" s="127">
        <f t="shared" si="84"/>
        <v>0.5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84000</v>
      </c>
      <c r="BG45" s="62">
        <f>IFERROR(VLOOKUP($C45,Sales!$BZ$5:$CF$300,3,0),0)</f>
        <v>4</v>
      </c>
      <c r="BH45" s="62">
        <f>IFERROR(VLOOKUP($C45,Waste!$BZ$5:$CF$200,3,0),0)</f>
        <v>2</v>
      </c>
      <c r="BI45" s="63">
        <f t="shared" si="95"/>
        <v>0.5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84000</v>
      </c>
      <c r="EN45" s="64">
        <f t="shared" si="118"/>
        <v>84000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84000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4</v>
      </c>
      <c r="FV45" s="64">
        <f t="shared" si="152"/>
        <v>4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4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2</v>
      </c>
      <c r="HD45" s="64">
        <f t="shared" si="186"/>
        <v>2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2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32000</v>
      </c>
      <c r="K52" s="62">
        <f t="shared" si="78"/>
        <v>1</v>
      </c>
      <c r="L52" s="62">
        <f t="shared" si="79"/>
        <v>0</v>
      </c>
      <c r="M52" s="57">
        <f t="shared" si="80"/>
        <v>0</v>
      </c>
      <c r="N52" s="115">
        <f t="shared" si="81"/>
        <v>32000</v>
      </c>
      <c r="O52" s="64">
        <f t="shared" si="82"/>
        <v>1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32000</v>
      </c>
      <c r="BG52" s="62">
        <f>IFERROR(VLOOKUP($C52,Sales!$BZ$5:$CF$300,3,0),0)</f>
        <v>1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32000</v>
      </c>
      <c r="EN52" s="64">
        <f t="shared" si="118"/>
        <v>32000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32000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1</v>
      </c>
      <c r="FV52" s="64">
        <f t="shared" si="152"/>
        <v>1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1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1</v>
      </c>
      <c r="IL52" s="64">
        <f t="shared" si="220"/>
        <v>1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1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22000</v>
      </c>
      <c r="K59" s="62">
        <f t="shared" si="78"/>
        <v>1</v>
      </c>
      <c r="L59" s="62">
        <f t="shared" si="79"/>
        <v>3</v>
      </c>
      <c r="M59" s="57">
        <f t="shared" si="80"/>
        <v>3</v>
      </c>
      <c r="N59" s="115">
        <f t="shared" si="81"/>
        <v>22000</v>
      </c>
      <c r="O59" s="64">
        <f t="shared" si="82"/>
        <v>1</v>
      </c>
      <c r="P59" s="64">
        <f t="shared" si="83"/>
        <v>3</v>
      </c>
      <c r="Q59" s="127">
        <f t="shared" si="84"/>
        <v>3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22000</v>
      </c>
      <c r="BG59" s="62">
        <f>IFERROR(VLOOKUP($C59,Sales!$BZ$5:$CF$300,3,0),0)</f>
        <v>1</v>
      </c>
      <c r="BH59" s="62">
        <f>IFERROR(VLOOKUP($C59,Waste!$BZ$5:$CF$200,3,0),0)</f>
        <v>3</v>
      </c>
      <c r="BI59" s="63">
        <f t="shared" si="95"/>
        <v>3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22000</v>
      </c>
      <c r="EN59" s="64">
        <f t="shared" si="118"/>
        <v>22000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22000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1</v>
      </c>
      <c r="FV59" s="64">
        <f t="shared" si="152"/>
        <v>1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1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3</v>
      </c>
      <c r="HD59" s="64">
        <f t="shared" si="186"/>
        <v>3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3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4</v>
      </c>
      <c r="IL59" s="64">
        <f t="shared" si="220"/>
        <v>4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4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0</v>
      </c>
      <c r="K60" s="62">
        <f t="shared" si="78"/>
        <v>0</v>
      </c>
      <c r="L60" s="62">
        <f t="shared" si="79"/>
        <v>4</v>
      </c>
      <c r="M60" s="57" t="e">
        <f t="shared" si="80"/>
        <v>#DIV/0!</v>
      </c>
      <c r="N60" s="115">
        <f t="shared" si="81"/>
        <v>0</v>
      </c>
      <c r="O60" s="64">
        <f t="shared" si="82"/>
        <v>0</v>
      </c>
      <c r="P60" s="64">
        <f t="shared" si="83"/>
        <v>4</v>
      </c>
      <c r="Q60" s="127" t="e">
        <f t="shared" si="84"/>
        <v>#DIV/0!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0</v>
      </c>
      <c r="BG60" s="62">
        <f>IFERROR(VLOOKUP($C60,Sales!$BZ$5:$CF$300,3,0),0)</f>
        <v>0</v>
      </c>
      <c r="BH60" s="62">
        <f>IFERROR(VLOOKUP($C60,Waste!$BZ$5:$CF$200,3,0),0)</f>
        <v>4</v>
      </c>
      <c r="BI60" s="63" t="e">
        <f t="shared" si="95"/>
        <v>#DIV/0!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0</v>
      </c>
      <c r="EN60" s="64">
        <f t="shared" si="118"/>
        <v>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0</v>
      </c>
      <c r="FV60" s="64">
        <f t="shared" si="152"/>
        <v>0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4</v>
      </c>
      <c r="HD60" s="64">
        <f t="shared" si="186"/>
        <v>4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4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4</v>
      </c>
      <c r="IL60" s="64">
        <f t="shared" si="220"/>
        <v>4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4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42000</v>
      </c>
      <c r="K67" s="62">
        <f t="shared" si="78"/>
        <v>2</v>
      </c>
      <c r="L67" s="62">
        <f t="shared" si="79"/>
        <v>2</v>
      </c>
      <c r="M67" s="57">
        <f t="shared" si="80"/>
        <v>1</v>
      </c>
      <c r="N67" s="115">
        <f t="shared" si="81"/>
        <v>42000</v>
      </c>
      <c r="O67" s="64">
        <f t="shared" si="82"/>
        <v>2</v>
      </c>
      <c r="P67" s="64">
        <f t="shared" si="83"/>
        <v>2</v>
      </c>
      <c r="Q67" s="127">
        <f t="shared" si="84"/>
        <v>1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42000</v>
      </c>
      <c r="BG67" s="62">
        <f>IFERROR(VLOOKUP($C67,Sales!$BZ$5:$CF$300,3,0),0)</f>
        <v>2</v>
      </c>
      <c r="BH67" s="62">
        <f>IFERROR(VLOOKUP($C67,Waste!$BZ$5:$CF$200,3,0),0)</f>
        <v>2</v>
      </c>
      <c r="BI67" s="63">
        <f t="shared" si="95"/>
        <v>1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42000</v>
      </c>
      <c r="EN67" s="64">
        <f t="shared" si="118"/>
        <v>42000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42000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2</v>
      </c>
      <c r="FV67" s="64">
        <f t="shared" si="152"/>
        <v>2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2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2</v>
      </c>
      <c r="HD67" s="64">
        <f t="shared" si="186"/>
        <v>2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2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4</v>
      </c>
      <c r="IL67" s="64">
        <f t="shared" si="220"/>
        <v>4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4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76000</v>
      </c>
      <c r="K68" s="62">
        <f t="shared" si="78"/>
        <v>4</v>
      </c>
      <c r="L68" s="62">
        <f t="shared" si="79"/>
        <v>0</v>
      </c>
      <c r="M68" s="57">
        <f t="shared" si="80"/>
        <v>0</v>
      </c>
      <c r="N68" s="115">
        <f t="shared" si="81"/>
        <v>76000</v>
      </c>
      <c r="O68" s="64">
        <f t="shared" si="82"/>
        <v>4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76000</v>
      </c>
      <c r="BG68" s="62">
        <f>IFERROR(VLOOKUP($C68,Sales!$BZ$5:$CF$300,3,0),0)</f>
        <v>4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76000</v>
      </c>
      <c r="EN68" s="64">
        <f t="shared" si="118"/>
        <v>76000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76000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4</v>
      </c>
      <c r="FV68" s="64">
        <f t="shared" si="152"/>
        <v>4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4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4</v>
      </c>
      <c r="IL68" s="64">
        <f t="shared" si="220"/>
        <v>4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4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20000</v>
      </c>
      <c r="K70" s="62">
        <f t="shared" si="78"/>
        <v>1</v>
      </c>
      <c r="L70" s="62">
        <f t="shared" si="79"/>
        <v>3</v>
      </c>
      <c r="M70" s="57">
        <f t="shared" si="80"/>
        <v>3</v>
      </c>
      <c r="N70" s="115">
        <f t="shared" si="81"/>
        <v>20000</v>
      </c>
      <c r="O70" s="64">
        <f t="shared" si="82"/>
        <v>1</v>
      </c>
      <c r="P70" s="64">
        <f t="shared" si="83"/>
        <v>3</v>
      </c>
      <c r="Q70" s="127">
        <f t="shared" si="84"/>
        <v>3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20000</v>
      </c>
      <c r="BG70" s="62">
        <f>IFERROR(VLOOKUP($C70,Sales!$BZ$5:$CF$300,3,0),0)</f>
        <v>1</v>
      </c>
      <c r="BH70" s="62">
        <f>IFERROR(VLOOKUP($C70,Waste!$BZ$5:$CF$200,3,0),0)</f>
        <v>3</v>
      </c>
      <c r="BI70" s="63">
        <f t="shared" si="95"/>
        <v>3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20000</v>
      </c>
      <c r="EN70" s="64">
        <f t="shared" si="118"/>
        <v>20000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20000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1</v>
      </c>
      <c r="FV70" s="64">
        <f t="shared" si="152"/>
        <v>1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1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3</v>
      </c>
      <c r="HD70" s="64">
        <f t="shared" si="186"/>
        <v>3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3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4</v>
      </c>
      <c r="IL70" s="64">
        <f t="shared" si="220"/>
        <v>4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4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100000</v>
      </c>
      <c r="K74" s="62">
        <f t="shared" si="78"/>
        <v>5</v>
      </c>
      <c r="L74" s="62">
        <f t="shared" si="79"/>
        <v>1</v>
      </c>
      <c r="M74" s="57">
        <f t="shared" si="80"/>
        <v>0.2</v>
      </c>
      <c r="N74" s="115">
        <f t="shared" si="81"/>
        <v>100000</v>
      </c>
      <c r="O74" s="64">
        <f t="shared" si="82"/>
        <v>5</v>
      </c>
      <c r="P74" s="64">
        <f t="shared" si="83"/>
        <v>1</v>
      </c>
      <c r="Q74" s="127">
        <f t="shared" si="84"/>
        <v>0.2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100000</v>
      </c>
      <c r="BG74" s="62">
        <f>IFERROR(VLOOKUP($C74,Sales!$BZ$5:$CF$300,3,0),0)</f>
        <v>5</v>
      </c>
      <c r="BH74" s="62">
        <f>IFERROR(VLOOKUP($C74,Waste!$BZ$5:$CF$200,3,0),0)</f>
        <v>1</v>
      </c>
      <c r="BI74" s="63">
        <f t="shared" si="95"/>
        <v>0.2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100000</v>
      </c>
      <c r="EN74" s="64">
        <f t="shared" si="118"/>
        <v>100000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100000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5</v>
      </c>
      <c r="FV74" s="64">
        <f t="shared" si="152"/>
        <v>5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5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1</v>
      </c>
      <c r="HD74" s="64">
        <f t="shared" si="186"/>
        <v>1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1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0</v>
      </c>
      <c r="K77" s="62">
        <f t="shared" si="78"/>
        <v>0</v>
      </c>
      <c r="L77" s="62">
        <f t="shared" si="79"/>
        <v>0</v>
      </c>
      <c r="M77" s="57" t="e">
        <f t="shared" si="80"/>
        <v>#DIV/0!</v>
      </c>
      <c r="N77" s="115">
        <f t="shared" si="81"/>
        <v>0</v>
      </c>
      <c r="O77" s="64">
        <f t="shared" si="82"/>
        <v>0</v>
      </c>
      <c r="P77" s="64">
        <f t="shared" si="83"/>
        <v>0</v>
      </c>
      <c r="Q77" s="127" t="e">
        <f t="shared" si="84"/>
        <v>#DIV/0!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0</v>
      </c>
      <c r="BG77" s="62">
        <f>IFERROR(VLOOKUP($C77,Sales!$BZ$5:$CF$300,3,0),0)</f>
        <v>0</v>
      </c>
      <c r="BH77" s="62">
        <f>IFERROR(VLOOKUP($C77,Waste!$BZ$5:$CF$200,3,0),0)</f>
        <v>0</v>
      </c>
      <c r="BI77" s="63" t="e">
        <f t="shared" si="95"/>
        <v>#DIV/0!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0</v>
      </c>
      <c r="EN77" s="64">
        <f t="shared" si="118"/>
        <v>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0</v>
      </c>
      <c r="FV77" s="64">
        <f t="shared" si="152"/>
        <v>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0</v>
      </c>
      <c r="IL77" s="64">
        <f t="shared" si="220"/>
        <v>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280000</v>
      </c>
      <c r="K81" s="62">
        <f t="shared" si="78"/>
        <v>10</v>
      </c>
      <c r="L81" s="62">
        <f t="shared" si="79"/>
        <v>6</v>
      </c>
      <c r="M81" s="57">
        <f t="shared" si="80"/>
        <v>0.6</v>
      </c>
      <c r="N81" s="115">
        <f t="shared" si="81"/>
        <v>280000</v>
      </c>
      <c r="O81" s="64">
        <f t="shared" si="82"/>
        <v>10</v>
      </c>
      <c r="P81" s="64">
        <f t="shared" si="83"/>
        <v>6</v>
      </c>
      <c r="Q81" s="127">
        <f t="shared" si="84"/>
        <v>0.6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280000</v>
      </c>
      <c r="BG81" s="62">
        <f>IFERROR(VLOOKUP($C81,Sales!$BZ$5:$CF$300,3,0),0)</f>
        <v>10</v>
      </c>
      <c r="BH81" s="62">
        <f>IFERROR(VLOOKUP($C81,Waste!$BZ$5:$CF$200,3,0),0)</f>
        <v>6</v>
      </c>
      <c r="BI81" s="63">
        <f t="shared" si="95"/>
        <v>0.6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280000</v>
      </c>
      <c r="EN81" s="64">
        <f t="shared" si="118"/>
        <v>280000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280000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10</v>
      </c>
      <c r="FV81" s="64">
        <f t="shared" si="152"/>
        <v>10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10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6</v>
      </c>
      <c r="HD81" s="64">
        <f t="shared" si="186"/>
        <v>6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6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81000</v>
      </c>
      <c r="K85" s="62">
        <f t="shared" ref="K85:K167" si="958">+S85+W85+AA85+AE85+AI85+AM85+AQ85+AU85+AY85+BC85+BG85+BK85+BO85+BS85+BW85+CA85+CE85+CI85+CM85+CQ85+CU85+CY85+DC85+DG85+DK85+DO85+DS85+DW85+EA85+EE85+EI85</f>
        <v>3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81000</v>
      </c>
      <c r="O85" s="64">
        <f t="shared" ref="O85:O167" si="962">K85/$N$4</f>
        <v>3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81000</v>
      </c>
      <c r="BG85" s="62">
        <f>IFERROR(VLOOKUP($C85,Sales!$BZ$5:$CF$300,3,0),0)</f>
        <v>3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81000</v>
      </c>
      <c r="EN85" s="64">
        <f t="shared" ref="EN85:EN167" si="998">N85</f>
        <v>81000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81000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3</v>
      </c>
      <c r="FV85" s="64">
        <f t="shared" ref="FV85:FV167" si="1032">O85</f>
        <v>3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3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3</v>
      </c>
      <c r="IL85" s="64">
        <f t="shared" ref="IL85:IL107" si="1100">+FV85+HD85</f>
        <v>3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3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5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3</v>
      </c>
      <c r="M103" s="57">
        <f t="shared" ref="M103:M106" si="1488">L103/K103</f>
        <v>0.6</v>
      </c>
      <c r="N103" s="115">
        <f t="shared" ref="N103:N106" si="1489">J103/$N$4</f>
        <v>100000</v>
      </c>
      <c r="O103" s="64">
        <f t="shared" ref="O103:O106" si="1490">K103/$N$4</f>
        <v>5</v>
      </c>
      <c r="P103" s="64">
        <f t="shared" ref="P103:P106" si="1491">L103/$N$4</f>
        <v>3</v>
      </c>
      <c r="Q103" s="127">
        <f t="shared" ref="Q103:Q106" si="1492">M103</f>
        <v>0.6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100000</v>
      </c>
      <c r="BG103" s="62">
        <f>IFERROR(VLOOKUP($C103,Sales!$BZ$5:$CF$300,3,0),0)</f>
        <v>5</v>
      </c>
      <c r="BH103" s="62">
        <f>IFERROR(VLOOKUP($C103,Waste!$BZ$5:$CF$200,3,0),0)</f>
        <v>3</v>
      </c>
      <c r="BI103" s="63">
        <f t="shared" ref="BI103:BI106" si="1503">BH103/BG103</f>
        <v>0.6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100000</v>
      </c>
      <c r="EN103" s="64">
        <f t="shared" ref="EN103:EN106" si="1526">N103</f>
        <v>100000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5</v>
      </c>
      <c r="FV103" s="64">
        <f t="shared" ref="FV103:FV106" si="1560">O103</f>
        <v>5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5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3</v>
      </c>
      <c r="HD103" s="64">
        <f t="shared" ref="HD103:HD106" si="1594">P103</f>
        <v>3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3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145000</v>
      </c>
      <c r="K104" s="62">
        <f t="shared" si="1486"/>
        <v>5</v>
      </c>
      <c r="L104" s="62">
        <f t="shared" si="1487"/>
        <v>3</v>
      </c>
      <c r="M104" s="57">
        <f t="shared" si="1488"/>
        <v>0.6</v>
      </c>
      <c r="N104" s="115">
        <f t="shared" si="1489"/>
        <v>145000</v>
      </c>
      <c r="O104" s="64">
        <f t="shared" si="1490"/>
        <v>5</v>
      </c>
      <c r="P104" s="64">
        <f t="shared" si="1491"/>
        <v>3</v>
      </c>
      <c r="Q104" s="127">
        <f t="shared" si="1492"/>
        <v>0.6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145000</v>
      </c>
      <c r="BG104" s="62">
        <f>IFERROR(VLOOKUP($C104,Sales!$BZ$5:$CF$300,3,0),0)</f>
        <v>5</v>
      </c>
      <c r="BH104" s="62">
        <f>IFERROR(VLOOKUP($C104,Waste!$BZ$5:$CF$200,3,0),0)</f>
        <v>3</v>
      </c>
      <c r="BI104" s="63">
        <f t="shared" si="1503"/>
        <v>0.6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145000</v>
      </c>
      <c r="EN104" s="64">
        <f t="shared" si="1526"/>
        <v>145000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145000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5</v>
      </c>
      <c r="FV104" s="64">
        <f t="shared" si="1560"/>
        <v>5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5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3</v>
      </c>
      <c r="HD104" s="64">
        <f t="shared" si="1594"/>
        <v>3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3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64000</v>
      </c>
      <c r="K105" s="62">
        <f t="shared" si="1486"/>
        <v>2</v>
      </c>
      <c r="L105" s="62">
        <f t="shared" si="1487"/>
        <v>6</v>
      </c>
      <c r="M105" s="57">
        <f t="shared" si="1488"/>
        <v>3</v>
      </c>
      <c r="N105" s="115">
        <f t="shared" si="1489"/>
        <v>64000</v>
      </c>
      <c r="O105" s="64">
        <f t="shared" si="1490"/>
        <v>2</v>
      </c>
      <c r="P105" s="64">
        <f t="shared" si="1491"/>
        <v>6</v>
      </c>
      <c r="Q105" s="127">
        <f t="shared" si="1492"/>
        <v>3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64000</v>
      </c>
      <c r="BG105" s="62">
        <f>IFERROR(VLOOKUP($C105,Sales!$BZ$5:$CF$300,3,0),0)</f>
        <v>2</v>
      </c>
      <c r="BH105" s="62">
        <f>IFERROR(VLOOKUP($C105,Waste!$BZ$5:$CF$200,3,0),0)</f>
        <v>6</v>
      </c>
      <c r="BI105" s="63">
        <f t="shared" si="1503"/>
        <v>3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64000</v>
      </c>
      <c r="EN105" s="64">
        <f t="shared" si="1526"/>
        <v>64000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64000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2</v>
      </c>
      <c r="FV105" s="64">
        <f t="shared" si="1560"/>
        <v>2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2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6</v>
      </c>
      <c r="HD105" s="64">
        <f t="shared" si="1594"/>
        <v>6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6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45000</v>
      </c>
      <c r="K106" s="62">
        <f t="shared" si="1486"/>
        <v>1</v>
      </c>
      <c r="L106" s="62">
        <f t="shared" si="1487"/>
        <v>7</v>
      </c>
      <c r="M106" s="57">
        <f t="shared" si="1488"/>
        <v>7</v>
      </c>
      <c r="N106" s="115">
        <f t="shared" si="1489"/>
        <v>45000</v>
      </c>
      <c r="O106" s="64">
        <f t="shared" si="1490"/>
        <v>1</v>
      </c>
      <c r="P106" s="64">
        <f t="shared" si="1491"/>
        <v>7</v>
      </c>
      <c r="Q106" s="127">
        <f t="shared" si="1492"/>
        <v>7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45000</v>
      </c>
      <c r="BG106" s="62">
        <f>IFERROR(VLOOKUP($C106,Sales!$BZ$5:$CF$300,3,0),0)</f>
        <v>1</v>
      </c>
      <c r="BH106" s="62">
        <f>IFERROR(VLOOKUP($C106,Waste!$BZ$5:$CF$200,3,0),0)</f>
        <v>7</v>
      </c>
      <c r="BI106" s="63">
        <f t="shared" si="1503"/>
        <v>7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45000</v>
      </c>
      <c r="EN106" s="64">
        <f t="shared" si="1526"/>
        <v>45000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45000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1</v>
      </c>
      <c r="FV106" s="64">
        <f t="shared" si="1560"/>
        <v>1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1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7</v>
      </c>
      <c r="HD106" s="64">
        <f t="shared" si="1594"/>
        <v>7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7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1885000</v>
      </c>
      <c r="K108" s="61">
        <f>SUM(K109:K133)</f>
        <v>92</v>
      </c>
      <c r="L108" s="61">
        <f>SUM(L109:L133)</f>
        <v>9</v>
      </c>
      <c r="M108" s="124">
        <f t="shared" si="960"/>
        <v>9.7826086956521743E-2</v>
      </c>
      <c r="N108" s="97">
        <f>SUM(N109:N133)</f>
        <v>1885000</v>
      </c>
      <c r="O108" s="61">
        <f>SUM(O109:O133)</f>
        <v>92</v>
      </c>
      <c r="P108" s="61">
        <f>SUM(P109:P133)</f>
        <v>9</v>
      </c>
      <c r="Q108" s="98">
        <f t="shared" ref="Q108" si="1660">P108/O108</f>
        <v>9.7826086956521743E-2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1885000</v>
      </c>
      <c r="BG108" s="61">
        <f>SUM(BG109:BG133)</f>
        <v>92</v>
      </c>
      <c r="BH108" s="61">
        <f>SUM(BH109:BH133)</f>
        <v>9</v>
      </c>
      <c r="BI108" s="34">
        <f t="shared" si="975"/>
        <v>9.7826086956521743E-2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1885000</v>
      </c>
      <c r="EN108" s="61">
        <f t="shared" si="1661"/>
        <v>1885000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1885000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92</v>
      </c>
      <c r="FV108" s="61">
        <f t="shared" si="1662"/>
        <v>92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92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9</v>
      </c>
      <c r="HD108" s="61">
        <f t="shared" si="1663"/>
        <v>9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9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101</v>
      </c>
      <c r="IL108" s="61">
        <f t="shared" si="1664"/>
        <v>101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101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100000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5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3</v>
      </c>
      <c r="M110" s="57">
        <f t="shared" ref="M110:M111" si="1704">L110/K110</f>
        <v>0.6</v>
      </c>
      <c r="N110" s="115">
        <f t="shared" ref="N110:N111" si="1705">J110/$N$4</f>
        <v>100000</v>
      </c>
      <c r="O110" s="64">
        <f t="shared" ref="O110:O111" si="1706">K110/$N$4</f>
        <v>5</v>
      </c>
      <c r="P110" s="64">
        <f t="shared" ref="P110:P111" si="1707">L110/$N$4</f>
        <v>3</v>
      </c>
      <c r="Q110" s="127">
        <f t="shared" ref="Q110:Q111" si="1708">M110</f>
        <v>0.6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100000</v>
      </c>
      <c r="BG110" s="62">
        <f>IFERROR(VLOOKUP($C110,Sales!$BZ$5:$CF$300,3,0),0)</f>
        <v>5</v>
      </c>
      <c r="BH110" s="62">
        <f>IFERROR(VLOOKUP($C110,Waste!$BZ$5:$CF$200,3,0),0)</f>
        <v>3</v>
      </c>
      <c r="BI110" s="63">
        <f t="shared" ref="BI110:BI111" si="1719">BH110/BG110</f>
        <v>0.6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100000</v>
      </c>
      <c r="EN110" s="64">
        <f t="shared" ref="EN110:EN111" si="1742">N110</f>
        <v>100000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100000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5</v>
      </c>
      <c r="FV110" s="64">
        <f t="shared" ref="FV110:FV111" si="1776">O110</f>
        <v>5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5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3</v>
      </c>
      <c r="HD110" s="64">
        <f t="shared" ref="HD110:HD111" si="1810">P110</f>
        <v>3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3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0</v>
      </c>
      <c r="K111" s="62">
        <f t="shared" si="1702"/>
        <v>0</v>
      </c>
      <c r="L111" s="62">
        <f t="shared" si="1703"/>
        <v>0</v>
      </c>
      <c r="M111" s="57" t="e">
        <f t="shared" si="1704"/>
        <v>#DIV/0!</v>
      </c>
      <c r="N111" s="115">
        <f t="shared" si="1705"/>
        <v>0</v>
      </c>
      <c r="O111" s="64">
        <f t="shared" si="1706"/>
        <v>0</v>
      </c>
      <c r="P111" s="64">
        <f t="shared" si="1707"/>
        <v>0</v>
      </c>
      <c r="Q111" s="127" t="e">
        <f t="shared" si="1708"/>
        <v>#DIV/0!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0</v>
      </c>
      <c r="BG111" s="62">
        <f>IFERROR(VLOOKUP($C111,Sales!$BZ$5:$CF$300,3,0),0)</f>
        <v>0</v>
      </c>
      <c r="BH111" s="62">
        <f>IFERROR(VLOOKUP($C111,Waste!$BZ$5:$CF$200,3,0),0)</f>
        <v>0</v>
      </c>
      <c r="BI111" s="63" t="e">
        <f t="shared" si="1719"/>
        <v>#DIV/0!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0</v>
      </c>
      <c r="EN111" s="64">
        <f t="shared" si="1742"/>
        <v>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0</v>
      </c>
      <c r="FV111" s="64">
        <f t="shared" si="1776"/>
        <v>0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0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0</v>
      </c>
      <c r="HD111" s="64">
        <f t="shared" si="1810"/>
        <v>0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0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0</v>
      </c>
      <c r="IL111" s="64">
        <f t="shared" si="1844"/>
        <v>0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0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88000</v>
      </c>
      <c r="K115" s="62">
        <f t="shared" si="958"/>
        <v>4</v>
      </c>
      <c r="L115" s="62">
        <f t="shared" si="959"/>
        <v>3</v>
      </c>
      <c r="M115" s="57">
        <f t="shared" si="960"/>
        <v>0.75</v>
      </c>
      <c r="N115" s="115">
        <f t="shared" si="961"/>
        <v>88000</v>
      </c>
      <c r="O115" s="64">
        <f t="shared" si="962"/>
        <v>4</v>
      </c>
      <c r="P115" s="64">
        <f t="shared" si="963"/>
        <v>3</v>
      </c>
      <c r="Q115" s="127">
        <f t="shared" si="964"/>
        <v>0.75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88000</v>
      </c>
      <c r="BG115" s="62">
        <f>IFERROR(VLOOKUP($C115,Sales!$BZ$5:$CF$300,3,0),0)</f>
        <v>4</v>
      </c>
      <c r="BH115" s="62">
        <f>IFERROR(VLOOKUP($C115,Waste!$BZ$5:$CF$200,3,0),0)</f>
        <v>3</v>
      </c>
      <c r="BI115" s="63">
        <f t="shared" si="975"/>
        <v>0.75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88000</v>
      </c>
      <c r="EN115" s="64">
        <f t="shared" si="998"/>
        <v>88000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88000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4</v>
      </c>
      <c r="FV115" s="64">
        <f t="shared" si="1032"/>
        <v>4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4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3</v>
      </c>
      <c r="HD115" s="64">
        <f t="shared" si="1066"/>
        <v>3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3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7</v>
      </c>
      <c r="IL115" s="64">
        <f t="shared" si="1668"/>
        <v>7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7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546000</v>
      </c>
      <c r="K117" s="62">
        <f t="shared" si="1878"/>
        <v>42</v>
      </c>
      <c r="L117" s="62">
        <f t="shared" si="1879"/>
        <v>0</v>
      </c>
      <c r="M117" s="57">
        <f t="shared" si="1880"/>
        <v>0</v>
      </c>
      <c r="N117" s="115">
        <f t="shared" si="1881"/>
        <v>546000</v>
      </c>
      <c r="O117" s="64">
        <f t="shared" si="1882"/>
        <v>42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546000</v>
      </c>
      <c r="BG117" s="62">
        <f>IFERROR(VLOOKUP($C117,Sales!$BZ$5:$CF$300,3,0),0)</f>
        <v>42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546000</v>
      </c>
      <c r="EN117" s="64">
        <f t="shared" si="1918"/>
        <v>546000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546000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42</v>
      </c>
      <c r="FV117" s="64">
        <f t="shared" si="1952"/>
        <v>42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42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42</v>
      </c>
      <c r="IL117" s="64">
        <f t="shared" si="2020"/>
        <v>42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42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0</v>
      </c>
      <c r="K119" s="62">
        <f t="shared" si="958"/>
        <v>0</v>
      </c>
      <c r="L119" s="62">
        <f t="shared" si="959"/>
        <v>0</v>
      </c>
      <c r="M119" s="57" t="e">
        <f t="shared" si="960"/>
        <v>#DIV/0!</v>
      </c>
      <c r="N119" s="115">
        <f t="shared" si="961"/>
        <v>0</v>
      </c>
      <c r="O119" s="64">
        <f t="shared" si="962"/>
        <v>0</v>
      </c>
      <c r="P119" s="64">
        <f t="shared" si="963"/>
        <v>0</v>
      </c>
      <c r="Q119" s="127" t="e">
        <f t="shared" si="964"/>
        <v>#DIV/0!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0</v>
      </c>
      <c r="BG119" s="62">
        <f>IFERROR(VLOOKUP($C119,Sales!$BZ$5:$CF$300,3,0),0)</f>
        <v>0</v>
      </c>
      <c r="BH119" s="62">
        <f>IFERROR(VLOOKUP($C119,Waste!$BZ$5:$CF$200,3,0),0)</f>
        <v>0</v>
      </c>
      <c r="BI119" s="63" t="e">
        <f t="shared" si="975"/>
        <v>#DIV/0!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0</v>
      </c>
      <c r="EN119" s="64">
        <f t="shared" si="998"/>
        <v>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0</v>
      </c>
      <c r="FV119" s="64">
        <f t="shared" si="1032"/>
        <v>0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0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0</v>
      </c>
      <c r="IL119" s="64">
        <f t="shared" si="1668"/>
        <v>0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0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175000</v>
      </c>
      <c r="K120" s="240">
        <f t="shared" si="958"/>
        <v>5</v>
      </c>
      <c r="L120" s="240">
        <f t="shared" si="959"/>
        <v>0</v>
      </c>
      <c r="M120" s="57">
        <f t="shared" si="960"/>
        <v>0</v>
      </c>
      <c r="N120" s="115">
        <f t="shared" si="961"/>
        <v>175000</v>
      </c>
      <c r="O120" s="64">
        <f t="shared" si="962"/>
        <v>5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175000</v>
      </c>
      <c r="BG120" s="62">
        <f>IFERROR(VLOOKUP($C120,Sales!$BZ$5:$CF$300,3,0),0)</f>
        <v>5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175000</v>
      </c>
      <c r="EN120" s="64">
        <f t="shared" si="998"/>
        <v>175000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175000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5</v>
      </c>
      <c r="FV120" s="64">
        <f t="shared" si="1032"/>
        <v>5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5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5</v>
      </c>
      <c r="IL120" s="64">
        <f t="shared" si="1668"/>
        <v>5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5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400000</v>
      </c>
      <c r="K121" s="240">
        <f t="shared" si="958"/>
        <v>8</v>
      </c>
      <c r="L121" s="240">
        <f t="shared" si="959"/>
        <v>0</v>
      </c>
      <c r="M121" s="57">
        <f t="shared" si="960"/>
        <v>0</v>
      </c>
      <c r="N121" s="115">
        <f t="shared" si="961"/>
        <v>400000</v>
      </c>
      <c r="O121" s="64">
        <f t="shared" si="962"/>
        <v>8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400000</v>
      </c>
      <c r="BG121" s="62">
        <f>IFERROR(VLOOKUP($C121,Sales!$BZ$5:$CF$300,3,0),0)</f>
        <v>8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400000</v>
      </c>
      <c r="EN121" s="64">
        <f t="shared" si="998"/>
        <v>400000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400000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8</v>
      </c>
      <c r="FV121" s="64">
        <f t="shared" si="1032"/>
        <v>8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8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8</v>
      </c>
      <c r="IL121" s="64">
        <f t="shared" si="1668"/>
        <v>8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8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66000</v>
      </c>
      <c r="K125" s="62">
        <f t="shared" si="958"/>
        <v>3</v>
      </c>
      <c r="L125" s="62">
        <f t="shared" si="959"/>
        <v>3</v>
      </c>
      <c r="M125" s="57">
        <f t="shared" si="960"/>
        <v>1</v>
      </c>
      <c r="N125" s="115">
        <f t="shared" si="961"/>
        <v>66000</v>
      </c>
      <c r="O125" s="64">
        <f t="shared" si="962"/>
        <v>3</v>
      </c>
      <c r="P125" s="64">
        <f t="shared" si="963"/>
        <v>3</v>
      </c>
      <c r="Q125" s="127">
        <f t="shared" si="964"/>
        <v>1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66000</v>
      </c>
      <c r="BG125" s="62">
        <f>IFERROR(VLOOKUP($C125,Sales!$BZ$5:$CF$300,3,0),0)</f>
        <v>3</v>
      </c>
      <c r="BH125" s="62">
        <f>IFERROR(VLOOKUP($C125,Waste!$BZ$5:$CF$200,3,0),0)</f>
        <v>3</v>
      </c>
      <c r="BI125" s="63">
        <f t="shared" si="975"/>
        <v>1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66000</v>
      </c>
      <c r="EN125" s="64">
        <f t="shared" si="998"/>
        <v>66000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66000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3</v>
      </c>
      <c r="FV125" s="64">
        <f t="shared" si="1032"/>
        <v>3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3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3</v>
      </c>
      <c r="HD125" s="64">
        <f t="shared" si="1066"/>
        <v>3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3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6</v>
      </c>
      <c r="IL125" s="64">
        <f t="shared" si="1668"/>
        <v>6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6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240000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12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240000</v>
      </c>
      <c r="O131" s="64">
        <f t="shared" ref="O131:O132" si="2058">K131/$N$4</f>
        <v>12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240000</v>
      </c>
      <c r="BG131" s="62">
        <f>IFERROR(VLOOKUP($C131,Sales!$BZ$5:$CF$300,3,0),0)</f>
        <v>12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240000</v>
      </c>
      <c r="EN131" s="64">
        <f t="shared" ref="EN131:EN132" si="2094">N131</f>
        <v>240000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240000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12</v>
      </c>
      <c r="FV131" s="64">
        <f t="shared" ref="FV131:FV132" si="2128">O131</f>
        <v>12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12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12</v>
      </c>
      <c r="IL131" s="64">
        <f t="shared" ref="IL131:IL132" si="2196">+FV131+HD131</f>
        <v>12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12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160000</v>
      </c>
      <c r="K132" s="62">
        <f t="shared" si="2054"/>
        <v>8</v>
      </c>
      <c r="L132" s="62">
        <f t="shared" si="2055"/>
        <v>0</v>
      </c>
      <c r="M132" s="57">
        <f t="shared" si="2056"/>
        <v>0</v>
      </c>
      <c r="N132" s="115">
        <f t="shared" si="2057"/>
        <v>160000</v>
      </c>
      <c r="O132" s="64">
        <f t="shared" si="2058"/>
        <v>8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160000</v>
      </c>
      <c r="BG132" s="62">
        <f>IFERROR(VLOOKUP($C132,Sales!$BZ$5:$CF$300,3,0),0)</f>
        <v>8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160000</v>
      </c>
      <c r="EN132" s="64">
        <f t="shared" si="2094"/>
        <v>160000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160000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8</v>
      </c>
      <c r="FV132" s="64">
        <f t="shared" si="2128"/>
        <v>8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8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8</v>
      </c>
      <c r="IL132" s="64">
        <f t="shared" si="2196"/>
        <v>8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8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364000</v>
      </c>
      <c r="K144" s="35">
        <f t="shared" ref="K144" si="2467">SUM(K145:K157)</f>
        <v>13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364000</v>
      </c>
      <c r="O144" s="35">
        <f t="shared" ref="O144" si="2470">SUM(O145:O157)</f>
        <v>13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364000</v>
      </c>
      <c r="BG144" s="35">
        <f t="shared" ref="BG144" si="2504">SUM(BG145:BG157)</f>
        <v>13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364000</v>
      </c>
      <c r="EN144" s="35">
        <f t="shared" ref="EN144" si="2568">SUM(EN145:EN157)</f>
        <v>364000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364000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13</v>
      </c>
      <c r="FV144" s="35">
        <f t="shared" ref="FV144" si="2602">SUM(FV145:FV157)</f>
        <v>13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13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13</v>
      </c>
      <c r="IL144" s="35">
        <f t="shared" si="2667"/>
        <v>13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13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168000</v>
      </c>
      <c r="K148" s="62">
        <f t="shared" si="958"/>
        <v>6</v>
      </c>
      <c r="L148" s="62">
        <f t="shared" si="959"/>
        <v>0</v>
      </c>
      <c r="M148" s="57">
        <f t="shared" si="960"/>
        <v>0</v>
      </c>
      <c r="N148" s="115">
        <f t="shared" si="961"/>
        <v>168000</v>
      </c>
      <c r="O148" s="64">
        <f t="shared" si="962"/>
        <v>6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168000</v>
      </c>
      <c r="BG148" s="62">
        <f>IFERROR(VLOOKUP($C148,Sales!$BZ$5:$CF$300,3,0),0)</f>
        <v>6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168000</v>
      </c>
      <c r="EN148" s="64">
        <f t="shared" si="998"/>
        <v>168000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168000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6</v>
      </c>
      <c r="FV148" s="64">
        <f t="shared" si="1032"/>
        <v>6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6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6</v>
      </c>
      <c r="IL148" s="64">
        <f t="shared" si="2670"/>
        <v>6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6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84000</v>
      </c>
      <c r="K156" s="62">
        <f t="shared" si="958"/>
        <v>3</v>
      </c>
      <c r="L156" s="62">
        <f t="shared" si="959"/>
        <v>0</v>
      </c>
      <c r="M156" s="57">
        <f t="shared" si="960"/>
        <v>0</v>
      </c>
      <c r="N156" s="115">
        <f t="shared" si="961"/>
        <v>84000</v>
      </c>
      <c r="O156" s="64">
        <f t="shared" si="962"/>
        <v>3</v>
      </c>
      <c r="P156" s="64">
        <f t="shared" si="963"/>
        <v>0</v>
      </c>
      <c r="Q156" s="127">
        <f t="shared" si="964"/>
        <v>0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84000</v>
      </c>
      <c r="BG156" s="62">
        <f>IFERROR(VLOOKUP($C156,Sales!$BZ$5:$CF$300,3,0),0)</f>
        <v>3</v>
      </c>
      <c r="BH156" s="62">
        <f>IFERROR(VLOOKUP($C156,Waste!$BZ$5:$CF$200,3,0),0)</f>
        <v>0</v>
      </c>
      <c r="BI156" s="63">
        <f t="shared" si="975"/>
        <v>0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84000</v>
      </c>
      <c r="EN156" s="64">
        <f t="shared" si="998"/>
        <v>84000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84000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3</v>
      </c>
      <c r="FV156" s="64">
        <f t="shared" si="1032"/>
        <v>3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3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3</v>
      </c>
      <c r="IL156" s="64">
        <f t="shared" si="2670"/>
        <v>3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3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288000</v>
      </c>
      <c r="K158" s="51">
        <f>SUM(K159:K180)</f>
        <v>9</v>
      </c>
      <c r="L158" s="51">
        <f>SUM(L159:L180)</f>
        <v>0</v>
      </c>
      <c r="M158" s="126">
        <f t="shared" si="960"/>
        <v>0</v>
      </c>
      <c r="N158" s="105">
        <f>SUM(N159:N180)</f>
        <v>288000</v>
      </c>
      <c r="O158" s="51">
        <f>SUM(O159:O180)</f>
        <v>9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288000</v>
      </c>
      <c r="BG158" s="51">
        <f>SUM(BG159:BG180)</f>
        <v>9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288000</v>
      </c>
      <c r="EN158" s="51">
        <f t="shared" si="2879"/>
        <v>288000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288000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9</v>
      </c>
      <c r="FV158" s="51">
        <f t="shared" si="2880"/>
        <v>9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9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9</v>
      </c>
      <c r="IL158" s="51">
        <f t="shared" si="2882"/>
        <v>9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9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90000</v>
      </c>
      <c r="K166" s="62">
        <f t="shared" si="958"/>
        <v>3</v>
      </c>
      <c r="L166" s="62">
        <f t="shared" si="959"/>
        <v>0</v>
      </c>
      <c r="M166" s="57">
        <f t="shared" si="960"/>
        <v>0</v>
      </c>
      <c r="N166" s="115">
        <f t="shared" si="961"/>
        <v>90000</v>
      </c>
      <c r="O166" s="64">
        <f t="shared" si="962"/>
        <v>3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90000</v>
      </c>
      <c r="BG166" s="62">
        <f>IFERROR(VLOOKUP($C166,Sales!$BZ$5:$CF$300,3,0),0)</f>
        <v>3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90000</v>
      </c>
      <c r="EN166" s="64">
        <f t="shared" si="998"/>
        <v>90000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90000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3</v>
      </c>
      <c r="FV166" s="64">
        <f t="shared" si="1032"/>
        <v>3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3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3</v>
      </c>
      <c r="IL166" s="64">
        <f t="shared" si="2886"/>
        <v>3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3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38000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38000</v>
      </c>
      <c r="O168" s="64">
        <f t="shared" ref="O168:O247" si="3100">K168/$N$4</f>
        <v>1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38000</v>
      </c>
      <c r="BG168" s="62">
        <f>IFERROR(VLOOKUP($C168,Sales!$BZ$5:$CF$300,3,0),0)</f>
        <v>1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38000</v>
      </c>
      <c r="EN168" s="64">
        <f t="shared" ref="EN168:EN247" si="3136">N168</f>
        <v>38000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38000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1</v>
      </c>
      <c r="FV168" s="64">
        <f t="shared" ref="FV168:FV247" si="3170">O168</f>
        <v>1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1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</v>
      </c>
      <c r="IL168" s="64">
        <f t="shared" si="2886"/>
        <v>1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1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60000</v>
      </c>
      <c r="K176" s="62">
        <f t="shared" si="3096"/>
        <v>2</v>
      </c>
      <c r="L176" s="62">
        <f t="shared" si="3097"/>
        <v>0</v>
      </c>
      <c r="M176" s="57">
        <f t="shared" si="3098"/>
        <v>0</v>
      </c>
      <c r="N176" s="115">
        <f t="shared" si="3099"/>
        <v>60000</v>
      </c>
      <c r="O176" s="64">
        <f t="shared" si="3100"/>
        <v>2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60000</v>
      </c>
      <c r="BG176" s="62">
        <f>IFERROR(VLOOKUP($C176,Sales!$BZ$5:$CF$300,3,0),0)</f>
        <v>2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60000</v>
      </c>
      <c r="EN176" s="64">
        <f t="shared" si="3136"/>
        <v>60000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60000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2</v>
      </c>
      <c r="FV176" s="64">
        <f t="shared" si="3170"/>
        <v>2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2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2</v>
      </c>
      <c r="IL176" s="64">
        <f t="shared" si="2886"/>
        <v>2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2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30000</v>
      </c>
      <c r="K178" s="62">
        <f t="shared" si="3096"/>
        <v>1</v>
      </c>
      <c r="L178" s="62">
        <f t="shared" si="3097"/>
        <v>0</v>
      </c>
      <c r="M178" s="57">
        <f t="shared" si="3098"/>
        <v>0</v>
      </c>
      <c r="N178" s="115">
        <f t="shared" si="3099"/>
        <v>30000</v>
      </c>
      <c r="O178" s="64">
        <f t="shared" si="3100"/>
        <v>1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30000</v>
      </c>
      <c r="BG178" s="62">
        <f>IFERROR(VLOOKUP($C178,Sales!$BZ$5:$CF$300,3,0),0)</f>
        <v>1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30000</v>
      </c>
      <c r="EN178" s="64">
        <f t="shared" si="3136"/>
        <v>30000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30000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1</v>
      </c>
      <c r="FV178" s="64">
        <f t="shared" si="3170"/>
        <v>1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1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1</v>
      </c>
      <c r="IL178" s="64">
        <f t="shared" si="2886"/>
        <v>1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1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5135000</v>
      </c>
      <c r="K181" s="51">
        <f>+K182+K243+K269+K302+K307</f>
        <v>77</v>
      </c>
      <c r="L181" s="51">
        <f>+L182+L243+L269+L302+L307</f>
        <v>0</v>
      </c>
      <c r="M181" s="126">
        <f t="shared" si="3098"/>
        <v>0</v>
      </c>
      <c r="N181" s="105">
        <f>+N182+N243+N269+N302+N307</f>
        <v>5135000</v>
      </c>
      <c r="O181" s="51">
        <f>+O182+O243+O269+O302+O307</f>
        <v>77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5135000</v>
      </c>
      <c r="BG181" s="51">
        <f>+BG182+BG243+BG269+BG302+BG307</f>
        <v>77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5135000</v>
      </c>
      <c r="EN181" s="51">
        <f t="shared" si="3237"/>
        <v>5135000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5135000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77</v>
      </c>
      <c r="FV181" s="51">
        <f t="shared" si="3238"/>
        <v>77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77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77</v>
      </c>
      <c r="IL181" s="51">
        <f t="shared" si="3240"/>
        <v>77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77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260000</v>
      </c>
      <c r="K182" s="35">
        <f t="shared" ref="K182" si="3244">SUM(K183:K242)</f>
        <v>1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260000</v>
      </c>
      <c r="O182" s="35">
        <f t="shared" ref="O182" si="3247">SUM(O183:O242)</f>
        <v>1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260000</v>
      </c>
      <c r="BG182" s="35">
        <f t="shared" ref="BG182" si="3280">SUM(BG183:BG242)</f>
        <v>1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260000</v>
      </c>
      <c r="EN182" s="35">
        <f t="shared" ref="EN182" si="3344">SUM(EN183:EN242)</f>
        <v>260000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260000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1</v>
      </c>
      <c r="FV182" s="35">
        <f t="shared" ref="FV182" si="3378">SUM(FV183:FV242)</f>
        <v>1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1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1</v>
      </c>
      <c r="IL182" s="35">
        <f t="shared" si="3443"/>
        <v>1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1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260000</v>
      </c>
      <c r="K192" s="240">
        <f t="shared" si="3096"/>
        <v>1</v>
      </c>
      <c r="L192" s="240">
        <f t="shared" si="3097"/>
        <v>0</v>
      </c>
      <c r="M192" s="57">
        <f t="shared" si="3098"/>
        <v>0</v>
      </c>
      <c r="N192" s="115">
        <f t="shared" si="3099"/>
        <v>260000</v>
      </c>
      <c r="O192" s="64">
        <f t="shared" si="3100"/>
        <v>1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260000</v>
      </c>
      <c r="BG192" s="62">
        <f>IFERROR(VLOOKUP($C192,Sales!$BZ$5:$CF$300,3,0),0)</f>
        <v>1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260000</v>
      </c>
      <c r="EN192" s="64">
        <f t="shared" si="3136"/>
        <v>260000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260000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1</v>
      </c>
      <c r="FV192" s="64">
        <f t="shared" si="3170"/>
        <v>1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1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1</v>
      </c>
      <c r="IL192" s="64">
        <f t="shared" si="3446"/>
        <v>1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1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0</v>
      </c>
      <c r="K207" s="62">
        <f t="shared" si="3096"/>
        <v>0</v>
      </c>
      <c r="L207" s="62">
        <f t="shared" si="3097"/>
        <v>0</v>
      </c>
      <c r="M207" s="57" t="e">
        <f t="shared" si="3098"/>
        <v>#DIV/0!</v>
      </c>
      <c r="N207" s="115">
        <f t="shared" si="3099"/>
        <v>0</v>
      </c>
      <c r="O207" s="64">
        <f t="shared" si="3100"/>
        <v>0</v>
      </c>
      <c r="P207" s="64">
        <f t="shared" si="3101"/>
        <v>0</v>
      </c>
      <c r="Q207" s="127" t="e">
        <f t="shared" si="3102"/>
        <v>#DIV/0!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0</v>
      </c>
      <c r="EN207" s="64">
        <f t="shared" si="3136"/>
        <v>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0</v>
      </c>
      <c r="FV207" s="64">
        <f t="shared" si="3170"/>
        <v>0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0</v>
      </c>
      <c r="IL207" s="64">
        <f t="shared" si="3446"/>
        <v>0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801000</v>
      </c>
      <c r="K243" s="35">
        <f>SUM(K244:K268)</f>
        <v>18</v>
      </c>
      <c r="L243" s="35">
        <f>SUM(L244:L268)</f>
        <v>0</v>
      </c>
      <c r="M243" s="125">
        <f t="shared" si="3098"/>
        <v>0</v>
      </c>
      <c r="N243" s="101">
        <f>SUM(N244:N268)</f>
        <v>801000</v>
      </c>
      <c r="O243" s="35">
        <f>SUM(O244:O268)</f>
        <v>18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801000</v>
      </c>
      <c r="BG243" s="35">
        <f>SUM(BG244:BG268)</f>
        <v>18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801000</v>
      </c>
      <c r="EN243" s="35">
        <f t="shared" si="4535"/>
        <v>801000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801000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18</v>
      </c>
      <c r="FV243" s="35">
        <f t="shared" si="4536"/>
        <v>18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18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18</v>
      </c>
      <c r="IL243" s="35">
        <f t="shared" si="4538"/>
        <v>18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18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129000</v>
      </c>
      <c r="K247" s="62">
        <f t="shared" si="3096"/>
        <v>3</v>
      </c>
      <c r="L247" s="62">
        <f t="shared" si="3097"/>
        <v>0</v>
      </c>
      <c r="M247" s="57">
        <f t="shared" si="3098"/>
        <v>0</v>
      </c>
      <c r="N247" s="115">
        <f t="shared" si="3099"/>
        <v>129000</v>
      </c>
      <c r="O247" s="64">
        <f t="shared" si="3100"/>
        <v>3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129000</v>
      </c>
      <c r="BG247" s="62">
        <f>IFERROR(VLOOKUP($C247,Sales!$BZ$5:$CF$300,3,0),0)</f>
        <v>3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129000</v>
      </c>
      <c r="EN247" s="64">
        <f t="shared" si="3136"/>
        <v>129000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129000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3</v>
      </c>
      <c r="FV247" s="64">
        <f t="shared" si="3170"/>
        <v>3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3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3</v>
      </c>
      <c r="IL247" s="64">
        <f t="shared" si="4542"/>
        <v>3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3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44000</v>
      </c>
      <c r="K250" s="62">
        <f t="shared" si="4576"/>
        <v>1</v>
      </c>
      <c r="L250" s="62">
        <f t="shared" si="4577"/>
        <v>0</v>
      </c>
      <c r="M250" s="57">
        <f t="shared" si="4578"/>
        <v>0</v>
      </c>
      <c r="N250" s="115">
        <f t="shared" si="4579"/>
        <v>44000</v>
      </c>
      <c r="O250" s="64">
        <f t="shared" si="4580"/>
        <v>1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44000</v>
      </c>
      <c r="BG250" s="62">
        <f>IFERROR(VLOOKUP($C250,Sales!$BZ$5:$CF$300,3,0),0)</f>
        <v>1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44000</v>
      </c>
      <c r="EN250" s="64">
        <f t="shared" si="4616"/>
        <v>44000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44000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1</v>
      </c>
      <c r="FV250" s="64">
        <f t="shared" si="4650"/>
        <v>1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1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1</v>
      </c>
      <c r="IL250" s="64">
        <f t="shared" si="4542"/>
        <v>1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1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196000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4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196000</v>
      </c>
      <c r="O251" s="64">
        <f t="shared" ref="O251" si="4722">K251/$N$4</f>
        <v>4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196000</v>
      </c>
      <c r="BG251" s="62">
        <f>IFERROR(VLOOKUP($C251,Sales!$BZ$5:$CF$300,3,0),0)</f>
        <v>4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196000</v>
      </c>
      <c r="EN251" s="64">
        <f t="shared" ref="EN251" si="4758">N251</f>
        <v>196000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196000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4</v>
      </c>
      <c r="FV251" s="64">
        <f t="shared" ref="FV251" si="4792">O251</f>
        <v>4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4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4</v>
      </c>
      <c r="IL251" s="64">
        <f t="shared" ref="IL251" si="4860">+FV251+HD251</f>
        <v>4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4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0</v>
      </c>
      <c r="K252" s="62">
        <f t="shared" si="4576"/>
        <v>0</v>
      </c>
      <c r="L252" s="62">
        <f t="shared" si="4577"/>
        <v>0</v>
      </c>
      <c r="M252" s="57" t="e">
        <f t="shared" si="4578"/>
        <v>#DIV/0!</v>
      </c>
      <c r="N252" s="115">
        <f t="shared" si="4579"/>
        <v>0</v>
      </c>
      <c r="O252" s="64">
        <f t="shared" si="4580"/>
        <v>0</v>
      </c>
      <c r="P252" s="64">
        <f t="shared" si="4581"/>
        <v>0</v>
      </c>
      <c r="Q252" s="127" t="e">
        <f t="shared" si="4582"/>
        <v>#DIV/0!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0</v>
      </c>
      <c r="EN252" s="64">
        <f t="shared" si="4616"/>
        <v>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0</v>
      </c>
      <c r="FV252" s="64">
        <f t="shared" si="4650"/>
        <v>0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0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0</v>
      </c>
      <c r="IL252" s="64">
        <f t="shared" si="4542"/>
        <v>0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0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301000</v>
      </c>
      <c r="K254" s="62">
        <f t="shared" si="4576"/>
        <v>7</v>
      </c>
      <c r="L254" s="62">
        <f t="shared" si="4577"/>
        <v>0</v>
      </c>
      <c r="M254" s="57">
        <f t="shared" si="4578"/>
        <v>0</v>
      </c>
      <c r="N254" s="115">
        <f t="shared" si="4579"/>
        <v>301000</v>
      </c>
      <c r="O254" s="64">
        <f t="shared" si="4580"/>
        <v>7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301000</v>
      </c>
      <c r="BG254" s="62">
        <f>IFERROR(VLOOKUP($C254,Sales!$BZ$5:$CF$300,3,0),0)</f>
        <v>7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301000</v>
      </c>
      <c r="EN254" s="64">
        <f t="shared" si="4616"/>
        <v>301000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301000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7</v>
      </c>
      <c r="FV254" s="64">
        <f t="shared" si="4650"/>
        <v>7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7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7</v>
      </c>
      <c r="IL254" s="64">
        <f t="shared" si="4542"/>
        <v>7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7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86000</v>
      </c>
      <c r="K256" s="62">
        <f t="shared" si="4576"/>
        <v>2</v>
      </c>
      <c r="L256" s="62">
        <f t="shared" si="4577"/>
        <v>0</v>
      </c>
      <c r="M256" s="57">
        <f t="shared" si="4578"/>
        <v>0</v>
      </c>
      <c r="N256" s="115">
        <f t="shared" si="4579"/>
        <v>86000</v>
      </c>
      <c r="O256" s="64">
        <f t="shared" si="4580"/>
        <v>2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86000</v>
      </c>
      <c r="BG256" s="62">
        <f>IFERROR(VLOOKUP($C256,Sales!$BZ$5:$CF$300,3,0),0)</f>
        <v>2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86000</v>
      </c>
      <c r="EN256" s="64">
        <f t="shared" si="4616"/>
        <v>86000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86000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2</v>
      </c>
      <c r="FV256" s="64">
        <f t="shared" si="4650"/>
        <v>2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2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2</v>
      </c>
      <c r="IL256" s="64">
        <f t="shared" si="4542"/>
        <v>2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2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45000</v>
      </c>
      <c r="K262" s="62">
        <f t="shared" si="4576"/>
        <v>1</v>
      </c>
      <c r="L262" s="62">
        <f t="shared" si="4577"/>
        <v>0</v>
      </c>
      <c r="M262" s="57">
        <f t="shared" si="4578"/>
        <v>0</v>
      </c>
      <c r="N262" s="115">
        <f t="shared" si="4579"/>
        <v>45000</v>
      </c>
      <c r="O262" s="64">
        <f t="shared" si="4580"/>
        <v>1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45000</v>
      </c>
      <c r="BG262" s="62">
        <f>IFERROR(VLOOKUP($C262,Sales!$BZ$5:$CF$300,3,0),0)</f>
        <v>1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45000</v>
      </c>
      <c r="EN262" s="64">
        <f t="shared" si="4616"/>
        <v>45000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45000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1</v>
      </c>
      <c r="FV262" s="64">
        <f t="shared" si="4650"/>
        <v>1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1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</v>
      </c>
      <c r="IL262" s="64">
        <f t="shared" si="4542"/>
        <v>1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1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1604000</v>
      </c>
      <c r="K269" s="35">
        <f>SUM(K270:K301)</f>
        <v>41</v>
      </c>
      <c r="L269" s="35">
        <f>SUM(L270:L301)</f>
        <v>0</v>
      </c>
      <c r="M269" s="125">
        <f t="shared" si="4578"/>
        <v>0</v>
      </c>
      <c r="N269" s="101">
        <f>SUM(N270:N301)</f>
        <v>1604000</v>
      </c>
      <c r="O269" s="35">
        <f>SUM(O270:O301)</f>
        <v>41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1604000</v>
      </c>
      <c r="BG269" s="35">
        <f>SUM(BG270:BG301)</f>
        <v>41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1604000</v>
      </c>
      <c r="EN269" s="35">
        <f t="shared" si="5069"/>
        <v>1604000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1604000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41</v>
      </c>
      <c r="FV269" s="35">
        <f t="shared" si="5070"/>
        <v>41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41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41</v>
      </c>
      <c r="IL269" s="35">
        <f t="shared" si="5072"/>
        <v>41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41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20000</v>
      </c>
      <c r="K272" s="62">
        <f t="shared" si="4576"/>
        <v>1</v>
      </c>
      <c r="L272" s="62">
        <f t="shared" si="4577"/>
        <v>0</v>
      </c>
      <c r="M272" s="57">
        <f t="shared" si="4578"/>
        <v>0</v>
      </c>
      <c r="N272" s="115">
        <f t="shared" si="4579"/>
        <v>20000</v>
      </c>
      <c r="O272" s="64">
        <f t="shared" si="4580"/>
        <v>1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20000</v>
      </c>
      <c r="BG272" s="62">
        <f>IFERROR(VLOOKUP($C272,Sales!$BZ$5:$CF$300,3,0),0)</f>
        <v>1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20000</v>
      </c>
      <c r="EN272" s="64">
        <f t="shared" si="4616"/>
        <v>20000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20000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1</v>
      </c>
      <c r="FV272" s="64">
        <f t="shared" si="4650"/>
        <v>1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1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1</v>
      </c>
      <c r="IL272" s="64">
        <f t="shared" si="5076"/>
        <v>1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1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324000</v>
      </c>
      <c r="K273" s="240">
        <f t="shared" si="4576"/>
        <v>3</v>
      </c>
      <c r="L273" s="240">
        <f t="shared" si="4577"/>
        <v>0</v>
      </c>
      <c r="M273" s="57">
        <f t="shared" si="4578"/>
        <v>0</v>
      </c>
      <c r="N273" s="115">
        <f t="shared" si="4579"/>
        <v>324000</v>
      </c>
      <c r="O273" s="64">
        <f t="shared" si="4580"/>
        <v>3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324000</v>
      </c>
      <c r="BG273" s="62">
        <f>IFERROR(VLOOKUP($C273,Sales!$BZ$5:$CF$300,3,0),0)</f>
        <v>3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324000</v>
      </c>
      <c r="EN273" s="64">
        <f t="shared" si="4616"/>
        <v>324000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324000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3</v>
      </c>
      <c r="FV273" s="64">
        <f t="shared" si="4650"/>
        <v>3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3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3</v>
      </c>
      <c r="IL273" s="64">
        <f t="shared" si="5076"/>
        <v>3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3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440000</v>
      </c>
      <c r="K283" s="62">
        <f t="shared" si="4576"/>
        <v>20</v>
      </c>
      <c r="L283" s="62">
        <f t="shared" si="4577"/>
        <v>0</v>
      </c>
      <c r="M283" s="57">
        <f t="shared" si="4578"/>
        <v>0</v>
      </c>
      <c r="N283" s="115">
        <f t="shared" si="4579"/>
        <v>440000</v>
      </c>
      <c r="O283" s="64">
        <f t="shared" si="4580"/>
        <v>20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440000</v>
      </c>
      <c r="BG283" s="62">
        <f>IFERROR(VLOOKUP($C283,Sales!$BZ$5:$CF$300,3,0),0)</f>
        <v>20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440000</v>
      </c>
      <c r="EN283" s="64">
        <f t="shared" si="4616"/>
        <v>440000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440000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20</v>
      </c>
      <c r="FV283" s="64">
        <f t="shared" si="4650"/>
        <v>20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20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20</v>
      </c>
      <c r="IL283" s="64">
        <f t="shared" si="5076"/>
        <v>20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20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60000</v>
      </c>
      <c r="K293" s="62">
        <f t="shared" si="4576"/>
        <v>3</v>
      </c>
      <c r="L293" s="62">
        <f t="shared" si="4577"/>
        <v>0</v>
      </c>
      <c r="M293" s="57">
        <f t="shared" si="4578"/>
        <v>0</v>
      </c>
      <c r="N293" s="115">
        <f t="shared" si="4579"/>
        <v>60000</v>
      </c>
      <c r="O293" s="64">
        <f t="shared" si="4580"/>
        <v>3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60000</v>
      </c>
      <c r="BG293" s="62">
        <f>IFERROR(VLOOKUP($C293,Sales!$BZ$5:$CF$300,3,0),0)</f>
        <v>3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60000</v>
      </c>
      <c r="EN293" s="64">
        <f t="shared" si="4616"/>
        <v>60000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60000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3</v>
      </c>
      <c r="FV293" s="64">
        <f t="shared" si="4650"/>
        <v>3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3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3</v>
      </c>
      <c r="IL293" s="64">
        <f t="shared" si="5076"/>
        <v>3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3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20000</v>
      </c>
      <c r="K294" s="62">
        <f t="shared" si="4576"/>
        <v>1</v>
      </c>
      <c r="L294" s="62">
        <f t="shared" si="4577"/>
        <v>0</v>
      </c>
      <c r="M294" s="57">
        <f t="shared" si="4578"/>
        <v>0</v>
      </c>
      <c r="N294" s="115">
        <f t="shared" si="4579"/>
        <v>20000</v>
      </c>
      <c r="O294" s="64">
        <f t="shared" si="4580"/>
        <v>1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20000</v>
      </c>
      <c r="BG294" s="62">
        <f>IFERROR(VLOOKUP($C294,Sales!$BZ$5:$CF$300,3,0),0)</f>
        <v>1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20000</v>
      </c>
      <c r="EN294" s="64">
        <f t="shared" si="4616"/>
        <v>20000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20000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1</v>
      </c>
      <c r="FV294" s="64">
        <f t="shared" si="4650"/>
        <v>1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1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1</v>
      </c>
      <c r="IL294" s="64">
        <f t="shared" si="5076"/>
        <v>1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1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500000</v>
      </c>
      <c r="K298" s="240">
        <f t="shared" si="4576"/>
        <v>10</v>
      </c>
      <c r="L298" s="240">
        <f t="shared" si="4577"/>
        <v>0</v>
      </c>
      <c r="M298" s="57">
        <f t="shared" si="4578"/>
        <v>0</v>
      </c>
      <c r="N298" s="115">
        <f t="shared" si="4579"/>
        <v>500000</v>
      </c>
      <c r="O298" s="64">
        <f t="shared" si="4580"/>
        <v>10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500000</v>
      </c>
      <c r="BG298" s="62">
        <f>IFERROR(VLOOKUP($C298,Sales!$BZ$5:$CF$300,3,0),0)</f>
        <v>10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500000</v>
      </c>
      <c r="EN298" s="64">
        <f t="shared" si="4616"/>
        <v>500000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500000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10</v>
      </c>
      <c r="FV298" s="64">
        <f t="shared" si="4650"/>
        <v>10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10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10</v>
      </c>
      <c r="IL298" s="64">
        <f t="shared" si="5076"/>
        <v>10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10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240000</v>
      </c>
      <c r="K299" s="240">
        <f t="shared" si="4576"/>
        <v>3</v>
      </c>
      <c r="L299" s="240">
        <f t="shared" si="4577"/>
        <v>0</v>
      </c>
      <c r="M299" s="57">
        <f t="shared" si="4578"/>
        <v>0</v>
      </c>
      <c r="N299" s="115">
        <f t="shared" si="4579"/>
        <v>240000</v>
      </c>
      <c r="O299" s="64">
        <f t="shared" si="4580"/>
        <v>3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240000</v>
      </c>
      <c r="BG299" s="62">
        <f>IFERROR(VLOOKUP($C299,Sales!$BZ$5:$CF$300,3,0),0)</f>
        <v>3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240000</v>
      </c>
      <c r="EN299" s="64">
        <f t="shared" si="4616"/>
        <v>240000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240000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3</v>
      </c>
      <c r="FV299" s="64">
        <f t="shared" si="4650"/>
        <v>3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3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3</v>
      </c>
      <c r="IL299" s="64">
        <f t="shared" si="5076"/>
        <v>3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3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2470000</v>
      </c>
      <c r="K307" s="35">
        <f t="shared" ref="K307" si="5875">SUM(K308:K346)</f>
        <v>17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2470000</v>
      </c>
      <c r="O307" s="35">
        <f t="shared" ref="O307" si="5878">SUM(O308:O346)</f>
        <v>17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2470000</v>
      </c>
      <c r="BG307" s="35">
        <f t="shared" ref="BG307" si="5912">SUM(BG308:BG346)</f>
        <v>17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2470000</v>
      </c>
      <c r="EN307" s="35">
        <f t="shared" ref="EN307" si="5976">SUM(EN308:EN346)</f>
        <v>2470000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2470000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17</v>
      </c>
      <c r="FV307" s="35">
        <f t="shared" ref="FV307" si="6010">SUM(FV308:FV346)</f>
        <v>17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17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17</v>
      </c>
      <c r="IL307" s="35">
        <f t="shared" si="6075"/>
        <v>17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17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298000</v>
      </c>
      <c r="K310" s="62">
        <f t="shared" si="4576"/>
        <v>2</v>
      </c>
      <c r="L310" s="62">
        <f t="shared" si="4577"/>
        <v>0</v>
      </c>
      <c r="M310" s="57">
        <f t="shared" si="4578"/>
        <v>0</v>
      </c>
      <c r="N310" s="115">
        <f t="shared" si="4579"/>
        <v>298000</v>
      </c>
      <c r="O310" s="64">
        <f t="shared" si="4580"/>
        <v>2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298000</v>
      </c>
      <c r="BG310" s="62">
        <f>IFERROR(VLOOKUP($C310,Sales!$BZ$5:$CF$300,3,0),0)</f>
        <v>2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298000</v>
      </c>
      <c r="EN310" s="64">
        <f t="shared" si="4616"/>
        <v>298000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298000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2</v>
      </c>
      <c r="FV310" s="64">
        <f t="shared" si="4650"/>
        <v>2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2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2</v>
      </c>
      <c r="IL310" s="64">
        <f t="shared" si="6078"/>
        <v>2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2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375000</v>
      </c>
      <c r="K314" s="62">
        <f t="shared" si="4576"/>
        <v>3</v>
      </c>
      <c r="L314" s="62">
        <f t="shared" si="4577"/>
        <v>0</v>
      </c>
      <c r="M314" s="57">
        <f t="shared" si="4578"/>
        <v>0</v>
      </c>
      <c r="N314" s="115">
        <f t="shared" si="4579"/>
        <v>375000</v>
      </c>
      <c r="O314" s="64">
        <f t="shared" si="4580"/>
        <v>3</v>
      </c>
      <c r="P314" s="64">
        <f t="shared" si="4581"/>
        <v>0</v>
      </c>
      <c r="Q314" s="127">
        <f t="shared" si="4582"/>
        <v>0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375000</v>
      </c>
      <c r="BG314" s="62">
        <f>IFERROR(VLOOKUP($C314,Sales!$BZ$5:$CF$300,3,0),0)</f>
        <v>3</v>
      </c>
      <c r="BH314" s="62">
        <f>IFERROR(VLOOKUP($C314,Waste!$BZ$5:$CF$200,3,0),0)</f>
        <v>0</v>
      </c>
      <c r="BI314" s="63">
        <f t="shared" si="4593"/>
        <v>0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375000</v>
      </c>
      <c r="EN314" s="64">
        <f t="shared" si="4616"/>
        <v>375000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375000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3</v>
      </c>
      <c r="FV314" s="64">
        <f t="shared" si="4650"/>
        <v>3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3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3</v>
      </c>
      <c r="IL314" s="64">
        <f t="shared" si="6078"/>
        <v>3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3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375000</v>
      </c>
      <c r="K315" s="62">
        <f t="shared" si="4576"/>
        <v>3</v>
      </c>
      <c r="L315" s="62">
        <f t="shared" si="4577"/>
        <v>0</v>
      </c>
      <c r="M315" s="57">
        <f t="shared" si="4578"/>
        <v>0</v>
      </c>
      <c r="N315" s="115">
        <f t="shared" si="4579"/>
        <v>375000</v>
      </c>
      <c r="O315" s="64">
        <f t="shared" si="4580"/>
        <v>3</v>
      </c>
      <c r="P315" s="64">
        <f t="shared" si="4581"/>
        <v>0</v>
      </c>
      <c r="Q315" s="127">
        <f t="shared" si="4582"/>
        <v>0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375000</v>
      </c>
      <c r="BG315" s="62">
        <f>IFERROR(VLOOKUP($C315,Sales!$BZ$5:$CF$300,3,0),0)</f>
        <v>3</v>
      </c>
      <c r="BH315" s="62">
        <f>IFERROR(VLOOKUP($C315,Waste!$BZ$5:$CF$200,3,0),0)</f>
        <v>0</v>
      </c>
      <c r="BI315" s="63">
        <f t="shared" si="4593"/>
        <v>0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375000</v>
      </c>
      <c r="EN315" s="64">
        <f t="shared" si="4616"/>
        <v>375000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375000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3</v>
      </c>
      <c r="FV315" s="64">
        <f t="shared" si="4650"/>
        <v>3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3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3</v>
      </c>
      <c r="IL315" s="64">
        <f t="shared" si="6078"/>
        <v>3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3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135000</v>
      </c>
      <c r="K316" s="62">
        <f t="shared" si="4576"/>
        <v>1</v>
      </c>
      <c r="L316" s="62">
        <f t="shared" si="4577"/>
        <v>0</v>
      </c>
      <c r="M316" s="57">
        <f t="shared" si="4578"/>
        <v>0</v>
      </c>
      <c r="N316" s="115">
        <f t="shared" si="4579"/>
        <v>135000</v>
      </c>
      <c r="O316" s="64">
        <f t="shared" si="4580"/>
        <v>1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135000</v>
      </c>
      <c r="BG316" s="62">
        <f>IFERROR(VLOOKUP($C316,Sales!$BZ$5:$CF$300,3,0),0)</f>
        <v>1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135000</v>
      </c>
      <c r="EN316" s="64">
        <f t="shared" si="4616"/>
        <v>135000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135000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1</v>
      </c>
      <c r="FV316" s="64">
        <f t="shared" si="4650"/>
        <v>1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1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1</v>
      </c>
      <c r="IL316" s="64">
        <f t="shared" si="6078"/>
        <v>1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1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175000</v>
      </c>
      <c r="K324" s="62">
        <f t="shared" si="6112"/>
        <v>1</v>
      </c>
      <c r="L324" s="62">
        <f t="shared" si="6113"/>
        <v>0</v>
      </c>
      <c r="M324" s="57">
        <f t="shared" si="6114"/>
        <v>0</v>
      </c>
      <c r="N324" s="115">
        <f t="shared" si="6115"/>
        <v>175000</v>
      </c>
      <c r="O324" s="64">
        <f t="shared" si="6116"/>
        <v>1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175000</v>
      </c>
      <c r="BG324" s="62">
        <f>IFERROR(VLOOKUP($C324,Sales!$BZ$5:$CF$300,3,0),0)</f>
        <v>1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175000</v>
      </c>
      <c r="EN324" s="64">
        <f t="shared" si="6152"/>
        <v>175000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175000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1</v>
      </c>
      <c r="FV324" s="64">
        <f t="shared" si="6186"/>
        <v>1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1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1</v>
      </c>
      <c r="IL324" s="64">
        <f t="shared" si="6078"/>
        <v>1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1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165000</v>
      </c>
      <c r="K325" s="62">
        <f t="shared" si="6112"/>
        <v>1</v>
      </c>
      <c r="L325" s="62">
        <f t="shared" si="6113"/>
        <v>0</v>
      </c>
      <c r="M325" s="57">
        <f t="shared" si="6114"/>
        <v>0</v>
      </c>
      <c r="N325" s="115">
        <f t="shared" si="6115"/>
        <v>165000</v>
      </c>
      <c r="O325" s="64">
        <f t="shared" si="6116"/>
        <v>1</v>
      </c>
      <c r="P325" s="64">
        <f t="shared" si="6117"/>
        <v>0</v>
      </c>
      <c r="Q325" s="127">
        <f t="shared" si="6118"/>
        <v>0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165000</v>
      </c>
      <c r="BG325" s="62">
        <f>IFERROR(VLOOKUP($C325,Sales!$BZ$5:$CF$300,3,0),0)</f>
        <v>1</v>
      </c>
      <c r="BH325" s="62">
        <f>IFERROR(VLOOKUP($C325,Waste!$BZ$5:$CF$200,3,0),0)</f>
        <v>0</v>
      </c>
      <c r="BI325" s="63">
        <f t="shared" si="6129"/>
        <v>0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165000</v>
      </c>
      <c r="EN325" s="64">
        <f t="shared" si="6152"/>
        <v>165000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165000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1</v>
      </c>
      <c r="FV325" s="64">
        <f t="shared" si="6186"/>
        <v>1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1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1</v>
      </c>
      <c r="IL325" s="64">
        <f t="shared" si="6078"/>
        <v>1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1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298000</v>
      </c>
      <c r="K329" s="62">
        <f t="shared" si="6112"/>
        <v>2</v>
      </c>
      <c r="L329" s="62">
        <f t="shared" si="6113"/>
        <v>0</v>
      </c>
      <c r="M329" s="57">
        <f t="shared" si="6114"/>
        <v>0</v>
      </c>
      <c r="N329" s="115">
        <f t="shared" si="6115"/>
        <v>298000</v>
      </c>
      <c r="O329" s="64">
        <f t="shared" si="6116"/>
        <v>2</v>
      </c>
      <c r="P329" s="64">
        <f t="shared" si="6117"/>
        <v>0</v>
      </c>
      <c r="Q329" s="127">
        <f t="shared" si="6118"/>
        <v>0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298000</v>
      </c>
      <c r="BG329" s="62">
        <f>IFERROR(VLOOKUP($C329,Sales!$BZ$5:$CF$300,3,0),0)</f>
        <v>2</v>
      </c>
      <c r="BH329" s="62">
        <f>IFERROR(VLOOKUP($C329,Waste!$BZ$5:$CF$200,3,0),0)</f>
        <v>0</v>
      </c>
      <c r="BI329" s="63">
        <f t="shared" si="6129"/>
        <v>0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298000</v>
      </c>
      <c r="EN329" s="64">
        <f t="shared" si="6152"/>
        <v>298000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298000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2</v>
      </c>
      <c r="FV329" s="64">
        <f t="shared" si="6186"/>
        <v>2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2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2</v>
      </c>
      <c r="IL329" s="64">
        <f t="shared" si="6078"/>
        <v>2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2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155000</v>
      </c>
      <c r="K330" s="62">
        <f t="shared" si="6112"/>
        <v>1</v>
      </c>
      <c r="L330" s="62">
        <f t="shared" si="6113"/>
        <v>0</v>
      </c>
      <c r="M330" s="57">
        <f t="shared" si="6114"/>
        <v>0</v>
      </c>
      <c r="N330" s="115">
        <f t="shared" si="6115"/>
        <v>155000</v>
      </c>
      <c r="O330" s="64">
        <f t="shared" si="6116"/>
        <v>1</v>
      </c>
      <c r="P330" s="64">
        <f t="shared" si="6117"/>
        <v>0</v>
      </c>
      <c r="Q330" s="127">
        <f t="shared" si="6118"/>
        <v>0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155000</v>
      </c>
      <c r="BG330" s="62">
        <f>IFERROR(VLOOKUP($C330,Sales!$BZ$5:$CF$300,3,0),0)</f>
        <v>1</v>
      </c>
      <c r="BH330" s="62">
        <f>IFERROR(VLOOKUP($C330,Waste!$BZ$5:$CF$200,3,0),0)</f>
        <v>0</v>
      </c>
      <c r="BI330" s="63">
        <f t="shared" si="6129"/>
        <v>0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155000</v>
      </c>
      <c r="EN330" s="64">
        <f t="shared" si="6152"/>
        <v>155000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155000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1</v>
      </c>
      <c r="FV330" s="64">
        <f t="shared" si="6186"/>
        <v>1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1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1</v>
      </c>
      <c r="IL330" s="64">
        <f t="shared" si="6078"/>
        <v>1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1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158000</v>
      </c>
      <c r="K336" s="62">
        <f t="shared" si="6112"/>
        <v>1</v>
      </c>
      <c r="L336" s="62">
        <f t="shared" si="6113"/>
        <v>0</v>
      </c>
      <c r="M336" s="57">
        <f t="shared" si="6114"/>
        <v>0</v>
      </c>
      <c r="N336" s="115">
        <f t="shared" si="6115"/>
        <v>158000</v>
      </c>
      <c r="O336" s="64">
        <f t="shared" si="6116"/>
        <v>1</v>
      </c>
      <c r="P336" s="64">
        <f t="shared" si="6117"/>
        <v>0</v>
      </c>
      <c r="Q336" s="127">
        <f t="shared" si="6118"/>
        <v>0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158000</v>
      </c>
      <c r="BG336" s="62">
        <f>IFERROR(VLOOKUP($C336,Sales!$BZ$5:$CF$300,3,0),0)</f>
        <v>1</v>
      </c>
      <c r="BH336" s="62">
        <f>IFERROR(VLOOKUP($C336,Waste!$BZ$5:$CF$200,3,0),0)</f>
        <v>0</v>
      </c>
      <c r="BI336" s="63">
        <f t="shared" si="6129"/>
        <v>0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158000</v>
      </c>
      <c r="EN336" s="64">
        <f t="shared" si="6152"/>
        <v>158000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158000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1</v>
      </c>
      <c r="FV336" s="64">
        <f t="shared" si="6186"/>
        <v>1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1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1</v>
      </c>
      <c r="IL336" s="64">
        <f t="shared" si="6078"/>
        <v>1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1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168000</v>
      </c>
      <c r="K339" s="62">
        <f t="shared" si="6112"/>
        <v>1</v>
      </c>
      <c r="L339" s="62">
        <f t="shared" si="6113"/>
        <v>0</v>
      </c>
      <c r="M339" s="57">
        <f t="shared" si="6114"/>
        <v>0</v>
      </c>
      <c r="N339" s="115">
        <f t="shared" si="6115"/>
        <v>168000</v>
      </c>
      <c r="O339" s="64">
        <f t="shared" si="6116"/>
        <v>1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168000</v>
      </c>
      <c r="BG339" s="62">
        <f>IFERROR(VLOOKUP($C339,Sales!$BZ$5:$CF$300,3,0),0)</f>
        <v>1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168000</v>
      </c>
      <c r="EN339" s="64">
        <f t="shared" si="6152"/>
        <v>168000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168000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1</v>
      </c>
      <c r="FV339" s="64">
        <f t="shared" si="6186"/>
        <v>1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1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1</v>
      </c>
      <c r="IL339" s="64">
        <f t="shared" si="6078"/>
        <v>1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1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168000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168000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168000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168000</v>
      </c>
      <c r="EN340" s="64">
        <f t="shared" si="6152"/>
        <v>168000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168000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939000</v>
      </c>
      <c r="K357" s="51">
        <f t="shared" ref="K357" si="6491">+K358+K409</f>
        <v>36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939000</v>
      </c>
      <c r="O357" s="51">
        <f t="shared" ref="O357" si="6494">+O358+O409</f>
        <v>36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939000</v>
      </c>
      <c r="BG357" s="51">
        <f t="shared" ref="BG357" si="6528">+BG358+BG409</f>
        <v>36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939000</v>
      </c>
      <c r="EN357" s="51">
        <f t="shared" ref="EN357" si="6592">+EN358+EN409</f>
        <v>939000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939000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36</v>
      </c>
      <c r="FV357" s="51">
        <f t="shared" ref="FV357" si="6626">+FV358+FV409</f>
        <v>36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36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36</v>
      </c>
      <c r="IL357" s="51">
        <f t="shared" si="6691"/>
        <v>36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36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859000</v>
      </c>
      <c r="K358" s="35">
        <f t="shared" ref="K358" si="6694">SUM(K359:K408)</f>
        <v>32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859000</v>
      </c>
      <c r="O358" s="35">
        <f t="shared" ref="O358" si="6697">SUM(O359:O408)</f>
        <v>32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859000</v>
      </c>
      <c r="BG358" s="35">
        <f t="shared" ref="BG358" si="6730">SUM(BG359:BG408)</f>
        <v>32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859000</v>
      </c>
      <c r="EN358" s="35">
        <f t="shared" ref="EN358" si="6794">SUM(EN359:EN408)</f>
        <v>859000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859000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32</v>
      </c>
      <c r="FV358" s="35">
        <f t="shared" ref="FV358" si="6828">SUM(FV359:FV408)</f>
        <v>32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32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32</v>
      </c>
      <c r="IL358" s="35">
        <f t="shared" si="6893"/>
        <v>32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32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0</v>
      </c>
      <c r="K379" s="62">
        <f t="shared" si="6112"/>
        <v>0</v>
      </c>
      <c r="L379" s="62">
        <f t="shared" si="6113"/>
        <v>0</v>
      </c>
      <c r="M379" s="57" t="e">
        <f t="shared" si="6114"/>
        <v>#DIV/0!</v>
      </c>
      <c r="N379" s="115">
        <f t="shared" si="6115"/>
        <v>0</v>
      </c>
      <c r="O379" s="64">
        <f t="shared" si="6116"/>
        <v>0</v>
      </c>
      <c r="P379" s="64">
        <f t="shared" si="6117"/>
        <v>0</v>
      </c>
      <c r="Q379" s="127" t="e">
        <f t="shared" si="6118"/>
        <v>#DIV/0!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0</v>
      </c>
      <c r="BG379" s="62">
        <f>IFERROR(VLOOKUP($C379,Sales!$BZ$5:$CF$300,3,0),0)</f>
        <v>0</v>
      </c>
      <c r="BH379" s="62">
        <f>IFERROR(VLOOKUP($C379,Waste!$BZ$5:$CF$200,3,0),0)</f>
        <v>0</v>
      </c>
      <c r="BI379" s="63" t="e">
        <f t="shared" si="6129"/>
        <v>#DIV/0!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0</v>
      </c>
      <c r="EN379" s="64">
        <f t="shared" si="6152"/>
        <v>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0</v>
      </c>
      <c r="FV379" s="64">
        <f t="shared" si="6186"/>
        <v>0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0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0</v>
      </c>
      <c r="IL379" s="64">
        <f t="shared" si="6896"/>
        <v>0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0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114000</v>
      </c>
      <c r="K389" s="62">
        <f t="shared" si="6930"/>
        <v>6</v>
      </c>
      <c r="L389" s="62">
        <f t="shared" si="6931"/>
        <v>0</v>
      </c>
      <c r="M389" s="57">
        <f t="shared" si="6932"/>
        <v>0</v>
      </c>
      <c r="N389" s="115">
        <f t="shared" si="6933"/>
        <v>114000</v>
      </c>
      <c r="O389" s="64">
        <f t="shared" si="6934"/>
        <v>6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114000</v>
      </c>
      <c r="BG389" s="62">
        <f>IFERROR(VLOOKUP($C389,Sales!$BZ$5:$CF$300,3,0),0)</f>
        <v>6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114000</v>
      </c>
      <c r="EN389" s="64">
        <f t="shared" si="6970"/>
        <v>114000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114000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6</v>
      </c>
      <c r="FV389" s="64">
        <f t="shared" si="7004"/>
        <v>6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6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6</v>
      </c>
      <c r="IL389" s="64">
        <f t="shared" si="6896"/>
        <v>6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6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84000</v>
      </c>
      <c r="K392" s="62">
        <f t="shared" si="6930"/>
        <v>4</v>
      </c>
      <c r="L392" s="62">
        <f t="shared" si="6931"/>
        <v>0</v>
      </c>
      <c r="M392" s="57">
        <f t="shared" si="6932"/>
        <v>0</v>
      </c>
      <c r="N392" s="115">
        <f t="shared" si="6933"/>
        <v>84000</v>
      </c>
      <c r="O392" s="64">
        <f t="shared" si="6934"/>
        <v>4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84000</v>
      </c>
      <c r="BG392" s="62">
        <f>IFERROR(VLOOKUP($C392,Sales!$BZ$5:$CF$300,3,0),0)</f>
        <v>4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84000</v>
      </c>
      <c r="EN392" s="64">
        <f t="shared" si="6970"/>
        <v>84000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84000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4</v>
      </c>
      <c r="FV392" s="64">
        <f t="shared" si="7004"/>
        <v>4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4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4</v>
      </c>
      <c r="IL392" s="64">
        <f t="shared" si="6896"/>
        <v>4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4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288000</v>
      </c>
      <c r="K395" s="62">
        <f t="shared" si="6930"/>
        <v>9</v>
      </c>
      <c r="L395" s="62">
        <f t="shared" si="6931"/>
        <v>0</v>
      </c>
      <c r="M395" s="57">
        <f t="shared" si="6932"/>
        <v>0</v>
      </c>
      <c r="N395" s="115">
        <f t="shared" si="6933"/>
        <v>288000</v>
      </c>
      <c r="O395" s="64">
        <f t="shared" si="6934"/>
        <v>9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288000</v>
      </c>
      <c r="BG395" s="62">
        <f>IFERROR(VLOOKUP($C395,Sales!$BZ$5:$CF$300,3,0),0)</f>
        <v>9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288000</v>
      </c>
      <c r="EN395" s="64">
        <f t="shared" si="6970"/>
        <v>288000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288000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9</v>
      </c>
      <c r="FV395" s="64">
        <f t="shared" si="7004"/>
        <v>9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9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9</v>
      </c>
      <c r="IL395" s="64">
        <f t="shared" si="6896"/>
        <v>9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9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38000</v>
      </c>
      <c r="K399" s="62">
        <f t="shared" si="6930"/>
        <v>1</v>
      </c>
      <c r="L399" s="62">
        <f t="shared" si="6931"/>
        <v>0</v>
      </c>
      <c r="M399" s="57">
        <f t="shared" si="6932"/>
        <v>0</v>
      </c>
      <c r="N399" s="115">
        <f t="shared" si="6933"/>
        <v>38000</v>
      </c>
      <c r="O399" s="64">
        <f t="shared" si="6934"/>
        <v>1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38000</v>
      </c>
      <c r="BG399" s="62">
        <f>IFERROR(VLOOKUP($C399,Sales!$BZ$5:$CF$300,3,0),0)</f>
        <v>1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38000</v>
      </c>
      <c r="EN399" s="64">
        <f t="shared" si="6970"/>
        <v>38000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38000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1</v>
      </c>
      <c r="FV399" s="64">
        <f t="shared" si="7004"/>
        <v>1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1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1</v>
      </c>
      <c r="IL399" s="64">
        <f t="shared" si="6896"/>
        <v>1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1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39000</v>
      </c>
      <c r="K400" s="62">
        <f t="shared" si="6930"/>
        <v>1</v>
      </c>
      <c r="L400" s="62">
        <f t="shared" si="6931"/>
        <v>0</v>
      </c>
      <c r="M400" s="57">
        <f t="shared" si="6932"/>
        <v>0</v>
      </c>
      <c r="N400" s="115">
        <f t="shared" si="6933"/>
        <v>39000</v>
      </c>
      <c r="O400" s="64">
        <f t="shared" si="6934"/>
        <v>1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39000</v>
      </c>
      <c r="BG400" s="62">
        <f>IFERROR(VLOOKUP($C400,Sales!$BZ$5:$CF$300,3,0),0)</f>
        <v>1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39000</v>
      </c>
      <c r="EN400" s="64">
        <f t="shared" si="6970"/>
        <v>39000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39000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1</v>
      </c>
      <c r="FV400" s="64">
        <f t="shared" si="7004"/>
        <v>1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1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1</v>
      </c>
      <c r="IL400" s="64">
        <f t="shared" si="6896"/>
        <v>1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1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100000</v>
      </c>
      <c r="K401" s="62">
        <f t="shared" si="6930"/>
        <v>4</v>
      </c>
      <c r="L401" s="62">
        <f t="shared" si="6931"/>
        <v>0</v>
      </c>
      <c r="M401" s="57">
        <f t="shared" si="6932"/>
        <v>0</v>
      </c>
      <c r="N401" s="115">
        <f t="shared" si="6933"/>
        <v>100000</v>
      </c>
      <c r="O401" s="64">
        <f t="shared" si="6934"/>
        <v>4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100000</v>
      </c>
      <c r="BG401" s="62">
        <f>IFERROR(VLOOKUP($C401,Sales!$BZ$5:$CF$300,3,0),0)</f>
        <v>4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100000</v>
      </c>
      <c r="EN401" s="64">
        <f t="shared" si="6970"/>
        <v>100000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100000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4</v>
      </c>
      <c r="FV401" s="64">
        <f t="shared" si="7004"/>
        <v>4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4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4</v>
      </c>
      <c r="IL401" s="64">
        <f t="shared" si="6896"/>
        <v>4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4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196000</v>
      </c>
      <c r="K402" s="62">
        <f t="shared" si="6930"/>
        <v>7</v>
      </c>
      <c r="L402" s="62">
        <f t="shared" si="6931"/>
        <v>0</v>
      </c>
      <c r="M402" s="57">
        <f t="shared" si="6932"/>
        <v>0</v>
      </c>
      <c r="N402" s="115">
        <f t="shared" si="6933"/>
        <v>196000</v>
      </c>
      <c r="O402" s="64">
        <f t="shared" si="6934"/>
        <v>7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196000</v>
      </c>
      <c r="BG402" s="62">
        <f>IFERROR(VLOOKUP($C402,Sales!$BZ$5:$CF$300,3,0),0)</f>
        <v>7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196000</v>
      </c>
      <c r="EN402" s="64">
        <f t="shared" si="6970"/>
        <v>196000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196000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7</v>
      </c>
      <c r="FV402" s="64">
        <f t="shared" si="7004"/>
        <v>7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7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7</v>
      </c>
      <c r="IL402" s="64">
        <f t="shared" si="6896"/>
        <v>7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7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0</v>
      </c>
      <c r="K406" s="62">
        <f t="shared" si="6930"/>
        <v>0</v>
      </c>
      <c r="L406" s="62">
        <f t="shared" si="6931"/>
        <v>0</v>
      </c>
      <c r="M406" s="57" t="e">
        <f t="shared" si="6932"/>
        <v>#DIV/0!</v>
      </c>
      <c r="N406" s="115">
        <f t="shared" si="6933"/>
        <v>0</v>
      </c>
      <c r="O406" s="64">
        <f t="shared" si="6934"/>
        <v>0</v>
      </c>
      <c r="P406" s="64">
        <f t="shared" si="6935"/>
        <v>0</v>
      </c>
      <c r="Q406" s="127" t="e">
        <f t="shared" si="6936"/>
        <v>#DIV/0!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0</v>
      </c>
      <c r="EN406" s="64">
        <f t="shared" si="6970"/>
        <v>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0</v>
      </c>
      <c r="FV406" s="64">
        <f t="shared" si="7004"/>
        <v>0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0</v>
      </c>
      <c r="IL406" s="64">
        <f t="shared" si="6896"/>
        <v>0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80000</v>
      </c>
      <c r="K409" s="62">
        <f t="shared" ref="K409" si="7072">SUM(K410:K421)</f>
        <v>4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80000</v>
      </c>
      <c r="O409" s="62">
        <f t="shared" ref="O409" si="7075">SUM(O410:O421)</f>
        <v>4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80000</v>
      </c>
      <c r="BG409" s="62">
        <f t="shared" ref="BG409" si="7109">SUM(BG410:BG421)</f>
        <v>4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80000</v>
      </c>
      <c r="EN409" s="62">
        <f t="shared" ref="EN409" si="7173">SUM(EN410:EN421)</f>
        <v>80000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80000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4</v>
      </c>
      <c r="FV409" s="62">
        <f t="shared" ref="FV409" si="7207">SUM(FV410:FV421)</f>
        <v>4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4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4</v>
      </c>
      <c r="IL409" s="62">
        <f t="shared" si="7272"/>
        <v>4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4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0</v>
      </c>
      <c r="K410" s="62">
        <f t="shared" si="6930"/>
        <v>0</v>
      </c>
      <c r="L410" s="62">
        <f t="shared" si="6931"/>
        <v>0</v>
      </c>
      <c r="M410" s="57" t="e">
        <f t="shared" si="6932"/>
        <v>#DIV/0!</v>
      </c>
      <c r="N410" s="115">
        <f t="shared" si="6933"/>
        <v>0</v>
      </c>
      <c r="O410" s="64">
        <f t="shared" si="6934"/>
        <v>0</v>
      </c>
      <c r="P410" s="64">
        <f t="shared" si="6935"/>
        <v>0</v>
      </c>
      <c r="Q410" s="127" t="e">
        <f t="shared" si="6936"/>
        <v>#DIV/0!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0</v>
      </c>
      <c r="BG410" s="62">
        <f>IFERROR(VLOOKUP($C410,Sales!$BZ$5:$CF$300,3,0),0)</f>
        <v>0</v>
      </c>
      <c r="BH410" s="62">
        <f>IFERROR(VLOOKUP($C410,Waste!$BZ$5:$CF$200,3,0),0)</f>
        <v>0</v>
      </c>
      <c r="BI410" s="63" t="e">
        <f t="shared" si="6947"/>
        <v>#DIV/0!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0</v>
      </c>
      <c r="EN410" s="64">
        <f t="shared" si="6970"/>
        <v>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0</v>
      </c>
      <c r="FV410" s="64">
        <f t="shared" si="7004"/>
        <v>0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0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0</v>
      </c>
      <c r="IL410" s="64">
        <f t="shared" ref="IL410:IL421" si="7275">+FV410+HD410</f>
        <v>0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0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20000</v>
      </c>
      <c r="K412" s="62">
        <f t="shared" si="6930"/>
        <v>1</v>
      </c>
      <c r="L412" s="62">
        <f t="shared" si="6931"/>
        <v>0</v>
      </c>
      <c r="M412" s="57">
        <f t="shared" si="6932"/>
        <v>0</v>
      </c>
      <c r="N412" s="115">
        <f t="shared" si="6933"/>
        <v>20000</v>
      </c>
      <c r="O412" s="64">
        <f t="shared" si="6934"/>
        <v>1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20000</v>
      </c>
      <c r="BG412" s="62">
        <f>IFERROR(VLOOKUP($C412,Sales!$BZ$5:$CF$300,3,0),0)</f>
        <v>1</v>
      </c>
      <c r="BH412" s="62">
        <f>IFERROR(VLOOKUP($C412,Waste!$BZ$5:$CF$200,3,0),0)</f>
        <v>0</v>
      </c>
      <c r="BI412" s="63">
        <f t="shared" si="6947"/>
        <v>0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20000</v>
      </c>
      <c r="EN412" s="64">
        <f t="shared" si="6970"/>
        <v>20000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20000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1</v>
      </c>
      <c r="FV412" s="64">
        <f t="shared" si="7004"/>
        <v>1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1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1</v>
      </c>
      <c r="IL412" s="64">
        <f t="shared" si="7275"/>
        <v>1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1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0</v>
      </c>
      <c r="K417" s="62">
        <f t="shared" si="6930"/>
        <v>0</v>
      </c>
      <c r="L417" s="62">
        <f t="shared" si="6931"/>
        <v>0</v>
      </c>
      <c r="M417" s="57" t="e">
        <f t="shared" si="6932"/>
        <v>#DIV/0!</v>
      </c>
      <c r="N417" s="115">
        <f t="shared" si="6933"/>
        <v>0</v>
      </c>
      <c r="O417" s="64">
        <f t="shared" si="6934"/>
        <v>0</v>
      </c>
      <c r="P417" s="64">
        <f t="shared" si="6935"/>
        <v>0</v>
      </c>
      <c r="Q417" s="127" t="e">
        <f t="shared" si="6936"/>
        <v>#DIV/0!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0</v>
      </c>
      <c r="EN417" s="64">
        <f t="shared" si="6970"/>
        <v>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0</v>
      </c>
      <c r="FV417" s="64">
        <f t="shared" si="7004"/>
        <v>0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0</v>
      </c>
      <c r="IL417" s="64">
        <f t="shared" si="7275"/>
        <v>0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22000</v>
      </c>
      <c r="K418" s="62">
        <f t="shared" si="6930"/>
        <v>1</v>
      </c>
      <c r="L418" s="62">
        <f t="shared" si="6931"/>
        <v>0</v>
      </c>
      <c r="M418" s="57">
        <f t="shared" si="6932"/>
        <v>0</v>
      </c>
      <c r="N418" s="115">
        <f t="shared" si="6933"/>
        <v>22000</v>
      </c>
      <c r="O418" s="64">
        <f t="shared" si="6934"/>
        <v>1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22000</v>
      </c>
      <c r="BG418" s="62">
        <f>IFERROR(VLOOKUP($C418,Sales!$BZ$5:$CF$300,3,0),0)</f>
        <v>1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22000</v>
      </c>
      <c r="EN418" s="64">
        <f t="shared" si="6970"/>
        <v>22000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22000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1</v>
      </c>
      <c r="FV418" s="64">
        <f t="shared" si="7004"/>
        <v>1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1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1</v>
      </c>
      <c r="IL418" s="64">
        <f t="shared" si="7275"/>
        <v>1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1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20000</v>
      </c>
      <c r="K419" s="62">
        <f t="shared" si="6930"/>
        <v>1</v>
      </c>
      <c r="L419" s="62">
        <f t="shared" si="6931"/>
        <v>0</v>
      </c>
      <c r="M419" s="57">
        <f t="shared" si="6932"/>
        <v>0</v>
      </c>
      <c r="N419" s="115">
        <f t="shared" si="6933"/>
        <v>20000</v>
      </c>
      <c r="O419" s="64">
        <f t="shared" si="6934"/>
        <v>1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20000</v>
      </c>
      <c r="BG419" s="62">
        <f>IFERROR(VLOOKUP($C419,Sales!$BZ$5:$CF$300,3,0),0)</f>
        <v>1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20000</v>
      </c>
      <c r="EN419" s="64">
        <f t="shared" si="6970"/>
        <v>20000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20000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1</v>
      </c>
      <c r="FV419" s="64">
        <f t="shared" si="7004"/>
        <v>1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1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1</v>
      </c>
      <c r="IL419" s="64">
        <f t="shared" si="7275"/>
        <v>1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1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18000</v>
      </c>
      <c r="K420" s="62">
        <f t="shared" si="6930"/>
        <v>1</v>
      </c>
      <c r="L420" s="62">
        <f t="shared" si="6931"/>
        <v>0</v>
      </c>
      <c r="M420" s="57">
        <f t="shared" si="6932"/>
        <v>0</v>
      </c>
      <c r="N420" s="115">
        <f t="shared" si="6933"/>
        <v>18000</v>
      </c>
      <c r="O420" s="64">
        <f t="shared" si="6934"/>
        <v>1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18000</v>
      </c>
      <c r="BG420" s="62">
        <f>IFERROR(VLOOKUP($C420,Sales!$BZ$5:$CF$300,3,0),0)</f>
        <v>1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18000</v>
      </c>
      <c r="EN420" s="64">
        <f t="shared" si="6970"/>
        <v>18000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18000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1</v>
      </c>
      <c r="FV420" s="64">
        <f t="shared" si="7004"/>
        <v>1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1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1</v>
      </c>
      <c r="IL420" s="64">
        <f t="shared" si="7275"/>
        <v>1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1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42000</v>
      </c>
      <c r="K422" s="51">
        <f t="shared" ref="K422" si="7309">+K423+K430+K449</f>
        <v>3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42000</v>
      </c>
      <c r="O422" s="51">
        <f t="shared" ref="O422" si="7312">+O423+O430+O449</f>
        <v>3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42000</v>
      </c>
      <c r="BG422" s="51">
        <f t="shared" ref="BG422" si="7346">+BG423+BG430+BG449</f>
        <v>3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42000</v>
      </c>
      <c r="EN422" s="51">
        <f t="shared" ref="EN422" si="7410">+EN423+EN430+EN449</f>
        <v>42000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42000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3</v>
      </c>
      <c r="FV422" s="51">
        <f t="shared" ref="FV422" si="7444">+FV423+FV430+FV449</f>
        <v>3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3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3</v>
      </c>
      <c r="IL422" s="51">
        <f t="shared" si="7509"/>
        <v>3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3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42000</v>
      </c>
      <c r="K430" s="35">
        <f t="shared" ref="K430" si="7924">SUM(K431:K448)</f>
        <v>3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42000</v>
      </c>
      <c r="O430" s="35">
        <f t="shared" ref="O430" si="7927">SUM(O431:O448)</f>
        <v>3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42000</v>
      </c>
      <c r="BG430" s="35">
        <f t="shared" ref="BG430" si="7961">SUM(BG431:BG448)</f>
        <v>3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42000</v>
      </c>
      <c r="EN430" s="35">
        <f t="shared" ref="EN430" si="8025">SUM(EN431:EN448)</f>
        <v>42000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42000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3</v>
      </c>
      <c r="FV430" s="35">
        <f t="shared" ref="FV430" si="8059">SUM(FV431:FV448)</f>
        <v>3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3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3</v>
      </c>
      <c r="IL430" s="35">
        <f t="shared" si="8124"/>
        <v>3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3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42000</v>
      </c>
      <c r="K434" s="62">
        <f t="shared" si="6930"/>
        <v>3</v>
      </c>
      <c r="L434" s="62">
        <f t="shared" si="6931"/>
        <v>0</v>
      </c>
      <c r="M434" s="57">
        <f t="shared" si="6932"/>
        <v>0</v>
      </c>
      <c r="N434" s="115">
        <f t="shared" si="6933"/>
        <v>42000</v>
      </c>
      <c r="O434" s="64">
        <f t="shared" si="6934"/>
        <v>3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42000</v>
      </c>
      <c r="BG434" s="62">
        <f>IFERROR(VLOOKUP($C434,Sales!$BZ$5:$CF$300,3,0),0)</f>
        <v>3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42000</v>
      </c>
      <c r="EN434" s="64">
        <f t="shared" si="6970"/>
        <v>42000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42000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3</v>
      </c>
      <c r="FV434" s="64">
        <f t="shared" si="7004"/>
        <v>3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3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3</v>
      </c>
      <c r="IL434" s="64">
        <f t="shared" si="8127"/>
        <v>3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3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12049000</v>
      </c>
      <c r="K478" s="147">
        <f>+K7+K158+K181+K347+K357+K422</f>
        <v>381</v>
      </c>
      <c r="L478" s="147">
        <f>+L7+L158+L181+L347+L357+L422</f>
        <v>69</v>
      </c>
      <c r="M478" s="163">
        <f t="shared" ref="M478" si="9045">L478/K478</f>
        <v>0.18110236220472442</v>
      </c>
      <c r="N478" s="160">
        <f>+N7+N158+N181+N347+N357+N422</f>
        <v>12049000</v>
      </c>
      <c r="O478" s="147">
        <f>+O7+O158+O181+O347+O357+O422</f>
        <v>381</v>
      </c>
      <c r="P478" s="147">
        <f>+P7+P158+P181+P347+P357+P422</f>
        <v>69</v>
      </c>
      <c r="Q478" s="161">
        <f t="shared" ref="Q478" si="9046">P478/O478</f>
        <v>0.18110236220472442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12049000</v>
      </c>
      <c r="BG478" s="147">
        <f>+BG7+BG158+BG181+BG347+BG357+BG422</f>
        <v>381</v>
      </c>
      <c r="BH478" s="147">
        <f>+BH7+BH158+BH181+BH347+BH357+BH422</f>
        <v>69</v>
      </c>
      <c r="BI478" s="164">
        <f t="shared" ref="BI478" si="9057">BH478/BG478</f>
        <v>0.18110236220472442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12049000</v>
      </c>
      <c r="EN478" s="166">
        <f t="shared" si="9078"/>
        <v>12049000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12049000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381</v>
      </c>
      <c r="FV478" s="166">
        <f t="shared" si="9079"/>
        <v>381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381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69</v>
      </c>
      <c r="HD478" s="166">
        <f t="shared" si="9080"/>
        <v>69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69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450</v>
      </c>
      <c r="IL478" s="166">
        <f t="shared" si="9081"/>
        <v>450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450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381</v>
      </c>
      <c r="L485" s="208">
        <f>L486+L491+L492+L498+L499+L502</f>
        <v>69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381</v>
      </c>
      <c r="P485" s="208">
        <f t="shared" si="9183"/>
        <v>69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381</v>
      </c>
      <c r="BH485" s="208">
        <f t="shared" si="9205"/>
        <v>69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0.46850361025811271</v>
      </c>
      <c r="K486" s="214">
        <f>SUM(K487:K490)</f>
        <v>256</v>
      </c>
      <c r="L486" s="214">
        <f>SUM(L487:L490)</f>
        <v>69</v>
      </c>
      <c r="M486" s="215"/>
      <c r="N486" s="213">
        <f t="shared" ref="N486:P486" si="9246">SUM(N487:N490)</f>
        <v>0.46850361025811271</v>
      </c>
      <c r="O486" s="214">
        <f t="shared" si="9246"/>
        <v>256</v>
      </c>
      <c r="P486" s="214">
        <f t="shared" si="9246"/>
        <v>69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0.46850361025811271</v>
      </c>
      <c r="BG486" s="214">
        <f t="shared" si="9257"/>
        <v>256</v>
      </c>
      <c r="BH486" s="214">
        <f t="shared" si="9257"/>
        <v>69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0.2818491161092207</v>
      </c>
      <c r="K487" s="217">
        <f>K8</f>
        <v>151</v>
      </c>
      <c r="L487" s="217">
        <f>L8</f>
        <v>60</v>
      </c>
      <c r="M487" s="215"/>
      <c r="N487" s="215">
        <f t="shared" ref="N487" si="9278">N8/N478</f>
        <v>0.2818491161092207</v>
      </c>
      <c r="O487" s="217">
        <f t="shared" ref="O487:P487" si="9279">O8</f>
        <v>151</v>
      </c>
      <c r="P487" s="217">
        <f t="shared" si="9279"/>
        <v>60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0.2818491161092207</v>
      </c>
      <c r="BG487" s="217">
        <f t="shared" ref="BG487:BH487" si="9301">BG8</f>
        <v>151</v>
      </c>
      <c r="BH487" s="217">
        <f t="shared" si="9301"/>
        <v>60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0.15644451821727945</v>
      </c>
      <c r="K488" s="217">
        <f>K108</f>
        <v>92</v>
      </c>
      <c r="L488" s="217">
        <f>L108</f>
        <v>9</v>
      </c>
      <c r="M488" s="215"/>
      <c r="N488" s="215">
        <f t="shared" ref="N488" si="9342">N108/N478</f>
        <v>0.15644451821727945</v>
      </c>
      <c r="O488" s="217">
        <f t="shared" ref="O488:P488" si="9343">O108</f>
        <v>92</v>
      </c>
      <c r="P488" s="217">
        <f t="shared" si="9343"/>
        <v>9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0.15644451821727945</v>
      </c>
      <c r="BG488" s="217">
        <f t="shared" ref="BG488:BH488" si="9365">BG108</f>
        <v>92</v>
      </c>
      <c r="BH488" s="217">
        <f t="shared" si="9365"/>
        <v>9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3.0209975931612582E-2</v>
      </c>
      <c r="K490" s="217">
        <f>K144</f>
        <v>13</v>
      </c>
      <c r="L490" s="217">
        <f>L144</f>
        <v>0</v>
      </c>
      <c r="M490" s="215"/>
      <c r="N490" s="215">
        <f t="shared" ref="N490" si="9470">N144/N478</f>
        <v>3.0209975931612582E-2</v>
      </c>
      <c r="O490" s="217">
        <f t="shared" ref="O490:P490" si="9471">O144</f>
        <v>13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3.0209975931612582E-2</v>
      </c>
      <c r="BG490" s="217">
        <f t="shared" ref="BG490:BH490" si="9493">BG144</f>
        <v>13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2.3902398539297869E-2</v>
      </c>
      <c r="K491" s="217">
        <f>K158</f>
        <v>9</v>
      </c>
      <c r="L491" s="217">
        <f>L158</f>
        <v>0</v>
      </c>
      <c r="M491" s="215"/>
      <c r="N491" s="213">
        <f t="shared" ref="N491" si="9534">N158/N478</f>
        <v>2.3902398539297869E-2</v>
      </c>
      <c r="O491" s="217">
        <f t="shared" ref="O491:P491" si="9535">O158</f>
        <v>9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2.3902398539297869E-2</v>
      </c>
      <c r="BG491" s="217">
        <f t="shared" ref="BG491:BH491" si="9557">BG158</f>
        <v>9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0.42617644617810607</v>
      </c>
      <c r="K492" s="217">
        <f>K181</f>
        <v>77</v>
      </c>
      <c r="L492" s="217">
        <f>L181</f>
        <v>0</v>
      </c>
      <c r="M492" s="215"/>
      <c r="N492" s="213">
        <f t="shared" ref="N492" si="9598">SUM(N493:N497)</f>
        <v>0.42617644617810607</v>
      </c>
      <c r="O492" s="217">
        <f t="shared" ref="O492:P492" si="9599">O181</f>
        <v>77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0.42617644617810607</v>
      </c>
      <c r="BG492" s="217">
        <f t="shared" ref="BG492:BH492" si="9621">BG181</f>
        <v>77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2.1578554236866131E-2</v>
      </c>
      <c r="K493" s="217">
        <f>K182</f>
        <v>1</v>
      </c>
      <c r="L493" s="217">
        <f>L182</f>
        <v>0</v>
      </c>
      <c r="M493" s="215"/>
      <c r="N493" s="220">
        <f t="shared" ref="N493" si="9662">N182/N478</f>
        <v>2.1578554236866131E-2</v>
      </c>
      <c r="O493" s="217">
        <f t="shared" ref="O493:P493" si="9663">O182</f>
        <v>1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2.1578554236866131E-2</v>
      </c>
      <c r="BG493" s="217">
        <f t="shared" ref="BG493:BH493" si="9685">BG182</f>
        <v>1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6.6478545937422195E-2</v>
      </c>
      <c r="K494" s="217">
        <f>K243</f>
        <v>18</v>
      </c>
      <c r="L494" s="217">
        <f>L243</f>
        <v>0</v>
      </c>
      <c r="M494" s="215"/>
      <c r="N494" s="220">
        <f t="shared" ref="N494" si="9726">N243/N478</f>
        <v>6.6478545937422195E-2</v>
      </c>
      <c r="O494" s="217">
        <f t="shared" ref="O494:P494" si="9727">O243</f>
        <v>18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6.6478545937422195E-2</v>
      </c>
      <c r="BG494" s="217">
        <f t="shared" ref="BG494:BH494" si="9749">BG243</f>
        <v>18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0.1331230807535895</v>
      </c>
      <c r="K495" s="217">
        <f>K269</f>
        <v>41</v>
      </c>
      <c r="L495" s="217">
        <f>L269</f>
        <v>0</v>
      </c>
      <c r="M495" s="215"/>
      <c r="N495" s="220">
        <f t="shared" ref="N495" si="9790">N269/N478</f>
        <v>0.1331230807535895</v>
      </c>
      <c r="O495" s="217">
        <f t="shared" ref="O495:P495" si="9791">O269</f>
        <v>41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0.1331230807535895</v>
      </c>
      <c r="BG495" s="217">
        <f t="shared" ref="BG495:BH495" si="9813">BG269</f>
        <v>41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0.20499626525022824</v>
      </c>
      <c r="K497" s="217">
        <f>K307</f>
        <v>17</v>
      </c>
      <c r="L497" s="217">
        <f>L307</f>
        <v>0</v>
      </c>
      <c r="M497" s="215"/>
      <c r="N497" s="220">
        <f t="shared" ref="N497" si="9918">N307/N478</f>
        <v>0.20499626525022824</v>
      </c>
      <c r="O497" s="217">
        <f t="shared" ref="O497:P497" si="9919">O307</f>
        <v>17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0.20499626525022824</v>
      </c>
      <c r="BG497" s="217">
        <f t="shared" ref="BG497:BH497" si="9941">BG307</f>
        <v>17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7.7931778570835761E-2</v>
      </c>
      <c r="K499" s="217">
        <f>K357</f>
        <v>36</v>
      </c>
      <c r="L499" s="217">
        <f>L357</f>
        <v>0</v>
      </c>
      <c r="M499" s="215"/>
      <c r="N499" s="222">
        <f t="shared" ref="N499" si="10046">SUM(N500:N501)</f>
        <v>7.7931778570835761E-2</v>
      </c>
      <c r="O499" s="217">
        <f t="shared" ref="O499:P499" si="10047">O357</f>
        <v>36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7.7931778570835761E-2</v>
      </c>
      <c r="BG499" s="217">
        <f t="shared" ref="BG499:BH499" si="10069">BG357</f>
        <v>36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7.1292223421030795E-2</v>
      </c>
      <c r="K500" s="217">
        <f>K358</f>
        <v>32</v>
      </c>
      <c r="L500" s="217">
        <f>L358</f>
        <v>0</v>
      </c>
      <c r="M500" s="215"/>
      <c r="N500" s="220">
        <f t="shared" ref="N500" si="10110">N358/N478</f>
        <v>7.1292223421030795E-2</v>
      </c>
      <c r="O500" s="217">
        <f t="shared" ref="O500:P500" si="10111">O358</f>
        <v>32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7.1292223421030795E-2</v>
      </c>
      <c r="BG500" s="217">
        <f t="shared" ref="BG500:BH500" si="10133">BG358</f>
        <v>32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6.6395551498049628E-3</v>
      </c>
      <c r="K501" s="217">
        <f>K409</f>
        <v>4</v>
      </c>
      <c r="L501" s="217">
        <f>L409</f>
        <v>0</v>
      </c>
      <c r="M501" s="215"/>
      <c r="N501" s="220">
        <f t="shared" ref="N501" si="10174">N409/N478</f>
        <v>6.6395551498049628E-3</v>
      </c>
      <c r="O501" s="217">
        <f t="shared" ref="O501:P501" si="10175">O409</f>
        <v>4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6.6395551498049628E-3</v>
      </c>
      <c r="BG501" s="217">
        <f t="shared" ref="BG501:BH501" si="10197">BG409</f>
        <v>4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3.4857664536476055E-3</v>
      </c>
      <c r="K502" s="217">
        <f>K422</f>
        <v>3</v>
      </c>
      <c r="L502" s="217">
        <f>L422</f>
        <v>0</v>
      </c>
      <c r="M502" s="215"/>
      <c r="N502" s="222">
        <f t="shared" ref="N502" si="10239">SUM(N503:N505)</f>
        <v>3.4857664536476055E-3</v>
      </c>
      <c r="O502" s="217">
        <f t="shared" ref="O502:P502" si="10240">O422</f>
        <v>3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3.4857664536476055E-3</v>
      </c>
      <c r="BG502" s="217">
        <f t="shared" ref="BG502:BH502" si="10262">BG422</f>
        <v>3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3.4857664536476055E-3</v>
      </c>
      <c r="K504" s="217">
        <f>K430</f>
        <v>3</v>
      </c>
      <c r="L504" s="217">
        <f>L430</f>
        <v>0</v>
      </c>
      <c r="M504" s="215"/>
      <c r="N504" s="220">
        <f t="shared" ref="N504" si="10367">N430/N478</f>
        <v>3.4857664536476055E-3</v>
      </c>
      <c r="O504" s="217">
        <f t="shared" ref="O504:P504" si="10368">O430</f>
        <v>3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3.4857664536476055E-3</v>
      </c>
      <c r="BG504" s="217">
        <f t="shared" ref="BG504:BH504" si="10390">BG430</f>
        <v>3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5</v>
      </c>
      <c r="L508" s="196">
        <f t="shared" ref="L508" si="10528">L103</f>
        <v>3</v>
      </c>
      <c r="M508" s="196"/>
      <c r="N508" s="196"/>
      <c r="O508" s="196">
        <f t="shared" ref="O508:P508" si="10529">O103</f>
        <v>5</v>
      </c>
      <c r="P508" s="196">
        <f t="shared" si="10529"/>
        <v>3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5</v>
      </c>
      <c r="BH508" s="196">
        <f t="shared" si="10540"/>
        <v>3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5</v>
      </c>
      <c r="L509" s="196">
        <f t="shared" ref="L509" si="10561">L104</f>
        <v>3</v>
      </c>
      <c r="M509" s="196"/>
      <c r="N509" s="196"/>
      <c r="O509" s="196">
        <f t="shared" ref="O509:P509" si="10562">O104</f>
        <v>5</v>
      </c>
      <c r="P509" s="196">
        <f t="shared" si="10562"/>
        <v>3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5</v>
      </c>
      <c r="BH509" s="196">
        <f t="shared" si="10573"/>
        <v>3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2</v>
      </c>
      <c r="L510" s="196">
        <f t="shared" ref="L510" si="10595">L105</f>
        <v>6</v>
      </c>
      <c r="M510" s="196"/>
      <c r="N510" s="196"/>
      <c r="O510" s="196">
        <f t="shared" ref="O510:P510" si="10596">O105</f>
        <v>2</v>
      </c>
      <c r="P510" s="196">
        <f t="shared" si="10596"/>
        <v>6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2</v>
      </c>
      <c r="BH510" s="196">
        <f t="shared" si="10607"/>
        <v>6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1</v>
      </c>
      <c r="L511" s="196">
        <f t="shared" ref="L511" si="10628">L106</f>
        <v>7</v>
      </c>
      <c r="M511" s="196"/>
      <c r="N511" s="196"/>
      <c r="O511" s="196">
        <f t="shared" ref="O511:P511" si="10629">O106</f>
        <v>1</v>
      </c>
      <c r="P511" s="196">
        <f t="shared" si="10629"/>
        <v>7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1</v>
      </c>
      <c r="BH511" s="196">
        <f t="shared" si="10640"/>
        <v>7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5</v>
      </c>
      <c r="L512" s="196">
        <f t="shared" ref="L512" si="10661">L110</f>
        <v>3</v>
      </c>
      <c r="M512" s="196"/>
      <c r="N512" s="196"/>
      <c r="O512" s="196">
        <f t="shared" ref="O512:P512" si="10662">O110</f>
        <v>5</v>
      </c>
      <c r="P512" s="196">
        <f t="shared" si="10662"/>
        <v>3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5</v>
      </c>
      <c r="BH512" s="196">
        <f t="shared" si="10673"/>
        <v>3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0</v>
      </c>
      <c r="L513" s="196">
        <f t="shared" ref="L513" si="10694">L111</f>
        <v>0</v>
      </c>
      <c r="M513" s="196"/>
      <c r="N513" s="196"/>
      <c r="O513" s="196">
        <f t="shared" ref="O513:P513" si="10695">O111</f>
        <v>0</v>
      </c>
      <c r="P513" s="196">
        <f t="shared" si="10695"/>
        <v>0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0</v>
      </c>
      <c r="BH513" s="196">
        <f t="shared" si="10706"/>
        <v>0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4</v>
      </c>
      <c r="L517" s="202">
        <f t="shared" ref="L517" si="10827">L251</f>
        <v>0</v>
      </c>
      <c r="M517" s="202"/>
      <c r="N517" s="202"/>
      <c r="O517" s="202">
        <f t="shared" ref="O517:P517" si="10828">O251</f>
        <v>4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4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2017-09-11T09:47:36Z</dcterms:modified>
</cp:coreProperties>
</file>