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J235" i="2" s="1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O131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FU131" i="2" l="1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IK48" i="2" s="1"/>
  <c r="M50" i="2"/>
  <c r="Q50" i="2" s="1"/>
  <c r="HC50" i="2"/>
  <c r="P50" i="2"/>
  <c r="M49" i="2"/>
  <c r="Q49" i="2" s="1"/>
  <c r="P49" i="2"/>
  <c r="HC49" i="2"/>
  <c r="N48" i="2"/>
  <c r="EM48" i="2"/>
  <c r="IK18" i="2" l="1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EL232" i="2" s="1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IK19" i="2" s="1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IK47" i="2" s="1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DL506" i="2" l="1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AC478" i="2" l="1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IL357" i="2" s="1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J504" i="2" l="1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<sst xmlns="http://schemas.openxmlformats.org/spreadsheetml/2006/main" count="1338" uniqueCount="568">
  <si>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</si>
  <si>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</si>
  <si>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</si>
  <si>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</si>
  <si>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</si>
  <si>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</si>
  <si>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</si>
  <si>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</si>
  <si>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</si>
  <si>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</si>
  <si>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</si>
  <si>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</si>
  <si>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</si>
  <si>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</si>
  <si>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</si>
  <si>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</si>
  <si>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</si>
  <si>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</si>
  <si>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</si>
  <si>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</si>
  <si>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</si>
  <si>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</si>
  <si>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</si>
  <si>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</si>
  <si>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</si>
  <si>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</si>
  <si>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</si>
  <si>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</si>
  <si>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</si>
  <si>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</si>
  <si>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</si>
  <si>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</si>
  <si>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</si>
  <si>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</si>
  <si>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</si>
  <si>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</si>
  <si>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</si>
  <si>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</si>
  <si>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</si>
  <si>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</si>
  <si>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</si>
  <si>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</si>
  <si>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</si>
  <si>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</si>
  <si>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</si>
  <si>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</si>
  <si>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</si>
  <si>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</si>
  <si>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</si>
  <si>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</si>
  <si>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</si>
  <si>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</si>
  <si>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</si>
  <si>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</si>
  <si>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</si>
  <si>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</si>
  <si>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</si>
  <si>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</si>
  <si>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</si>
  <si>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</si>
  <si>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</si>
  <si>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</si>
  <si>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</si>
  <si>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</si>
  <si>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</si>
  <si>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</si>
  <si>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</si>
  <si>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</si>
  <si>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</si>
  <si>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</si>
  <si>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</si>
  <si>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</si>
  <si>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</si>
  <si>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</si>
  <si>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</si>
  <si>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</si>
  <si>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</si>
  <si>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</si>
  <si>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</si>
  <si>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</si>
  <si>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</si>
  <si>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</si>
  <si>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</si>
  <si>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</si>
  <si>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</si>
  <si>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</si>
  <si>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</si>
  <si>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</si>
  <si>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</si>
  <si>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</si>
  <si>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</si>
  <si>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</si>
  <si>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</si>
  <si>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</si>
  <si>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</si>
  <si>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</si>
  <si>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</si>
  <si>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</si>
  <si>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</si>
  <si>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</si>
  <si>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</si>
  <si>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</si>
  <si>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</si>
  <si>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</si>
  <si>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</si>
  <si>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</si>
  <si>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</si>
  <si>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</si>
  <si>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</si>
  <si>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</si>
  <si>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</si>
  <si>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</si>
  <si>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</si>
  <si>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</si>
  <si>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</si>
  <si>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</si>
  <si>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</si>
  <si>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</si>
  <si>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</si>
  <si>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</si>
  <si>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</si>
  <si>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</si>
  <si>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</si>
  <si>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</si>
  <si>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</si>
  <si>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</si>
  <si>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</si>
  <si>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</si>
  <si>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</si>
  <si>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</si>
  <si>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</si>
  <si>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</si>
  <si>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</si>
  <si>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</si>
  <si>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</si>
  <si>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</si>
  <si>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</si>
  <si>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</si>
  <si>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</si>
  <si>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</si>
  <si>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</si>
  <si>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</si>
  <si>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</si>
  <si>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</si>
  <si>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</si>
  <si>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</si>
  <si>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</si>
  <si>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</si>
  <si>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</si>
  <si>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</si>
  <si>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</si>
  <si>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</si>
  <si>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</si>
  <si>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</si>
  <si>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</si>
  <si>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</si>
  <si>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</si>
  <si>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</si>
  <si>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</si>
  <si>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</si>
  <si>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</si>
  <si>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</si>
  <si>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</si>
  <si>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</si>
  <si>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</si>
  <si>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</si>
  <si>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</si>
  <si>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</si>
  <si>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</si>
  <si>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</si>
  <si>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</si>
  <si>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</si>
  <si>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</si>
  <si>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</si>
  <si>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</si>
  <si>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</si>
  <si>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</si>
  <si>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</si>
  <si>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</si>
  <si>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</si>
  <si>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</si>
  <si>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</si>
  <si>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</si>
  <si>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</si>
  <si>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</si>
  <si>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</si>
  <si>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</si>
  <si>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</si>
  <si>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</si>
  <si>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</si>
  <si>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</si>
  <si>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</si>
  <si>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</si>
  <si>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</si>
  <si>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</si>
  <si>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</si>
  <si>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</si>
  <si>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</si>
  <si>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</si>
  <si>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</si>
  <si>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</si>
  <si>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</si>
  <si>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</si>
  <si>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</si>
  <si>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</si>
  <si>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</si>
  <si>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</si>
  <si>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</si>
  <si>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</si>
  <si>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</si>
  <si>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</si>
  <si>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</si>
  <si>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</si>
  <si>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</si>
  <si>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</si>
  <si>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</si>
  <si>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</si>
  <si>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</si>
  <si>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</si>
  <si>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</si>
  <si>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</si>
  <si>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</si>
  <si>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</si>
  <si>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</si>
  <si>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</si>
  <si>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</si>
  <si>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</si>
  <si>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</si>
  <si>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</si>
  <si>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</si>
  <si>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</si>
  <si>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</si>
  <si>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</si>
  <si>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</si>
  <si>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</si>
  <si>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</si>
  <si>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</si>
  <si>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</si>
  <si>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</si>
  <si>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</si>
  <si>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</si>
  <si>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</si>
  <si>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</si>
  <si>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</si>
  <si>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</si>
  <si>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</si>
  <si>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</si>
  <si>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</si>
  <si>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</si>
  <si>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</si>
  <si>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</si>
  <si>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</si>
  <si>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</si>
  <si>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</si>
  <si>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</si>
  <si>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</si>
  <si>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</si>
  <si>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</si>
  <si>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</si>
  <si>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</si>
  <si>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</si>
  <si>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</si>
  <si>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</si>
  <si>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</si>
  <si>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</si>
  <si>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</si>
  <si>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</si>
  <si>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</si>
  <si>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</si>
  <si>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</si>
  <si>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</si>
  <si>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</si>
  <si>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</si>
  <si>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</si>
  <si>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</si>
  <si>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</si>
  <si>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</si>
  <si>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</si>
  <si>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</si>
  <si>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</si>
  <si>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</si>
  <si>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</si>
  <si>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</si>
  <si>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</si>
  <si>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</si>
  <si>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</si>
  <si>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</si>
  <si>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</si>
  <si>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</si>
  <si>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</si>
  <si>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</si>
  <si>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</si>
  <si>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</si>
  <si>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</si>
  <si>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</si>
  <si>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</si>
  <si>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</si>
  <si>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</si>
  <si>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</si>
  <si>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</si>
  <si>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</si>
  <si>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</si>
  <si>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</si>
  <si>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</si>
  <si>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</si>
  <si>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</si>
  <si>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</si>
  <si>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</si>
  <si>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</si>
  <si>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</si>
  <si>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</si>
  <si>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</si>
  <si>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</si>
  <si>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</si>
  <si>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</si>
  <si>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</si>
  <si>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</si>
  <si>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</si>
  <si>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</si>
  <si>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</si>
  <si>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</si>
  <si>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</si>
  <si>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</si>
  <si>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</si>
  <si>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</si>
  <si>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</si>
  <si>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</si>
  <si>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</si>
  <si>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</si>
  <si>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</si>
  <si>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</si>
  <si>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</si>
  <si>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</si>
  <si>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</si>
  <si>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</si>
  <si>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</si>
  <si>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</si>
  <si>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</si>
  <si>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</si>
  <si>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</si>
  <si>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</si>
  <si>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</si>
  <si>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</si>
  <si>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</si>
  <si>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</si>
  <si>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</si>
  <si>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</si>
  <si>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</si>
  <si>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</si>
  <si>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</si>
  <si>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</si>
  <si>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</si>
  <si>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</si>
  <si>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</si>
  <si>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</si>
  <si>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</si>
  <si>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</si>
  <si>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</si>
  <si>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</si>
  <si>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</si>
  <si>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</si>
  <si>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</si>
  <si>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</si>
  <si>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</si>
  <si>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</si>
  <si>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</si>
  <si>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</si>
  <si>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</si>
  <si>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</si>
  <si>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</si>
  <si>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</si>
  <si>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</si>
  <si>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</si>
  <si>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</si>
  <si>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</si>
  <si>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</si>
  <si>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</si>
  <si>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</si>
  <si>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</si>
  <si>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</si>
  <si>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</si>
  <si>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</si>
  <si>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</si>
  <si>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</si>
  <si>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</si>
  <si>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</si>
  <si>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</si>
  <si>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</si>
  <si>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</si>
  <si>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</si>
  <si>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</si>
  <si>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</si>
  <si>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</si>
  <si>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</si>
  <si>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</si>
  <si>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</si>
  <si>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</si>
  <si>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</si>
  <si>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</si>
  <si>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</si>
  <si>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</si>
  <si>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</si>
  <si>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</si>
  <si>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</si>
  <si>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</si>
  <si>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</si>
  <si>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</si>
  <si>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</si>
  <si>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</si>
  <si>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</si>
  <si>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</si>
  <si>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</si>
  <si>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</si>
  <si>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</si>
  <si>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</si>
  <si>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</si>
  <si>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</si>
  <si>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</si>
  <si>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</si>
  <si>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</si>
  <si>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</si>
  <si>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</si>
  <si>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</si>
  <si>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</si>
  <si>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</si>
  <si>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</si>
  <si>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</si>
  <si>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</si>
  <si>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</si>
  <si>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</si>
  <si>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</si>
  <si>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</si>
  <si>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</si>
  <si>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</si>
  <si>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</si>
  <si>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</si>
  <si>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</si>
  <si>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</si>
  <si>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</si>
  <si>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</si>
  <si>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</si>
  <si>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</si>
  <si>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</si>
  <si>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</si>
  <si>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</si>
  <si>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</si>
  <si>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</si>
  <si>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</si>
  <si>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</si>
  <si>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</si>
  <si>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</si>
  <si>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</si>
  <si>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</si>
  <si>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</si>
  <si>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</si>
  <si>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</si>
  <si>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</si>
  <si>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</si>
  <si>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</si>
  <si>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</si>
  <si>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</si>
  <si>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</si>
  <si>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</si>
  <si>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</si>
  <si>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</si>
  <si>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</si>
  <si>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</si>
  <si>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</si>
  <si>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</si>
  <si>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</si>
  <si>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</si>
  <si>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</si>
  <si>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</si>
  <si>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</si>
  <si>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</si>
  <si>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</si>
  <si>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</si>
  <si>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</si>
  <si>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</si>
  <si>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</si>
  <si>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</si>
  <si>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</si>
  <si>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</si>
  <si>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</si>
  <si>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</si>
  <si>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</si>
  <si>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</si>
  <si>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</si>
  <si>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</si>
  <si>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</si>
  <si>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</si>
  <si>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</si>
  <si>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</si>
  <si>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</si>
  <si>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</si>
  <si>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</si>
  <si>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</si>
  <si>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</si>
  <si>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</si>
  <si>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</si>
  <si>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</si>
  <si>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</si>
  <si>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</si>
  <si>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</si>
  <si>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</si>
  <si>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</si>
  <si>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</si>
  <si>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</si>
  <si>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</si>
  <si>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</si>
  <si>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</si>
  <si>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</si>
  <si>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</si>
  <si>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</si>
  <si>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</si>
  <si>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</si>
  <si>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</si>
  <si>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</si>
  <si>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</si>
  <si>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</si>
  <si>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</si>
  <si>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</si>
  <si>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</si>
  <si>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</si>
  <si>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</si>
  <si>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</si>
  <si>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</si>
  <si>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</si>
  <si>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</si>
  <si>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</si>
  <si>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</si>
  <si>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</si>
  <si>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</si>
  <si>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</si>
  <si>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</si>
  <si>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</si>
  <si>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</si>
  <si>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</si>
  <si>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</si>
  <si>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</si>
  <si>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</si>
  <si>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</si>
  <si>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</si>
  <si>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</si>
  <si>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</si>
  <si>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</si>
  <si>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</si>
  <si>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</si>
  <si>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</si>
  <si>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</si>
  <si>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</si>
  <si>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</si>
  <si>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</si>
  <si>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</si>
  <si>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C Blackforest</t>
  </si>
  <si>
    <t>C Chantilly</t>
  </si>
  <si>
    <t>C Macha Macha</t>
  </si>
  <si>
    <t>C Tiramisu</t>
  </si>
  <si>
    <t>C Fraisier Pistachio</t>
  </si>
  <si>
    <t>R Hai!Cheese</t>
  </si>
  <si>
    <t>Hai!Cheese</t>
  </si>
  <si>
    <t>SR Honey Marble</t>
  </si>
  <si>
    <t>SR Parmesan Cheese</t>
  </si>
  <si>
    <t>Jam Biofresh 29g</t>
  </si>
  <si>
    <t>M2 MC Scarlet Snow</t>
  </si>
  <si>
    <t>M5 MC Tropical Emerald</t>
  </si>
  <si>
    <t>M4 MC Green Tea Apricot</t>
  </si>
  <si>
    <t>M7 Hana Kisses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</si>
</sst>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2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  <xf numFmtId="164" fontId="0" fillId="8" borderId="15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" activePane="bottomRight" state="frozen"/>
      <selection pane="topRight" activeCell="H1" sqref="H1"/>
      <selection pane="bottomLeft" activeCell="A5" sqref="A5"/>
      <selection pane="bottomRight" activeCell="BZ5" sqref="BZ5:CF122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40</v>
      </c>
      <c r="CC5" s="184">
        <v>28000</v>
      </c>
      <c r="CD5" s="184">
        <v>1120000</v>
      </c>
      <c r="CE5" s="184">
        <v>0</v>
      </c>
      <c r="CF5" s="184">
        <v>1120000</v>
      </c>
    </row>
    <row r="6" spans="1:224" x14ac:dyDescent="0.2">
      <c r="BZ6" s="181">
        <v>1500002</v>
      </c>
      <c r="CA6" s="182" t="s">
        <v>41</v>
      </c>
      <c r="CB6" s="183">
        <v>19</v>
      </c>
      <c r="CC6" s="184">
        <v>19000</v>
      </c>
      <c r="CD6" s="184">
        <v>361000</v>
      </c>
      <c r="CE6" s="184">
        <v>0</v>
      </c>
      <c r="CF6" s="184">
        <v>361000</v>
      </c>
    </row>
    <row r="7" spans="1:224" x14ac:dyDescent="0.2">
      <c r="BZ7" s="181">
        <v>1500003</v>
      </c>
      <c r="CA7" s="182" t="s">
        <v>42</v>
      </c>
      <c r="CB7" s="183">
        <v>20</v>
      </c>
      <c r="CC7" s="184">
        <v>24000</v>
      </c>
      <c r="CD7" s="184">
        <v>480000</v>
      </c>
      <c r="CE7" s="184">
        <v>0</v>
      </c>
      <c r="CF7" s="184">
        <v>480000</v>
      </c>
    </row>
    <row r="8" spans="1:224" x14ac:dyDescent="0.2">
      <c r="BZ8" s="181">
        <v>1500004</v>
      </c>
      <c r="CA8" s="182" t="s">
        <v>43</v>
      </c>
      <c r="CB8" s="183">
        <v>39</v>
      </c>
      <c r="CC8" s="184">
        <v>28000</v>
      </c>
      <c r="CD8" s="184">
        <v>1092000</v>
      </c>
      <c r="CE8" s="184">
        <v>0</v>
      </c>
      <c r="CF8" s="184">
        <v>1092000</v>
      </c>
    </row>
    <row r="9" spans="1:224" ht="22.5" x14ac:dyDescent="0.2">
      <c r="BZ9" s="181">
        <v>1500005</v>
      </c>
      <c r="CA9" s="182" t="s">
        <v>44</v>
      </c>
      <c r="CB9" s="183">
        <v>3</v>
      </c>
      <c r="CC9" s="184">
        <v>34000</v>
      </c>
      <c r="CD9" s="184">
        <v>102000</v>
      </c>
      <c r="CE9" s="184">
        <v>0</v>
      </c>
      <c r="CF9" s="184">
        <v>102000</v>
      </c>
    </row>
    <row r="10" spans="1:224" ht="22.5" x14ac:dyDescent="0.2">
      <c r="BZ10" s="181">
        <v>1500006</v>
      </c>
      <c r="CA10" s="182" t="s">
        <v>45</v>
      </c>
      <c r="CB10" s="183">
        <v>11</v>
      </c>
      <c r="CC10" s="184">
        <v>27000</v>
      </c>
      <c r="CD10" s="184">
        <v>297000</v>
      </c>
      <c r="CE10" s="184">
        <v>0</v>
      </c>
      <c r="CF10" s="184">
        <v>297000</v>
      </c>
    </row>
    <row r="11" spans="1:224" x14ac:dyDescent="0.2">
      <c r="BZ11" s="181">
        <v>1500008</v>
      </c>
      <c r="CA11" s="182" t="s">
        <v>47</v>
      </c>
      <c r="CB11" s="183">
        <v>12</v>
      </c>
      <c r="CC11" s="184">
        <v>22000</v>
      </c>
      <c r="CD11" s="184">
        <v>264000</v>
      </c>
      <c r="CE11" s="184">
        <v>0</v>
      </c>
      <c r="CF11" s="184">
        <v>264000</v>
      </c>
    </row>
    <row r="12" spans="1:224" x14ac:dyDescent="0.2">
      <c r="BZ12" s="181">
        <v>1500010</v>
      </c>
      <c r="CA12" s="182" t="s">
        <v>48</v>
      </c>
      <c r="CB12" s="183">
        <v>22</v>
      </c>
      <c r="CC12" s="184">
        <v>20000</v>
      </c>
      <c r="CD12" s="184">
        <v>440000</v>
      </c>
      <c r="CE12" s="184">
        <v>0</v>
      </c>
      <c r="CF12" s="184">
        <v>440000</v>
      </c>
    </row>
    <row r="13" spans="1:224" x14ac:dyDescent="0.2">
      <c r="BZ13" s="181">
        <v>1500013</v>
      </c>
      <c r="CA13" s="182" t="s">
        <v>49</v>
      </c>
      <c r="CB13" s="183">
        <v>26</v>
      </c>
      <c r="CC13" s="184">
        <v>28000</v>
      </c>
      <c r="CD13" s="184">
        <v>728000</v>
      </c>
      <c r="CE13" s="184">
        <v>0</v>
      </c>
      <c r="CF13" s="184">
        <v>728000</v>
      </c>
    </row>
    <row r="14" spans="1:224" x14ac:dyDescent="0.2">
      <c r="BZ14" s="181">
        <v>1500017</v>
      </c>
      <c r="CA14" s="182" t="s">
        <v>50</v>
      </c>
      <c r="CB14" s="183">
        <v>0</v>
      </c>
      <c r="CC14" s="184">
        <v>0</v>
      </c>
      <c r="CD14" s="184">
        <v>0</v>
      </c>
      <c r="CE14" s="184">
        <v>0</v>
      </c>
      <c r="CF14" s="184">
        <v>0</v>
      </c>
    </row>
    <row r="15" spans="1:224" x14ac:dyDescent="0.2">
      <c r="BZ15" s="181">
        <v>1500021</v>
      </c>
      <c r="CA15" s="182" t="s">
        <v>51</v>
      </c>
      <c r="CB15" s="183">
        <v>8</v>
      </c>
      <c r="CC15" s="184">
        <v>19000</v>
      </c>
      <c r="CD15" s="184">
        <v>152000</v>
      </c>
      <c r="CE15" s="184">
        <v>0</v>
      </c>
      <c r="CF15" s="184">
        <v>152000</v>
      </c>
    </row>
    <row r="16" spans="1:224" x14ac:dyDescent="0.2">
      <c r="BZ16" s="181">
        <v>1500022</v>
      </c>
      <c r="CA16" s="182" t="s">
        <v>52</v>
      </c>
      <c r="CB16" s="183">
        <v>20</v>
      </c>
      <c r="CC16" s="184">
        <v>19000</v>
      </c>
      <c r="CD16" s="184">
        <v>380000</v>
      </c>
      <c r="CE16" s="184">
        <v>0</v>
      </c>
      <c r="CF16" s="184">
        <v>380000</v>
      </c>
    </row>
    <row r="17" spans="78:224" x14ac:dyDescent="0.2">
      <c r="BZ17" s="181">
        <v>1500023</v>
      </c>
      <c r="CA17" s="182" t="s">
        <v>53</v>
      </c>
      <c r="CB17" s="183">
        <v>6</v>
      </c>
      <c r="CC17" s="184">
        <v>17000</v>
      </c>
      <c r="CD17" s="184">
        <v>102000</v>
      </c>
      <c r="CE17" s="184">
        <v>0</v>
      </c>
      <c r="CF17" s="184">
        <v>102000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1500024</v>
      </c>
      <c r="CA18" s="182" t="s">
        <v>54</v>
      </c>
      <c r="CB18" s="183">
        <v>5</v>
      </c>
      <c r="CC18" s="184">
        <v>21000</v>
      </c>
      <c r="CD18" s="184">
        <v>105000</v>
      </c>
      <c r="CE18" s="184">
        <v>0</v>
      </c>
      <c r="CF18" s="184">
        <v>105000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1500026</v>
      </c>
      <c r="CA19" s="182" t="s">
        <v>55</v>
      </c>
      <c r="CB19" s="183">
        <v>10</v>
      </c>
      <c r="CC19" s="184">
        <v>21000</v>
      </c>
      <c r="CD19" s="184">
        <v>210000</v>
      </c>
      <c r="CE19" s="184">
        <v>0</v>
      </c>
      <c r="CF19" s="184">
        <v>210000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1500028</v>
      </c>
      <c r="CA20" s="182" t="s">
        <v>56</v>
      </c>
      <c r="CB20" s="183">
        <v>10</v>
      </c>
      <c r="CC20" s="184">
        <v>21000</v>
      </c>
      <c r="CD20" s="184">
        <v>210000</v>
      </c>
      <c r="CE20" s="184">
        <v>0</v>
      </c>
      <c r="CF20" s="184">
        <v>210000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1500047</v>
      </c>
      <c r="CA21" s="182" t="s">
        <v>57</v>
      </c>
      <c r="CB21" s="183">
        <v>6</v>
      </c>
      <c r="CC21" s="184">
        <v>32000</v>
      </c>
      <c r="CD21" s="184">
        <v>192000</v>
      </c>
      <c r="CE21" s="184">
        <v>0</v>
      </c>
      <c r="CF21" s="184">
        <v>192000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1500081</v>
      </c>
      <c r="CA22" s="182" t="s">
        <v>58</v>
      </c>
      <c r="CB22" s="183">
        <v>7</v>
      </c>
      <c r="CC22" s="184">
        <v>25000</v>
      </c>
      <c r="CD22" s="184">
        <v>175000</v>
      </c>
      <c r="CE22" s="184">
        <v>0</v>
      </c>
      <c r="CF22" s="184">
        <v>175000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1500088</v>
      </c>
      <c r="CA23" s="182" t="s">
        <v>60</v>
      </c>
      <c r="CB23" s="183">
        <v>10</v>
      </c>
      <c r="CC23" s="184">
        <v>21000</v>
      </c>
      <c r="CD23" s="184">
        <v>210000</v>
      </c>
      <c r="CE23" s="184">
        <v>0</v>
      </c>
      <c r="CF23" s="184">
        <v>210000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1500089</v>
      </c>
      <c r="CA24" s="182" t="s">
        <v>61</v>
      </c>
      <c r="CB24" s="183">
        <v>11</v>
      </c>
      <c r="CC24" s="184">
        <v>20000</v>
      </c>
      <c r="CD24" s="184">
        <v>220000</v>
      </c>
      <c r="CE24" s="184">
        <v>0</v>
      </c>
      <c r="CF24" s="184">
        <v>220000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1500134</v>
      </c>
      <c r="CA25" s="182" t="s">
        <v>64</v>
      </c>
      <c r="CB25" s="183">
        <v>12</v>
      </c>
      <c r="CC25" s="184">
        <v>24000</v>
      </c>
      <c r="CD25" s="184">
        <v>288000</v>
      </c>
      <c r="CE25" s="184">
        <v>0</v>
      </c>
      <c r="CF25" s="184">
        <v>288000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1500228</v>
      </c>
      <c r="CA26" s="182" t="s">
        <v>65</v>
      </c>
      <c r="CB26" s="183">
        <v>20</v>
      </c>
      <c r="CC26" s="184">
        <v>18000</v>
      </c>
      <c r="CD26" s="184">
        <v>360000</v>
      </c>
      <c r="CE26" s="184">
        <v>0</v>
      </c>
      <c r="CF26" s="184">
        <v>360000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1500300</v>
      </c>
      <c r="CA27" s="182" t="s">
        <v>67</v>
      </c>
      <c r="CB27" s="183">
        <v>12</v>
      </c>
      <c r="CC27" s="184">
        <v>25000</v>
      </c>
      <c r="CD27" s="184">
        <v>300000</v>
      </c>
      <c r="CE27" s="184">
        <v>0</v>
      </c>
      <c r="CF27" s="184">
        <v>300000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1500301</v>
      </c>
      <c r="CA28" s="182" t="s">
        <v>68</v>
      </c>
      <c r="CB28" s="183">
        <v>10</v>
      </c>
      <c r="CC28" s="184">
        <v>20000</v>
      </c>
      <c r="CD28" s="184">
        <v>200000</v>
      </c>
      <c r="CE28" s="184">
        <v>0</v>
      </c>
      <c r="CF28" s="184">
        <v>200000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1500303</v>
      </c>
      <c r="CA29" s="182" t="s">
        <v>70</v>
      </c>
      <c r="CB29" s="183">
        <v>11</v>
      </c>
      <c r="CC29" s="184">
        <v>20000</v>
      </c>
      <c r="CD29" s="184">
        <v>220000</v>
      </c>
      <c r="CE29" s="184">
        <v>0</v>
      </c>
      <c r="CF29" s="184">
        <v>220000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1500304</v>
      </c>
      <c r="CA30" s="182" t="s">
        <v>71</v>
      </c>
      <c r="CB30" s="183">
        <v>10</v>
      </c>
      <c r="CC30" s="184">
        <v>18000</v>
      </c>
      <c r="CD30" s="184">
        <v>180000</v>
      </c>
      <c r="CE30" s="184">
        <v>0</v>
      </c>
      <c r="CF30" s="184">
        <v>180000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1500327</v>
      </c>
      <c r="CA31" s="182" t="s">
        <v>540</v>
      </c>
      <c r="CB31" s="183">
        <v>9</v>
      </c>
      <c r="CC31" s="184">
        <v>13000</v>
      </c>
      <c r="CD31" s="184">
        <v>117000</v>
      </c>
      <c r="CE31" s="184">
        <v>0</v>
      </c>
      <c r="CF31" s="184">
        <v>117000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1500330</v>
      </c>
      <c r="CA32" s="182" t="s">
        <v>541</v>
      </c>
      <c r="CB32" s="183">
        <v>10</v>
      </c>
      <c r="CC32" s="184">
        <v>13000</v>
      </c>
      <c r="CD32" s="184">
        <v>130000</v>
      </c>
      <c r="CE32" s="184">
        <v>-26000</v>
      </c>
      <c r="CF32" s="184">
        <v>104000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1500331</v>
      </c>
      <c r="CA33" s="182" t="s">
        <v>542</v>
      </c>
      <c r="CB33" s="183">
        <v>9</v>
      </c>
      <c r="CC33" s="184">
        <v>13000</v>
      </c>
      <c r="CD33" s="184">
        <v>117000</v>
      </c>
      <c r="CE33" s="184">
        <v>-26000</v>
      </c>
      <c r="CF33" s="184">
        <v>91000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1500375</v>
      </c>
      <c r="CA34" s="182" t="s">
        <v>543</v>
      </c>
      <c r="CB34" s="183">
        <v>9</v>
      </c>
      <c r="CC34" s="184">
        <v>13000</v>
      </c>
      <c r="CD34" s="184">
        <v>117000</v>
      </c>
      <c r="CE34" s="184">
        <v>-13000</v>
      </c>
      <c r="CF34" s="184">
        <v>104000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1500376</v>
      </c>
      <c r="CA35" s="182" t="s">
        <v>544</v>
      </c>
      <c r="CB35" s="183">
        <v>8</v>
      </c>
      <c r="CC35" s="184">
        <v>13000</v>
      </c>
      <c r="CD35" s="184">
        <v>104000</v>
      </c>
      <c r="CE35" s="184">
        <v>-13000</v>
      </c>
      <c r="CF35" s="184">
        <v>91000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1500377</v>
      </c>
      <c r="CA36" s="182" t="s">
        <v>545</v>
      </c>
      <c r="CB36" s="183">
        <v>9</v>
      </c>
      <c r="CC36" s="184">
        <v>13000</v>
      </c>
      <c r="CD36" s="184">
        <v>117000</v>
      </c>
      <c r="CE36" s="184">
        <v>-13000</v>
      </c>
      <c r="CF36" s="184">
        <v>104000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1500378</v>
      </c>
      <c r="CA37" s="182" t="s">
        <v>546</v>
      </c>
      <c r="CB37" s="183">
        <v>9</v>
      </c>
      <c r="CC37" s="184">
        <v>13000</v>
      </c>
      <c r="CD37" s="184">
        <v>117000</v>
      </c>
      <c r="CE37" s="184">
        <v>-13000</v>
      </c>
      <c r="CF37" s="184">
        <v>104000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1502011</v>
      </c>
      <c r="CA38" s="182" t="s">
        <v>85</v>
      </c>
      <c r="CB38" s="183">
        <v>12</v>
      </c>
      <c r="CC38" s="184">
        <v>18000</v>
      </c>
      <c r="CD38" s="184">
        <v>216000</v>
      </c>
      <c r="CE38" s="184">
        <v>0</v>
      </c>
      <c r="CF38" s="184">
        <v>216000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1502012</v>
      </c>
      <c r="CA39" s="182" t="s">
        <v>86</v>
      </c>
      <c r="CB39" s="183">
        <v>8</v>
      </c>
      <c r="CC39" s="184">
        <v>19000</v>
      </c>
      <c r="CD39" s="184">
        <v>152000</v>
      </c>
      <c r="CE39" s="184">
        <v>0</v>
      </c>
      <c r="CF39" s="184">
        <v>152000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1502021</v>
      </c>
      <c r="CA40" s="182" t="s">
        <v>87</v>
      </c>
      <c r="CB40" s="183">
        <v>7</v>
      </c>
      <c r="CC40" s="184">
        <v>22000</v>
      </c>
      <c r="CD40" s="184">
        <v>154000</v>
      </c>
      <c r="CE40" s="184">
        <v>0</v>
      </c>
      <c r="CF40" s="184">
        <v>154000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1503039</v>
      </c>
      <c r="CA41" s="182" t="s">
        <v>525</v>
      </c>
      <c r="CB41" s="183">
        <v>10</v>
      </c>
      <c r="CC41" s="184">
        <v>29000</v>
      </c>
      <c r="CD41" s="184">
        <v>290000</v>
      </c>
      <c r="CE41" s="184">
        <v>-29000</v>
      </c>
      <c r="CF41" s="184">
        <v>261000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1503040</v>
      </c>
      <c r="CA42" s="182" t="s">
        <v>547</v>
      </c>
      <c r="CB42" s="183">
        <v>18</v>
      </c>
      <c r="CC42" s="184">
        <v>32000</v>
      </c>
      <c r="CD42" s="184">
        <v>576000</v>
      </c>
      <c r="CE42" s="184">
        <v>-32000</v>
      </c>
      <c r="CF42" s="184">
        <v>544000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1503041</v>
      </c>
      <c r="CA43" s="182" t="s">
        <v>548</v>
      </c>
      <c r="CB43" s="183">
        <v>8</v>
      </c>
      <c r="CC43" s="184">
        <v>45000</v>
      </c>
      <c r="CD43" s="184">
        <v>360000</v>
      </c>
      <c r="CE43" s="184">
        <v>0</v>
      </c>
      <c r="CF43" s="184">
        <v>360000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1503042</v>
      </c>
      <c r="CA44" s="182" t="s">
        <v>549</v>
      </c>
      <c r="CB44" s="183">
        <v>8</v>
      </c>
      <c r="CC44" s="184">
        <v>25000</v>
      </c>
      <c r="CD44" s="184">
        <v>200000</v>
      </c>
      <c r="CE44" s="184">
        <v>-25000</v>
      </c>
      <c r="CF44" s="184">
        <v>175000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1510002</v>
      </c>
      <c r="CA45" s="182" t="s">
        <v>95</v>
      </c>
      <c r="CB45" s="183">
        <v>8</v>
      </c>
      <c r="CC45" s="184">
        <v>30000</v>
      </c>
      <c r="CD45" s="184">
        <v>240000</v>
      </c>
      <c r="CE45" s="184">
        <v>0</v>
      </c>
      <c r="CF45" s="184">
        <v>240000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1510009</v>
      </c>
      <c r="CA46" s="182" t="s">
        <v>100</v>
      </c>
      <c r="CB46" s="183">
        <v>2</v>
      </c>
      <c r="CC46" s="184">
        <v>30000</v>
      </c>
      <c r="CD46" s="184">
        <v>60000</v>
      </c>
      <c r="CE46" s="184">
        <v>0</v>
      </c>
      <c r="CF46" s="184">
        <v>60000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1510053</v>
      </c>
      <c r="CA47" s="182" t="s">
        <v>109</v>
      </c>
      <c r="CB47" s="183">
        <v>5</v>
      </c>
      <c r="CC47" s="184">
        <v>35000</v>
      </c>
      <c r="CD47" s="184">
        <v>175000</v>
      </c>
      <c r="CE47" s="184">
        <v>0</v>
      </c>
      <c r="CF47" s="184">
        <v>175000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1510060</v>
      </c>
      <c r="CA48" s="182" t="s">
        <v>493</v>
      </c>
      <c r="CB48" s="183">
        <v>2</v>
      </c>
      <c r="CC48" s="184">
        <v>50000</v>
      </c>
      <c r="CD48" s="184">
        <v>100000</v>
      </c>
      <c r="CE48" s="184">
        <v>0</v>
      </c>
      <c r="CF48" s="184">
        <v>100000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1520001</v>
      </c>
      <c r="CA49" s="182" t="s">
        <v>112</v>
      </c>
      <c r="CB49" s="183">
        <v>1</v>
      </c>
      <c r="CC49" s="184">
        <v>22000</v>
      </c>
      <c r="CD49" s="184">
        <v>22000</v>
      </c>
      <c r="CE49" s="184">
        <v>0</v>
      </c>
      <c r="CF49" s="184">
        <v>22000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1520004</v>
      </c>
      <c r="CA50" s="182" t="s">
        <v>113</v>
      </c>
      <c r="CB50" s="183">
        <v>8</v>
      </c>
      <c r="CC50" s="184">
        <v>22000</v>
      </c>
      <c r="CD50" s="184">
        <v>176000</v>
      </c>
      <c r="CE50" s="184">
        <v>0</v>
      </c>
      <c r="CF50" s="184">
        <v>176000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1520005</v>
      </c>
      <c r="CA51" s="182" t="s">
        <v>114</v>
      </c>
      <c r="CB51" s="183">
        <v>9</v>
      </c>
      <c r="CC51" s="184">
        <v>22000</v>
      </c>
      <c r="CD51" s="184">
        <v>198000</v>
      </c>
      <c r="CE51" s="184">
        <v>0</v>
      </c>
      <c r="CF51" s="184">
        <v>198000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1520020</v>
      </c>
      <c r="CA52" s="182" t="s">
        <v>116</v>
      </c>
      <c r="CB52" s="183">
        <v>20</v>
      </c>
      <c r="CC52" s="184">
        <v>22000</v>
      </c>
      <c r="CD52" s="184">
        <v>440000</v>
      </c>
      <c r="CE52" s="184">
        <v>0</v>
      </c>
      <c r="CF52" s="184">
        <v>440000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1520041</v>
      </c>
      <c r="CA53" s="182" t="s">
        <v>118</v>
      </c>
      <c r="CB53" s="183">
        <v>2</v>
      </c>
      <c r="CC53" s="184">
        <v>29000</v>
      </c>
      <c r="CD53" s="184">
        <v>58000</v>
      </c>
      <c r="CE53" s="184">
        <v>0</v>
      </c>
      <c r="CF53" s="184">
        <v>58000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1520050</v>
      </c>
      <c r="CA54" s="182" t="s">
        <v>550</v>
      </c>
      <c r="CB54" s="183">
        <v>23</v>
      </c>
      <c r="CC54" s="184">
        <v>35000</v>
      </c>
      <c r="CD54" s="184">
        <v>805000</v>
      </c>
      <c r="CE54" s="184">
        <v>0</v>
      </c>
      <c r="CF54" s="184">
        <v>805000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1520051</v>
      </c>
      <c r="CA55" s="182" t="s">
        <v>551</v>
      </c>
      <c r="CB55" s="183">
        <v>29</v>
      </c>
      <c r="CC55" s="184">
        <v>50000</v>
      </c>
      <c r="CD55" s="184">
        <v>1450000</v>
      </c>
      <c r="CE55" s="184">
        <v>0</v>
      </c>
      <c r="CF55" s="184">
        <v>1450000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1520062</v>
      </c>
      <c r="CA56" s="182" t="s">
        <v>494</v>
      </c>
      <c r="CB56" s="183">
        <v>81</v>
      </c>
      <c r="CC56" s="184">
        <v>13000</v>
      </c>
      <c r="CD56" s="184">
        <v>1053000</v>
      </c>
      <c r="CE56" s="184">
        <v>0</v>
      </c>
      <c r="CF56" s="184">
        <v>1053000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1523008</v>
      </c>
      <c r="CA57" s="182" t="s">
        <v>552</v>
      </c>
      <c r="CB57" s="183">
        <v>13</v>
      </c>
      <c r="CC57" s="184">
        <v>13000</v>
      </c>
      <c r="CD57" s="184">
        <v>169000</v>
      </c>
      <c r="CE57" s="184">
        <v>0</v>
      </c>
      <c r="CF57" s="184">
        <v>169000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1523012</v>
      </c>
      <c r="CA58" s="182" t="s">
        <v>496</v>
      </c>
      <c r="CB58" s="183">
        <v>0</v>
      </c>
      <c r="CC58" s="184">
        <v>0</v>
      </c>
      <c r="CD58" s="184">
        <v>0</v>
      </c>
      <c r="CE58" s="184">
        <v>0</v>
      </c>
      <c r="CF58" s="184">
        <v>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1523088</v>
      </c>
      <c r="CA59" s="182" t="s">
        <v>526</v>
      </c>
      <c r="CB59" s="183">
        <v>8</v>
      </c>
      <c r="CC59" s="184">
        <v>25000</v>
      </c>
      <c r="CD59" s="184">
        <v>200000</v>
      </c>
      <c r="CE59" s="184">
        <v>-25000</v>
      </c>
      <c r="CF59" s="184">
        <v>175000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1523089</v>
      </c>
      <c r="CA60" s="182" t="s">
        <v>553</v>
      </c>
      <c r="CB60" s="183">
        <v>9</v>
      </c>
      <c r="CC60" s="184">
        <v>25000</v>
      </c>
      <c r="CD60" s="184">
        <v>225000</v>
      </c>
      <c r="CE60" s="184">
        <v>-25000</v>
      </c>
      <c r="CF60" s="184">
        <v>200000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3500003</v>
      </c>
      <c r="CA61" s="182" t="s">
        <v>554</v>
      </c>
      <c r="CB61" s="183">
        <v>1</v>
      </c>
      <c r="CC61" s="184">
        <v>390000</v>
      </c>
      <c r="CD61" s="184">
        <v>390000</v>
      </c>
      <c r="CE61" s="184">
        <v>0</v>
      </c>
      <c r="CF61" s="184">
        <v>390000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3500009</v>
      </c>
      <c r="CA62" s="182" t="s">
        <v>555</v>
      </c>
      <c r="CB62" s="183">
        <v>1</v>
      </c>
      <c r="CC62" s="184">
        <v>390000</v>
      </c>
      <c r="CD62" s="184">
        <v>390000</v>
      </c>
      <c r="CE62" s="184">
        <v>0</v>
      </c>
      <c r="CF62" s="184">
        <v>390000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3500021</v>
      </c>
      <c r="CA63" s="182" t="s">
        <v>556</v>
      </c>
      <c r="CB63" s="183">
        <v>1</v>
      </c>
      <c r="CC63" s="184">
        <v>390000</v>
      </c>
      <c r="CD63" s="184">
        <v>390000</v>
      </c>
      <c r="CE63" s="184">
        <v>0</v>
      </c>
      <c r="CF63" s="184">
        <v>390000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3500029</v>
      </c>
      <c r="CA64" s="182" t="s">
        <v>557</v>
      </c>
      <c r="CB64" s="183">
        <v>1</v>
      </c>
      <c r="CC64" s="184">
        <v>390000</v>
      </c>
      <c r="CD64" s="184">
        <v>390000</v>
      </c>
      <c r="CE64" s="184">
        <v>0</v>
      </c>
      <c r="CF64" s="184">
        <v>390000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3500145</v>
      </c>
      <c r="CA65" s="182" t="s">
        <v>277</v>
      </c>
      <c r="CB65" s="183">
        <v>1</v>
      </c>
      <c r="CC65" s="184">
        <v>350000</v>
      </c>
      <c r="CD65" s="184">
        <v>350000</v>
      </c>
      <c r="CE65" s="184">
        <v>0</v>
      </c>
      <c r="CF65" s="184">
        <v>350000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3500182</v>
      </c>
      <c r="CA66" s="182" t="s">
        <v>558</v>
      </c>
      <c r="CB66" s="183">
        <v>1</v>
      </c>
      <c r="CC66" s="184">
        <v>390000</v>
      </c>
      <c r="CD66" s="184">
        <v>390000</v>
      </c>
      <c r="CE66" s="184">
        <v>0</v>
      </c>
      <c r="CF66" s="184">
        <v>390000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3500200</v>
      </c>
      <c r="CA67" s="182" t="s">
        <v>559</v>
      </c>
      <c r="CB67" s="183">
        <v>1</v>
      </c>
      <c r="CC67" s="184">
        <v>280000</v>
      </c>
      <c r="CD67" s="184">
        <v>280000</v>
      </c>
      <c r="CE67" s="184">
        <v>0</v>
      </c>
      <c r="CF67" s="184">
        <v>280000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3503022</v>
      </c>
      <c r="CA68" s="182" t="s">
        <v>528</v>
      </c>
      <c r="CB68" s="183">
        <v>1</v>
      </c>
      <c r="CC68" s="184">
        <v>150000</v>
      </c>
      <c r="CD68" s="184">
        <v>150000</v>
      </c>
      <c r="CE68" s="184">
        <v>0</v>
      </c>
      <c r="CF68" s="184">
        <v>150000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3510004</v>
      </c>
      <c r="CA69" s="182" t="s">
        <v>142</v>
      </c>
      <c r="CB69" s="183">
        <v>10</v>
      </c>
      <c r="CC69" s="184">
        <v>43000</v>
      </c>
      <c r="CD69" s="184">
        <v>430000</v>
      </c>
      <c r="CE69" s="184">
        <v>0</v>
      </c>
      <c r="CF69" s="184">
        <v>430000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3510011</v>
      </c>
      <c r="CA70" s="182" t="s">
        <v>143</v>
      </c>
      <c r="CB70" s="183">
        <v>2</v>
      </c>
      <c r="CC70" s="184">
        <v>42000</v>
      </c>
      <c r="CD70" s="184">
        <v>84000</v>
      </c>
      <c r="CE70" s="184">
        <v>0</v>
      </c>
      <c r="CF70" s="184">
        <v>84000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3510012</v>
      </c>
      <c r="CA71" s="182" t="s">
        <v>144</v>
      </c>
      <c r="CB71" s="183">
        <v>11</v>
      </c>
      <c r="CC71" s="184">
        <v>43000</v>
      </c>
      <c r="CD71" s="184">
        <v>473000</v>
      </c>
      <c r="CE71" s="184">
        <v>0</v>
      </c>
      <c r="CF71" s="184">
        <v>473000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3510067</v>
      </c>
      <c r="CA72" s="182" t="s">
        <v>146</v>
      </c>
      <c r="CB72" s="183">
        <v>3</v>
      </c>
      <c r="CC72" s="184">
        <v>43000</v>
      </c>
      <c r="CD72" s="184">
        <v>129000</v>
      </c>
      <c r="CE72" s="184">
        <v>0</v>
      </c>
      <c r="CF72" s="184">
        <v>129000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3510076</v>
      </c>
      <c r="CA73" s="182" t="s">
        <v>150</v>
      </c>
      <c r="CB73" s="183">
        <v>2</v>
      </c>
      <c r="CC73" s="184">
        <v>45000</v>
      </c>
      <c r="CD73" s="184">
        <v>90000</v>
      </c>
      <c r="CE73" s="184">
        <v>0</v>
      </c>
      <c r="CF73" s="184">
        <v>90000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3510107</v>
      </c>
      <c r="CA74" s="182" t="s">
        <v>560</v>
      </c>
      <c r="CB74" s="183">
        <v>12</v>
      </c>
      <c r="CC74" s="184">
        <v>49000</v>
      </c>
      <c r="CD74" s="184">
        <v>588000</v>
      </c>
      <c r="CE74" s="184">
        <v>0</v>
      </c>
      <c r="CF74" s="184">
        <v>588000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3512008</v>
      </c>
      <c r="CA75" s="182" t="s">
        <v>310</v>
      </c>
      <c r="CB75" s="183">
        <v>6</v>
      </c>
      <c r="CC75" s="184">
        <v>44000</v>
      </c>
      <c r="CD75" s="184">
        <v>264000</v>
      </c>
      <c r="CE75" s="184">
        <v>0</v>
      </c>
      <c r="CF75" s="184">
        <v>264000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3530009</v>
      </c>
      <c r="CA76" s="182" t="s">
        <v>561</v>
      </c>
      <c r="CB76" s="183">
        <v>11</v>
      </c>
      <c r="CC76" s="184">
        <v>20000</v>
      </c>
      <c r="CD76" s="184">
        <v>220000</v>
      </c>
      <c r="CE76" s="184">
        <v>0</v>
      </c>
      <c r="CF76" s="184">
        <v>220000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3530010</v>
      </c>
      <c r="CA77" s="182" t="s">
        <v>153</v>
      </c>
      <c r="CB77" s="183">
        <v>9</v>
      </c>
      <c r="CC77" s="184">
        <v>108000</v>
      </c>
      <c r="CD77" s="184">
        <v>972000</v>
      </c>
      <c r="CE77" s="184">
        <v>0</v>
      </c>
      <c r="CF77" s="184">
        <v>972000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3530088</v>
      </c>
      <c r="CA78" s="182" t="s">
        <v>562</v>
      </c>
      <c r="CB78" s="183">
        <v>41</v>
      </c>
      <c r="CC78" s="184">
        <v>22000</v>
      </c>
      <c r="CD78" s="184">
        <v>902000</v>
      </c>
      <c r="CE78" s="184">
        <v>0</v>
      </c>
      <c r="CF78" s="184">
        <v>902000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3550002</v>
      </c>
      <c r="CA79" s="182" t="s">
        <v>166</v>
      </c>
      <c r="CB79" s="183">
        <v>4</v>
      </c>
      <c r="CC79" s="184">
        <v>20000</v>
      </c>
      <c r="CD79" s="184">
        <v>80000</v>
      </c>
      <c r="CE79" s="184">
        <v>0</v>
      </c>
      <c r="CF79" s="184">
        <v>80000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3550005</v>
      </c>
      <c r="CA80" s="182" t="s">
        <v>167</v>
      </c>
      <c r="CB80" s="183">
        <v>14</v>
      </c>
      <c r="CC80" s="184">
        <v>20000</v>
      </c>
      <c r="CD80" s="184">
        <v>280000</v>
      </c>
      <c r="CE80" s="184">
        <v>0</v>
      </c>
      <c r="CF80" s="184">
        <v>280000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3550007</v>
      </c>
      <c r="CA81" s="182" t="s">
        <v>168</v>
      </c>
      <c r="CB81" s="183">
        <v>5</v>
      </c>
      <c r="CC81" s="184">
        <v>20000</v>
      </c>
      <c r="CD81" s="184">
        <v>100000</v>
      </c>
      <c r="CE81" s="184">
        <v>0</v>
      </c>
      <c r="CF81" s="184">
        <v>100000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5500044</v>
      </c>
      <c r="CA82" s="182" t="s">
        <v>172</v>
      </c>
      <c r="CB82" s="183">
        <v>3</v>
      </c>
      <c r="CC82" s="184">
        <v>28000</v>
      </c>
      <c r="CD82" s="184">
        <v>84000</v>
      </c>
      <c r="CE82" s="184">
        <v>0</v>
      </c>
      <c r="CF82" s="184">
        <v>84000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5500045</v>
      </c>
      <c r="CA83" s="182" t="s">
        <v>173</v>
      </c>
      <c r="CB83" s="183">
        <v>5</v>
      </c>
      <c r="CC83" s="184">
        <v>30000</v>
      </c>
      <c r="CD83" s="184">
        <v>150000</v>
      </c>
      <c r="CE83" s="184">
        <v>0</v>
      </c>
      <c r="CF83" s="184">
        <v>150000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5500063</v>
      </c>
      <c r="CA84" s="182" t="s">
        <v>394</v>
      </c>
      <c r="CB84" s="183">
        <v>17</v>
      </c>
      <c r="CC84" s="184">
        <v>21000</v>
      </c>
      <c r="CD84" s="184">
        <v>357000</v>
      </c>
      <c r="CE84" s="184">
        <v>0</v>
      </c>
      <c r="CF84" s="184">
        <v>357000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5510070</v>
      </c>
      <c r="CA85" s="182" t="s">
        <v>180</v>
      </c>
      <c r="CB85" s="183">
        <v>26</v>
      </c>
      <c r="CC85" s="184">
        <v>28000</v>
      </c>
      <c r="CD85" s="184">
        <v>728000</v>
      </c>
      <c r="CE85" s="184">
        <v>0</v>
      </c>
      <c r="CF85" s="184">
        <v>728000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5510072</v>
      </c>
      <c r="CA86" s="182" t="s">
        <v>181</v>
      </c>
      <c r="CB86" s="183">
        <v>1</v>
      </c>
      <c r="CC86" s="184">
        <v>29000</v>
      </c>
      <c r="CD86" s="184">
        <v>29000</v>
      </c>
      <c r="CE86" s="184">
        <v>0</v>
      </c>
      <c r="CF86" s="184">
        <v>29000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5510074</v>
      </c>
      <c r="CA87" s="182" t="s">
        <v>182</v>
      </c>
      <c r="CB87" s="183">
        <v>5</v>
      </c>
      <c r="CC87" s="184">
        <v>30000</v>
      </c>
      <c r="CD87" s="184">
        <v>150000</v>
      </c>
      <c r="CE87" s="184">
        <v>0</v>
      </c>
      <c r="CF87" s="184">
        <v>150000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5520005</v>
      </c>
      <c r="CA88" s="182" t="s">
        <v>391</v>
      </c>
      <c r="CB88" s="183">
        <v>35</v>
      </c>
      <c r="CC88" s="184">
        <v>19000</v>
      </c>
      <c r="CD88" s="184">
        <v>665000</v>
      </c>
      <c r="CE88" s="184">
        <v>0</v>
      </c>
      <c r="CF88" s="184">
        <v>665000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5530001</v>
      </c>
      <c r="CA89" s="182" t="s">
        <v>380</v>
      </c>
      <c r="CB89" s="183">
        <v>2</v>
      </c>
      <c r="CC89" s="184">
        <v>46000</v>
      </c>
      <c r="CD89" s="184">
        <v>92000</v>
      </c>
      <c r="CE89" s="184">
        <v>0</v>
      </c>
      <c r="CF89" s="184">
        <v>92000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5530008</v>
      </c>
      <c r="CA90" s="182" t="s">
        <v>370</v>
      </c>
      <c r="CB90" s="183">
        <v>1</v>
      </c>
      <c r="CC90" s="184">
        <v>29000</v>
      </c>
      <c r="CD90" s="184">
        <v>29000</v>
      </c>
      <c r="CE90" s="184">
        <v>0</v>
      </c>
      <c r="CF90" s="184">
        <v>29000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5530015</v>
      </c>
      <c r="CA91" s="182" t="s">
        <v>187</v>
      </c>
      <c r="CB91" s="183">
        <v>12</v>
      </c>
      <c r="CC91" s="184">
        <v>32000</v>
      </c>
      <c r="CD91" s="184">
        <v>384000</v>
      </c>
      <c r="CE91" s="184">
        <v>0</v>
      </c>
      <c r="CF91" s="184">
        <v>384000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5530016</v>
      </c>
      <c r="CA92" s="182" t="s">
        <v>188</v>
      </c>
      <c r="CB92" s="183">
        <v>8</v>
      </c>
      <c r="CC92" s="184">
        <v>32000</v>
      </c>
      <c r="CD92" s="184">
        <v>256000</v>
      </c>
      <c r="CE92" s="184">
        <v>0</v>
      </c>
      <c r="CF92" s="184">
        <v>256000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5540003</v>
      </c>
      <c r="CA93" s="182" t="s">
        <v>193</v>
      </c>
      <c r="CB93" s="183">
        <v>1</v>
      </c>
      <c r="CC93" s="184">
        <v>20000</v>
      </c>
      <c r="CD93" s="184">
        <v>20000</v>
      </c>
      <c r="CE93" s="184">
        <v>0</v>
      </c>
      <c r="CF93" s="184">
        <v>20000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5540017</v>
      </c>
      <c r="CA94" s="182" t="s">
        <v>194</v>
      </c>
      <c r="CB94" s="183">
        <v>14</v>
      </c>
      <c r="CC94" s="184">
        <v>25000</v>
      </c>
      <c r="CD94" s="184">
        <v>350000</v>
      </c>
      <c r="CE94" s="184">
        <v>0</v>
      </c>
      <c r="CF94" s="184">
        <v>350000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5540018</v>
      </c>
      <c r="CA95" s="182" t="s">
        <v>195</v>
      </c>
      <c r="CB95" s="183">
        <v>29</v>
      </c>
      <c r="CC95" s="184">
        <v>32000</v>
      </c>
      <c r="CD95" s="184">
        <v>928000</v>
      </c>
      <c r="CE95" s="184">
        <v>0</v>
      </c>
      <c r="CF95" s="184">
        <v>928000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5540019</v>
      </c>
      <c r="CA96" s="182" t="s">
        <v>400</v>
      </c>
      <c r="CB96" s="183">
        <v>4</v>
      </c>
      <c r="CC96" s="184">
        <v>39000</v>
      </c>
      <c r="CD96" s="184">
        <v>156000</v>
      </c>
      <c r="CE96" s="184">
        <v>0</v>
      </c>
      <c r="CF96" s="184">
        <v>156000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1">
        <v>5540020</v>
      </c>
      <c r="CA97" s="182" t="s">
        <v>196</v>
      </c>
      <c r="CB97" s="183">
        <v>5</v>
      </c>
      <c r="CC97" s="184">
        <v>40000</v>
      </c>
      <c r="CD97" s="184">
        <v>200000</v>
      </c>
      <c r="CE97" s="184">
        <v>0</v>
      </c>
      <c r="CF97" s="184">
        <v>200000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1">
        <v>5540029</v>
      </c>
      <c r="CA98" s="182" t="s">
        <v>198</v>
      </c>
      <c r="CB98" s="183">
        <v>2</v>
      </c>
      <c r="CC98" s="184">
        <v>20000</v>
      </c>
      <c r="CD98" s="184">
        <v>40000</v>
      </c>
      <c r="CE98" s="184">
        <v>0</v>
      </c>
      <c r="CF98" s="184">
        <v>40000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1">
        <v>5540030</v>
      </c>
      <c r="CA99" s="182" t="s">
        <v>199</v>
      </c>
      <c r="CB99" s="183">
        <v>4</v>
      </c>
      <c r="CC99" s="184">
        <v>22000</v>
      </c>
      <c r="CD99" s="184">
        <v>88000</v>
      </c>
      <c r="CE99" s="184">
        <v>0</v>
      </c>
      <c r="CF99" s="184">
        <v>88000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1">
        <v>5540031</v>
      </c>
      <c r="CA100" s="182" t="s">
        <v>200</v>
      </c>
      <c r="CB100" s="183">
        <v>7</v>
      </c>
      <c r="CC100" s="184">
        <v>22000</v>
      </c>
      <c r="CD100" s="184">
        <v>154000</v>
      </c>
      <c r="CE100" s="184">
        <v>0</v>
      </c>
      <c r="CF100" s="184">
        <v>154000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>
        <v>5540032</v>
      </c>
      <c r="CA101" s="182" t="s">
        <v>201</v>
      </c>
      <c r="CB101" s="183">
        <v>10</v>
      </c>
      <c r="CC101" s="184">
        <v>18000</v>
      </c>
      <c r="CD101" s="184">
        <v>180000</v>
      </c>
      <c r="CE101" s="184">
        <v>0</v>
      </c>
      <c r="CF101" s="184">
        <v>180000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>
        <v>5540033</v>
      </c>
      <c r="CA102" s="182" t="s">
        <v>202</v>
      </c>
      <c r="CB102" s="183">
        <v>7</v>
      </c>
      <c r="CC102" s="184">
        <v>18000</v>
      </c>
      <c r="CD102" s="184">
        <v>126000</v>
      </c>
      <c r="CE102" s="184">
        <v>0</v>
      </c>
      <c r="CF102" s="184">
        <v>126000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>
        <v>7520023</v>
      </c>
      <c r="CA103" s="182" t="s">
        <v>563</v>
      </c>
      <c r="CB103" s="183">
        <v>4</v>
      </c>
      <c r="CC103" s="184">
        <v>20000</v>
      </c>
      <c r="CD103" s="184">
        <v>80000</v>
      </c>
      <c r="CE103" s="184">
        <v>0</v>
      </c>
      <c r="CF103" s="184">
        <v>80000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>
        <v>7550006</v>
      </c>
      <c r="CA104" s="182" t="s">
        <v>207</v>
      </c>
      <c r="CB104" s="183">
        <v>1</v>
      </c>
      <c r="CC104" s="184">
        <v>12000</v>
      </c>
      <c r="CD104" s="184">
        <v>12000</v>
      </c>
      <c r="CE104" s="184">
        <v>0</v>
      </c>
      <c r="CF104" s="184">
        <v>12000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>
        <v>7550016</v>
      </c>
      <c r="CA105" s="182" t="s">
        <v>215</v>
      </c>
      <c r="CB105" s="183">
        <v>1</v>
      </c>
      <c r="CC105" s="184">
        <v>14000</v>
      </c>
      <c r="CD105" s="184">
        <v>14000</v>
      </c>
      <c r="CE105" s="184">
        <v>0</v>
      </c>
      <c r="CF105" s="184">
        <v>14000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>
        <v>7550017</v>
      </c>
      <c r="CA106" s="182" t="s">
        <v>216</v>
      </c>
      <c r="CB106" s="183">
        <v>2</v>
      </c>
      <c r="CC106" s="184">
        <v>14000</v>
      </c>
      <c r="CD106" s="184">
        <v>28000</v>
      </c>
      <c r="CE106" s="184">
        <v>0</v>
      </c>
      <c r="CF106" s="184">
        <v>28000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>
        <v>7560084</v>
      </c>
      <c r="CA107" s="182" t="s">
        <v>483</v>
      </c>
      <c r="CB107" s="183">
        <v>16</v>
      </c>
      <c r="CC107" s="184">
        <v>50000</v>
      </c>
      <c r="CD107" s="184">
        <v>800000</v>
      </c>
      <c r="CE107" s="184">
        <v>0</v>
      </c>
      <c r="CF107" s="184">
        <v>800000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>
        <v>7560085</v>
      </c>
      <c r="CA108" s="182" t="s">
        <v>484</v>
      </c>
      <c r="CB108" s="183">
        <v>4</v>
      </c>
      <c r="CC108" s="184">
        <v>80000</v>
      </c>
      <c r="CD108" s="184">
        <v>320000</v>
      </c>
      <c r="CE108" s="184">
        <v>0</v>
      </c>
      <c r="CF108" s="184">
        <v>320000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>
        <v>8500005</v>
      </c>
      <c r="CA109" s="182" t="s">
        <v>337</v>
      </c>
      <c r="CB109" s="183">
        <v>1</v>
      </c>
      <c r="CC109" s="184">
        <v>135000</v>
      </c>
      <c r="CD109" s="184">
        <v>135000</v>
      </c>
      <c r="CE109" s="184">
        <v>0</v>
      </c>
      <c r="CF109" s="184">
        <v>135000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>
        <v>8500007</v>
      </c>
      <c r="CA110" s="182" t="s">
        <v>330</v>
      </c>
      <c r="CB110" s="183">
        <v>3</v>
      </c>
      <c r="CC110" s="184">
        <v>185000</v>
      </c>
      <c r="CD110" s="184">
        <v>555000</v>
      </c>
      <c r="CE110" s="184">
        <v>0</v>
      </c>
      <c r="CF110" s="184">
        <v>555000</v>
      </c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>
        <v>8500009</v>
      </c>
      <c r="CA111" s="182" t="s">
        <v>332</v>
      </c>
      <c r="CB111" s="183">
        <v>1</v>
      </c>
      <c r="CC111" s="184">
        <v>139000</v>
      </c>
      <c r="CD111" s="184">
        <v>139000</v>
      </c>
      <c r="CE111" s="184">
        <v>0</v>
      </c>
      <c r="CF111" s="184">
        <v>139000</v>
      </c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>
        <v>8500034</v>
      </c>
      <c r="CA112" s="182" t="s">
        <v>344</v>
      </c>
      <c r="CB112" s="183">
        <v>1</v>
      </c>
      <c r="CC112" s="184">
        <v>209000</v>
      </c>
      <c r="CD112" s="184">
        <v>209000</v>
      </c>
      <c r="CE112" s="184">
        <v>0</v>
      </c>
      <c r="CF112" s="184">
        <v>209000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>
        <v>8500035</v>
      </c>
      <c r="CA113" s="182" t="s">
        <v>345</v>
      </c>
      <c r="CB113" s="183">
        <v>1</v>
      </c>
      <c r="CC113" s="184">
        <v>175000</v>
      </c>
      <c r="CD113" s="184">
        <v>175000</v>
      </c>
      <c r="CE113" s="184">
        <v>0</v>
      </c>
      <c r="CF113" s="184">
        <v>175000</v>
      </c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ht="22.5" x14ac:dyDescent="0.2">
      <c r="BZ114" s="181">
        <v>8500038</v>
      </c>
      <c r="CA114" s="182" t="s">
        <v>349</v>
      </c>
      <c r="CB114" s="183">
        <v>1</v>
      </c>
      <c r="CC114" s="184">
        <v>149000</v>
      </c>
      <c r="CD114" s="184">
        <v>149000</v>
      </c>
      <c r="CE114" s="184">
        <v>0</v>
      </c>
      <c r="CF114" s="184">
        <v>149000</v>
      </c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ht="22.5" x14ac:dyDescent="0.2">
      <c r="BZ115" s="181">
        <v>8500039</v>
      </c>
      <c r="CA115" s="182" t="s">
        <v>348</v>
      </c>
      <c r="CB115" s="183">
        <v>1</v>
      </c>
      <c r="CC115" s="184">
        <v>139000</v>
      </c>
      <c r="CD115" s="184">
        <v>139000</v>
      </c>
      <c r="CE115" s="184">
        <v>0</v>
      </c>
      <c r="CF115" s="184">
        <v>139000</v>
      </c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>
        <v>8500041</v>
      </c>
      <c r="CA116" s="182" t="s">
        <v>351</v>
      </c>
      <c r="CB116" s="183">
        <v>1</v>
      </c>
      <c r="CC116" s="184">
        <v>155000</v>
      </c>
      <c r="CD116" s="184">
        <v>155000</v>
      </c>
      <c r="CE116" s="184">
        <v>0</v>
      </c>
      <c r="CF116" s="184">
        <v>155000</v>
      </c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>
        <v>8500050</v>
      </c>
      <c r="CA117" s="182" t="s">
        <v>355</v>
      </c>
      <c r="CB117" s="183">
        <v>4</v>
      </c>
      <c r="CC117" s="184">
        <v>168000</v>
      </c>
      <c r="CD117" s="184">
        <v>672000</v>
      </c>
      <c r="CE117" s="184">
        <v>0</v>
      </c>
      <c r="CF117" s="184">
        <v>672000</v>
      </c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>
        <v>8500052</v>
      </c>
      <c r="CA118" s="182" t="s">
        <v>564</v>
      </c>
      <c r="CB118" s="183">
        <v>1</v>
      </c>
      <c r="CC118" s="184">
        <v>158000</v>
      </c>
      <c r="CD118" s="184">
        <v>158000</v>
      </c>
      <c r="CE118" s="184">
        <v>0</v>
      </c>
      <c r="CF118" s="184">
        <v>158000</v>
      </c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>
        <v>8500054</v>
      </c>
      <c r="CA119" s="182" t="s">
        <v>565</v>
      </c>
      <c r="CB119" s="183">
        <v>4</v>
      </c>
      <c r="CC119" s="184">
        <v>168000</v>
      </c>
      <c r="CD119" s="184">
        <v>672000</v>
      </c>
      <c r="CE119" s="184">
        <v>0</v>
      </c>
      <c r="CF119" s="184">
        <v>672000</v>
      </c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>
        <v>8500056</v>
      </c>
      <c r="CA120" s="182" t="s">
        <v>566</v>
      </c>
      <c r="CB120" s="183">
        <v>2</v>
      </c>
      <c r="CC120" s="184">
        <v>158000</v>
      </c>
      <c r="CD120" s="184">
        <v>316000</v>
      </c>
      <c r="CE120" s="184">
        <v>0</v>
      </c>
      <c r="CF120" s="184">
        <v>316000</v>
      </c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>
        <v>8500057</v>
      </c>
      <c r="CA121" s="182" t="s">
        <v>567</v>
      </c>
      <c r="CB121" s="183">
        <v>2</v>
      </c>
      <c r="CC121" s="184">
        <v>168000</v>
      </c>
      <c r="CD121" s="184">
        <v>336000</v>
      </c>
      <c r="CE121" s="184">
        <v>0</v>
      </c>
      <c r="CF121" s="184">
        <v>336000</v>
      </c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5"/>
      <c r="CA122" s="185"/>
      <c r="CB122" s="186">
        <v>1101</v>
      </c>
      <c r="CC122" s="185"/>
      <c r="CD122" s="187">
        <v>34098000</v>
      </c>
      <c r="CE122" s="187">
        <v>-240000</v>
      </c>
      <c r="CF122" s="187">
        <v>33858000</v>
      </c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19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ht="22.5" x14ac:dyDescent="0.2">
      <c r="BZ5" s="181">
        <v>1500006</v>
      </c>
      <c r="CA5" s="182" t="s">
        <v>45</v>
      </c>
      <c r="CB5" s="183">
        <v>9</v>
      </c>
      <c r="CC5" s="184">
        <v>0</v>
      </c>
      <c r="CD5" s="184">
        <v>0</v>
      </c>
    </row>
    <row r="6" spans="1:224" x14ac:dyDescent="0.2">
      <c r="BZ6" s="181">
        <v>1500013</v>
      </c>
      <c r="CA6" s="182" t="s">
        <v>49</v>
      </c>
      <c r="CB6" s="183">
        <v>4</v>
      </c>
      <c r="CC6" s="184">
        <v>0</v>
      </c>
      <c r="CD6" s="184">
        <v>0</v>
      </c>
    </row>
    <row r="7" spans="1:224" x14ac:dyDescent="0.2">
      <c r="BZ7" s="181">
        <v>1500081</v>
      </c>
      <c r="CA7" s="182" t="s">
        <v>58</v>
      </c>
      <c r="CB7" s="183">
        <v>9</v>
      </c>
      <c r="CC7" s="184">
        <v>0</v>
      </c>
      <c r="CD7" s="184">
        <v>0</v>
      </c>
    </row>
    <row r="8" spans="1:224" x14ac:dyDescent="0.2">
      <c r="BZ8" s="181">
        <v>1500088</v>
      </c>
      <c r="CA8" s="182" t="s">
        <v>60</v>
      </c>
      <c r="CB8" s="183">
        <v>2</v>
      </c>
      <c r="CC8" s="184">
        <v>0</v>
      </c>
      <c r="CD8" s="184">
        <v>0</v>
      </c>
    </row>
    <row r="9" spans="1:224" x14ac:dyDescent="0.2">
      <c r="BZ9" s="181">
        <v>1500303</v>
      </c>
      <c r="CA9" s="182" t="s">
        <v>70</v>
      </c>
      <c r="CB9" s="183">
        <v>1</v>
      </c>
      <c r="CC9" s="184">
        <v>0</v>
      </c>
      <c r="CD9" s="184">
        <v>0</v>
      </c>
    </row>
    <row r="10" spans="1:224" x14ac:dyDescent="0.2">
      <c r="BZ10" s="181">
        <v>1500376</v>
      </c>
      <c r="CA10" s="182" t="s">
        <v>544</v>
      </c>
      <c r="CB10" s="183">
        <v>1</v>
      </c>
      <c r="CC10" s="184">
        <v>0</v>
      </c>
      <c r="CD10" s="184">
        <v>0</v>
      </c>
    </row>
    <row r="11" spans="1:224" x14ac:dyDescent="0.2">
      <c r="BZ11" s="181">
        <v>1502021</v>
      </c>
      <c r="CA11" s="182" t="s">
        <v>87</v>
      </c>
      <c r="CB11" s="183">
        <v>5</v>
      </c>
      <c r="CC11" s="184">
        <v>0</v>
      </c>
      <c r="CD11" s="184">
        <v>0</v>
      </c>
    </row>
    <row r="12" spans="1:224" x14ac:dyDescent="0.2">
      <c r="BZ12" s="181">
        <v>1503039</v>
      </c>
      <c r="CA12" s="182" t="s">
        <v>525</v>
      </c>
      <c r="CB12" s="183">
        <v>2</v>
      </c>
      <c r="CC12" s="184">
        <v>0</v>
      </c>
      <c r="CD12" s="184">
        <v>0</v>
      </c>
    </row>
    <row r="13" spans="1:224" x14ac:dyDescent="0.2">
      <c r="BZ13" s="181">
        <v>1503040</v>
      </c>
      <c r="CA13" s="182" t="s">
        <v>547</v>
      </c>
      <c r="CB13" s="183">
        <v>4</v>
      </c>
      <c r="CC13" s="184">
        <v>0</v>
      </c>
      <c r="CD13" s="184">
        <v>0</v>
      </c>
    </row>
    <row r="14" spans="1:224" x14ac:dyDescent="0.2">
      <c r="BZ14" s="181">
        <v>1503041</v>
      </c>
      <c r="CA14" s="182" t="s">
        <v>548</v>
      </c>
      <c r="CB14" s="183">
        <v>4</v>
      </c>
      <c r="CC14" s="184">
        <v>0</v>
      </c>
      <c r="CD14" s="184">
        <v>0</v>
      </c>
    </row>
    <row r="15" spans="1:224" x14ac:dyDescent="0.2">
      <c r="BZ15" s="181">
        <v>1503042</v>
      </c>
      <c r="CA15" s="182" t="s">
        <v>549</v>
      </c>
      <c r="CB15" s="183">
        <v>2</v>
      </c>
      <c r="CC15" s="184">
        <v>0</v>
      </c>
      <c r="CD15" s="184">
        <v>0</v>
      </c>
    </row>
    <row r="16" spans="1:224" x14ac:dyDescent="0.2">
      <c r="BZ16" s="181">
        <v>1510040</v>
      </c>
      <c r="CA16" s="182" t="s">
        <v>106</v>
      </c>
      <c r="CB16" s="183">
        <v>1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1523008</v>
      </c>
      <c r="CA17" s="182" t="s">
        <v>552</v>
      </c>
      <c r="CB17" s="183">
        <v>11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1523089</v>
      </c>
      <c r="CA18" s="182" t="s">
        <v>553</v>
      </c>
      <c r="CB18" s="183">
        <v>1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3503013</v>
      </c>
      <c r="CA19" s="182" t="s">
        <v>500</v>
      </c>
      <c r="CB19" s="183">
        <v>1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/>
      <c r="CA20" s="182"/>
      <c r="CB20" s="183"/>
      <c r="CC20" s="184"/>
      <c r="CD20" s="184"/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/>
      <c r="CA21" s="182"/>
      <c r="CB21" s="183"/>
      <c r="CC21" s="184"/>
      <c r="CD21" s="184"/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/>
      <c r="CA22" s="182"/>
      <c r="CB22" s="183"/>
      <c r="CC22" s="184"/>
      <c r="CD22" s="184"/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/>
      <c r="CA23" s="182"/>
      <c r="CB23" s="183"/>
      <c r="CC23" s="184"/>
      <c r="CD23" s="184"/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/>
      <c r="CA24" s="182"/>
      <c r="CB24" s="183"/>
      <c r="CC24" s="184"/>
      <c r="CD24" s="184"/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459" activePane="bottomRight" state="frozen"/>
      <selection pane="topRight" activeCell="F1" sqref="F1"/>
      <selection pane="bottomLeft" activeCell="A7" sqref="A7"/>
      <selection pane="bottomRight" activeCell="J120" sqref="J120:L12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15711000</v>
      </c>
      <c r="K7" s="60">
        <f>+K8+K108+K134+K144</f>
        <v>697</v>
      </c>
      <c r="L7" s="60">
        <f>+L8+L108+L134+L144</f>
        <v>55</v>
      </c>
      <c r="M7" s="123">
        <f t="shared" ref="M7:M8" si="0">L7/K7</f>
        <v>7.8909612625538014E-2</v>
      </c>
      <c r="N7" s="95">
        <f>+N8+N108+N134+N144</f>
        <v>15711000</v>
      </c>
      <c r="O7" s="60">
        <f>+O8+O108+O134+O144</f>
        <v>697</v>
      </c>
      <c r="P7" s="60">
        <f>+P8+P108+P134+P144</f>
        <v>55</v>
      </c>
      <c r="Q7" s="96">
        <f t="shared" ref="Q7:Q8" si="1">P7/O7</f>
        <v>7.8909612625538014E-2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15711000</v>
      </c>
      <c r="BG7" s="60">
        <f>+BG8+BG108+BG134+BG144</f>
        <v>697</v>
      </c>
      <c r="BH7" s="60">
        <f>+BH8+BH108+BH134+BH144</f>
        <v>55</v>
      </c>
      <c r="BI7" s="49">
        <f t="shared" ref="BI7:BI8" si="12">BH7/BG7</f>
        <v>7.8909612625538014E-2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15711000</v>
      </c>
      <c r="EN7" s="60">
        <f t="shared" si="33"/>
        <v>15711000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15711000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697</v>
      </c>
      <c r="FV7" s="60">
        <f t="shared" si="34"/>
        <v>697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697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55</v>
      </c>
      <c r="HD7" s="60">
        <f t="shared" si="35"/>
        <v>55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55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752</v>
      </c>
      <c r="IL7" s="60">
        <f t="shared" si="36"/>
        <v>752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752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10965000</v>
      </c>
      <c r="K8" s="61">
        <f>SUM(K9:K107)</f>
        <v>494</v>
      </c>
      <c r="L8" s="61">
        <f>SUM(L9:L107)</f>
        <v>43</v>
      </c>
      <c r="M8" s="124">
        <f t="shared" si="0"/>
        <v>8.7044534412955468E-2</v>
      </c>
      <c r="N8" s="97">
        <f>SUM(N9:N107)</f>
        <v>10965000</v>
      </c>
      <c r="O8" s="61">
        <f>SUM(O9:O107)</f>
        <v>494</v>
      </c>
      <c r="P8" s="61">
        <f>SUM(P9:P107)</f>
        <v>43</v>
      </c>
      <c r="Q8" s="98">
        <f t="shared" si="1"/>
        <v>8.7044534412955468E-2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10965000</v>
      </c>
      <c r="BG8" s="61">
        <f>SUM(BG9:BG107)</f>
        <v>494</v>
      </c>
      <c r="BH8" s="61">
        <f>SUM(BH9:BH107)</f>
        <v>43</v>
      </c>
      <c r="BI8" s="34">
        <f t="shared" si="12"/>
        <v>8.7044534412955468E-2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10965000</v>
      </c>
      <c r="EN8" s="61">
        <f t="shared" si="38"/>
        <v>10965000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10965000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494</v>
      </c>
      <c r="FV8" s="61">
        <f t="shared" si="39"/>
        <v>494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494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43</v>
      </c>
      <c r="HD8" s="61">
        <f t="shared" si="40"/>
        <v>43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43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537</v>
      </c>
      <c r="IL8" s="61">
        <f t="shared" si="41"/>
        <v>537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537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300000</v>
      </c>
      <c r="K10" s="62">
        <f t="shared" ref="K10:K84" si="78">+S10+W10+AA10+AE10+AI10+AM10+AQ10+AU10+AY10+BC10+BG10+BK10+BO10+BS10+BW10+CA10+CE10+CI10+CM10+CQ10+CU10+CY10+DC10+DG10+DK10+DO10+DS10+DW10+EA10+EE10+EI10</f>
        <v>12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300000</v>
      </c>
      <c r="O10" s="64">
        <f t="shared" ref="O10:O84" si="82">K10/$N$4</f>
        <v>12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300000</v>
      </c>
      <c r="BG10" s="62">
        <f>IFERROR(VLOOKUP($C10,Sales!$BZ$5:$CF$300,3,0),0)</f>
        <v>12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300000</v>
      </c>
      <c r="EN10" s="64">
        <f t="shared" ref="EN10:EN84" si="118">N10</f>
        <v>300000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300000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12</v>
      </c>
      <c r="FV10" s="64">
        <f t="shared" ref="FV10:FV84" si="152">O10</f>
        <v>12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12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12</v>
      </c>
      <c r="IL10" s="64">
        <f t="shared" ref="IL10:IL84" si="220">+FV10+HD10</f>
        <v>12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12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180000</v>
      </c>
      <c r="K12" s="62">
        <f t="shared" si="78"/>
        <v>10</v>
      </c>
      <c r="L12" s="62">
        <f t="shared" si="79"/>
        <v>0</v>
      </c>
      <c r="M12" s="57">
        <f t="shared" si="80"/>
        <v>0</v>
      </c>
      <c r="N12" s="115">
        <f t="shared" si="81"/>
        <v>180000</v>
      </c>
      <c r="O12" s="64">
        <f t="shared" si="82"/>
        <v>10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180000</v>
      </c>
      <c r="BG12" s="62">
        <f>IFERROR(VLOOKUP($C12,Sales!$BZ$5:$CF$300,3,0),0)</f>
        <v>10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180000</v>
      </c>
      <c r="EN12" s="64">
        <f t="shared" si="118"/>
        <v>180000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180000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10</v>
      </c>
      <c r="FV12" s="64">
        <f t="shared" si="152"/>
        <v>10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10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10</v>
      </c>
      <c r="IL12" s="64">
        <f t="shared" si="220"/>
        <v>10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10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102000</v>
      </c>
      <c r="K13" s="62">
        <f t="shared" si="78"/>
        <v>6</v>
      </c>
      <c r="L13" s="62">
        <f t="shared" si="79"/>
        <v>0</v>
      </c>
      <c r="M13" s="57">
        <f t="shared" si="80"/>
        <v>0</v>
      </c>
      <c r="N13" s="115">
        <f t="shared" si="81"/>
        <v>102000</v>
      </c>
      <c r="O13" s="64">
        <f t="shared" si="82"/>
        <v>6</v>
      </c>
      <c r="P13" s="64">
        <f t="shared" si="83"/>
        <v>0</v>
      </c>
      <c r="Q13" s="127">
        <f t="shared" si="84"/>
        <v>0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102000</v>
      </c>
      <c r="BG13" s="62">
        <f>IFERROR(VLOOKUP($C13,Sales!$BZ$5:$CF$300,3,0),0)</f>
        <v>6</v>
      </c>
      <c r="BH13" s="62">
        <f>IFERROR(VLOOKUP($C13,Waste!$BZ$5:$CF$200,3,0),0)</f>
        <v>0</v>
      </c>
      <c r="BI13" s="63">
        <f t="shared" si="95"/>
        <v>0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102000</v>
      </c>
      <c r="EN13" s="64">
        <f t="shared" si="118"/>
        <v>102000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102000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6</v>
      </c>
      <c r="FV13" s="64">
        <f t="shared" si="152"/>
        <v>6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6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0</v>
      </c>
      <c r="HD13" s="64">
        <f t="shared" si="186"/>
        <v>0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6</v>
      </c>
      <c r="IL13" s="64">
        <f t="shared" si="220"/>
        <v>6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6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380000</v>
      </c>
      <c r="K14" s="62">
        <f t="shared" si="78"/>
        <v>20</v>
      </c>
      <c r="L14" s="62">
        <f t="shared" si="79"/>
        <v>0</v>
      </c>
      <c r="M14" s="57">
        <f t="shared" si="80"/>
        <v>0</v>
      </c>
      <c r="N14" s="115">
        <f t="shared" si="81"/>
        <v>380000</v>
      </c>
      <c r="O14" s="64">
        <f t="shared" si="82"/>
        <v>20</v>
      </c>
      <c r="P14" s="64">
        <f t="shared" si="83"/>
        <v>0</v>
      </c>
      <c r="Q14" s="127">
        <f t="shared" si="84"/>
        <v>0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380000</v>
      </c>
      <c r="BG14" s="62">
        <f>IFERROR(VLOOKUP($C14,Sales!$BZ$5:$CF$300,3,0),0)</f>
        <v>20</v>
      </c>
      <c r="BH14" s="62">
        <f>IFERROR(VLOOKUP($C14,Waste!$BZ$5:$CF$200,3,0),0)</f>
        <v>0</v>
      </c>
      <c r="BI14" s="63">
        <f t="shared" si="95"/>
        <v>0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380000</v>
      </c>
      <c r="EN14" s="64">
        <f t="shared" si="118"/>
        <v>380000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380000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20</v>
      </c>
      <c r="FV14" s="64">
        <f t="shared" si="152"/>
        <v>20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20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0</v>
      </c>
      <c r="HD14" s="64">
        <f t="shared" si="186"/>
        <v>0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0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20</v>
      </c>
      <c r="IL14" s="64">
        <f t="shared" si="220"/>
        <v>20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20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288000</v>
      </c>
      <c r="K16" s="62">
        <f t="shared" si="78"/>
        <v>12</v>
      </c>
      <c r="L16" s="62">
        <f t="shared" si="79"/>
        <v>0</v>
      </c>
      <c r="M16" s="57">
        <f t="shared" si="80"/>
        <v>0</v>
      </c>
      <c r="N16" s="115">
        <f t="shared" si="81"/>
        <v>288000</v>
      </c>
      <c r="O16" s="64">
        <f t="shared" si="82"/>
        <v>12</v>
      </c>
      <c r="P16" s="64">
        <f t="shared" si="83"/>
        <v>0</v>
      </c>
      <c r="Q16" s="127">
        <f t="shared" si="84"/>
        <v>0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288000</v>
      </c>
      <c r="BG16" s="62">
        <f>IFERROR(VLOOKUP($C16,Sales!$BZ$5:$CF$300,3,0),0)</f>
        <v>12</v>
      </c>
      <c r="BH16" s="62">
        <f>IFERROR(VLOOKUP($C16,Waste!$BZ$5:$CF$200,3,0),0)</f>
        <v>0</v>
      </c>
      <c r="BI16" s="63">
        <f t="shared" si="95"/>
        <v>0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288000</v>
      </c>
      <c r="EN16" s="64">
        <f t="shared" si="118"/>
        <v>288000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288000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12</v>
      </c>
      <c r="FV16" s="64">
        <f t="shared" si="152"/>
        <v>12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12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0</v>
      </c>
      <c r="HD16" s="64">
        <f t="shared" si="186"/>
        <v>0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0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12</v>
      </c>
      <c r="IL16" s="64">
        <f t="shared" si="220"/>
        <v>12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12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480000</v>
      </c>
      <c r="K17" s="62">
        <f t="shared" si="78"/>
        <v>20</v>
      </c>
      <c r="L17" s="62">
        <f t="shared" si="79"/>
        <v>0</v>
      </c>
      <c r="M17" s="57">
        <f t="shared" si="80"/>
        <v>0</v>
      </c>
      <c r="N17" s="115">
        <f t="shared" si="81"/>
        <v>480000</v>
      </c>
      <c r="O17" s="64">
        <f t="shared" si="82"/>
        <v>20</v>
      </c>
      <c r="P17" s="64">
        <f t="shared" si="83"/>
        <v>0</v>
      </c>
      <c r="Q17" s="127">
        <f t="shared" si="84"/>
        <v>0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480000</v>
      </c>
      <c r="BG17" s="62">
        <f>IFERROR(VLOOKUP($C17,Sales!$BZ$5:$CF$300,3,0),0)</f>
        <v>20</v>
      </c>
      <c r="BH17" s="62">
        <f>IFERROR(VLOOKUP($C17,Waste!$BZ$5:$CF$200,3,0),0)</f>
        <v>0</v>
      </c>
      <c r="BI17" s="63">
        <f t="shared" si="95"/>
        <v>0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480000</v>
      </c>
      <c r="EN17" s="64">
        <f t="shared" si="118"/>
        <v>480000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480000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20</v>
      </c>
      <c r="FV17" s="64">
        <f t="shared" si="152"/>
        <v>20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20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0</v>
      </c>
      <c r="HD17" s="64">
        <f t="shared" si="186"/>
        <v>0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0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20</v>
      </c>
      <c r="IL17" s="64">
        <f t="shared" si="220"/>
        <v>20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20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175000</v>
      </c>
      <c r="K19" s="62">
        <f t="shared" si="78"/>
        <v>7</v>
      </c>
      <c r="L19" s="62">
        <f t="shared" si="79"/>
        <v>9</v>
      </c>
      <c r="M19" s="57">
        <f t="shared" si="80"/>
        <v>1.2857142857142858</v>
      </c>
      <c r="N19" s="115">
        <f t="shared" si="81"/>
        <v>175000</v>
      </c>
      <c r="O19" s="64">
        <f t="shared" si="82"/>
        <v>7</v>
      </c>
      <c r="P19" s="64">
        <f t="shared" si="83"/>
        <v>9</v>
      </c>
      <c r="Q19" s="127">
        <f t="shared" si="84"/>
        <v>1.2857142857142858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175000</v>
      </c>
      <c r="BG19" s="62">
        <f>IFERROR(VLOOKUP($C19,Sales!$BZ$5:$CF$300,3,0),0)</f>
        <v>7</v>
      </c>
      <c r="BH19" s="62">
        <f>IFERROR(VLOOKUP($C19,Waste!$BZ$5:$CF$200,3,0),0)</f>
        <v>9</v>
      </c>
      <c r="BI19" s="63">
        <f t="shared" si="95"/>
        <v>1.2857142857142858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175000</v>
      </c>
      <c r="EN19" s="64">
        <f t="shared" si="118"/>
        <v>175000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175000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7</v>
      </c>
      <c r="FV19" s="64">
        <f t="shared" si="152"/>
        <v>7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7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9</v>
      </c>
      <c r="HD19" s="64">
        <f t="shared" si="186"/>
        <v>9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9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16</v>
      </c>
      <c r="IL19" s="64">
        <f t="shared" si="220"/>
        <v>16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16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264000</v>
      </c>
      <c r="K21" s="62">
        <f t="shared" si="78"/>
        <v>12</v>
      </c>
      <c r="L21" s="62">
        <f t="shared" si="79"/>
        <v>0</v>
      </c>
      <c r="M21" s="57">
        <f t="shared" si="80"/>
        <v>0</v>
      </c>
      <c r="N21" s="115">
        <f t="shared" si="81"/>
        <v>264000</v>
      </c>
      <c r="O21" s="64">
        <f t="shared" si="82"/>
        <v>12</v>
      </c>
      <c r="P21" s="64">
        <f t="shared" si="83"/>
        <v>0</v>
      </c>
      <c r="Q21" s="127">
        <f t="shared" si="84"/>
        <v>0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264000</v>
      </c>
      <c r="BG21" s="62">
        <f>IFERROR(VLOOKUP($C21,Sales!$BZ$5:$CF$300,3,0),0)</f>
        <v>12</v>
      </c>
      <c r="BH21" s="62">
        <f>IFERROR(VLOOKUP($C21,Waste!$BZ$5:$CF$200,3,0),0)</f>
        <v>0</v>
      </c>
      <c r="BI21" s="63">
        <f t="shared" si="95"/>
        <v>0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264000</v>
      </c>
      <c r="EN21" s="64">
        <f t="shared" si="118"/>
        <v>264000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264000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12</v>
      </c>
      <c r="FV21" s="64">
        <f t="shared" si="152"/>
        <v>12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12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0</v>
      </c>
      <c r="HD21" s="64">
        <f t="shared" si="186"/>
        <v>0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0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12</v>
      </c>
      <c r="IL21" s="64">
        <f t="shared" si="220"/>
        <v>12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12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105000</v>
      </c>
      <c r="K25" s="62">
        <f t="shared" si="78"/>
        <v>5</v>
      </c>
      <c r="L25" s="62">
        <f t="shared" si="79"/>
        <v>0</v>
      </c>
      <c r="M25" s="57">
        <f t="shared" si="80"/>
        <v>0</v>
      </c>
      <c r="N25" s="115">
        <f t="shared" si="81"/>
        <v>105000</v>
      </c>
      <c r="O25" s="64">
        <f t="shared" si="82"/>
        <v>5</v>
      </c>
      <c r="P25" s="64">
        <f t="shared" si="83"/>
        <v>0</v>
      </c>
      <c r="Q25" s="127">
        <f t="shared" si="84"/>
        <v>0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105000</v>
      </c>
      <c r="BG25" s="62">
        <f>IFERROR(VLOOKUP($C25,Sales!$BZ$5:$CF$300,3,0),0)</f>
        <v>5</v>
      </c>
      <c r="BH25" s="62">
        <f>IFERROR(VLOOKUP($C25,Waste!$BZ$5:$CF$200,3,0),0)</f>
        <v>0</v>
      </c>
      <c r="BI25" s="63">
        <f t="shared" si="95"/>
        <v>0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105000</v>
      </c>
      <c r="EN25" s="64">
        <f t="shared" si="118"/>
        <v>105000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105000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5</v>
      </c>
      <c r="FV25" s="64">
        <f t="shared" si="152"/>
        <v>5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5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5</v>
      </c>
      <c r="IL25" s="64">
        <f t="shared" si="220"/>
        <v>5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5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216000</v>
      </c>
      <c r="K27" s="62">
        <f t="shared" si="78"/>
        <v>12</v>
      </c>
      <c r="L27" s="62">
        <f t="shared" si="79"/>
        <v>0</v>
      </c>
      <c r="M27" s="57">
        <f t="shared" si="80"/>
        <v>0</v>
      </c>
      <c r="N27" s="115">
        <f t="shared" si="81"/>
        <v>216000</v>
      </c>
      <c r="O27" s="64">
        <f t="shared" si="82"/>
        <v>12</v>
      </c>
      <c r="P27" s="64">
        <f t="shared" si="83"/>
        <v>0</v>
      </c>
      <c r="Q27" s="127">
        <f t="shared" si="84"/>
        <v>0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216000</v>
      </c>
      <c r="BG27" s="62">
        <f>IFERROR(VLOOKUP($C27,Sales!$BZ$5:$CF$300,3,0),0)</f>
        <v>12</v>
      </c>
      <c r="BH27" s="62">
        <f>IFERROR(VLOOKUP($C27,Waste!$BZ$5:$CF$200,3,0),0)</f>
        <v>0</v>
      </c>
      <c r="BI27" s="63">
        <f t="shared" si="95"/>
        <v>0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216000</v>
      </c>
      <c r="EN27" s="64">
        <f t="shared" si="118"/>
        <v>216000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216000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12</v>
      </c>
      <c r="FV27" s="64">
        <f t="shared" si="152"/>
        <v>12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12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0</v>
      </c>
      <c r="HD27" s="64">
        <f t="shared" si="186"/>
        <v>0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0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12</v>
      </c>
      <c r="IL27" s="64">
        <f t="shared" si="220"/>
        <v>12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12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440000</v>
      </c>
      <c r="K30" s="62">
        <f t="shared" si="78"/>
        <v>22</v>
      </c>
      <c r="L30" s="62">
        <f t="shared" si="79"/>
        <v>0</v>
      </c>
      <c r="M30" s="57">
        <f t="shared" si="80"/>
        <v>0</v>
      </c>
      <c r="N30" s="115">
        <f t="shared" si="81"/>
        <v>440000</v>
      </c>
      <c r="O30" s="64">
        <f t="shared" si="82"/>
        <v>22</v>
      </c>
      <c r="P30" s="64">
        <f t="shared" si="83"/>
        <v>0</v>
      </c>
      <c r="Q30" s="127">
        <f t="shared" si="84"/>
        <v>0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440000</v>
      </c>
      <c r="BG30" s="62">
        <f>IFERROR(VLOOKUP($C30,Sales!$BZ$5:$CF$300,3,0),0)</f>
        <v>22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440000</v>
      </c>
      <c r="EN30" s="64">
        <f t="shared" si="118"/>
        <v>440000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440000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22</v>
      </c>
      <c r="FV30" s="64">
        <f t="shared" si="152"/>
        <v>22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22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22</v>
      </c>
      <c r="IL30" s="64">
        <f t="shared" si="220"/>
        <v>22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22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102000</v>
      </c>
      <c r="K31" s="62">
        <f t="shared" si="78"/>
        <v>3</v>
      </c>
      <c r="L31" s="62">
        <f t="shared" si="79"/>
        <v>0</v>
      </c>
      <c r="M31" s="57">
        <f t="shared" si="80"/>
        <v>0</v>
      </c>
      <c r="N31" s="115">
        <f t="shared" si="81"/>
        <v>102000</v>
      </c>
      <c r="O31" s="64">
        <f t="shared" si="82"/>
        <v>3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102000</v>
      </c>
      <c r="BG31" s="62">
        <f>IFERROR(VLOOKUP($C31,Sales!$BZ$5:$CF$300,3,0),0)</f>
        <v>3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102000</v>
      </c>
      <c r="EN31" s="64">
        <f t="shared" si="118"/>
        <v>102000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102000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3</v>
      </c>
      <c r="FV31" s="64">
        <f t="shared" si="152"/>
        <v>3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3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3</v>
      </c>
      <c r="IL31" s="64">
        <f t="shared" si="220"/>
        <v>3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3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152000</v>
      </c>
      <c r="K34" s="62">
        <f t="shared" si="78"/>
        <v>8</v>
      </c>
      <c r="L34" s="62">
        <f t="shared" si="79"/>
        <v>0</v>
      </c>
      <c r="M34" s="57">
        <f t="shared" si="80"/>
        <v>0</v>
      </c>
      <c r="N34" s="115">
        <f t="shared" si="81"/>
        <v>152000</v>
      </c>
      <c r="O34" s="64">
        <f t="shared" si="82"/>
        <v>8</v>
      </c>
      <c r="P34" s="64">
        <f t="shared" si="83"/>
        <v>0</v>
      </c>
      <c r="Q34" s="127">
        <f t="shared" si="84"/>
        <v>0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152000</v>
      </c>
      <c r="BG34" s="62">
        <f>IFERROR(VLOOKUP($C34,Sales!$BZ$5:$CF$300,3,0),0)</f>
        <v>8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152000</v>
      </c>
      <c r="EN34" s="64">
        <f t="shared" si="118"/>
        <v>152000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152000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8</v>
      </c>
      <c r="FV34" s="64">
        <f t="shared" si="152"/>
        <v>8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8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8</v>
      </c>
      <c r="IL34" s="64">
        <f t="shared" si="220"/>
        <v>8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8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104000</v>
      </c>
      <c r="K35" s="62">
        <f t="shared" ref="K35:K41" si="606">+S35+W35+AA35+AE35+AI35+AM35+AQ35+AU35+AY35+BC35+BG35+BK35+BO35+BS35+BW35+CA35+CE35+CI35+CM35+CQ35+CU35+CY35+DC35+DG35+DK35+DO35+DS35+DW35+EA35+EE35+EI35</f>
        <v>9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104000</v>
      </c>
      <c r="O35" s="64">
        <f t="shared" ref="O35:O41" si="610">K35/$N$4</f>
        <v>9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104000</v>
      </c>
      <c r="BG35" s="62">
        <f>IFERROR(VLOOKUP($C35,Sales!$BZ$5:$CF$300,3,0),0)</f>
        <v>9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104000</v>
      </c>
      <c r="EN35" s="64">
        <f t="shared" ref="EN35:EN41" si="646">N35</f>
        <v>104000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104000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9</v>
      </c>
      <c r="FV35" s="64">
        <f t="shared" ref="FV35:FV41" si="680">O35</f>
        <v>9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9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9</v>
      </c>
      <c r="IL35" s="64">
        <f t="shared" ref="IL35:IL41" si="748">+FV35+HD35</f>
        <v>9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9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91000</v>
      </c>
      <c r="K36" s="62">
        <f t="shared" si="606"/>
        <v>8</v>
      </c>
      <c r="L36" s="62">
        <f t="shared" si="607"/>
        <v>1</v>
      </c>
      <c r="M36" s="57">
        <f t="shared" si="608"/>
        <v>0.125</v>
      </c>
      <c r="N36" s="115">
        <f t="shared" si="609"/>
        <v>91000</v>
      </c>
      <c r="O36" s="64">
        <f t="shared" si="610"/>
        <v>8</v>
      </c>
      <c r="P36" s="64">
        <f t="shared" si="611"/>
        <v>1</v>
      </c>
      <c r="Q36" s="127">
        <f t="shared" si="612"/>
        <v>0.125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91000</v>
      </c>
      <c r="BG36" s="62">
        <f>IFERROR(VLOOKUP($C36,Sales!$BZ$5:$CF$300,3,0),0)</f>
        <v>8</v>
      </c>
      <c r="BH36" s="62">
        <f>IFERROR(VLOOKUP($C36,Waste!$BZ$5:$CF$200,3,0),0)</f>
        <v>1</v>
      </c>
      <c r="BI36" s="63">
        <f t="shared" si="623"/>
        <v>0.125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91000</v>
      </c>
      <c r="EN36" s="64">
        <f t="shared" si="646"/>
        <v>91000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91000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8</v>
      </c>
      <c r="FV36" s="64">
        <f t="shared" si="680"/>
        <v>8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8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1</v>
      </c>
      <c r="HD36" s="64">
        <f t="shared" si="714"/>
        <v>1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1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9</v>
      </c>
      <c r="IL36" s="64">
        <f t="shared" si="748"/>
        <v>9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9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104000</v>
      </c>
      <c r="K37" s="62">
        <f t="shared" si="606"/>
        <v>9</v>
      </c>
      <c r="L37" s="62">
        <f t="shared" si="607"/>
        <v>0</v>
      </c>
      <c r="M37" s="57">
        <f t="shared" si="608"/>
        <v>0</v>
      </c>
      <c r="N37" s="115">
        <f t="shared" si="609"/>
        <v>104000</v>
      </c>
      <c r="O37" s="64">
        <f t="shared" si="610"/>
        <v>9</v>
      </c>
      <c r="P37" s="64">
        <f t="shared" si="611"/>
        <v>0</v>
      </c>
      <c r="Q37" s="127">
        <f t="shared" si="612"/>
        <v>0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104000</v>
      </c>
      <c r="BG37" s="62">
        <f>IFERROR(VLOOKUP($C37,Sales!$BZ$5:$CF$300,3,0),0)</f>
        <v>9</v>
      </c>
      <c r="BH37" s="62">
        <f>IFERROR(VLOOKUP($C37,Waste!$BZ$5:$CF$200,3,0),0)</f>
        <v>0</v>
      </c>
      <c r="BI37" s="63">
        <f t="shared" si="623"/>
        <v>0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104000</v>
      </c>
      <c r="EN37" s="64">
        <f t="shared" si="646"/>
        <v>104000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104000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9</v>
      </c>
      <c r="FV37" s="64">
        <f t="shared" si="680"/>
        <v>9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9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0</v>
      </c>
      <c r="HD37" s="64">
        <f t="shared" si="714"/>
        <v>0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0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9</v>
      </c>
      <c r="IL37" s="64">
        <f t="shared" si="748"/>
        <v>9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9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117000</v>
      </c>
      <c r="K38" s="62">
        <f t="shared" si="606"/>
        <v>9</v>
      </c>
      <c r="L38" s="62">
        <f t="shared" si="607"/>
        <v>0</v>
      </c>
      <c r="M38" s="57">
        <f t="shared" si="608"/>
        <v>0</v>
      </c>
      <c r="N38" s="115">
        <f t="shared" si="609"/>
        <v>117000</v>
      </c>
      <c r="O38" s="64">
        <f t="shared" si="610"/>
        <v>9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117000</v>
      </c>
      <c r="BG38" s="62">
        <f>IFERROR(VLOOKUP($C38,Sales!$BZ$5:$CF$300,3,0),0)</f>
        <v>9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117000</v>
      </c>
      <c r="EN38" s="64">
        <f t="shared" si="646"/>
        <v>117000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117000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9</v>
      </c>
      <c r="FV38" s="64">
        <f t="shared" si="680"/>
        <v>9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9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9</v>
      </c>
      <c r="IL38" s="64">
        <f t="shared" si="748"/>
        <v>9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9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104000</v>
      </c>
      <c r="K39" s="62">
        <f t="shared" si="606"/>
        <v>9</v>
      </c>
      <c r="L39" s="62">
        <f t="shared" si="607"/>
        <v>0</v>
      </c>
      <c r="M39" s="57">
        <f t="shared" si="608"/>
        <v>0</v>
      </c>
      <c r="N39" s="115">
        <f t="shared" si="609"/>
        <v>104000</v>
      </c>
      <c r="O39" s="64">
        <f t="shared" si="610"/>
        <v>9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104000</v>
      </c>
      <c r="BG39" s="62">
        <f>IFERROR(VLOOKUP($C39,Sales!$BZ$5:$CF$300,3,0),0)</f>
        <v>9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104000</v>
      </c>
      <c r="EN39" s="64">
        <f t="shared" si="646"/>
        <v>104000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104000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9</v>
      </c>
      <c r="FV39" s="64">
        <f t="shared" si="680"/>
        <v>9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9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9</v>
      </c>
      <c r="IL39" s="64">
        <f t="shared" si="748"/>
        <v>9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9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104000</v>
      </c>
      <c r="K40" s="62">
        <f t="shared" si="606"/>
        <v>10</v>
      </c>
      <c r="L40" s="62">
        <f t="shared" si="607"/>
        <v>0</v>
      </c>
      <c r="M40" s="57">
        <f t="shared" si="608"/>
        <v>0</v>
      </c>
      <c r="N40" s="115">
        <f t="shared" si="609"/>
        <v>104000</v>
      </c>
      <c r="O40" s="64">
        <f t="shared" si="610"/>
        <v>10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104000</v>
      </c>
      <c r="BG40" s="62">
        <f>IFERROR(VLOOKUP($C40,Sales!$BZ$5:$CF$300,3,0),0)</f>
        <v>10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104000</v>
      </c>
      <c r="EN40" s="64">
        <f t="shared" si="646"/>
        <v>104000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104000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10</v>
      </c>
      <c r="FV40" s="64">
        <f t="shared" si="680"/>
        <v>10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10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10</v>
      </c>
      <c r="IL40" s="64">
        <f t="shared" si="748"/>
        <v>10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10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91000</v>
      </c>
      <c r="K41" s="62">
        <f t="shared" si="606"/>
        <v>9</v>
      </c>
      <c r="L41" s="62">
        <f t="shared" si="607"/>
        <v>0</v>
      </c>
      <c r="M41" s="57">
        <f t="shared" si="608"/>
        <v>0</v>
      </c>
      <c r="N41" s="115">
        <f t="shared" si="609"/>
        <v>91000</v>
      </c>
      <c r="O41" s="64">
        <f t="shared" si="610"/>
        <v>9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91000</v>
      </c>
      <c r="BG41" s="62">
        <f>IFERROR(VLOOKUP($C41,Sales!$BZ$5:$CF$300,3,0),0)</f>
        <v>9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91000</v>
      </c>
      <c r="EN41" s="64">
        <f t="shared" si="646"/>
        <v>91000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91000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9</v>
      </c>
      <c r="FV41" s="64">
        <f t="shared" si="680"/>
        <v>9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9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9</v>
      </c>
      <c r="IL41" s="64">
        <f t="shared" si="748"/>
        <v>9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9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360000</v>
      </c>
      <c r="K42" s="62">
        <f t="shared" si="78"/>
        <v>20</v>
      </c>
      <c r="L42" s="62">
        <f t="shared" si="79"/>
        <v>0</v>
      </c>
      <c r="M42" s="57">
        <f t="shared" si="80"/>
        <v>0</v>
      </c>
      <c r="N42" s="115">
        <f t="shared" si="81"/>
        <v>360000</v>
      </c>
      <c r="O42" s="64">
        <f t="shared" si="82"/>
        <v>20</v>
      </c>
      <c r="P42" s="64">
        <f t="shared" si="83"/>
        <v>0</v>
      </c>
      <c r="Q42" s="127">
        <f t="shared" si="84"/>
        <v>0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360000</v>
      </c>
      <c r="BG42" s="62">
        <f>IFERROR(VLOOKUP($C42,Sales!$BZ$5:$CF$300,3,0),0)</f>
        <v>20</v>
      </c>
      <c r="BH42" s="62">
        <f>IFERROR(VLOOKUP($C42,Waste!$BZ$5:$CF$200,3,0),0)</f>
        <v>0</v>
      </c>
      <c r="BI42" s="63">
        <f t="shared" si="95"/>
        <v>0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360000</v>
      </c>
      <c r="EN42" s="64">
        <f t="shared" si="118"/>
        <v>360000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360000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20</v>
      </c>
      <c r="FV42" s="64">
        <f t="shared" si="152"/>
        <v>20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20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20</v>
      </c>
      <c r="IL42" s="64">
        <f t="shared" si="220"/>
        <v>20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20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1092000</v>
      </c>
      <c r="K43" s="62">
        <f t="shared" si="78"/>
        <v>39</v>
      </c>
      <c r="L43" s="62">
        <f t="shared" si="79"/>
        <v>0</v>
      </c>
      <c r="M43" s="57">
        <f t="shared" si="80"/>
        <v>0</v>
      </c>
      <c r="N43" s="115">
        <f t="shared" si="81"/>
        <v>1092000</v>
      </c>
      <c r="O43" s="64">
        <f t="shared" si="82"/>
        <v>39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1092000</v>
      </c>
      <c r="BG43" s="62">
        <f>IFERROR(VLOOKUP($C43,Sales!$BZ$5:$CF$300,3,0),0)</f>
        <v>39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1092000</v>
      </c>
      <c r="EN43" s="64">
        <f t="shared" si="118"/>
        <v>1092000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1092000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39</v>
      </c>
      <c r="FV43" s="64">
        <f t="shared" si="152"/>
        <v>39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39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39</v>
      </c>
      <c r="IL43" s="64">
        <f t="shared" si="220"/>
        <v>39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39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1120000</v>
      </c>
      <c r="K44" s="62">
        <f t="shared" si="78"/>
        <v>40</v>
      </c>
      <c r="L44" s="62">
        <f t="shared" si="79"/>
        <v>0</v>
      </c>
      <c r="M44" s="57">
        <f t="shared" si="80"/>
        <v>0</v>
      </c>
      <c r="N44" s="115">
        <f t="shared" si="81"/>
        <v>1120000</v>
      </c>
      <c r="O44" s="64">
        <f t="shared" si="82"/>
        <v>40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1120000</v>
      </c>
      <c r="BG44" s="62">
        <f>IFERROR(VLOOKUP($C44,Sales!$BZ$5:$CF$300,3,0),0)</f>
        <v>40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1120000</v>
      </c>
      <c r="EN44" s="64">
        <f t="shared" si="118"/>
        <v>1120000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1120000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40</v>
      </c>
      <c r="FV44" s="64">
        <f t="shared" si="152"/>
        <v>40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40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40</v>
      </c>
      <c r="IL44" s="64">
        <f t="shared" si="220"/>
        <v>40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40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210000</v>
      </c>
      <c r="K45" s="62">
        <f t="shared" si="78"/>
        <v>10</v>
      </c>
      <c r="L45" s="62">
        <f t="shared" si="79"/>
        <v>0</v>
      </c>
      <c r="M45" s="57">
        <f t="shared" si="80"/>
        <v>0</v>
      </c>
      <c r="N45" s="115">
        <f t="shared" si="81"/>
        <v>210000</v>
      </c>
      <c r="O45" s="64">
        <f t="shared" si="82"/>
        <v>10</v>
      </c>
      <c r="P45" s="64">
        <f t="shared" si="83"/>
        <v>0</v>
      </c>
      <c r="Q45" s="127">
        <f t="shared" si="84"/>
        <v>0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210000</v>
      </c>
      <c r="BG45" s="62">
        <f>IFERROR(VLOOKUP($C45,Sales!$BZ$5:$CF$300,3,0),0)</f>
        <v>10</v>
      </c>
      <c r="BH45" s="62">
        <f>IFERROR(VLOOKUP($C45,Waste!$BZ$5:$CF$200,3,0),0)</f>
        <v>0</v>
      </c>
      <c r="BI45" s="63">
        <f t="shared" si="95"/>
        <v>0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210000</v>
      </c>
      <c r="EN45" s="64">
        <f t="shared" si="118"/>
        <v>210000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210000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10</v>
      </c>
      <c r="FV45" s="64">
        <f t="shared" si="152"/>
        <v>10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10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10</v>
      </c>
      <c r="IL45" s="64">
        <f t="shared" si="220"/>
        <v>10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10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192000</v>
      </c>
      <c r="K52" s="62">
        <f t="shared" si="78"/>
        <v>6</v>
      </c>
      <c r="L52" s="62">
        <f t="shared" si="79"/>
        <v>0</v>
      </c>
      <c r="M52" s="57">
        <f t="shared" si="80"/>
        <v>0</v>
      </c>
      <c r="N52" s="115">
        <f t="shared" si="81"/>
        <v>192000</v>
      </c>
      <c r="O52" s="64">
        <f t="shared" si="82"/>
        <v>6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192000</v>
      </c>
      <c r="BG52" s="62">
        <f>IFERROR(VLOOKUP($C52,Sales!$BZ$5:$CF$300,3,0),0)</f>
        <v>6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192000</v>
      </c>
      <c r="EN52" s="64">
        <f t="shared" si="118"/>
        <v>192000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192000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6</v>
      </c>
      <c r="FV52" s="64">
        <f t="shared" si="152"/>
        <v>6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6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6</v>
      </c>
      <c r="IL52" s="64">
        <f t="shared" si="220"/>
        <v>6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6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154000</v>
      </c>
      <c r="K59" s="62">
        <f t="shared" si="78"/>
        <v>7</v>
      </c>
      <c r="L59" s="62">
        <f t="shared" si="79"/>
        <v>5</v>
      </c>
      <c r="M59" s="57">
        <f t="shared" si="80"/>
        <v>0.7142857142857143</v>
      </c>
      <c r="N59" s="115">
        <f t="shared" si="81"/>
        <v>154000</v>
      </c>
      <c r="O59" s="64">
        <f t="shared" si="82"/>
        <v>7</v>
      </c>
      <c r="P59" s="64">
        <f t="shared" si="83"/>
        <v>5</v>
      </c>
      <c r="Q59" s="127">
        <f t="shared" si="84"/>
        <v>0.7142857142857143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154000</v>
      </c>
      <c r="BG59" s="62">
        <f>IFERROR(VLOOKUP($C59,Sales!$BZ$5:$CF$300,3,0),0)</f>
        <v>7</v>
      </c>
      <c r="BH59" s="62">
        <f>IFERROR(VLOOKUP($C59,Waste!$BZ$5:$CF$200,3,0),0)</f>
        <v>5</v>
      </c>
      <c r="BI59" s="63">
        <f t="shared" si="95"/>
        <v>0.7142857142857143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154000</v>
      </c>
      <c r="EN59" s="64">
        <f t="shared" si="118"/>
        <v>154000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154000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7</v>
      </c>
      <c r="FV59" s="64">
        <f t="shared" si="152"/>
        <v>7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7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5</v>
      </c>
      <c r="HD59" s="64">
        <f t="shared" si="186"/>
        <v>5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5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12</v>
      </c>
      <c r="IL59" s="64">
        <f t="shared" si="220"/>
        <v>12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12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220000</v>
      </c>
      <c r="K60" s="62">
        <f t="shared" si="78"/>
        <v>11</v>
      </c>
      <c r="L60" s="62">
        <f t="shared" si="79"/>
        <v>1</v>
      </c>
      <c r="M60" s="57">
        <f t="shared" si="80"/>
        <v>9.0909090909090912E-2</v>
      </c>
      <c r="N60" s="115">
        <f t="shared" si="81"/>
        <v>220000</v>
      </c>
      <c r="O60" s="64">
        <f t="shared" si="82"/>
        <v>11</v>
      </c>
      <c r="P60" s="64">
        <f t="shared" si="83"/>
        <v>1</v>
      </c>
      <c r="Q60" s="127">
        <f t="shared" si="84"/>
        <v>9.0909090909090912E-2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220000</v>
      </c>
      <c r="BG60" s="62">
        <f>IFERROR(VLOOKUP($C60,Sales!$BZ$5:$CF$300,3,0),0)</f>
        <v>11</v>
      </c>
      <c r="BH60" s="62">
        <f>IFERROR(VLOOKUP($C60,Waste!$BZ$5:$CF$200,3,0),0)</f>
        <v>1</v>
      </c>
      <c r="BI60" s="63">
        <f t="shared" si="95"/>
        <v>9.0909090909090912E-2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220000</v>
      </c>
      <c r="EN60" s="64">
        <f t="shared" si="118"/>
        <v>220000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220000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11</v>
      </c>
      <c r="FV60" s="64">
        <f t="shared" si="152"/>
        <v>11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11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1</v>
      </c>
      <c r="HD60" s="64">
        <f t="shared" si="186"/>
        <v>1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1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12</v>
      </c>
      <c r="IL60" s="64">
        <f t="shared" si="220"/>
        <v>12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12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210000</v>
      </c>
      <c r="K67" s="62">
        <f t="shared" si="78"/>
        <v>10</v>
      </c>
      <c r="L67" s="62">
        <f t="shared" si="79"/>
        <v>2</v>
      </c>
      <c r="M67" s="57">
        <f t="shared" si="80"/>
        <v>0.2</v>
      </c>
      <c r="N67" s="115">
        <f t="shared" si="81"/>
        <v>210000</v>
      </c>
      <c r="O67" s="64">
        <f t="shared" si="82"/>
        <v>10</v>
      </c>
      <c r="P67" s="64">
        <f t="shared" si="83"/>
        <v>2</v>
      </c>
      <c r="Q67" s="127">
        <f t="shared" si="84"/>
        <v>0.2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210000</v>
      </c>
      <c r="BG67" s="62">
        <f>IFERROR(VLOOKUP($C67,Sales!$BZ$5:$CF$300,3,0),0)</f>
        <v>10</v>
      </c>
      <c r="BH67" s="62">
        <f>IFERROR(VLOOKUP($C67,Waste!$BZ$5:$CF$200,3,0),0)</f>
        <v>2</v>
      </c>
      <c r="BI67" s="63">
        <f t="shared" si="95"/>
        <v>0.2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210000</v>
      </c>
      <c r="EN67" s="64">
        <f t="shared" si="118"/>
        <v>210000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210000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10</v>
      </c>
      <c r="FV67" s="64">
        <f t="shared" si="152"/>
        <v>10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10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2</v>
      </c>
      <c r="HD67" s="64">
        <f t="shared" si="186"/>
        <v>2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2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12</v>
      </c>
      <c r="IL67" s="64">
        <f t="shared" si="220"/>
        <v>12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12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152000</v>
      </c>
      <c r="K68" s="62">
        <f t="shared" si="78"/>
        <v>8</v>
      </c>
      <c r="L68" s="62">
        <f t="shared" si="79"/>
        <v>0</v>
      </c>
      <c r="M68" s="57">
        <f t="shared" si="80"/>
        <v>0</v>
      </c>
      <c r="N68" s="115">
        <f t="shared" si="81"/>
        <v>152000</v>
      </c>
      <c r="O68" s="64">
        <f t="shared" si="82"/>
        <v>8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152000</v>
      </c>
      <c r="BG68" s="62">
        <f>IFERROR(VLOOKUP($C68,Sales!$BZ$5:$CF$300,3,0),0)</f>
        <v>8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152000</v>
      </c>
      <c r="EN68" s="64">
        <f t="shared" si="118"/>
        <v>152000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152000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8</v>
      </c>
      <c r="FV68" s="64">
        <f t="shared" si="152"/>
        <v>8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8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8</v>
      </c>
      <c r="IL68" s="64">
        <f t="shared" si="220"/>
        <v>8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8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200000</v>
      </c>
      <c r="K70" s="62">
        <f t="shared" si="78"/>
        <v>10</v>
      </c>
      <c r="L70" s="62">
        <f t="shared" si="79"/>
        <v>0</v>
      </c>
      <c r="M70" s="57">
        <f t="shared" si="80"/>
        <v>0</v>
      </c>
      <c r="N70" s="115">
        <f t="shared" si="81"/>
        <v>200000</v>
      </c>
      <c r="O70" s="64">
        <f t="shared" si="82"/>
        <v>10</v>
      </c>
      <c r="P70" s="64">
        <f t="shared" si="83"/>
        <v>0</v>
      </c>
      <c r="Q70" s="127">
        <f t="shared" si="84"/>
        <v>0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200000</v>
      </c>
      <c r="BG70" s="62">
        <f>IFERROR(VLOOKUP($C70,Sales!$BZ$5:$CF$300,3,0),0)</f>
        <v>10</v>
      </c>
      <c r="BH70" s="62">
        <f>IFERROR(VLOOKUP($C70,Waste!$BZ$5:$CF$200,3,0),0)</f>
        <v>0</v>
      </c>
      <c r="BI70" s="63">
        <f t="shared" si="95"/>
        <v>0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200000</v>
      </c>
      <c r="EN70" s="64">
        <f t="shared" si="118"/>
        <v>200000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200000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10</v>
      </c>
      <c r="FV70" s="64">
        <f t="shared" si="152"/>
        <v>10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10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0</v>
      </c>
      <c r="HD70" s="64">
        <f t="shared" si="186"/>
        <v>0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0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10</v>
      </c>
      <c r="IL70" s="64">
        <f t="shared" si="220"/>
        <v>10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10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220000</v>
      </c>
      <c r="K74" s="62">
        <f t="shared" si="78"/>
        <v>11</v>
      </c>
      <c r="L74" s="62">
        <f t="shared" si="79"/>
        <v>0</v>
      </c>
      <c r="M74" s="57">
        <f t="shared" si="80"/>
        <v>0</v>
      </c>
      <c r="N74" s="115">
        <f t="shared" si="81"/>
        <v>220000</v>
      </c>
      <c r="O74" s="64">
        <f t="shared" si="82"/>
        <v>11</v>
      </c>
      <c r="P74" s="64">
        <f t="shared" si="83"/>
        <v>0</v>
      </c>
      <c r="Q74" s="127">
        <f t="shared" si="84"/>
        <v>0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220000</v>
      </c>
      <c r="BG74" s="62">
        <f>IFERROR(VLOOKUP($C74,Sales!$BZ$5:$CF$300,3,0),0)</f>
        <v>11</v>
      </c>
      <c r="BH74" s="62">
        <f>IFERROR(VLOOKUP($C74,Waste!$BZ$5:$CF$200,3,0),0)</f>
        <v>0</v>
      </c>
      <c r="BI74" s="63">
        <f t="shared" si="95"/>
        <v>0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220000</v>
      </c>
      <c r="EN74" s="64">
        <f t="shared" si="118"/>
        <v>220000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220000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11</v>
      </c>
      <c r="FV74" s="64">
        <f t="shared" si="152"/>
        <v>11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11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0</v>
      </c>
      <c r="HD74" s="64">
        <f t="shared" si="186"/>
        <v>0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11</v>
      </c>
      <c r="IL74" s="64">
        <f t="shared" si="220"/>
        <v>11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11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361000</v>
      </c>
      <c r="K77" s="62">
        <f t="shared" si="78"/>
        <v>19</v>
      </c>
      <c r="L77" s="62">
        <f t="shared" si="79"/>
        <v>0</v>
      </c>
      <c r="M77" s="57">
        <f t="shared" si="80"/>
        <v>0</v>
      </c>
      <c r="N77" s="115">
        <f t="shared" si="81"/>
        <v>361000</v>
      </c>
      <c r="O77" s="64">
        <f t="shared" si="82"/>
        <v>19</v>
      </c>
      <c r="P77" s="64">
        <f t="shared" si="83"/>
        <v>0</v>
      </c>
      <c r="Q77" s="127">
        <f t="shared" si="84"/>
        <v>0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361000</v>
      </c>
      <c r="BG77" s="62">
        <f>IFERROR(VLOOKUP($C77,Sales!$BZ$5:$CF$300,3,0),0)</f>
        <v>19</v>
      </c>
      <c r="BH77" s="62">
        <f>IFERROR(VLOOKUP($C77,Waste!$BZ$5:$CF$200,3,0),0)</f>
        <v>0</v>
      </c>
      <c r="BI77" s="63">
        <f t="shared" si="95"/>
        <v>0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361000</v>
      </c>
      <c r="EN77" s="64">
        <f t="shared" si="118"/>
        <v>361000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361000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19</v>
      </c>
      <c r="FV77" s="64">
        <f t="shared" si="152"/>
        <v>19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19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19</v>
      </c>
      <c r="IL77" s="64">
        <f t="shared" si="220"/>
        <v>19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19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210000</v>
      </c>
      <c r="K78" s="62">
        <f t="shared" si="78"/>
        <v>10</v>
      </c>
      <c r="L78" s="62">
        <f t="shared" si="79"/>
        <v>0</v>
      </c>
      <c r="M78" s="57">
        <f t="shared" si="80"/>
        <v>0</v>
      </c>
      <c r="N78" s="115">
        <f t="shared" si="81"/>
        <v>210000</v>
      </c>
      <c r="O78" s="64">
        <f t="shared" si="82"/>
        <v>10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210000</v>
      </c>
      <c r="BG78" s="62">
        <f>IFERROR(VLOOKUP($C78,Sales!$BZ$5:$CF$300,3,0),0)</f>
        <v>10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210000</v>
      </c>
      <c r="EN78" s="64">
        <f t="shared" si="118"/>
        <v>210000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210000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10</v>
      </c>
      <c r="FV78" s="64">
        <f t="shared" si="152"/>
        <v>10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10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10</v>
      </c>
      <c r="IL78" s="64">
        <f t="shared" si="220"/>
        <v>10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10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728000</v>
      </c>
      <c r="K81" s="62">
        <f t="shared" si="78"/>
        <v>26</v>
      </c>
      <c r="L81" s="62">
        <f t="shared" si="79"/>
        <v>4</v>
      </c>
      <c r="M81" s="57">
        <f t="shared" si="80"/>
        <v>0.15384615384615385</v>
      </c>
      <c r="N81" s="115">
        <f t="shared" si="81"/>
        <v>728000</v>
      </c>
      <c r="O81" s="64">
        <f t="shared" si="82"/>
        <v>26</v>
      </c>
      <c r="P81" s="64">
        <f t="shared" si="83"/>
        <v>4</v>
      </c>
      <c r="Q81" s="127">
        <f t="shared" si="84"/>
        <v>0.15384615384615385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728000</v>
      </c>
      <c r="BG81" s="62">
        <f>IFERROR(VLOOKUP($C81,Sales!$BZ$5:$CF$300,3,0),0)</f>
        <v>26</v>
      </c>
      <c r="BH81" s="62">
        <f>IFERROR(VLOOKUP($C81,Waste!$BZ$5:$CF$200,3,0),0)</f>
        <v>4</v>
      </c>
      <c r="BI81" s="63">
        <f t="shared" si="95"/>
        <v>0.15384615384615385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728000</v>
      </c>
      <c r="EN81" s="64">
        <f t="shared" si="118"/>
        <v>728000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728000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26</v>
      </c>
      <c r="FV81" s="64">
        <f t="shared" si="152"/>
        <v>26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26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4</v>
      </c>
      <c r="HD81" s="64">
        <f t="shared" si="186"/>
        <v>4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4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30</v>
      </c>
      <c r="IL81" s="64">
        <f t="shared" si="220"/>
        <v>30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30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297000</v>
      </c>
      <c r="K85" s="62">
        <f t="shared" ref="K85:K167" si="958">+S85+W85+AA85+AE85+AI85+AM85+AQ85+AU85+AY85+BC85+BG85+BK85+BO85+BS85+BW85+CA85+CE85+CI85+CM85+CQ85+CU85+CY85+DC85+DG85+DK85+DO85+DS85+DW85+EA85+EE85+EI85</f>
        <v>11</v>
      </c>
      <c r="L85" s="62">
        <f t="shared" ref="L85:L167" si="959">+T85+X85+AB85+AF85+AJ85+AN85+AR85+AV85+AZ85+BD85+BH85+BL85+BP85+BT85+BX85+CB85+CF85+CJ85+CN85+CR85+CV85+CZ85+DD85+DH85+DL85+DP85+DT85+DX85+EB85+EF85+EJ85</f>
        <v>9</v>
      </c>
      <c r="M85" s="57">
        <f t="shared" ref="M85:M167" si="960">L85/K85</f>
        <v>0.81818181818181823</v>
      </c>
      <c r="N85" s="115">
        <f t="shared" ref="N85:N167" si="961">J85/$N$4</f>
        <v>297000</v>
      </c>
      <c r="O85" s="64">
        <f t="shared" ref="O85:O167" si="962">K85/$N$4</f>
        <v>11</v>
      </c>
      <c r="P85" s="64">
        <f t="shared" ref="P85:P167" si="963">L85/$N$4</f>
        <v>9</v>
      </c>
      <c r="Q85" s="127">
        <f t="shared" ref="Q85:Q167" si="964">M85</f>
        <v>0.81818181818181823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297000</v>
      </c>
      <c r="BG85" s="62">
        <f>IFERROR(VLOOKUP($C85,Sales!$BZ$5:$CF$300,3,0),0)</f>
        <v>11</v>
      </c>
      <c r="BH85" s="62">
        <f>IFERROR(VLOOKUP($C85,Waste!$BZ$5:$CF$200,3,0),0)</f>
        <v>9</v>
      </c>
      <c r="BI85" s="63">
        <f t="shared" ref="BI85:BI167" si="975">BH85/BG85</f>
        <v>0.81818181818181823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297000</v>
      </c>
      <c r="EN85" s="64">
        <f t="shared" ref="EN85:EN167" si="998">N85</f>
        <v>297000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297000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11</v>
      </c>
      <c r="FV85" s="64">
        <f t="shared" ref="FV85:FV167" si="1032">O85</f>
        <v>11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11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9</v>
      </c>
      <c r="HD85" s="64">
        <f t="shared" ref="HD85:HD167" si="1066">P85</f>
        <v>9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9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20</v>
      </c>
      <c r="IL85" s="64">
        <f t="shared" ref="IL85:IL107" si="1100">+FV85+HD85</f>
        <v>20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20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175000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8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2</v>
      </c>
      <c r="M103" s="57">
        <f t="shared" ref="M103:M106" si="1488">L103/K103</f>
        <v>0.25</v>
      </c>
      <c r="N103" s="115">
        <f t="shared" ref="N103:N106" si="1489">J103/$N$4</f>
        <v>175000</v>
      </c>
      <c r="O103" s="64">
        <f t="shared" ref="O103:O106" si="1490">K103/$N$4</f>
        <v>8</v>
      </c>
      <c r="P103" s="64">
        <f t="shared" ref="P103:P106" si="1491">L103/$N$4</f>
        <v>2</v>
      </c>
      <c r="Q103" s="127">
        <f t="shared" ref="Q103:Q106" si="1492">M103</f>
        <v>0.25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175000</v>
      </c>
      <c r="BG103" s="62">
        <f>IFERROR(VLOOKUP($C103,Sales!$BZ$5:$CF$300,3,0),0)</f>
        <v>8</v>
      </c>
      <c r="BH103" s="62">
        <f>IFERROR(VLOOKUP($C103,Waste!$BZ$5:$CF$200,3,0),0)</f>
        <v>2</v>
      </c>
      <c r="BI103" s="63">
        <f t="shared" ref="BI103:BI106" si="1503">BH103/BG103</f>
        <v>0.25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175000</v>
      </c>
      <c r="EN103" s="64">
        <f t="shared" ref="EN103:EN106" si="1526">N103</f>
        <v>175000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175000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8</v>
      </c>
      <c r="FV103" s="64">
        <f t="shared" ref="FV103:FV106" si="1560">O103</f>
        <v>8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8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2</v>
      </c>
      <c r="HD103" s="64">
        <f t="shared" ref="HD103:HD106" si="1594">P103</f>
        <v>2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2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10</v>
      </c>
      <c r="IL103" s="64">
        <f t="shared" ref="IL103:IL106" si="1628">+FV103+HD103</f>
        <v>10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10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261000</v>
      </c>
      <c r="K104" s="62">
        <f t="shared" si="1486"/>
        <v>10</v>
      </c>
      <c r="L104" s="62">
        <f t="shared" si="1487"/>
        <v>2</v>
      </c>
      <c r="M104" s="57">
        <f t="shared" si="1488"/>
        <v>0.2</v>
      </c>
      <c r="N104" s="115">
        <f t="shared" si="1489"/>
        <v>261000</v>
      </c>
      <c r="O104" s="64">
        <f t="shared" si="1490"/>
        <v>10</v>
      </c>
      <c r="P104" s="64">
        <f t="shared" si="1491"/>
        <v>2</v>
      </c>
      <c r="Q104" s="127">
        <f t="shared" si="1492"/>
        <v>0.2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261000</v>
      </c>
      <c r="BG104" s="62">
        <f>IFERROR(VLOOKUP($C104,Sales!$BZ$5:$CF$300,3,0),0)</f>
        <v>10</v>
      </c>
      <c r="BH104" s="62">
        <f>IFERROR(VLOOKUP($C104,Waste!$BZ$5:$CF$200,3,0),0)</f>
        <v>2</v>
      </c>
      <c r="BI104" s="63">
        <f t="shared" si="1503"/>
        <v>0.2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261000</v>
      </c>
      <c r="EN104" s="64">
        <f t="shared" si="1526"/>
        <v>261000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261000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10</v>
      </c>
      <c r="FV104" s="64">
        <f t="shared" si="1560"/>
        <v>10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10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2</v>
      </c>
      <c r="HD104" s="64">
        <f t="shared" si="1594"/>
        <v>2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2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12</v>
      </c>
      <c r="IL104" s="64">
        <f t="shared" si="1628"/>
        <v>12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12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544000</v>
      </c>
      <c r="K105" s="62">
        <f t="shared" si="1486"/>
        <v>18</v>
      </c>
      <c r="L105" s="62">
        <f t="shared" si="1487"/>
        <v>4</v>
      </c>
      <c r="M105" s="57">
        <f t="shared" si="1488"/>
        <v>0.22222222222222221</v>
      </c>
      <c r="N105" s="115">
        <f t="shared" si="1489"/>
        <v>544000</v>
      </c>
      <c r="O105" s="64">
        <f t="shared" si="1490"/>
        <v>18</v>
      </c>
      <c r="P105" s="64">
        <f t="shared" si="1491"/>
        <v>4</v>
      </c>
      <c r="Q105" s="127">
        <f t="shared" si="1492"/>
        <v>0.22222222222222221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544000</v>
      </c>
      <c r="BG105" s="62">
        <f>IFERROR(VLOOKUP($C105,Sales!$BZ$5:$CF$300,3,0),0)</f>
        <v>18</v>
      </c>
      <c r="BH105" s="62">
        <f>IFERROR(VLOOKUP($C105,Waste!$BZ$5:$CF$200,3,0),0)</f>
        <v>4</v>
      </c>
      <c r="BI105" s="63">
        <f t="shared" si="1503"/>
        <v>0.22222222222222221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544000</v>
      </c>
      <c r="EN105" s="64">
        <f t="shared" si="1526"/>
        <v>544000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544000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18</v>
      </c>
      <c r="FV105" s="64">
        <f t="shared" si="1560"/>
        <v>18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18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4</v>
      </c>
      <c r="HD105" s="64">
        <f t="shared" si="1594"/>
        <v>4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4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22</v>
      </c>
      <c r="IL105" s="64">
        <f t="shared" si="1628"/>
        <v>22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22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360000</v>
      </c>
      <c r="K106" s="62">
        <f t="shared" si="1486"/>
        <v>8</v>
      </c>
      <c r="L106" s="62">
        <f t="shared" si="1487"/>
        <v>4</v>
      </c>
      <c r="M106" s="57">
        <f t="shared" si="1488"/>
        <v>0.5</v>
      </c>
      <c r="N106" s="115">
        <f t="shared" si="1489"/>
        <v>360000</v>
      </c>
      <c r="O106" s="64">
        <f t="shared" si="1490"/>
        <v>8</v>
      </c>
      <c r="P106" s="64">
        <f t="shared" si="1491"/>
        <v>4</v>
      </c>
      <c r="Q106" s="127">
        <f t="shared" si="1492"/>
        <v>0.5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360000</v>
      </c>
      <c r="BG106" s="62">
        <f>IFERROR(VLOOKUP($C106,Sales!$BZ$5:$CF$300,3,0),0)</f>
        <v>8</v>
      </c>
      <c r="BH106" s="62">
        <f>IFERROR(VLOOKUP($C106,Waste!$BZ$5:$CF$200,3,0),0)</f>
        <v>4</v>
      </c>
      <c r="BI106" s="63">
        <f t="shared" si="1503"/>
        <v>0.5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360000</v>
      </c>
      <c r="EN106" s="64">
        <f t="shared" si="1526"/>
        <v>360000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360000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8</v>
      </c>
      <c r="FV106" s="64">
        <f t="shared" si="1560"/>
        <v>8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8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4</v>
      </c>
      <c r="HD106" s="64">
        <f t="shared" si="1594"/>
        <v>4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4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12</v>
      </c>
      <c r="IL106" s="64">
        <f t="shared" si="1628"/>
        <v>12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12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4746000</v>
      </c>
      <c r="K108" s="61">
        <f>SUM(K109:K133)</f>
        <v>203</v>
      </c>
      <c r="L108" s="61">
        <f>SUM(L109:L133)</f>
        <v>12</v>
      </c>
      <c r="M108" s="124">
        <f t="shared" si="960"/>
        <v>5.9113300492610835E-2</v>
      </c>
      <c r="N108" s="97">
        <f>SUM(N109:N133)</f>
        <v>4746000</v>
      </c>
      <c r="O108" s="61">
        <f>SUM(O109:O133)</f>
        <v>203</v>
      </c>
      <c r="P108" s="61">
        <f>SUM(P109:P133)</f>
        <v>12</v>
      </c>
      <c r="Q108" s="98">
        <f t="shared" ref="Q108" si="1660">P108/O108</f>
        <v>5.9113300492610835E-2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4746000</v>
      </c>
      <c r="BG108" s="61">
        <f>SUM(BG109:BG133)</f>
        <v>203</v>
      </c>
      <c r="BH108" s="61">
        <f>SUM(BH109:BH133)</f>
        <v>12</v>
      </c>
      <c r="BI108" s="34">
        <f t="shared" si="975"/>
        <v>5.9113300492610835E-2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4746000</v>
      </c>
      <c r="EN108" s="61">
        <f t="shared" si="1661"/>
        <v>4746000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4746000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203</v>
      </c>
      <c r="FV108" s="61">
        <f t="shared" si="1662"/>
        <v>203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203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12</v>
      </c>
      <c r="HD108" s="61">
        <f t="shared" si="1663"/>
        <v>12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12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215</v>
      </c>
      <c r="IL108" s="61">
        <f t="shared" si="1664"/>
        <v>215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215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175000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8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0</v>
      </c>
      <c r="M110" s="57">
        <f t="shared" ref="M110:M111" si="1704">L110/K110</f>
        <v>0</v>
      </c>
      <c r="N110" s="115">
        <f t="shared" ref="N110:N111" si="1705">J110/$N$4</f>
        <v>175000</v>
      </c>
      <c r="O110" s="64">
        <f t="shared" ref="O110:O111" si="1706">K110/$N$4</f>
        <v>8</v>
      </c>
      <c r="P110" s="64">
        <f t="shared" ref="P110:P111" si="1707">L110/$N$4</f>
        <v>0</v>
      </c>
      <c r="Q110" s="127">
        <f t="shared" ref="Q110:Q111" si="1708">M110</f>
        <v>0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175000</v>
      </c>
      <c r="BG110" s="62">
        <f>IFERROR(VLOOKUP($C110,Sales!$BZ$5:$CF$300,3,0),0)</f>
        <v>8</v>
      </c>
      <c r="BH110" s="62">
        <f>IFERROR(VLOOKUP($C110,Waste!$BZ$5:$CF$200,3,0),0)</f>
        <v>0</v>
      </c>
      <c r="BI110" s="63">
        <f t="shared" ref="BI110:BI111" si="1719">BH110/BG110</f>
        <v>0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175000</v>
      </c>
      <c r="EN110" s="64">
        <f t="shared" ref="EN110:EN111" si="1742">N110</f>
        <v>175000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175000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8</v>
      </c>
      <c r="FV110" s="64">
        <f t="shared" ref="FV110:FV111" si="1776">O110</f>
        <v>8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8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0</v>
      </c>
      <c r="HD110" s="64">
        <f t="shared" ref="HD110:HD111" si="1810">P110</f>
        <v>0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0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200000</v>
      </c>
      <c r="K111" s="62">
        <f t="shared" si="1702"/>
        <v>9</v>
      </c>
      <c r="L111" s="62">
        <f t="shared" si="1703"/>
        <v>1</v>
      </c>
      <c r="M111" s="57">
        <f t="shared" si="1704"/>
        <v>0.1111111111111111</v>
      </c>
      <c r="N111" s="115">
        <f t="shared" si="1705"/>
        <v>200000</v>
      </c>
      <c r="O111" s="64">
        <f t="shared" si="1706"/>
        <v>9</v>
      </c>
      <c r="P111" s="64">
        <f t="shared" si="1707"/>
        <v>1</v>
      </c>
      <c r="Q111" s="127">
        <f t="shared" si="1708"/>
        <v>0.1111111111111111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200000</v>
      </c>
      <c r="BG111" s="62">
        <f>IFERROR(VLOOKUP($C111,Sales!$BZ$5:$CF$300,3,0),0)</f>
        <v>9</v>
      </c>
      <c r="BH111" s="62">
        <f>IFERROR(VLOOKUP($C111,Waste!$BZ$5:$CF$200,3,0),0)</f>
        <v>1</v>
      </c>
      <c r="BI111" s="63">
        <f t="shared" si="1719"/>
        <v>0.1111111111111111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200000</v>
      </c>
      <c r="EN111" s="64">
        <f t="shared" si="1742"/>
        <v>200000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200000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9</v>
      </c>
      <c r="FV111" s="64">
        <f t="shared" si="1776"/>
        <v>9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9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1</v>
      </c>
      <c r="HD111" s="64">
        <f t="shared" si="1810"/>
        <v>1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1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10</v>
      </c>
      <c r="IL111" s="64">
        <f t="shared" si="1844"/>
        <v>10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10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198000</v>
      </c>
      <c r="K112" s="62">
        <f t="shared" si="958"/>
        <v>9</v>
      </c>
      <c r="L112" s="62">
        <f t="shared" si="959"/>
        <v>0</v>
      </c>
      <c r="M112" s="57">
        <f t="shared" si="960"/>
        <v>0</v>
      </c>
      <c r="N112" s="115">
        <f t="shared" si="961"/>
        <v>198000</v>
      </c>
      <c r="O112" s="64">
        <f t="shared" si="962"/>
        <v>9</v>
      </c>
      <c r="P112" s="64">
        <f t="shared" si="963"/>
        <v>0</v>
      </c>
      <c r="Q112" s="127">
        <f t="shared" si="964"/>
        <v>0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198000</v>
      </c>
      <c r="BG112" s="62">
        <f>IFERROR(VLOOKUP($C112,Sales!$BZ$5:$CF$300,3,0),0)</f>
        <v>9</v>
      </c>
      <c r="BH112" s="62">
        <f>IFERROR(VLOOKUP($C112,Waste!$BZ$5:$CF$200,3,0),0)</f>
        <v>0</v>
      </c>
      <c r="BI112" s="63">
        <f t="shared" si="975"/>
        <v>0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198000</v>
      </c>
      <c r="EN112" s="64">
        <f t="shared" si="998"/>
        <v>198000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198000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9</v>
      </c>
      <c r="FV112" s="64">
        <f t="shared" si="1032"/>
        <v>9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9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0</v>
      </c>
      <c r="HD112" s="64">
        <f t="shared" si="1066"/>
        <v>0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0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9</v>
      </c>
      <c r="IL112" s="64">
        <f t="shared" si="1668"/>
        <v>9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9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22000</v>
      </c>
      <c r="K113" s="62">
        <f t="shared" si="958"/>
        <v>1</v>
      </c>
      <c r="L113" s="62">
        <f t="shared" si="959"/>
        <v>0</v>
      </c>
      <c r="M113" s="57">
        <f t="shared" si="960"/>
        <v>0</v>
      </c>
      <c r="N113" s="115">
        <f t="shared" si="961"/>
        <v>22000</v>
      </c>
      <c r="O113" s="64">
        <f t="shared" si="962"/>
        <v>1</v>
      </c>
      <c r="P113" s="64">
        <f t="shared" si="963"/>
        <v>0</v>
      </c>
      <c r="Q113" s="127">
        <f t="shared" si="964"/>
        <v>0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22000</v>
      </c>
      <c r="BG113" s="62">
        <f>IFERROR(VLOOKUP($C113,Sales!$BZ$5:$CF$300,3,0),0)</f>
        <v>1</v>
      </c>
      <c r="BH113" s="62">
        <f>IFERROR(VLOOKUP($C113,Waste!$BZ$5:$CF$200,3,0),0)</f>
        <v>0</v>
      </c>
      <c r="BI113" s="63">
        <f t="shared" si="975"/>
        <v>0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22000</v>
      </c>
      <c r="EN113" s="64">
        <f t="shared" si="998"/>
        <v>22000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22000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1</v>
      </c>
      <c r="FV113" s="64">
        <f t="shared" si="1032"/>
        <v>1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1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1</v>
      </c>
      <c r="IL113" s="64">
        <f t="shared" si="1668"/>
        <v>1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1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440000</v>
      </c>
      <c r="K115" s="62">
        <f t="shared" si="958"/>
        <v>20</v>
      </c>
      <c r="L115" s="62">
        <f t="shared" si="959"/>
        <v>0</v>
      </c>
      <c r="M115" s="57">
        <f t="shared" si="960"/>
        <v>0</v>
      </c>
      <c r="N115" s="115">
        <f t="shared" si="961"/>
        <v>440000</v>
      </c>
      <c r="O115" s="64">
        <f t="shared" si="962"/>
        <v>20</v>
      </c>
      <c r="P115" s="64">
        <f t="shared" si="963"/>
        <v>0</v>
      </c>
      <c r="Q115" s="127">
        <f t="shared" si="964"/>
        <v>0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440000</v>
      </c>
      <c r="BG115" s="62">
        <f>IFERROR(VLOOKUP($C115,Sales!$BZ$5:$CF$300,3,0),0)</f>
        <v>20</v>
      </c>
      <c r="BH115" s="62">
        <f>IFERROR(VLOOKUP($C115,Waste!$BZ$5:$CF$200,3,0),0)</f>
        <v>0</v>
      </c>
      <c r="BI115" s="63">
        <f t="shared" si="975"/>
        <v>0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440000</v>
      </c>
      <c r="EN115" s="64">
        <f t="shared" si="998"/>
        <v>440000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440000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20</v>
      </c>
      <c r="FV115" s="64">
        <f t="shared" si="1032"/>
        <v>20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20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0</v>
      </c>
      <c r="HD115" s="64">
        <f t="shared" si="1066"/>
        <v>0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0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20</v>
      </c>
      <c r="IL115" s="64">
        <f t="shared" si="1668"/>
        <v>20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20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1053000</v>
      </c>
      <c r="K117" s="62">
        <f t="shared" si="1878"/>
        <v>81</v>
      </c>
      <c r="L117" s="62">
        <f t="shared" si="1879"/>
        <v>0</v>
      </c>
      <c r="M117" s="57">
        <f t="shared" si="1880"/>
        <v>0</v>
      </c>
      <c r="N117" s="115">
        <f t="shared" si="1881"/>
        <v>1053000</v>
      </c>
      <c r="O117" s="64">
        <f t="shared" si="1882"/>
        <v>81</v>
      </c>
      <c r="P117" s="64">
        <f t="shared" si="1883"/>
        <v>0</v>
      </c>
      <c r="Q117" s="127">
        <f t="shared" si="1884"/>
        <v>0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1053000</v>
      </c>
      <c r="BG117" s="62">
        <f>IFERROR(VLOOKUP($C117,Sales!$BZ$5:$CF$300,3,0),0)</f>
        <v>81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1053000</v>
      </c>
      <c r="EN117" s="64">
        <f t="shared" si="1918"/>
        <v>1053000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1053000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81</v>
      </c>
      <c r="FV117" s="64">
        <f t="shared" si="1952"/>
        <v>81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81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81</v>
      </c>
      <c r="IL117" s="64">
        <f t="shared" si="2020"/>
        <v>81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81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169000</v>
      </c>
      <c r="K119" s="62">
        <f t="shared" si="958"/>
        <v>13</v>
      </c>
      <c r="L119" s="62">
        <f t="shared" si="959"/>
        <v>11</v>
      </c>
      <c r="M119" s="57">
        <f t="shared" si="960"/>
        <v>0.84615384615384615</v>
      </c>
      <c r="N119" s="115">
        <f t="shared" si="961"/>
        <v>169000</v>
      </c>
      <c r="O119" s="64">
        <f t="shared" si="962"/>
        <v>13</v>
      </c>
      <c r="P119" s="64">
        <f t="shared" si="963"/>
        <v>11</v>
      </c>
      <c r="Q119" s="127">
        <f t="shared" si="964"/>
        <v>0.84615384615384615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169000</v>
      </c>
      <c r="BG119" s="62">
        <f>IFERROR(VLOOKUP($C119,Sales!$BZ$5:$CF$300,3,0),0)</f>
        <v>13</v>
      </c>
      <c r="BH119" s="62">
        <f>IFERROR(VLOOKUP($C119,Waste!$BZ$5:$CF$200,3,0),0)</f>
        <v>11</v>
      </c>
      <c r="BI119" s="63">
        <f t="shared" si="975"/>
        <v>0.84615384615384615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169000</v>
      </c>
      <c r="EN119" s="64">
        <f t="shared" si="998"/>
        <v>169000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169000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13</v>
      </c>
      <c r="FV119" s="64">
        <f t="shared" si="1032"/>
        <v>13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13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11</v>
      </c>
      <c r="HD119" s="64">
        <f t="shared" si="1066"/>
        <v>11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11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24</v>
      </c>
      <c r="IL119" s="64">
        <f t="shared" si="1668"/>
        <v>24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24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241">
        <f t="shared" si="957"/>
        <v>805000</v>
      </c>
      <c r="K120" s="240">
        <f t="shared" si="958"/>
        <v>23</v>
      </c>
      <c r="L120" s="240">
        <f t="shared" si="959"/>
        <v>0</v>
      </c>
      <c r="M120" s="57">
        <f t="shared" si="960"/>
        <v>0</v>
      </c>
      <c r="N120" s="115">
        <f t="shared" si="961"/>
        <v>805000</v>
      </c>
      <c r="O120" s="64">
        <f t="shared" si="962"/>
        <v>23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805000</v>
      </c>
      <c r="BG120" s="62">
        <f>IFERROR(VLOOKUP($C120,Sales!$BZ$5:$CF$300,3,0),0)</f>
        <v>23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805000</v>
      </c>
      <c r="EN120" s="64">
        <f t="shared" si="998"/>
        <v>805000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805000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23</v>
      </c>
      <c r="FV120" s="64">
        <f t="shared" si="1032"/>
        <v>23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23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23</v>
      </c>
      <c r="IL120" s="64">
        <f t="shared" si="1668"/>
        <v>23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23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241">
        <f t="shared" si="957"/>
        <v>1450000</v>
      </c>
      <c r="K121" s="240">
        <f t="shared" si="958"/>
        <v>29</v>
      </c>
      <c r="L121" s="240">
        <f t="shared" si="959"/>
        <v>0</v>
      </c>
      <c r="M121" s="57">
        <f t="shared" si="960"/>
        <v>0</v>
      </c>
      <c r="N121" s="115">
        <f t="shared" si="961"/>
        <v>1450000</v>
      </c>
      <c r="O121" s="64">
        <f t="shared" si="962"/>
        <v>29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1450000</v>
      </c>
      <c r="BG121" s="62">
        <f>IFERROR(VLOOKUP($C121,Sales!$BZ$5:$CF$300,3,0),0)</f>
        <v>29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1450000</v>
      </c>
      <c r="EN121" s="64">
        <f t="shared" si="998"/>
        <v>1450000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1450000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29</v>
      </c>
      <c r="FV121" s="64">
        <f t="shared" si="1032"/>
        <v>29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29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29</v>
      </c>
      <c r="IL121" s="64">
        <f t="shared" si="1668"/>
        <v>29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29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176000</v>
      </c>
      <c r="K125" s="62">
        <f t="shared" si="958"/>
        <v>8</v>
      </c>
      <c r="L125" s="62">
        <f t="shared" si="959"/>
        <v>0</v>
      </c>
      <c r="M125" s="57">
        <f t="shared" si="960"/>
        <v>0</v>
      </c>
      <c r="N125" s="115">
        <f t="shared" si="961"/>
        <v>176000</v>
      </c>
      <c r="O125" s="64">
        <f t="shared" si="962"/>
        <v>8</v>
      </c>
      <c r="P125" s="64">
        <f t="shared" si="963"/>
        <v>0</v>
      </c>
      <c r="Q125" s="127">
        <f t="shared" si="964"/>
        <v>0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176000</v>
      </c>
      <c r="BG125" s="62">
        <f>IFERROR(VLOOKUP($C125,Sales!$BZ$5:$CF$300,3,0),0)</f>
        <v>8</v>
      </c>
      <c r="BH125" s="62">
        <f>IFERROR(VLOOKUP($C125,Waste!$BZ$5:$CF$200,3,0),0)</f>
        <v>0</v>
      </c>
      <c r="BI125" s="63">
        <f t="shared" si="975"/>
        <v>0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176000</v>
      </c>
      <c r="EN125" s="64">
        <f t="shared" si="998"/>
        <v>176000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176000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8</v>
      </c>
      <c r="FV125" s="64">
        <f t="shared" si="1032"/>
        <v>8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8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0</v>
      </c>
      <c r="HD125" s="64">
        <f t="shared" si="1066"/>
        <v>0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8</v>
      </c>
      <c r="IL125" s="64">
        <f t="shared" si="1668"/>
        <v>8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8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58000</v>
      </c>
      <c r="K127" s="62">
        <f t="shared" si="958"/>
        <v>2</v>
      </c>
      <c r="L127" s="62">
        <f t="shared" si="959"/>
        <v>0</v>
      </c>
      <c r="M127" s="57">
        <f t="shared" si="960"/>
        <v>0</v>
      </c>
      <c r="N127" s="115">
        <f t="shared" si="961"/>
        <v>58000</v>
      </c>
      <c r="O127" s="64">
        <f t="shared" si="962"/>
        <v>2</v>
      </c>
      <c r="P127" s="64">
        <f t="shared" si="963"/>
        <v>0</v>
      </c>
      <c r="Q127" s="127">
        <f t="shared" si="964"/>
        <v>0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58000</v>
      </c>
      <c r="BG127" s="62">
        <f>IFERROR(VLOOKUP($C127,Sales!$BZ$5:$CF$300,3,0),0)</f>
        <v>2</v>
      </c>
      <c r="BH127" s="62">
        <f>IFERROR(VLOOKUP($C127,Waste!$BZ$5:$CF$200,3,0),0)</f>
        <v>0</v>
      </c>
      <c r="BI127" s="63">
        <f t="shared" si="975"/>
        <v>0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58000</v>
      </c>
      <c r="EN127" s="64">
        <f t="shared" si="998"/>
        <v>58000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58000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2</v>
      </c>
      <c r="FV127" s="64">
        <f t="shared" si="1032"/>
        <v>2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2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2</v>
      </c>
      <c r="IL127" s="64">
        <f t="shared" si="1668"/>
        <v>2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2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0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 t="e">
        <f t="shared" ref="M131:M132" si="2056">L131/K131</f>
        <v>#DIV/0!</v>
      </c>
      <c r="N131" s="115">
        <f t="shared" ref="N131:N132" si="2057">J131/$N$4</f>
        <v>0</v>
      </c>
      <c r="O131" s="64">
        <f t="shared" ref="O131:O132" si="2058">K131/$N$4</f>
        <v>0</v>
      </c>
      <c r="P131" s="64">
        <f t="shared" ref="P131:P132" si="2059">L131/$N$4</f>
        <v>0</v>
      </c>
      <c r="Q131" s="127" t="e">
        <f t="shared" ref="Q131:Q132" si="2060">M131</f>
        <v>#DIV/0!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0</v>
      </c>
      <c r="BG131" s="62">
        <f>IFERROR(VLOOKUP($C131,Sales!$BZ$5:$CF$300,3,0),0)</f>
        <v>0</v>
      </c>
      <c r="BH131" s="62">
        <f>IFERROR(VLOOKUP($C131,Waste!$BZ$5:$CF$200,3,0),0)</f>
        <v>0</v>
      </c>
      <c r="BI131" s="63" t="e">
        <f t="shared" ref="BI131:BI132" si="2071">BH131/BG131</f>
        <v>#DIV/0!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0</v>
      </c>
      <c r="EN131" s="64">
        <f t="shared" ref="EN131:EN132" si="2094">N131</f>
        <v>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0</v>
      </c>
      <c r="FV131" s="64">
        <f t="shared" ref="FV131:FV132" si="2128">O131</f>
        <v>0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0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0</v>
      </c>
      <c r="IL131" s="64">
        <f t="shared" ref="IL131:IL132" si="2196">+FV131+HD131</f>
        <v>0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0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0</v>
      </c>
      <c r="K132" s="62">
        <f t="shared" si="2054"/>
        <v>0</v>
      </c>
      <c r="L132" s="62">
        <f t="shared" si="2055"/>
        <v>0</v>
      </c>
      <c r="M132" s="57" t="e">
        <f t="shared" si="2056"/>
        <v>#DIV/0!</v>
      </c>
      <c r="N132" s="115">
        <f t="shared" si="2057"/>
        <v>0</v>
      </c>
      <c r="O132" s="64">
        <f t="shared" si="2058"/>
        <v>0</v>
      </c>
      <c r="P132" s="64">
        <f t="shared" si="2059"/>
        <v>0</v>
      </c>
      <c r="Q132" s="127" t="e">
        <f t="shared" si="2060"/>
        <v>#DIV/0!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0</v>
      </c>
      <c r="BG132" s="62">
        <f>IFERROR(VLOOKUP($C132,Sales!$BZ$5:$CF$300,3,0),0)</f>
        <v>0</v>
      </c>
      <c r="BH132" s="62">
        <f>IFERROR(VLOOKUP($C132,Waste!$BZ$5:$CF$200,3,0),0)</f>
        <v>0</v>
      </c>
      <c r="BI132" s="63" t="e">
        <f t="shared" si="2071"/>
        <v>#DIV/0!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0</v>
      </c>
      <c r="EN132" s="64">
        <f t="shared" si="2094"/>
        <v>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0</v>
      </c>
      <c r="FV132" s="64">
        <f t="shared" si="2128"/>
        <v>0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0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0</v>
      </c>
      <c r="IL132" s="64">
        <f t="shared" si="2196"/>
        <v>0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0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0</v>
      </c>
      <c r="K144" s="35">
        <f t="shared" ref="K144" si="2467">SUM(K145:K157)</f>
        <v>0</v>
      </c>
      <c r="L144" s="35">
        <f t="shared" ref="L144" si="2468">SUM(L145:L157)</f>
        <v>0</v>
      </c>
      <c r="M144" s="125" t="e">
        <f t="shared" si="960"/>
        <v>#DIV/0!</v>
      </c>
      <c r="N144" s="101">
        <f t="shared" ref="N144" si="2469">SUM(N145:N157)</f>
        <v>0</v>
      </c>
      <c r="O144" s="35">
        <f t="shared" ref="O144" si="2470">SUM(O145:O157)</f>
        <v>0</v>
      </c>
      <c r="P144" s="35">
        <f t="shared" ref="P144" si="2471">SUM(P145:P157)</f>
        <v>0</v>
      </c>
      <c r="Q144" s="102" t="e">
        <f t="shared" ref="Q144" si="2472">P144/O144</f>
        <v>#DIV/0!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0</v>
      </c>
      <c r="BG144" s="35">
        <f t="shared" ref="BG144" si="2504">SUM(BG145:BG157)</f>
        <v>0</v>
      </c>
      <c r="BH144" s="35">
        <f t="shared" ref="BH144" si="2505">SUM(BH145:BH157)</f>
        <v>0</v>
      </c>
      <c r="BI144" s="65" t="e">
        <f t="shared" si="975"/>
        <v>#DIV/0!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0</v>
      </c>
      <c r="EN144" s="35">
        <f t="shared" ref="EN144" si="2568">SUM(EN145:EN157)</f>
        <v>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0</v>
      </c>
      <c r="FV144" s="35">
        <f t="shared" ref="FV144" si="2602">SUM(FV145:FV157)</f>
        <v>0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0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0</v>
      </c>
      <c r="IL144" s="35">
        <f t="shared" si="2667"/>
        <v>0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0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0</v>
      </c>
      <c r="K145" s="62">
        <f t="shared" si="958"/>
        <v>0</v>
      </c>
      <c r="L145" s="62">
        <f t="shared" si="959"/>
        <v>0</v>
      </c>
      <c r="M145" s="57" t="e">
        <f t="shared" si="960"/>
        <v>#DIV/0!</v>
      </c>
      <c r="N145" s="115">
        <f t="shared" si="961"/>
        <v>0</v>
      </c>
      <c r="O145" s="64">
        <f t="shared" si="962"/>
        <v>0</v>
      </c>
      <c r="P145" s="64">
        <f t="shared" si="963"/>
        <v>0</v>
      </c>
      <c r="Q145" s="127" t="e">
        <f t="shared" si="964"/>
        <v>#DIV/0!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0</v>
      </c>
      <c r="BG145" s="62">
        <f>IFERROR(VLOOKUP($C145,Sales!$BZ$5:$CF$300,3,0),0)</f>
        <v>0</v>
      </c>
      <c r="BH145" s="62">
        <f>IFERROR(VLOOKUP($C145,Waste!$BZ$5:$CF$200,3,0),0)</f>
        <v>0</v>
      </c>
      <c r="BI145" s="63" t="e">
        <f t="shared" si="975"/>
        <v>#DIV/0!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0</v>
      </c>
      <c r="EN145" s="64">
        <f t="shared" si="998"/>
        <v>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0</v>
      </c>
      <c r="FV145" s="64">
        <f t="shared" si="1032"/>
        <v>0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0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0</v>
      </c>
      <c r="IL145" s="64">
        <f t="shared" ref="IL145:IL157" si="2670">+FV145+HD145</f>
        <v>0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0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0</v>
      </c>
      <c r="K146" s="62">
        <f t="shared" si="958"/>
        <v>0</v>
      </c>
      <c r="L146" s="62">
        <f t="shared" si="959"/>
        <v>0</v>
      </c>
      <c r="M146" s="57" t="e">
        <f t="shared" si="960"/>
        <v>#DIV/0!</v>
      </c>
      <c r="N146" s="115">
        <f t="shared" si="961"/>
        <v>0</v>
      </c>
      <c r="O146" s="64">
        <f t="shared" si="962"/>
        <v>0</v>
      </c>
      <c r="P146" s="64">
        <f t="shared" si="963"/>
        <v>0</v>
      </c>
      <c r="Q146" s="127" t="e">
        <f t="shared" si="964"/>
        <v>#DIV/0!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0</v>
      </c>
      <c r="BG146" s="62">
        <f>IFERROR(VLOOKUP($C146,Sales!$BZ$5:$CF$300,3,0),0)</f>
        <v>0</v>
      </c>
      <c r="BH146" s="62">
        <f>IFERROR(VLOOKUP($C146,Waste!$BZ$5:$CF$200,3,0),0)</f>
        <v>0</v>
      </c>
      <c r="BI146" s="63" t="e">
        <f t="shared" si="975"/>
        <v>#DIV/0!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0</v>
      </c>
      <c r="EN146" s="64">
        <f t="shared" si="998"/>
        <v>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0</v>
      </c>
      <c r="FV146" s="64">
        <f t="shared" si="1032"/>
        <v>0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0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0</v>
      </c>
      <c r="IL146" s="64">
        <f t="shared" si="2670"/>
        <v>0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0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0</v>
      </c>
      <c r="K148" s="62">
        <f t="shared" si="958"/>
        <v>0</v>
      </c>
      <c r="L148" s="62">
        <f t="shared" si="959"/>
        <v>0</v>
      </c>
      <c r="M148" s="57" t="e">
        <f t="shared" si="960"/>
        <v>#DIV/0!</v>
      </c>
      <c r="N148" s="115">
        <f t="shared" si="961"/>
        <v>0</v>
      </c>
      <c r="O148" s="64">
        <f t="shared" si="962"/>
        <v>0</v>
      </c>
      <c r="P148" s="64">
        <f t="shared" si="963"/>
        <v>0</v>
      </c>
      <c r="Q148" s="127" t="e">
        <f t="shared" si="964"/>
        <v>#DIV/0!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0</v>
      </c>
      <c r="BG148" s="62">
        <f>IFERROR(VLOOKUP($C148,Sales!$BZ$5:$CF$300,3,0),0)</f>
        <v>0</v>
      </c>
      <c r="BH148" s="62">
        <f>IFERROR(VLOOKUP($C148,Waste!$BZ$5:$CF$200,3,0),0)</f>
        <v>0</v>
      </c>
      <c r="BI148" s="63" t="e">
        <f t="shared" si="975"/>
        <v>#DIV/0!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0</v>
      </c>
      <c r="EN148" s="64">
        <f t="shared" si="998"/>
        <v>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0</v>
      </c>
      <c r="FV148" s="64">
        <f t="shared" si="1032"/>
        <v>0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0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0</v>
      </c>
      <c r="IL148" s="64">
        <f t="shared" si="2670"/>
        <v>0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0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0</v>
      </c>
      <c r="K156" s="62">
        <f t="shared" si="958"/>
        <v>0</v>
      </c>
      <c r="L156" s="62">
        <f t="shared" si="959"/>
        <v>0</v>
      </c>
      <c r="M156" s="57" t="e">
        <f t="shared" si="960"/>
        <v>#DIV/0!</v>
      </c>
      <c r="N156" s="115">
        <f t="shared" si="961"/>
        <v>0</v>
      </c>
      <c r="O156" s="64">
        <f t="shared" si="962"/>
        <v>0</v>
      </c>
      <c r="P156" s="64">
        <f t="shared" si="963"/>
        <v>0</v>
      </c>
      <c r="Q156" s="127" t="e">
        <f t="shared" si="964"/>
        <v>#DIV/0!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0</v>
      </c>
      <c r="BG156" s="62">
        <f>IFERROR(VLOOKUP($C156,Sales!$BZ$5:$CF$300,3,0),0)</f>
        <v>0</v>
      </c>
      <c r="BH156" s="62">
        <f>IFERROR(VLOOKUP($C156,Waste!$BZ$5:$CF$200,3,0),0)</f>
        <v>0</v>
      </c>
      <c r="BI156" s="63" t="e">
        <f t="shared" si="975"/>
        <v>#DIV/0!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0</v>
      </c>
      <c r="EN156" s="64">
        <f t="shared" si="998"/>
        <v>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0</v>
      </c>
      <c r="FV156" s="64">
        <f t="shared" si="1032"/>
        <v>0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0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0</v>
      </c>
      <c r="IL156" s="64">
        <f t="shared" si="2670"/>
        <v>0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0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575000</v>
      </c>
      <c r="K158" s="51">
        <f>SUM(K159:K180)</f>
        <v>17</v>
      </c>
      <c r="L158" s="51">
        <f>SUM(L159:L180)</f>
        <v>1</v>
      </c>
      <c r="M158" s="126">
        <f t="shared" si="960"/>
        <v>5.8823529411764705E-2</v>
      </c>
      <c r="N158" s="105">
        <f>SUM(N159:N180)</f>
        <v>575000</v>
      </c>
      <c r="O158" s="51">
        <f>SUM(O159:O180)</f>
        <v>17</v>
      </c>
      <c r="P158" s="51">
        <f>SUM(P159:P180)</f>
        <v>1</v>
      </c>
      <c r="Q158" s="106">
        <f t="shared" ref="Q158" si="2878">P158/O158</f>
        <v>5.8823529411764705E-2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575000</v>
      </c>
      <c r="BG158" s="51">
        <f>SUM(BG159:BG180)</f>
        <v>17</v>
      </c>
      <c r="BH158" s="51">
        <f>SUM(BH159:BH180)</f>
        <v>1</v>
      </c>
      <c r="BI158" s="69">
        <f t="shared" si="975"/>
        <v>5.8823529411764705E-2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575000</v>
      </c>
      <c r="EN158" s="51">
        <f t="shared" si="2879"/>
        <v>575000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575000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17</v>
      </c>
      <c r="FV158" s="51">
        <f t="shared" si="2880"/>
        <v>17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17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1</v>
      </c>
      <c r="HD158" s="51">
        <f t="shared" si="2881"/>
        <v>1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1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18</v>
      </c>
      <c r="IL158" s="51">
        <f t="shared" si="2882"/>
        <v>18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18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100000</v>
      </c>
      <c r="K160" s="62">
        <f t="shared" si="958"/>
        <v>2</v>
      </c>
      <c r="L160" s="62">
        <f t="shared" si="959"/>
        <v>0</v>
      </c>
      <c r="M160" s="57">
        <f t="shared" si="960"/>
        <v>0</v>
      </c>
      <c r="N160" s="115">
        <f t="shared" si="961"/>
        <v>100000</v>
      </c>
      <c r="O160" s="64">
        <f t="shared" si="962"/>
        <v>2</v>
      </c>
      <c r="P160" s="64">
        <f t="shared" si="963"/>
        <v>0</v>
      </c>
      <c r="Q160" s="127">
        <f t="shared" si="964"/>
        <v>0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100000</v>
      </c>
      <c r="BG160" s="62">
        <f>IFERROR(VLOOKUP($C160,Sales!$BZ$5:$CF$300,3,0),0)</f>
        <v>2</v>
      </c>
      <c r="BH160" s="62">
        <f>IFERROR(VLOOKUP($C160,Waste!$BZ$5:$CF$200,3,0),0)</f>
        <v>0</v>
      </c>
      <c r="BI160" s="63">
        <f t="shared" si="975"/>
        <v>0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100000</v>
      </c>
      <c r="EN160" s="64">
        <f t="shared" si="998"/>
        <v>100000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100000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2</v>
      </c>
      <c r="FV160" s="64">
        <f t="shared" si="1032"/>
        <v>2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2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2</v>
      </c>
      <c r="IL160" s="64">
        <f t="shared" si="2886"/>
        <v>2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2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60000</v>
      </c>
      <c r="K166" s="62">
        <f t="shared" si="958"/>
        <v>2</v>
      </c>
      <c r="L166" s="62">
        <f t="shared" si="959"/>
        <v>0</v>
      </c>
      <c r="M166" s="57">
        <f t="shared" si="960"/>
        <v>0</v>
      </c>
      <c r="N166" s="115">
        <f t="shared" si="961"/>
        <v>60000</v>
      </c>
      <c r="O166" s="64">
        <f t="shared" si="962"/>
        <v>2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60000</v>
      </c>
      <c r="BG166" s="62">
        <f>IFERROR(VLOOKUP($C166,Sales!$BZ$5:$CF$300,3,0),0)</f>
        <v>2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60000</v>
      </c>
      <c r="EN166" s="64">
        <f t="shared" si="998"/>
        <v>60000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60000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2</v>
      </c>
      <c r="FV166" s="64">
        <f t="shared" si="1032"/>
        <v>2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2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2</v>
      </c>
      <c r="IL166" s="64">
        <f t="shared" si="2886"/>
        <v>2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2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0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 t="e">
        <f t="shared" ref="M168:M247" si="3098">L168/K168</f>
        <v>#DIV/0!</v>
      </c>
      <c r="N168" s="115">
        <f t="shared" ref="N168:N247" si="3099">J168/$N$4</f>
        <v>0</v>
      </c>
      <c r="O168" s="64">
        <f t="shared" ref="O168:O247" si="3100">K168/$N$4</f>
        <v>0</v>
      </c>
      <c r="P168" s="64">
        <f t="shared" ref="P168:P247" si="3101">L168/$N$4</f>
        <v>0</v>
      </c>
      <c r="Q168" s="127" t="e">
        <f t="shared" ref="Q168:Q247" si="3102">M168</f>
        <v>#DIV/0!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0</v>
      </c>
      <c r="BG168" s="62">
        <f>IFERROR(VLOOKUP($C168,Sales!$BZ$5:$CF$300,3,0),0)</f>
        <v>0</v>
      </c>
      <c r="BH168" s="62">
        <f>IFERROR(VLOOKUP($C168,Waste!$BZ$5:$CF$200,3,0),0)</f>
        <v>0</v>
      </c>
      <c r="BI168" s="63" t="e">
        <f t="shared" ref="BI168:BI247" si="3113">BH168/BG168</f>
        <v>#DIV/0!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0</v>
      </c>
      <c r="EN168" s="64">
        <f t="shared" ref="EN168:EN247" si="3136">N168</f>
        <v>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0</v>
      </c>
      <c r="FV168" s="64">
        <f t="shared" ref="FV168:FV247" si="3170">O168</f>
        <v>0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0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0</v>
      </c>
      <c r="IL168" s="64">
        <f t="shared" si="2886"/>
        <v>0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0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0</v>
      </c>
      <c r="K169" s="62">
        <f t="shared" si="3096"/>
        <v>0</v>
      </c>
      <c r="L169" s="62">
        <f t="shared" si="3097"/>
        <v>0</v>
      </c>
      <c r="M169" s="57" t="e">
        <f t="shared" si="3098"/>
        <v>#DIV/0!</v>
      </c>
      <c r="N169" s="115">
        <f t="shared" si="3099"/>
        <v>0</v>
      </c>
      <c r="O169" s="64">
        <f t="shared" si="3100"/>
        <v>0</v>
      </c>
      <c r="P169" s="64">
        <f t="shared" si="3101"/>
        <v>0</v>
      </c>
      <c r="Q169" s="127" t="e">
        <f t="shared" si="3102"/>
        <v>#DIV/0!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0</v>
      </c>
      <c r="BG169" s="62">
        <f>IFERROR(VLOOKUP($C169,Sales!$BZ$5:$CF$300,3,0),0)</f>
        <v>0</v>
      </c>
      <c r="BH169" s="62">
        <f>IFERROR(VLOOKUP($C169,Waste!$BZ$5:$CF$200,3,0),0)</f>
        <v>0</v>
      </c>
      <c r="BI169" s="63" t="e">
        <f t="shared" si="3113"/>
        <v>#DIV/0!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0</v>
      </c>
      <c r="EN169" s="64">
        <f t="shared" si="3136"/>
        <v>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0</v>
      </c>
      <c r="FV169" s="64">
        <f t="shared" si="3170"/>
        <v>0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0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0</v>
      </c>
      <c r="IL169" s="64">
        <f t="shared" si="2886"/>
        <v>0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0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175000</v>
      </c>
      <c r="K170" s="62">
        <f t="shared" si="3096"/>
        <v>5</v>
      </c>
      <c r="L170" s="62">
        <f t="shared" si="3097"/>
        <v>0</v>
      </c>
      <c r="M170" s="57">
        <f t="shared" si="3098"/>
        <v>0</v>
      </c>
      <c r="N170" s="115">
        <f t="shared" si="3099"/>
        <v>175000</v>
      </c>
      <c r="O170" s="64">
        <f t="shared" si="3100"/>
        <v>5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175000</v>
      </c>
      <c r="BG170" s="62">
        <f>IFERROR(VLOOKUP($C170,Sales!$BZ$5:$CF$300,3,0),0)</f>
        <v>5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175000</v>
      </c>
      <c r="EN170" s="64">
        <f t="shared" si="3136"/>
        <v>175000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175000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5</v>
      </c>
      <c r="FV170" s="64">
        <f t="shared" si="3170"/>
        <v>5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5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5</v>
      </c>
      <c r="IL170" s="64">
        <f t="shared" si="2886"/>
        <v>5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5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0</v>
      </c>
      <c r="K175" s="62">
        <f t="shared" si="3096"/>
        <v>0</v>
      </c>
      <c r="L175" s="62">
        <f t="shared" si="3097"/>
        <v>0</v>
      </c>
      <c r="M175" s="57" t="e">
        <f t="shared" si="3098"/>
        <v>#DIV/0!</v>
      </c>
      <c r="N175" s="115">
        <f t="shared" si="3099"/>
        <v>0</v>
      </c>
      <c r="O175" s="64">
        <f t="shared" si="3100"/>
        <v>0</v>
      </c>
      <c r="P175" s="64">
        <f t="shared" si="3101"/>
        <v>0</v>
      </c>
      <c r="Q175" s="127" t="e">
        <f t="shared" si="3102"/>
        <v>#DIV/0!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0</v>
      </c>
      <c r="BG175" s="62">
        <f>IFERROR(VLOOKUP($C175,Sales!$BZ$5:$CF$300,3,0),0)</f>
        <v>0</v>
      </c>
      <c r="BH175" s="62">
        <f>IFERROR(VLOOKUP($C175,Waste!$BZ$5:$CF$200,3,0),0)</f>
        <v>0</v>
      </c>
      <c r="BI175" s="63" t="e">
        <f t="shared" si="3113"/>
        <v>#DIV/0!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0</v>
      </c>
      <c r="EN175" s="64">
        <f t="shared" si="3136"/>
        <v>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0</v>
      </c>
      <c r="FV175" s="64">
        <f t="shared" si="3170"/>
        <v>0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0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0</v>
      </c>
      <c r="IL175" s="64">
        <f t="shared" si="2886"/>
        <v>0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0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240000</v>
      </c>
      <c r="K176" s="62">
        <f t="shared" si="3096"/>
        <v>8</v>
      </c>
      <c r="L176" s="62">
        <f t="shared" si="3097"/>
        <v>0</v>
      </c>
      <c r="M176" s="57">
        <f t="shared" si="3098"/>
        <v>0</v>
      </c>
      <c r="N176" s="115">
        <f t="shared" si="3099"/>
        <v>240000</v>
      </c>
      <c r="O176" s="64">
        <f t="shared" si="3100"/>
        <v>8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240000</v>
      </c>
      <c r="BG176" s="62">
        <f>IFERROR(VLOOKUP($C176,Sales!$BZ$5:$CF$300,3,0),0)</f>
        <v>8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240000</v>
      </c>
      <c r="EN176" s="64">
        <f t="shared" si="3136"/>
        <v>240000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240000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8</v>
      </c>
      <c r="FV176" s="64">
        <f t="shared" si="3170"/>
        <v>8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8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8</v>
      </c>
      <c r="IL176" s="64">
        <f t="shared" si="2886"/>
        <v>8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8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0</v>
      </c>
      <c r="K177" s="62">
        <f t="shared" si="3096"/>
        <v>0</v>
      </c>
      <c r="L177" s="62">
        <f t="shared" si="3097"/>
        <v>1</v>
      </c>
      <c r="M177" s="57" t="e">
        <f t="shared" si="3098"/>
        <v>#DIV/0!</v>
      </c>
      <c r="N177" s="115">
        <f t="shared" si="3099"/>
        <v>0</v>
      </c>
      <c r="O177" s="64">
        <f t="shared" si="3100"/>
        <v>0</v>
      </c>
      <c r="P177" s="64">
        <f t="shared" si="3101"/>
        <v>1</v>
      </c>
      <c r="Q177" s="127" t="e">
        <f t="shared" si="3102"/>
        <v>#DIV/0!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0</v>
      </c>
      <c r="BG177" s="62">
        <f>IFERROR(VLOOKUP($C177,Sales!$BZ$5:$CF$300,3,0),0)</f>
        <v>0</v>
      </c>
      <c r="BH177" s="62">
        <f>IFERROR(VLOOKUP($C177,Waste!$BZ$5:$CF$200,3,0),0)</f>
        <v>1</v>
      </c>
      <c r="BI177" s="63" t="e">
        <f t="shared" si="3113"/>
        <v>#DIV/0!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0</v>
      </c>
      <c r="EN177" s="64">
        <f t="shared" si="3136"/>
        <v>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0</v>
      </c>
      <c r="FV177" s="64">
        <f t="shared" si="3170"/>
        <v>0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0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1</v>
      </c>
      <c r="HD177" s="64">
        <f t="shared" si="3204"/>
        <v>1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1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1</v>
      </c>
      <c r="IL177" s="64">
        <f t="shared" si="2886"/>
        <v>1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1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0</v>
      </c>
      <c r="K178" s="62">
        <f t="shared" si="3096"/>
        <v>0</v>
      </c>
      <c r="L178" s="62">
        <f t="shared" si="3097"/>
        <v>0</v>
      </c>
      <c r="M178" s="57" t="e">
        <f t="shared" si="3098"/>
        <v>#DIV/0!</v>
      </c>
      <c r="N178" s="115">
        <f t="shared" si="3099"/>
        <v>0</v>
      </c>
      <c r="O178" s="64">
        <f t="shared" si="3100"/>
        <v>0</v>
      </c>
      <c r="P178" s="64">
        <f t="shared" si="3101"/>
        <v>0</v>
      </c>
      <c r="Q178" s="127" t="e">
        <f t="shared" si="3102"/>
        <v>#DIV/0!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0</v>
      </c>
      <c r="BG178" s="62">
        <f>IFERROR(VLOOKUP($C178,Sales!$BZ$5:$CF$300,3,0),0)</f>
        <v>0</v>
      </c>
      <c r="BH178" s="62">
        <f>IFERROR(VLOOKUP($C178,Waste!$BZ$5:$CF$200,3,0),0)</f>
        <v>0</v>
      </c>
      <c r="BI178" s="63" t="e">
        <f t="shared" si="3113"/>
        <v>#DIV/0!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0</v>
      </c>
      <c r="EN178" s="64">
        <f t="shared" si="3136"/>
        <v>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0</v>
      </c>
      <c r="FV178" s="64">
        <f t="shared" si="3170"/>
        <v>0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0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0</v>
      </c>
      <c r="IL178" s="64">
        <f t="shared" si="2886"/>
        <v>0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0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0</v>
      </c>
      <c r="K179" s="62">
        <f t="shared" si="3096"/>
        <v>0</v>
      </c>
      <c r="L179" s="62">
        <f t="shared" si="3097"/>
        <v>0</v>
      </c>
      <c r="M179" s="57" t="e">
        <f t="shared" si="3098"/>
        <v>#DIV/0!</v>
      </c>
      <c r="N179" s="115">
        <f t="shared" si="3099"/>
        <v>0</v>
      </c>
      <c r="O179" s="64">
        <f t="shared" si="3100"/>
        <v>0</v>
      </c>
      <c r="P179" s="64">
        <f t="shared" si="3101"/>
        <v>0</v>
      </c>
      <c r="Q179" s="127" t="e">
        <f t="shared" si="3102"/>
        <v>#DIV/0!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0</v>
      </c>
      <c r="EN179" s="64">
        <f t="shared" si="3136"/>
        <v>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0</v>
      </c>
      <c r="FV179" s="64">
        <f t="shared" si="3170"/>
        <v>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0</v>
      </c>
      <c r="IL179" s="64">
        <f t="shared" si="2886"/>
        <v>0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12272000</v>
      </c>
      <c r="K181" s="51">
        <f>+K182+K243+K269+K302+K307</f>
        <v>181</v>
      </c>
      <c r="L181" s="51">
        <f>+L182+L243+L269+L302+L307</f>
        <v>1</v>
      </c>
      <c r="M181" s="126">
        <f t="shared" si="3098"/>
        <v>5.5248618784530384E-3</v>
      </c>
      <c r="N181" s="105">
        <f>+N182+N243+N269+N302+N307</f>
        <v>12272000</v>
      </c>
      <c r="O181" s="51">
        <f>+O182+O243+O269+O302+O307</f>
        <v>181</v>
      </c>
      <c r="P181" s="51">
        <f>+P182+P243+P269+P302+P307</f>
        <v>1</v>
      </c>
      <c r="Q181" s="106">
        <f t="shared" ref="Q181:Q182" si="3236">P181/O181</f>
        <v>5.5248618784530384E-3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12272000</v>
      </c>
      <c r="BG181" s="51">
        <f>+BG182+BG243+BG269+BG302+BG307</f>
        <v>181</v>
      </c>
      <c r="BH181" s="51">
        <f>+BH182+BH243+BH269+BH302+BH307</f>
        <v>1</v>
      </c>
      <c r="BI181" s="69">
        <f t="shared" si="3113"/>
        <v>5.5248618784530384E-3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12272000</v>
      </c>
      <c r="EN181" s="51">
        <f t="shared" si="3237"/>
        <v>12272000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12272000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181</v>
      </c>
      <c r="FV181" s="51">
        <f t="shared" si="3238"/>
        <v>181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181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1</v>
      </c>
      <c r="HD181" s="51">
        <f t="shared" si="3239"/>
        <v>1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1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182</v>
      </c>
      <c r="IL181" s="51">
        <f t="shared" si="3240"/>
        <v>182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182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2730000</v>
      </c>
      <c r="K182" s="35">
        <f t="shared" ref="K182" si="3244">SUM(K183:K242)</f>
        <v>8</v>
      </c>
      <c r="L182" s="35">
        <f t="shared" ref="L182" si="3245">SUM(L183:L242)</f>
        <v>1</v>
      </c>
      <c r="M182" s="125">
        <f t="shared" si="3098"/>
        <v>0.125</v>
      </c>
      <c r="N182" s="101">
        <f t="shared" ref="N182" si="3246">SUM(N183:N242)</f>
        <v>2730000</v>
      </c>
      <c r="O182" s="35">
        <f t="shared" ref="O182" si="3247">SUM(O183:O242)</f>
        <v>8</v>
      </c>
      <c r="P182" s="35">
        <f t="shared" ref="P182" si="3248">SUM(P183:P242)</f>
        <v>1</v>
      </c>
      <c r="Q182" s="102">
        <f t="shared" si="3236"/>
        <v>0.125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2730000</v>
      </c>
      <c r="BG182" s="35">
        <f t="shared" ref="BG182" si="3280">SUM(BG183:BG242)</f>
        <v>8</v>
      </c>
      <c r="BH182" s="35">
        <f t="shared" ref="BH182" si="3281">SUM(BH183:BH242)</f>
        <v>1</v>
      </c>
      <c r="BI182" s="65">
        <f t="shared" si="3113"/>
        <v>0.125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2730000</v>
      </c>
      <c r="EN182" s="35">
        <f t="shared" ref="EN182" si="3344">SUM(EN183:EN242)</f>
        <v>2730000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2730000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8</v>
      </c>
      <c r="FV182" s="35">
        <f t="shared" ref="FV182" si="3378">SUM(FV183:FV242)</f>
        <v>8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8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1</v>
      </c>
      <c r="HD182" s="35">
        <f t="shared" ref="HD182" si="3412">SUM(HD183:HD242)</f>
        <v>1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1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9</v>
      </c>
      <c r="IL182" s="35">
        <f t="shared" si="3443"/>
        <v>9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9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390000</v>
      </c>
      <c r="K184" s="62">
        <f t="shared" si="3096"/>
        <v>1</v>
      </c>
      <c r="L184" s="62">
        <f t="shared" si="3097"/>
        <v>0</v>
      </c>
      <c r="M184" s="57">
        <f t="shared" si="3098"/>
        <v>0</v>
      </c>
      <c r="N184" s="115">
        <f t="shared" si="3099"/>
        <v>390000</v>
      </c>
      <c r="O184" s="64">
        <f t="shared" si="3100"/>
        <v>1</v>
      </c>
      <c r="P184" s="64">
        <f t="shared" si="3101"/>
        <v>0</v>
      </c>
      <c r="Q184" s="127">
        <f t="shared" si="3102"/>
        <v>0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390000</v>
      </c>
      <c r="BG184" s="62">
        <f>IFERROR(VLOOKUP($C184,Sales!$BZ$5:$CF$300,3,0),0)</f>
        <v>1</v>
      </c>
      <c r="BH184" s="62">
        <f>IFERROR(VLOOKUP($C184,Waste!$BZ$5:$CF$200,3,0),0)</f>
        <v>0</v>
      </c>
      <c r="BI184" s="63">
        <f t="shared" si="3113"/>
        <v>0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390000</v>
      </c>
      <c r="EN184" s="64">
        <f t="shared" si="3136"/>
        <v>390000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390000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1</v>
      </c>
      <c r="FV184" s="64">
        <f t="shared" si="3170"/>
        <v>1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1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1</v>
      </c>
      <c r="IL184" s="64">
        <f t="shared" si="3446"/>
        <v>1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1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390000</v>
      </c>
      <c r="K186" s="62">
        <f t="shared" si="3096"/>
        <v>1</v>
      </c>
      <c r="L186" s="62">
        <f t="shared" si="3097"/>
        <v>0</v>
      </c>
      <c r="M186" s="57">
        <f t="shared" si="3098"/>
        <v>0</v>
      </c>
      <c r="N186" s="115">
        <f t="shared" si="3099"/>
        <v>390000</v>
      </c>
      <c r="O186" s="64">
        <f t="shared" si="3100"/>
        <v>1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390000</v>
      </c>
      <c r="BG186" s="62">
        <f>IFERROR(VLOOKUP($C186,Sales!$BZ$5:$CF$300,3,0),0)</f>
        <v>1</v>
      </c>
      <c r="BH186" s="62">
        <f>IFERROR(VLOOKUP($C186,Waste!$BZ$5:$CF$200,3,0),0)</f>
        <v>0</v>
      </c>
      <c r="BI186" s="63">
        <f t="shared" si="3113"/>
        <v>0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390000</v>
      </c>
      <c r="EN186" s="64">
        <f t="shared" si="3136"/>
        <v>390000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390000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1</v>
      </c>
      <c r="FV186" s="64">
        <f t="shared" si="3170"/>
        <v>1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1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1</v>
      </c>
      <c r="IL186" s="64">
        <f t="shared" si="3446"/>
        <v>1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1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390000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1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>
        <f t="shared" ref="M188:M189" si="3482">L188/K188</f>
        <v>0</v>
      </c>
      <c r="N188" s="115">
        <f t="shared" ref="N188:N189" si="3483">J188/$N$4</f>
        <v>390000</v>
      </c>
      <c r="O188" s="64">
        <f t="shared" ref="O188:O189" si="3484">K188/$N$4</f>
        <v>1</v>
      </c>
      <c r="P188" s="64">
        <f t="shared" ref="P188:P189" si="3485">L188/$N$4</f>
        <v>0</v>
      </c>
      <c r="Q188" s="127">
        <f t="shared" ref="Q188:Q189" si="3486">M188</f>
        <v>0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390000</v>
      </c>
      <c r="BG188" s="62">
        <f>IFERROR(VLOOKUP($C188,Sales!$BZ$5:$CF$300,3,0),0)</f>
        <v>1</v>
      </c>
      <c r="BH188" s="62">
        <f>IFERROR(VLOOKUP($C188,Waste!$BZ$5:$CF$200,3,0),0)</f>
        <v>0</v>
      </c>
      <c r="BI188" s="63">
        <f t="shared" ref="BI188:BI189" si="3497">BH188/BG188</f>
        <v>0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390000</v>
      </c>
      <c r="EN188" s="64">
        <f t="shared" ref="EN188:EN189" si="3520">N188</f>
        <v>390000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390000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1</v>
      </c>
      <c r="FV188" s="64">
        <f t="shared" ref="FV188:FV189" si="3554">O188</f>
        <v>1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1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1</v>
      </c>
      <c r="IL188" s="64">
        <f t="shared" ref="IL188:IL189" si="3622">+FV188+HD188</f>
        <v>1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1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0</v>
      </c>
      <c r="K192" s="240">
        <f t="shared" si="3096"/>
        <v>0</v>
      </c>
      <c r="L192" s="240">
        <f t="shared" si="3097"/>
        <v>0</v>
      </c>
      <c r="M192" s="57" t="e">
        <f t="shared" si="3098"/>
        <v>#DIV/0!</v>
      </c>
      <c r="N192" s="115">
        <f t="shared" si="3099"/>
        <v>0</v>
      </c>
      <c r="O192" s="64">
        <f t="shared" si="3100"/>
        <v>0</v>
      </c>
      <c r="P192" s="64">
        <f t="shared" si="3101"/>
        <v>0</v>
      </c>
      <c r="Q192" s="127" t="e">
        <f t="shared" si="3102"/>
        <v>#DIV/0!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0</v>
      </c>
      <c r="BG192" s="62">
        <f>IFERROR(VLOOKUP($C192,Sales!$BZ$5:$CF$300,3,0),0)</f>
        <v>0</v>
      </c>
      <c r="BH192" s="62">
        <f>IFERROR(VLOOKUP($C192,Waste!$BZ$5:$CF$200,3,0),0)</f>
        <v>0</v>
      </c>
      <c r="BI192" s="63" t="e">
        <f t="shared" si="3113"/>
        <v>#DIV/0!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0</v>
      </c>
      <c r="EN192" s="64">
        <f t="shared" si="3136"/>
        <v>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0</v>
      </c>
      <c r="FV192" s="64">
        <f t="shared" si="3170"/>
        <v>0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0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0</v>
      </c>
      <c r="IL192" s="64">
        <f t="shared" si="3446"/>
        <v>0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0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350000</v>
      </c>
      <c r="K193" s="240">
        <f t="shared" si="3096"/>
        <v>1</v>
      </c>
      <c r="L193" s="240">
        <f t="shared" si="3097"/>
        <v>0</v>
      </c>
      <c r="M193" s="57">
        <f t="shared" si="3098"/>
        <v>0</v>
      </c>
      <c r="N193" s="115">
        <f t="shared" si="3099"/>
        <v>350000</v>
      </c>
      <c r="O193" s="64">
        <f t="shared" si="3100"/>
        <v>1</v>
      </c>
      <c r="P193" s="64">
        <f t="shared" si="3101"/>
        <v>0</v>
      </c>
      <c r="Q193" s="127">
        <f t="shared" si="3102"/>
        <v>0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350000</v>
      </c>
      <c r="BG193" s="62">
        <f>IFERROR(VLOOKUP($C193,Sales!$BZ$5:$CF$300,3,0),0)</f>
        <v>1</v>
      </c>
      <c r="BH193" s="62">
        <f>IFERROR(VLOOKUP($C193,Waste!$BZ$5:$CF$200,3,0),0)</f>
        <v>0</v>
      </c>
      <c r="BI193" s="63">
        <f t="shared" si="3113"/>
        <v>0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350000</v>
      </c>
      <c r="EN193" s="64">
        <f t="shared" si="3136"/>
        <v>350000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350000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1</v>
      </c>
      <c r="FV193" s="64">
        <f t="shared" si="3170"/>
        <v>1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1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1</v>
      </c>
      <c r="IL193" s="64">
        <f t="shared" si="3446"/>
        <v>1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1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1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1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1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1</v>
      </c>
      <c r="HD202" s="64">
        <f t="shared" ref="HD202:HD204" si="3764">P202</f>
        <v>1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1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1</v>
      </c>
      <c r="IL202" s="64">
        <f t="shared" ref="IL202:IL204" si="3798">+FV202+HD202</f>
        <v>1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1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0</v>
      </c>
      <c r="K205" s="62">
        <f t="shared" si="3096"/>
        <v>0</v>
      </c>
      <c r="L205" s="62">
        <f t="shared" si="3097"/>
        <v>0</v>
      </c>
      <c r="M205" s="57" t="e">
        <f t="shared" si="3098"/>
        <v>#DIV/0!</v>
      </c>
      <c r="N205" s="115">
        <f t="shared" si="3099"/>
        <v>0</v>
      </c>
      <c r="O205" s="64">
        <f t="shared" si="3100"/>
        <v>0</v>
      </c>
      <c r="P205" s="64">
        <f t="shared" si="3101"/>
        <v>0</v>
      </c>
      <c r="Q205" s="127" t="e">
        <f t="shared" si="3102"/>
        <v>#DIV/0!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0</v>
      </c>
      <c r="EN205" s="64">
        <f t="shared" si="3136"/>
        <v>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0</v>
      </c>
      <c r="FV205" s="64">
        <f t="shared" si="3170"/>
        <v>0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0</v>
      </c>
      <c r="IL205" s="64">
        <f t="shared" si="3446"/>
        <v>0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390000</v>
      </c>
      <c r="K207" s="62">
        <f t="shared" si="3096"/>
        <v>1</v>
      </c>
      <c r="L207" s="62">
        <f t="shared" si="3097"/>
        <v>0</v>
      </c>
      <c r="M207" s="57">
        <f t="shared" si="3098"/>
        <v>0</v>
      </c>
      <c r="N207" s="115">
        <f t="shared" si="3099"/>
        <v>390000</v>
      </c>
      <c r="O207" s="64">
        <f t="shared" si="3100"/>
        <v>1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390000</v>
      </c>
      <c r="BG207" s="62">
        <f>IFERROR(VLOOKUP($C207,Sales!$BZ$5:$CF$300,3,0),0)</f>
        <v>1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390000</v>
      </c>
      <c r="EN207" s="64">
        <f t="shared" si="3136"/>
        <v>390000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390000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1</v>
      </c>
      <c r="FV207" s="64">
        <f t="shared" si="3170"/>
        <v>1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1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</v>
      </c>
      <c r="IL207" s="64">
        <f t="shared" si="3446"/>
        <v>1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1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390000</v>
      </c>
      <c r="K215" s="62">
        <f t="shared" si="3096"/>
        <v>1</v>
      </c>
      <c r="L215" s="62">
        <f t="shared" si="3097"/>
        <v>0</v>
      </c>
      <c r="M215" s="57">
        <f t="shared" si="3098"/>
        <v>0</v>
      </c>
      <c r="N215" s="115">
        <f t="shared" si="3099"/>
        <v>390000</v>
      </c>
      <c r="O215" s="64">
        <f t="shared" si="3100"/>
        <v>1</v>
      </c>
      <c r="P215" s="64">
        <f t="shared" si="3101"/>
        <v>0</v>
      </c>
      <c r="Q215" s="127">
        <f t="shared" si="3102"/>
        <v>0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390000</v>
      </c>
      <c r="BG215" s="62">
        <f>IFERROR(VLOOKUP($C215,Sales!$BZ$5:$CF$300,3,0),0)</f>
        <v>1</v>
      </c>
      <c r="BH215" s="62">
        <f>IFERROR(VLOOKUP($C215,Waste!$BZ$5:$CF$200,3,0),0)</f>
        <v>0</v>
      </c>
      <c r="BI215" s="63">
        <f t="shared" si="3113"/>
        <v>0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390000</v>
      </c>
      <c r="EN215" s="64">
        <f t="shared" si="3136"/>
        <v>390000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390000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1</v>
      </c>
      <c r="FV215" s="64">
        <f t="shared" si="3170"/>
        <v>1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1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1</v>
      </c>
      <c r="IL215" s="64">
        <f t="shared" si="3446"/>
        <v>1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1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280000</v>
      </c>
      <c r="K240" s="62">
        <f t="shared" si="4360"/>
        <v>1</v>
      </c>
      <c r="L240" s="62">
        <f t="shared" si="4361"/>
        <v>0</v>
      </c>
      <c r="M240" s="57">
        <f t="shared" si="4362"/>
        <v>0</v>
      </c>
      <c r="N240" s="115">
        <f t="shared" si="4363"/>
        <v>280000</v>
      </c>
      <c r="O240" s="64">
        <f t="shared" si="4364"/>
        <v>1</v>
      </c>
      <c r="P240" s="64">
        <f t="shared" si="4365"/>
        <v>0</v>
      </c>
      <c r="Q240" s="127">
        <f t="shared" si="4366"/>
        <v>0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280000</v>
      </c>
      <c r="BG240" s="62">
        <f>IFERROR(VLOOKUP($C240,Sales!$BZ$5:$CF$300,3,0),0)</f>
        <v>1</v>
      </c>
      <c r="BH240" s="62">
        <f>IFERROR(VLOOKUP($C240,Waste!$BZ$5:$CF$200,3,0),0)</f>
        <v>0</v>
      </c>
      <c r="BI240" s="63">
        <f t="shared" si="4377"/>
        <v>0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280000</v>
      </c>
      <c r="EN240" s="64">
        <f t="shared" si="4400"/>
        <v>280000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280000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1</v>
      </c>
      <c r="FV240" s="64">
        <f t="shared" si="4434"/>
        <v>1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1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1</v>
      </c>
      <c r="IL240" s="64">
        <f t="shared" si="4502"/>
        <v>1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1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150000</v>
      </c>
      <c r="K241" s="62">
        <f t="shared" si="4360"/>
        <v>1</v>
      </c>
      <c r="L241" s="62">
        <f t="shared" si="4361"/>
        <v>0</v>
      </c>
      <c r="M241" s="57">
        <f t="shared" si="4362"/>
        <v>0</v>
      </c>
      <c r="N241" s="115">
        <f t="shared" si="4363"/>
        <v>150000</v>
      </c>
      <c r="O241" s="64">
        <f t="shared" si="4364"/>
        <v>1</v>
      </c>
      <c r="P241" s="64">
        <f t="shared" si="4365"/>
        <v>0</v>
      </c>
      <c r="Q241" s="127">
        <f t="shared" si="4366"/>
        <v>0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150000</v>
      </c>
      <c r="BG241" s="62">
        <f>IFERROR(VLOOKUP($C241,Sales!$BZ$5:$CF$300,3,0),0)</f>
        <v>1</v>
      </c>
      <c r="BH241" s="62">
        <f>IFERROR(VLOOKUP($C241,Waste!$BZ$5:$CF$200,3,0),0)</f>
        <v>0</v>
      </c>
      <c r="BI241" s="63">
        <f t="shared" si="4377"/>
        <v>0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150000</v>
      </c>
      <c r="EN241" s="64">
        <f t="shared" si="4400"/>
        <v>150000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150000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1</v>
      </c>
      <c r="FV241" s="64">
        <f t="shared" si="4434"/>
        <v>1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1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1</v>
      </c>
      <c r="IL241" s="64">
        <f t="shared" si="4502"/>
        <v>1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1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2058000</v>
      </c>
      <c r="K243" s="35">
        <f>SUM(K244:K268)</f>
        <v>46</v>
      </c>
      <c r="L243" s="35">
        <f>SUM(L244:L268)</f>
        <v>0</v>
      </c>
      <c r="M243" s="125">
        <f t="shared" si="3098"/>
        <v>0</v>
      </c>
      <c r="N243" s="101">
        <f>SUM(N244:N268)</f>
        <v>2058000</v>
      </c>
      <c r="O243" s="35">
        <f>SUM(O244:O268)</f>
        <v>46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2058000</v>
      </c>
      <c r="BG243" s="35">
        <f>SUM(BG244:BG268)</f>
        <v>46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2058000</v>
      </c>
      <c r="EN243" s="35">
        <f t="shared" si="4535"/>
        <v>2058000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2058000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46</v>
      </c>
      <c r="FV243" s="35">
        <f t="shared" si="4536"/>
        <v>46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46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46</v>
      </c>
      <c r="IL243" s="35">
        <f t="shared" si="4538"/>
        <v>46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46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430000</v>
      </c>
      <c r="K247" s="62">
        <f t="shared" si="3096"/>
        <v>10</v>
      </c>
      <c r="L247" s="62">
        <f t="shared" si="3097"/>
        <v>0</v>
      </c>
      <c r="M247" s="57">
        <f t="shared" si="3098"/>
        <v>0</v>
      </c>
      <c r="N247" s="115">
        <f t="shared" si="3099"/>
        <v>430000</v>
      </c>
      <c r="O247" s="64">
        <f t="shared" si="3100"/>
        <v>10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430000</v>
      </c>
      <c r="BG247" s="62">
        <f>IFERROR(VLOOKUP($C247,Sales!$BZ$5:$CF$300,3,0),0)</f>
        <v>10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430000</v>
      </c>
      <c r="EN247" s="64">
        <f t="shared" si="3136"/>
        <v>430000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430000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10</v>
      </c>
      <c r="FV247" s="64">
        <f t="shared" si="3170"/>
        <v>10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10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10</v>
      </c>
      <c r="IL247" s="64">
        <f t="shared" si="4542"/>
        <v>10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10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264000</v>
      </c>
      <c r="K250" s="62">
        <f t="shared" si="4576"/>
        <v>6</v>
      </c>
      <c r="L250" s="62">
        <f t="shared" si="4577"/>
        <v>0</v>
      </c>
      <c r="M250" s="57">
        <f t="shared" si="4578"/>
        <v>0</v>
      </c>
      <c r="N250" s="115">
        <f t="shared" si="4579"/>
        <v>264000</v>
      </c>
      <c r="O250" s="64">
        <f t="shared" si="4580"/>
        <v>6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264000</v>
      </c>
      <c r="BG250" s="62">
        <f>IFERROR(VLOOKUP($C250,Sales!$BZ$5:$CF$300,3,0),0)</f>
        <v>6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264000</v>
      </c>
      <c r="EN250" s="64">
        <f t="shared" si="4616"/>
        <v>264000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264000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6</v>
      </c>
      <c r="FV250" s="64">
        <f t="shared" si="4650"/>
        <v>6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6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6</v>
      </c>
      <c r="IL250" s="64">
        <f t="shared" si="4542"/>
        <v>6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6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588000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12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>
        <f t="shared" ref="M251" si="4720">L251/K251</f>
        <v>0</v>
      </c>
      <c r="N251" s="115">
        <f t="shared" ref="N251" si="4721">J251/$N$4</f>
        <v>588000</v>
      </c>
      <c r="O251" s="64">
        <f t="shared" ref="O251" si="4722">K251/$N$4</f>
        <v>12</v>
      </c>
      <c r="P251" s="64">
        <f t="shared" ref="P251" si="4723">L251/$N$4</f>
        <v>0</v>
      </c>
      <c r="Q251" s="127">
        <f t="shared" ref="Q251" si="4724">M251</f>
        <v>0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588000</v>
      </c>
      <c r="BG251" s="62">
        <f>IFERROR(VLOOKUP($C251,Sales!$BZ$5:$CF$300,3,0),0)</f>
        <v>12</v>
      </c>
      <c r="BH251" s="62">
        <f>IFERROR(VLOOKUP($C251,Waste!$BZ$5:$CF$200,3,0),0)</f>
        <v>0</v>
      </c>
      <c r="BI251" s="63">
        <f t="shared" ref="BI251" si="4735">BH251/BG251</f>
        <v>0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588000</v>
      </c>
      <c r="EN251" s="64">
        <f t="shared" ref="EN251" si="4758">N251</f>
        <v>588000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588000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12</v>
      </c>
      <c r="FV251" s="64">
        <f t="shared" ref="FV251" si="4792">O251</f>
        <v>12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12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12</v>
      </c>
      <c r="IL251" s="64">
        <f t="shared" ref="IL251" si="4860">+FV251+HD251</f>
        <v>12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12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84000</v>
      </c>
      <c r="K252" s="62">
        <f t="shared" si="4576"/>
        <v>2</v>
      </c>
      <c r="L252" s="62">
        <f t="shared" si="4577"/>
        <v>0</v>
      </c>
      <c r="M252" s="57">
        <f t="shared" si="4578"/>
        <v>0</v>
      </c>
      <c r="N252" s="115">
        <f t="shared" si="4579"/>
        <v>84000</v>
      </c>
      <c r="O252" s="64">
        <f t="shared" si="4580"/>
        <v>2</v>
      </c>
      <c r="P252" s="64">
        <f t="shared" si="4581"/>
        <v>0</v>
      </c>
      <c r="Q252" s="127">
        <f t="shared" si="4582"/>
        <v>0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84000</v>
      </c>
      <c r="BG252" s="62">
        <f>IFERROR(VLOOKUP($C252,Sales!$BZ$5:$CF$300,3,0),0)</f>
        <v>2</v>
      </c>
      <c r="BH252" s="62">
        <f>IFERROR(VLOOKUP($C252,Waste!$BZ$5:$CF$200,3,0),0)</f>
        <v>0</v>
      </c>
      <c r="BI252" s="63">
        <f t="shared" si="4593"/>
        <v>0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84000</v>
      </c>
      <c r="EN252" s="64">
        <f t="shared" si="4616"/>
        <v>84000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84000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2</v>
      </c>
      <c r="FV252" s="64">
        <f t="shared" si="4650"/>
        <v>2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2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2</v>
      </c>
      <c r="IL252" s="64">
        <f t="shared" si="4542"/>
        <v>2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2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129000</v>
      </c>
      <c r="K254" s="62">
        <f t="shared" si="4576"/>
        <v>3</v>
      </c>
      <c r="L254" s="62">
        <f t="shared" si="4577"/>
        <v>0</v>
      </c>
      <c r="M254" s="57">
        <f t="shared" si="4578"/>
        <v>0</v>
      </c>
      <c r="N254" s="115">
        <f t="shared" si="4579"/>
        <v>129000</v>
      </c>
      <c r="O254" s="64">
        <f t="shared" si="4580"/>
        <v>3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129000</v>
      </c>
      <c r="BG254" s="62">
        <f>IFERROR(VLOOKUP($C254,Sales!$BZ$5:$CF$300,3,0),0)</f>
        <v>3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129000</v>
      </c>
      <c r="EN254" s="64">
        <f t="shared" si="4616"/>
        <v>129000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129000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3</v>
      </c>
      <c r="FV254" s="64">
        <f t="shared" si="4650"/>
        <v>3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3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3</v>
      </c>
      <c r="IL254" s="64">
        <f t="shared" si="4542"/>
        <v>3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3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473000</v>
      </c>
      <c r="K256" s="62">
        <f t="shared" si="4576"/>
        <v>11</v>
      </c>
      <c r="L256" s="62">
        <f t="shared" si="4577"/>
        <v>0</v>
      </c>
      <c r="M256" s="57">
        <f t="shared" si="4578"/>
        <v>0</v>
      </c>
      <c r="N256" s="115">
        <f t="shared" si="4579"/>
        <v>473000</v>
      </c>
      <c r="O256" s="64">
        <f t="shared" si="4580"/>
        <v>11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473000</v>
      </c>
      <c r="BG256" s="62">
        <f>IFERROR(VLOOKUP($C256,Sales!$BZ$5:$CF$300,3,0),0)</f>
        <v>11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473000</v>
      </c>
      <c r="EN256" s="64">
        <f t="shared" si="4616"/>
        <v>473000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473000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11</v>
      </c>
      <c r="FV256" s="64">
        <f t="shared" si="4650"/>
        <v>11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11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11</v>
      </c>
      <c r="IL256" s="64">
        <f t="shared" si="4542"/>
        <v>11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11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90000</v>
      </c>
      <c r="K262" s="62">
        <f t="shared" si="4576"/>
        <v>2</v>
      </c>
      <c r="L262" s="62">
        <f t="shared" si="4577"/>
        <v>0</v>
      </c>
      <c r="M262" s="57">
        <f t="shared" si="4578"/>
        <v>0</v>
      </c>
      <c r="N262" s="115">
        <f t="shared" si="4579"/>
        <v>90000</v>
      </c>
      <c r="O262" s="64">
        <f t="shared" si="4580"/>
        <v>2</v>
      </c>
      <c r="P262" s="64">
        <f t="shared" si="4581"/>
        <v>0</v>
      </c>
      <c r="Q262" s="127">
        <f t="shared" si="4582"/>
        <v>0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90000</v>
      </c>
      <c r="BG262" s="62">
        <f>IFERROR(VLOOKUP($C262,Sales!$BZ$5:$CF$300,3,0),0)</f>
        <v>2</v>
      </c>
      <c r="BH262" s="62">
        <f>IFERROR(VLOOKUP($C262,Waste!$BZ$5:$CF$200,3,0),0)</f>
        <v>0</v>
      </c>
      <c r="BI262" s="63">
        <f t="shared" si="4593"/>
        <v>0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90000</v>
      </c>
      <c r="EN262" s="64">
        <f t="shared" si="4616"/>
        <v>90000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90000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2</v>
      </c>
      <c r="FV262" s="64">
        <f t="shared" si="4650"/>
        <v>2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2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2</v>
      </c>
      <c r="IL262" s="64">
        <f t="shared" si="4542"/>
        <v>2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2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3674000</v>
      </c>
      <c r="K269" s="35">
        <f>SUM(K270:K301)</f>
        <v>104</v>
      </c>
      <c r="L269" s="35">
        <f>SUM(L270:L301)</f>
        <v>0</v>
      </c>
      <c r="M269" s="125">
        <f t="shared" si="4578"/>
        <v>0</v>
      </c>
      <c r="N269" s="101">
        <f>SUM(N270:N301)</f>
        <v>3674000</v>
      </c>
      <c r="O269" s="35">
        <f>SUM(O270:O301)</f>
        <v>104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3674000</v>
      </c>
      <c r="BG269" s="35">
        <f>SUM(BG270:BG301)</f>
        <v>104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3674000</v>
      </c>
      <c r="EN269" s="35">
        <f t="shared" si="5069"/>
        <v>3674000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3674000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104</v>
      </c>
      <c r="FV269" s="35">
        <f t="shared" si="5070"/>
        <v>104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104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104</v>
      </c>
      <c r="IL269" s="35">
        <f t="shared" si="5072"/>
        <v>104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104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220000</v>
      </c>
      <c r="K272" s="62">
        <f t="shared" si="4576"/>
        <v>11</v>
      </c>
      <c r="L272" s="62">
        <f t="shared" si="4577"/>
        <v>0</v>
      </c>
      <c r="M272" s="57">
        <f t="shared" si="4578"/>
        <v>0</v>
      </c>
      <c r="N272" s="115">
        <f t="shared" si="4579"/>
        <v>220000</v>
      </c>
      <c r="O272" s="64">
        <f t="shared" si="4580"/>
        <v>11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220000</v>
      </c>
      <c r="BG272" s="62">
        <f>IFERROR(VLOOKUP($C272,Sales!$BZ$5:$CF$300,3,0),0)</f>
        <v>11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220000</v>
      </c>
      <c r="EN272" s="64">
        <f t="shared" si="4616"/>
        <v>220000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220000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11</v>
      </c>
      <c r="FV272" s="64">
        <f t="shared" si="4650"/>
        <v>11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11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11</v>
      </c>
      <c r="IL272" s="64">
        <f t="shared" si="5076"/>
        <v>11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11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241">
        <f t="shared" si="4575"/>
        <v>972000</v>
      </c>
      <c r="K273" s="240">
        <f t="shared" si="4576"/>
        <v>9</v>
      </c>
      <c r="L273" s="240">
        <f t="shared" si="4577"/>
        <v>0</v>
      </c>
      <c r="M273" s="57">
        <f t="shared" si="4578"/>
        <v>0</v>
      </c>
      <c r="N273" s="115">
        <f t="shared" si="4579"/>
        <v>972000</v>
      </c>
      <c r="O273" s="64">
        <f t="shared" si="4580"/>
        <v>9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972000</v>
      </c>
      <c r="BG273" s="62">
        <f>IFERROR(VLOOKUP($C273,Sales!$BZ$5:$CF$300,3,0),0)</f>
        <v>9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972000</v>
      </c>
      <c r="EN273" s="64">
        <f t="shared" si="4616"/>
        <v>972000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972000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9</v>
      </c>
      <c r="FV273" s="64">
        <f t="shared" si="4650"/>
        <v>9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9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9</v>
      </c>
      <c r="IL273" s="64">
        <f t="shared" si="5076"/>
        <v>9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9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902000</v>
      </c>
      <c r="K283" s="62">
        <f t="shared" si="4576"/>
        <v>41</v>
      </c>
      <c r="L283" s="62">
        <f t="shared" si="4577"/>
        <v>0</v>
      </c>
      <c r="M283" s="57">
        <f t="shared" si="4578"/>
        <v>0</v>
      </c>
      <c r="N283" s="115">
        <f t="shared" si="4579"/>
        <v>902000</v>
      </c>
      <c r="O283" s="64">
        <f t="shared" si="4580"/>
        <v>41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902000</v>
      </c>
      <c r="BG283" s="62">
        <f>IFERROR(VLOOKUP($C283,Sales!$BZ$5:$CF$300,3,0),0)</f>
        <v>41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902000</v>
      </c>
      <c r="EN283" s="64">
        <f t="shared" si="4616"/>
        <v>902000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902000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41</v>
      </c>
      <c r="FV283" s="64">
        <f t="shared" si="4650"/>
        <v>41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41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41</v>
      </c>
      <c r="IL283" s="64">
        <f t="shared" si="5076"/>
        <v>41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41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80000</v>
      </c>
      <c r="K291" s="62">
        <f t="shared" si="4576"/>
        <v>4</v>
      </c>
      <c r="L291" s="62">
        <f t="shared" si="4577"/>
        <v>0</v>
      </c>
      <c r="M291" s="57">
        <f t="shared" si="4578"/>
        <v>0</v>
      </c>
      <c r="N291" s="115">
        <f t="shared" si="4579"/>
        <v>80000</v>
      </c>
      <c r="O291" s="64">
        <f t="shared" si="4580"/>
        <v>4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80000</v>
      </c>
      <c r="BG291" s="62">
        <f>IFERROR(VLOOKUP($C291,Sales!$BZ$5:$CF$300,3,0),0)</f>
        <v>4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80000</v>
      </c>
      <c r="EN291" s="64">
        <f t="shared" si="4616"/>
        <v>80000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80000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4</v>
      </c>
      <c r="FV291" s="64">
        <f t="shared" si="4650"/>
        <v>4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4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4</v>
      </c>
      <c r="IL291" s="64">
        <f t="shared" si="5076"/>
        <v>4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4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280000</v>
      </c>
      <c r="K293" s="62">
        <f t="shared" si="4576"/>
        <v>14</v>
      </c>
      <c r="L293" s="62">
        <f t="shared" si="4577"/>
        <v>0</v>
      </c>
      <c r="M293" s="57">
        <f t="shared" si="4578"/>
        <v>0</v>
      </c>
      <c r="N293" s="115">
        <f t="shared" si="4579"/>
        <v>280000</v>
      </c>
      <c r="O293" s="64">
        <f t="shared" si="4580"/>
        <v>14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280000</v>
      </c>
      <c r="BG293" s="62">
        <f>IFERROR(VLOOKUP($C293,Sales!$BZ$5:$CF$300,3,0),0)</f>
        <v>14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280000</v>
      </c>
      <c r="EN293" s="64">
        <f t="shared" si="4616"/>
        <v>280000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280000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14</v>
      </c>
      <c r="FV293" s="64">
        <f t="shared" si="4650"/>
        <v>14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14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14</v>
      </c>
      <c r="IL293" s="64">
        <f t="shared" si="5076"/>
        <v>14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14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100000</v>
      </c>
      <c r="K294" s="62">
        <f t="shared" si="4576"/>
        <v>5</v>
      </c>
      <c r="L294" s="62">
        <f t="shared" si="4577"/>
        <v>0</v>
      </c>
      <c r="M294" s="57">
        <f t="shared" si="4578"/>
        <v>0</v>
      </c>
      <c r="N294" s="115">
        <f t="shared" si="4579"/>
        <v>100000</v>
      </c>
      <c r="O294" s="64">
        <f t="shared" si="4580"/>
        <v>5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100000</v>
      </c>
      <c r="BG294" s="62">
        <f>IFERROR(VLOOKUP($C294,Sales!$BZ$5:$CF$300,3,0),0)</f>
        <v>5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100000</v>
      </c>
      <c r="EN294" s="64">
        <f t="shared" si="4616"/>
        <v>100000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100000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5</v>
      </c>
      <c r="FV294" s="64">
        <f t="shared" si="4650"/>
        <v>5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5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5</v>
      </c>
      <c r="IL294" s="64">
        <f t="shared" si="5076"/>
        <v>5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5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241">
        <f t="shared" si="4575"/>
        <v>800000</v>
      </c>
      <c r="K298" s="240">
        <f t="shared" si="4576"/>
        <v>16</v>
      </c>
      <c r="L298" s="240">
        <f t="shared" si="4577"/>
        <v>0</v>
      </c>
      <c r="M298" s="57">
        <f t="shared" si="4578"/>
        <v>0</v>
      </c>
      <c r="N298" s="115">
        <f t="shared" si="4579"/>
        <v>800000</v>
      </c>
      <c r="O298" s="64">
        <f t="shared" si="4580"/>
        <v>16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800000</v>
      </c>
      <c r="BG298" s="62">
        <f>IFERROR(VLOOKUP($C298,Sales!$BZ$5:$CF$300,3,0),0)</f>
        <v>16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800000</v>
      </c>
      <c r="EN298" s="64">
        <f t="shared" si="4616"/>
        <v>800000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800000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16</v>
      </c>
      <c r="FV298" s="64">
        <f t="shared" si="4650"/>
        <v>16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16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16</v>
      </c>
      <c r="IL298" s="64">
        <f t="shared" si="5076"/>
        <v>16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16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241">
        <f t="shared" si="4575"/>
        <v>320000</v>
      </c>
      <c r="K299" s="240">
        <f t="shared" si="4576"/>
        <v>4</v>
      </c>
      <c r="L299" s="240">
        <f t="shared" si="4577"/>
        <v>0</v>
      </c>
      <c r="M299" s="57">
        <f t="shared" si="4578"/>
        <v>0</v>
      </c>
      <c r="N299" s="115">
        <f t="shared" si="4579"/>
        <v>320000</v>
      </c>
      <c r="O299" s="64">
        <f t="shared" si="4580"/>
        <v>4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320000</v>
      </c>
      <c r="BG299" s="62">
        <f>IFERROR(VLOOKUP($C299,Sales!$BZ$5:$CF$300,3,0),0)</f>
        <v>4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320000</v>
      </c>
      <c r="EN299" s="64">
        <f t="shared" si="4616"/>
        <v>320000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320000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4</v>
      </c>
      <c r="FV299" s="64">
        <f t="shared" si="4650"/>
        <v>4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4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4</v>
      </c>
      <c r="IL299" s="64">
        <f t="shared" si="5076"/>
        <v>4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4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3810000</v>
      </c>
      <c r="K307" s="35">
        <f t="shared" ref="K307" si="5875">SUM(K308:K346)</f>
        <v>23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3810000</v>
      </c>
      <c r="O307" s="35">
        <f t="shared" ref="O307" si="5878">SUM(O308:O346)</f>
        <v>23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3810000</v>
      </c>
      <c r="BG307" s="35">
        <f t="shared" ref="BG307" si="5912">SUM(BG308:BG346)</f>
        <v>23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3810000</v>
      </c>
      <c r="EN307" s="35">
        <f t="shared" ref="EN307" si="5976">SUM(EN308:EN346)</f>
        <v>3810000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3810000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23</v>
      </c>
      <c r="FV307" s="35">
        <f t="shared" ref="FV307" si="6010">SUM(FV308:FV346)</f>
        <v>23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23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23</v>
      </c>
      <c r="IL307" s="35">
        <f t="shared" si="6075"/>
        <v>23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23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555000</v>
      </c>
      <c r="K309" s="62">
        <f t="shared" si="4576"/>
        <v>3</v>
      </c>
      <c r="L309" s="62">
        <f t="shared" si="4577"/>
        <v>0</v>
      </c>
      <c r="M309" s="57">
        <f t="shared" si="4578"/>
        <v>0</v>
      </c>
      <c r="N309" s="115">
        <f t="shared" si="4579"/>
        <v>555000</v>
      </c>
      <c r="O309" s="64">
        <f t="shared" si="4580"/>
        <v>3</v>
      </c>
      <c r="P309" s="64">
        <f t="shared" si="4581"/>
        <v>0</v>
      </c>
      <c r="Q309" s="127">
        <f t="shared" si="4582"/>
        <v>0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555000</v>
      </c>
      <c r="BG309" s="62">
        <f>IFERROR(VLOOKUP($C309,Sales!$BZ$5:$CF$300,3,0),0)</f>
        <v>3</v>
      </c>
      <c r="BH309" s="62">
        <f>IFERROR(VLOOKUP($C309,Waste!$BZ$5:$CF$200,3,0),0)</f>
        <v>0</v>
      </c>
      <c r="BI309" s="63">
        <f t="shared" si="4593"/>
        <v>0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555000</v>
      </c>
      <c r="EN309" s="64">
        <f t="shared" si="4616"/>
        <v>555000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555000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3</v>
      </c>
      <c r="FV309" s="64">
        <f t="shared" si="4650"/>
        <v>3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3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3</v>
      </c>
      <c r="IL309" s="64">
        <f t="shared" si="6078"/>
        <v>3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3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0</v>
      </c>
      <c r="K310" s="62">
        <f t="shared" si="4576"/>
        <v>0</v>
      </c>
      <c r="L310" s="62">
        <f t="shared" si="4577"/>
        <v>0</v>
      </c>
      <c r="M310" s="57" t="e">
        <f t="shared" si="4578"/>
        <v>#DIV/0!</v>
      </c>
      <c r="N310" s="115">
        <f t="shared" si="4579"/>
        <v>0</v>
      </c>
      <c r="O310" s="64">
        <f t="shared" si="4580"/>
        <v>0</v>
      </c>
      <c r="P310" s="64">
        <f t="shared" si="4581"/>
        <v>0</v>
      </c>
      <c r="Q310" s="127" t="e">
        <f t="shared" si="4582"/>
        <v>#DIV/0!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0</v>
      </c>
      <c r="BG310" s="62">
        <f>IFERROR(VLOOKUP($C310,Sales!$BZ$5:$CF$300,3,0),0)</f>
        <v>0</v>
      </c>
      <c r="BH310" s="62">
        <f>IFERROR(VLOOKUP($C310,Waste!$BZ$5:$CF$200,3,0),0)</f>
        <v>0</v>
      </c>
      <c r="BI310" s="63" t="e">
        <f t="shared" si="4593"/>
        <v>#DIV/0!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0</v>
      </c>
      <c r="EN310" s="64">
        <f t="shared" si="4616"/>
        <v>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0</v>
      </c>
      <c r="FV310" s="64">
        <f t="shared" si="4650"/>
        <v>0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0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0</v>
      </c>
      <c r="IL310" s="64">
        <f t="shared" si="6078"/>
        <v>0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0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139000</v>
      </c>
      <c r="K311" s="62">
        <f t="shared" si="4576"/>
        <v>1</v>
      </c>
      <c r="L311" s="62">
        <f t="shared" si="4577"/>
        <v>0</v>
      </c>
      <c r="M311" s="57">
        <f t="shared" si="4578"/>
        <v>0</v>
      </c>
      <c r="N311" s="115">
        <f t="shared" si="4579"/>
        <v>139000</v>
      </c>
      <c r="O311" s="64">
        <f t="shared" si="4580"/>
        <v>1</v>
      </c>
      <c r="P311" s="64">
        <f t="shared" si="4581"/>
        <v>0</v>
      </c>
      <c r="Q311" s="127">
        <f t="shared" si="4582"/>
        <v>0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139000</v>
      </c>
      <c r="BG311" s="62">
        <f>IFERROR(VLOOKUP($C311,Sales!$BZ$5:$CF$300,3,0),0)</f>
        <v>1</v>
      </c>
      <c r="BH311" s="62">
        <f>IFERROR(VLOOKUP($C311,Waste!$BZ$5:$CF$200,3,0),0)</f>
        <v>0</v>
      </c>
      <c r="BI311" s="63">
        <f t="shared" si="4593"/>
        <v>0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139000</v>
      </c>
      <c r="EN311" s="64">
        <f t="shared" si="4616"/>
        <v>139000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139000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1</v>
      </c>
      <c r="FV311" s="64">
        <f t="shared" si="4650"/>
        <v>1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1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1</v>
      </c>
      <c r="IL311" s="64">
        <f t="shared" si="6078"/>
        <v>1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1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135000</v>
      </c>
      <c r="K316" s="62">
        <f t="shared" si="4576"/>
        <v>1</v>
      </c>
      <c r="L316" s="62">
        <f t="shared" si="4577"/>
        <v>0</v>
      </c>
      <c r="M316" s="57">
        <f t="shared" si="4578"/>
        <v>0</v>
      </c>
      <c r="N316" s="115">
        <f t="shared" si="4579"/>
        <v>135000</v>
      </c>
      <c r="O316" s="64">
        <f t="shared" si="4580"/>
        <v>1</v>
      </c>
      <c r="P316" s="64">
        <f t="shared" si="4581"/>
        <v>0</v>
      </c>
      <c r="Q316" s="127">
        <f t="shared" si="4582"/>
        <v>0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135000</v>
      </c>
      <c r="BG316" s="62">
        <f>IFERROR(VLOOKUP($C316,Sales!$BZ$5:$CF$300,3,0),0)</f>
        <v>1</v>
      </c>
      <c r="BH316" s="62">
        <f>IFERROR(VLOOKUP($C316,Waste!$BZ$5:$CF$200,3,0),0)</f>
        <v>0</v>
      </c>
      <c r="BI316" s="63">
        <f t="shared" si="4593"/>
        <v>0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135000</v>
      </c>
      <c r="EN316" s="64">
        <f t="shared" si="4616"/>
        <v>135000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135000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1</v>
      </c>
      <c r="FV316" s="64">
        <f t="shared" si="4650"/>
        <v>1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1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1</v>
      </c>
      <c r="IL316" s="64">
        <f t="shared" si="6078"/>
        <v>1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1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209000</v>
      </c>
      <c r="K323" s="62">
        <f t="shared" si="6112"/>
        <v>1</v>
      </c>
      <c r="L323" s="62">
        <f t="shared" si="6113"/>
        <v>0</v>
      </c>
      <c r="M323" s="57">
        <f t="shared" si="6114"/>
        <v>0</v>
      </c>
      <c r="N323" s="115">
        <f t="shared" si="6115"/>
        <v>209000</v>
      </c>
      <c r="O323" s="64">
        <f t="shared" si="6116"/>
        <v>1</v>
      </c>
      <c r="P323" s="64">
        <f t="shared" si="6117"/>
        <v>0</v>
      </c>
      <c r="Q323" s="127">
        <f t="shared" si="6118"/>
        <v>0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209000</v>
      </c>
      <c r="BG323" s="62">
        <f>IFERROR(VLOOKUP($C323,Sales!$BZ$5:$CF$300,3,0),0)</f>
        <v>1</v>
      </c>
      <c r="BH323" s="62">
        <f>IFERROR(VLOOKUP($C323,Waste!$BZ$5:$CF$200,3,0),0)</f>
        <v>0</v>
      </c>
      <c r="BI323" s="63">
        <f t="shared" si="6129"/>
        <v>0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209000</v>
      </c>
      <c r="EN323" s="64">
        <f t="shared" si="6152"/>
        <v>209000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209000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1</v>
      </c>
      <c r="FV323" s="64">
        <f t="shared" si="6186"/>
        <v>1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1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1</v>
      </c>
      <c r="IL323" s="64">
        <f t="shared" si="6078"/>
        <v>1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1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175000</v>
      </c>
      <c r="K324" s="62">
        <f t="shared" si="6112"/>
        <v>1</v>
      </c>
      <c r="L324" s="62">
        <f t="shared" si="6113"/>
        <v>0</v>
      </c>
      <c r="M324" s="57">
        <f t="shared" si="6114"/>
        <v>0</v>
      </c>
      <c r="N324" s="115">
        <f t="shared" si="6115"/>
        <v>175000</v>
      </c>
      <c r="O324" s="64">
        <f t="shared" si="6116"/>
        <v>1</v>
      </c>
      <c r="P324" s="64">
        <f t="shared" si="6117"/>
        <v>0</v>
      </c>
      <c r="Q324" s="127">
        <f t="shared" si="6118"/>
        <v>0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175000</v>
      </c>
      <c r="BG324" s="62">
        <f>IFERROR(VLOOKUP($C324,Sales!$BZ$5:$CF$300,3,0),0)</f>
        <v>1</v>
      </c>
      <c r="BH324" s="62">
        <f>IFERROR(VLOOKUP($C324,Waste!$BZ$5:$CF$200,3,0),0)</f>
        <v>0</v>
      </c>
      <c r="BI324" s="63">
        <f t="shared" si="6129"/>
        <v>0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175000</v>
      </c>
      <c r="EN324" s="64">
        <f t="shared" si="6152"/>
        <v>175000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175000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1</v>
      </c>
      <c r="FV324" s="64">
        <f t="shared" si="6186"/>
        <v>1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1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1</v>
      </c>
      <c r="IL324" s="64">
        <f t="shared" si="6078"/>
        <v>1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1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139000</v>
      </c>
      <c r="K327" s="62">
        <f t="shared" si="6112"/>
        <v>1</v>
      </c>
      <c r="L327" s="62">
        <f t="shared" si="6113"/>
        <v>0</v>
      </c>
      <c r="M327" s="57">
        <f t="shared" si="6114"/>
        <v>0</v>
      </c>
      <c r="N327" s="115">
        <f t="shared" si="6115"/>
        <v>139000</v>
      </c>
      <c r="O327" s="64">
        <f t="shared" si="6116"/>
        <v>1</v>
      </c>
      <c r="P327" s="64">
        <f t="shared" si="6117"/>
        <v>0</v>
      </c>
      <c r="Q327" s="127">
        <f t="shared" si="6118"/>
        <v>0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139000</v>
      </c>
      <c r="BG327" s="62">
        <f>IFERROR(VLOOKUP($C327,Sales!$BZ$5:$CF$300,3,0),0)</f>
        <v>1</v>
      </c>
      <c r="BH327" s="62">
        <f>IFERROR(VLOOKUP($C327,Waste!$BZ$5:$CF$200,3,0),0)</f>
        <v>0</v>
      </c>
      <c r="BI327" s="63">
        <f t="shared" si="6129"/>
        <v>0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139000</v>
      </c>
      <c r="EN327" s="64">
        <f t="shared" si="6152"/>
        <v>139000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139000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1</v>
      </c>
      <c r="FV327" s="64">
        <f t="shared" si="6186"/>
        <v>1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1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1</v>
      </c>
      <c r="IL327" s="64">
        <f t="shared" si="6078"/>
        <v>1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1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149000</v>
      </c>
      <c r="K328" s="62">
        <f t="shared" si="6112"/>
        <v>1</v>
      </c>
      <c r="L328" s="62">
        <f t="shared" si="6113"/>
        <v>0</v>
      </c>
      <c r="M328" s="57">
        <f t="shared" si="6114"/>
        <v>0</v>
      </c>
      <c r="N328" s="115">
        <f t="shared" si="6115"/>
        <v>149000</v>
      </c>
      <c r="O328" s="64">
        <f t="shared" si="6116"/>
        <v>1</v>
      </c>
      <c r="P328" s="64">
        <f t="shared" si="6117"/>
        <v>0</v>
      </c>
      <c r="Q328" s="127">
        <f t="shared" si="6118"/>
        <v>0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149000</v>
      </c>
      <c r="BG328" s="62">
        <f>IFERROR(VLOOKUP($C328,Sales!$BZ$5:$CF$300,3,0),0)</f>
        <v>1</v>
      </c>
      <c r="BH328" s="62">
        <f>IFERROR(VLOOKUP($C328,Waste!$BZ$5:$CF$200,3,0),0)</f>
        <v>0</v>
      </c>
      <c r="BI328" s="63">
        <f t="shared" si="6129"/>
        <v>0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149000</v>
      </c>
      <c r="EN328" s="64">
        <f t="shared" si="6152"/>
        <v>149000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149000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1</v>
      </c>
      <c r="FV328" s="64">
        <f t="shared" si="6186"/>
        <v>1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1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1</v>
      </c>
      <c r="IL328" s="64">
        <f t="shared" si="6078"/>
        <v>1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1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155000</v>
      </c>
      <c r="K330" s="62">
        <f t="shared" si="6112"/>
        <v>1</v>
      </c>
      <c r="L330" s="62">
        <f t="shared" si="6113"/>
        <v>0</v>
      </c>
      <c r="M330" s="57">
        <f t="shared" si="6114"/>
        <v>0</v>
      </c>
      <c r="N330" s="115">
        <f t="shared" si="6115"/>
        <v>155000</v>
      </c>
      <c r="O330" s="64">
        <f t="shared" si="6116"/>
        <v>1</v>
      </c>
      <c r="P330" s="64">
        <f t="shared" si="6117"/>
        <v>0</v>
      </c>
      <c r="Q330" s="127">
        <f t="shared" si="6118"/>
        <v>0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155000</v>
      </c>
      <c r="BG330" s="62">
        <f>IFERROR(VLOOKUP($C330,Sales!$BZ$5:$CF$300,3,0),0)</f>
        <v>1</v>
      </c>
      <c r="BH330" s="62">
        <f>IFERROR(VLOOKUP($C330,Waste!$BZ$5:$CF$200,3,0),0)</f>
        <v>0</v>
      </c>
      <c r="BI330" s="63">
        <f t="shared" si="6129"/>
        <v>0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155000</v>
      </c>
      <c r="EN330" s="64">
        <f t="shared" si="6152"/>
        <v>155000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155000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1</v>
      </c>
      <c r="FV330" s="64">
        <f t="shared" si="6186"/>
        <v>1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1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1</v>
      </c>
      <c r="IL330" s="64">
        <f t="shared" si="6078"/>
        <v>1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1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672000</v>
      </c>
      <c r="K334" s="62">
        <f t="shared" si="6112"/>
        <v>4</v>
      </c>
      <c r="L334" s="62">
        <f t="shared" si="6113"/>
        <v>0</v>
      </c>
      <c r="M334" s="57">
        <f t="shared" si="6114"/>
        <v>0</v>
      </c>
      <c r="N334" s="115">
        <f t="shared" si="6115"/>
        <v>672000</v>
      </c>
      <c r="O334" s="64">
        <f t="shared" si="6116"/>
        <v>4</v>
      </c>
      <c r="P334" s="64">
        <f t="shared" si="6117"/>
        <v>0</v>
      </c>
      <c r="Q334" s="127">
        <f t="shared" si="6118"/>
        <v>0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672000</v>
      </c>
      <c r="BG334" s="62">
        <f>IFERROR(VLOOKUP($C334,Sales!$BZ$5:$CF$300,3,0),0)</f>
        <v>4</v>
      </c>
      <c r="BH334" s="62">
        <f>IFERROR(VLOOKUP($C334,Waste!$BZ$5:$CF$200,3,0),0)</f>
        <v>0</v>
      </c>
      <c r="BI334" s="63">
        <f t="shared" si="6129"/>
        <v>0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672000</v>
      </c>
      <c r="EN334" s="64">
        <f t="shared" si="6152"/>
        <v>672000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672000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4</v>
      </c>
      <c r="FV334" s="64">
        <f t="shared" si="6186"/>
        <v>4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4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4</v>
      </c>
      <c r="IL334" s="64">
        <f t="shared" si="6078"/>
        <v>4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4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158000</v>
      </c>
      <c r="K335" s="62">
        <f t="shared" si="6112"/>
        <v>1</v>
      </c>
      <c r="L335" s="62">
        <f t="shared" si="6113"/>
        <v>0</v>
      </c>
      <c r="M335" s="57">
        <f t="shared" si="6114"/>
        <v>0</v>
      </c>
      <c r="N335" s="115">
        <f t="shared" si="6115"/>
        <v>158000</v>
      </c>
      <c r="O335" s="64">
        <f t="shared" si="6116"/>
        <v>1</v>
      </c>
      <c r="P335" s="64">
        <f t="shared" si="6117"/>
        <v>0</v>
      </c>
      <c r="Q335" s="127">
        <f t="shared" si="6118"/>
        <v>0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158000</v>
      </c>
      <c r="BG335" s="62">
        <f>IFERROR(VLOOKUP($C335,Sales!$BZ$5:$CF$300,3,0),0)</f>
        <v>1</v>
      </c>
      <c r="BH335" s="62">
        <f>IFERROR(VLOOKUP($C335,Waste!$BZ$5:$CF$200,3,0),0)</f>
        <v>0</v>
      </c>
      <c r="BI335" s="63">
        <f t="shared" si="6129"/>
        <v>0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158000</v>
      </c>
      <c r="EN335" s="64">
        <f t="shared" si="6152"/>
        <v>158000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158000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1</v>
      </c>
      <c r="FV335" s="64">
        <f t="shared" si="6186"/>
        <v>1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1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1</v>
      </c>
      <c r="IL335" s="64">
        <f t="shared" si="6078"/>
        <v>1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1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8500056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316000</v>
      </c>
      <c r="K337" s="62">
        <f t="shared" si="6112"/>
        <v>2</v>
      </c>
      <c r="L337" s="62">
        <f t="shared" si="6113"/>
        <v>0</v>
      </c>
      <c r="M337" s="57">
        <f t="shared" si="6114"/>
        <v>0</v>
      </c>
      <c r="N337" s="115">
        <f t="shared" si="6115"/>
        <v>316000</v>
      </c>
      <c r="O337" s="64">
        <f t="shared" si="6116"/>
        <v>2</v>
      </c>
      <c r="P337" s="64">
        <f t="shared" si="6117"/>
        <v>0</v>
      </c>
      <c r="Q337" s="127">
        <f t="shared" si="6118"/>
        <v>0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316000</v>
      </c>
      <c r="BG337" s="62">
        <f>IFERROR(VLOOKUP($C337,Sales!$BZ$5:$CF$300,3,0),0)</f>
        <v>2</v>
      </c>
      <c r="BH337" s="62">
        <f>IFERROR(VLOOKUP($C337,Waste!$BZ$5:$CF$200,3,0),0)</f>
        <v>0</v>
      </c>
      <c r="BI337" s="63">
        <f t="shared" si="6129"/>
        <v>0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316000</v>
      </c>
      <c r="EN337" s="64">
        <f t="shared" si="6152"/>
        <v>316000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316000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2</v>
      </c>
      <c r="FV337" s="64">
        <f t="shared" si="6186"/>
        <v>2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2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2</v>
      </c>
      <c r="IL337" s="64">
        <f t="shared" si="6078"/>
        <v>2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2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672000</v>
      </c>
      <c r="K338" s="62">
        <f t="shared" si="6112"/>
        <v>4</v>
      </c>
      <c r="L338" s="62">
        <f t="shared" si="6113"/>
        <v>0</v>
      </c>
      <c r="M338" s="57">
        <f t="shared" si="6114"/>
        <v>0</v>
      </c>
      <c r="N338" s="115">
        <f t="shared" si="6115"/>
        <v>672000</v>
      </c>
      <c r="O338" s="64">
        <f t="shared" si="6116"/>
        <v>4</v>
      </c>
      <c r="P338" s="64">
        <f t="shared" si="6117"/>
        <v>0</v>
      </c>
      <c r="Q338" s="127">
        <f t="shared" si="6118"/>
        <v>0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672000</v>
      </c>
      <c r="BG338" s="62">
        <f>IFERROR(VLOOKUP($C338,Sales!$BZ$5:$CF$300,3,0),0)</f>
        <v>4</v>
      </c>
      <c r="BH338" s="62">
        <f>IFERROR(VLOOKUP($C338,Waste!$BZ$5:$CF$200,3,0),0)</f>
        <v>0</v>
      </c>
      <c r="BI338" s="63">
        <f t="shared" si="6129"/>
        <v>0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672000</v>
      </c>
      <c r="EN338" s="64">
        <f t="shared" si="6152"/>
        <v>672000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672000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4</v>
      </c>
      <c r="FV338" s="64">
        <f t="shared" si="6186"/>
        <v>4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4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4</v>
      </c>
      <c r="IL338" s="64">
        <f t="shared" si="6078"/>
        <v>4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4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0</v>
      </c>
      <c r="K339" s="62">
        <f t="shared" si="6112"/>
        <v>0</v>
      </c>
      <c r="L339" s="62">
        <f t="shared" si="6113"/>
        <v>0</v>
      </c>
      <c r="M339" s="57" t="e">
        <f t="shared" si="6114"/>
        <v>#DIV/0!</v>
      </c>
      <c r="N339" s="115">
        <f t="shared" si="6115"/>
        <v>0</v>
      </c>
      <c r="O339" s="64">
        <f t="shared" si="6116"/>
        <v>0</v>
      </c>
      <c r="P339" s="64">
        <f t="shared" si="6117"/>
        <v>0</v>
      </c>
      <c r="Q339" s="127" t="e">
        <f t="shared" si="6118"/>
        <v>#DIV/0!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0</v>
      </c>
      <c r="BG339" s="62">
        <f>IFERROR(VLOOKUP($C339,Sales!$BZ$5:$CF$300,3,0),0)</f>
        <v>0</v>
      </c>
      <c r="BH339" s="62">
        <f>IFERROR(VLOOKUP($C339,Waste!$BZ$5:$CF$200,3,0),0)</f>
        <v>0</v>
      </c>
      <c r="BI339" s="63" t="e">
        <f t="shared" si="6129"/>
        <v>#DIV/0!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0</v>
      </c>
      <c r="EN339" s="64">
        <f t="shared" si="6152"/>
        <v>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0</v>
      </c>
      <c r="FV339" s="64">
        <f t="shared" si="6186"/>
        <v>0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0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0</v>
      </c>
      <c r="IL339" s="64">
        <f t="shared" si="6078"/>
        <v>0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0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336000</v>
      </c>
      <c r="K340" s="62">
        <f t="shared" si="6112"/>
        <v>2</v>
      </c>
      <c r="L340" s="62">
        <f t="shared" si="6113"/>
        <v>0</v>
      </c>
      <c r="M340" s="57">
        <f t="shared" si="6114"/>
        <v>0</v>
      </c>
      <c r="N340" s="115">
        <f t="shared" si="6115"/>
        <v>336000</v>
      </c>
      <c r="O340" s="64">
        <f t="shared" si="6116"/>
        <v>2</v>
      </c>
      <c r="P340" s="64">
        <f t="shared" si="6117"/>
        <v>0</v>
      </c>
      <c r="Q340" s="127">
        <f t="shared" si="6118"/>
        <v>0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336000</v>
      </c>
      <c r="BG340" s="62">
        <f>IFERROR(VLOOKUP($C340,Sales!$BZ$5:$CF$300,3,0),0)</f>
        <v>2</v>
      </c>
      <c r="BH340" s="62">
        <f>IFERROR(VLOOKUP($C340,Waste!$BZ$5:$CF$200,3,0),0)</f>
        <v>0</v>
      </c>
      <c r="BI340" s="63">
        <f t="shared" si="6129"/>
        <v>0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336000</v>
      </c>
      <c r="EN340" s="64">
        <f t="shared" si="6152"/>
        <v>336000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336000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2</v>
      </c>
      <c r="FV340" s="64">
        <f t="shared" si="6186"/>
        <v>2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2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2</v>
      </c>
      <c r="IL340" s="64">
        <f t="shared" si="6078"/>
        <v>2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2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640000</v>
      </c>
      <c r="K347" s="51">
        <f t="shared" ref="K347" si="6254">SUM(K348:K356)</f>
        <v>20</v>
      </c>
      <c r="L347" s="51">
        <f t="shared" ref="L347" si="6255">SUM(L348:L356)</f>
        <v>0</v>
      </c>
      <c r="M347" s="126">
        <f t="shared" si="6114"/>
        <v>0</v>
      </c>
      <c r="N347" s="105">
        <f t="shared" ref="N347" si="6256">SUM(N348:N356)</f>
        <v>640000</v>
      </c>
      <c r="O347" s="51">
        <f t="shared" ref="O347" si="6257">SUM(O348:O356)</f>
        <v>20</v>
      </c>
      <c r="P347" s="51">
        <f t="shared" ref="P347" si="6258">SUM(P348:P356)</f>
        <v>0</v>
      </c>
      <c r="Q347" s="106">
        <f t="shared" ref="Q347" si="6259">P347/O347</f>
        <v>0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640000</v>
      </c>
      <c r="BG347" s="51">
        <f t="shared" ref="BG347" si="6291">SUM(BG348:BG356)</f>
        <v>20</v>
      </c>
      <c r="BH347" s="51">
        <f t="shared" ref="BH347" si="6292">SUM(BH348:BH356)</f>
        <v>0</v>
      </c>
      <c r="BI347" s="69">
        <f t="shared" si="6129"/>
        <v>0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640000</v>
      </c>
      <c r="EN347" s="51">
        <f t="shared" ref="EN347" si="6355">SUM(EN348:EN356)</f>
        <v>640000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640000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20</v>
      </c>
      <c r="FV347" s="51">
        <f t="shared" ref="FV347" si="6389">SUM(FV348:FV356)</f>
        <v>20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20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20</v>
      </c>
      <c r="IL347" s="51">
        <f t="shared" si="6454"/>
        <v>20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20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384000</v>
      </c>
      <c r="K349" s="62">
        <f t="shared" si="6112"/>
        <v>12</v>
      </c>
      <c r="L349" s="62">
        <f t="shared" si="6113"/>
        <v>0</v>
      </c>
      <c r="M349" s="57">
        <f t="shared" si="6114"/>
        <v>0</v>
      </c>
      <c r="N349" s="115">
        <f t="shared" si="6115"/>
        <v>384000</v>
      </c>
      <c r="O349" s="64">
        <f t="shared" si="6116"/>
        <v>12</v>
      </c>
      <c r="P349" s="64">
        <f t="shared" si="6117"/>
        <v>0</v>
      </c>
      <c r="Q349" s="127">
        <f t="shared" si="6118"/>
        <v>0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384000</v>
      </c>
      <c r="BG349" s="62">
        <f>IFERROR(VLOOKUP($C349,Sales!$BZ$5:$CF$300,3,0),0)</f>
        <v>12</v>
      </c>
      <c r="BH349" s="62">
        <f>IFERROR(VLOOKUP($C349,Waste!$BZ$5:$CF$200,3,0),0)</f>
        <v>0</v>
      </c>
      <c r="BI349" s="63">
        <f t="shared" si="6129"/>
        <v>0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384000</v>
      </c>
      <c r="EN349" s="64">
        <f t="shared" si="6152"/>
        <v>384000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384000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12</v>
      </c>
      <c r="FV349" s="64">
        <f t="shared" si="6186"/>
        <v>12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12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12</v>
      </c>
      <c r="IL349" s="64">
        <f t="shared" si="6457"/>
        <v>12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12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256000</v>
      </c>
      <c r="K352" s="62">
        <f t="shared" si="6112"/>
        <v>8</v>
      </c>
      <c r="L352" s="62">
        <f t="shared" si="6113"/>
        <v>0</v>
      </c>
      <c r="M352" s="57">
        <f t="shared" si="6114"/>
        <v>0</v>
      </c>
      <c r="N352" s="115">
        <f t="shared" si="6115"/>
        <v>256000</v>
      </c>
      <c r="O352" s="64">
        <f t="shared" si="6116"/>
        <v>8</v>
      </c>
      <c r="P352" s="64">
        <f t="shared" si="6117"/>
        <v>0</v>
      </c>
      <c r="Q352" s="127">
        <f t="shared" si="6118"/>
        <v>0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256000</v>
      </c>
      <c r="BG352" s="62">
        <f>IFERROR(VLOOKUP($C352,Sales!$BZ$5:$CF$300,3,0),0)</f>
        <v>8</v>
      </c>
      <c r="BH352" s="62">
        <f>IFERROR(VLOOKUP($C352,Waste!$BZ$5:$CF$200,3,0),0)</f>
        <v>0</v>
      </c>
      <c r="BI352" s="63">
        <f t="shared" si="6129"/>
        <v>0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256000</v>
      </c>
      <c r="EN352" s="64">
        <f t="shared" si="6152"/>
        <v>256000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256000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8</v>
      </c>
      <c r="FV352" s="64">
        <f t="shared" si="6186"/>
        <v>8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8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8</v>
      </c>
      <c r="IL352" s="64">
        <f t="shared" si="6457"/>
        <v>8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8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4526000</v>
      </c>
      <c r="K357" s="51">
        <f t="shared" ref="K357" si="6491">+K358+K409</f>
        <v>178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4526000</v>
      </c>
      <c r="O357" s="51">
        <f t="shared" ref="O357" si="6494">+O358+O409</f>
        <v>178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4526000</v>
      </c>
      <c r="BG357" s="51">
        <f t="shared" ref="BG357" si="6528">+BG358+BG409</f>
        <v>178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4526000</v>
      </c>
      <c r="EN357" s="51">
        <f t="shared" ref="EN357" si="6592">+EN358+EN409</f>
        <v>4526000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4526000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178</v>
      </c>
      <c r="FV357" s="51">
        <f t="shared" ref="FV357" si="6626">+FV358+FV409</f>
        <v>178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178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178</v>
      </c>
      <c r="IL357" s="51">
        <f t="shared" si="6691"/>
        <v>178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178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3918000</v>
      </c>
      <c r="K358" s="35">
        <f t="shared" ref="K358" si="6694">SUM(K359:K408)</f>
        <v>147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3918000</v>
      </c>
      <c r="O358" s="35">
        <f t="shared" ref="O358" si="6697">SUM(O359:O408)</f>
        <v>147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3918000</v>
      </c>
      <c r="BG358" s="35">
        <f t="shared" ref="BG358" si="6730">SUM(BG359:BG408)</f>
        <v>147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3918000</v>
      </c>
      <c r="EN358" s="35">
        <f t="shared" ref="EN358" si="6794">SUM(EN359:EN408)</f>
        <v>3918000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3918000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147</v>
      </c>
      <c r="FV358" s="35">
        <f t="shared" ref="FV358" si="6828">SUM(FV359:FV408)</f>
        <v>147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147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147</v>
      </c>
      <c r="IL358" s="35">
        <f t="shared" si="6893"/>
        <v>147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147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29000</v>
      </c>
      <c r="K359" s="62">
        <f t="shared" si="6112"/>
        <v>1</v>
      </c>
      <c r="L359" s="62">
        <f t="shared" si="6113"/>
        <v>0</v>
      </c>
      <c r="M359" s="57">
        <f t="shared" si="6114"/>
        <v>0</v>
      </c>
      <c r="N359" s="115">
        <f t="shared" si="6115"/>
        <v>29000</v>
      </c>
      <c r="O359" s="64">
        <f t="shared" si="6116"/>
        <v>1</v>
      </c>
      <c r="P359" s="64">
        <f t="shared" si="6117"/>
        <v>0</v>
      </c>
      <c r="Q359" s="127">
        <f t="shared" si="6118"/>
        <v>0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29000</v>
      </c>
      <c r="BG359" s="62">
        <f>IFERROR(VLOOKUP($C359,Sales!$BZ$5:$CF$300,3,0),0)</f>
        <v>1</v>
      </c>
      <c r="BH359" s="62">
        <f>IFERROR(VLOOKUP($C359,Waste!$BZ$5:$CF$200,3,0),0)</f>
        <v>0</v>
      </c>
      <c r="BI359" s="63">
        <f t="shared" si="6129"/>
        <v>0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29000</v>
      </c>
      <c r="EN359" s="64">
        <f t="shared" si="6152"/>
        <v>29000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29000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1</v>
      </c>
      <c r="FV359" s="64">
        <f t="shared" si="6186"/>
        <v>1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1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1</v>
      </c>
      <c r="IL359" s="64">
        <f t="shared" ref="IL359:IL408" si="6896">+FV359+HD359</f>
        <v>1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1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29000</v>
      </c>
      <c r="K364" s="62">
        <f t="shared" si="6112"/>
        <v>1</v>
      </c>
      <c r="L364" s="62">
        <f t="shared" si="6113"/>
        <v>0</v>
      </c>
      <c r="M364" s="57">
        <f t="shared" si="6114"/>
        <v>0</v>
      </c>
      <c r="N364" s="115">
        <f t="shared" si="6115"/>
        <v>29000</v>
      </c>
      <c r="O364" s="64">
        <f t="shared" si="6116"/>
        <v>1</v>
      </c>
      <c r="P364" s="64">
        <f t="shared" si="6117"/>
        <v>0</v>
      </c>
      <c r="Q364" s="127">
        <f t="shared" si="6118"/>
        <v>0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29000</v>
      </c>
      <c r="BG364" s="62">
        <f>IFERROR(VLOOKUP($C364,Sales!$BZ$5:$CF$300,3,0),0)</f>
        <v>1</v>
      </c>
      <c r="BH364" s="62">
        <f>IFERROR(VLOOKUP($C364,Waste!$BZ$5:$CF$200,3,0),0)</f>
        <v>0</v>
      </c>
      <c r="BI364" s="63">
        <f t="shared" si="6129"/>
        <v>0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29000</v>
      </c>
      <c r="EN364" s="64">
        <f t="shared" si="6152"/>
        <v>29000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29000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1</v>
      </c>
      <c r="FV364" s="64">
        <f t="shared" si="6186"/>
        <v>1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1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1</v>
      </c>
      <c r="IL364" s="64">
        <f t="shared" si="6896"/>
        <v>1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1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92000</v>
      </c>
      <c r="K374" s="62">
        <f t="shared" si="6112"/>
        <v>2</v>
      </c>
      <c r="L374" s="62">
        <f t="shared" si="6113"/>
        <v>0</v>
      </c>
      <c r="M374" s="57">
        <f t="shared" si="6114"/>
        <v>0</v>
      </c>
      <c r="N374" s="115">
        <f t="shared" si="6115"/>
        <v>92000</v>
      </c>
      <c r="O374" s="64">
        <f t="shared" si="6116"/>
        <v>2</v>
      </c>
      <c r="P374" s="64">
        <f t="shared" si="6117"/>
        <v>0</v>
      </c>
      <c r="Q374" s="127">
        <f t="shared" si="6118"/>
        <v>0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92000</v>
      </c>
      <c r="BG374" s="62">
        <f>IFERROR(VLOOKUP($C374,Sales!$BZ$5:$CF$300,3,0),0)</f>
        <v>2</v>
      </c>
      <c r="BH374" s="62">
        <f>IFERROR(VLOOKUP($C374,Waste!$BZ$5:$CF$200,3,0),0)</f>
        <v>0</v>
      </c>
      <c r="BI374" s="63">
        <f t="shared" si="6129"/>
        <v>0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92000</v>
      </c>
      <c r="EN374" s="64">
        <f t="shared" si="6152"/>
        <v>92000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92000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2</v>
      </c>
      <c r="FV374" s="64">
        <f t="shared" si="6186"/>
        <v>2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2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2</v>
      </c>
      <c r="IL374" s="64">
        <f t="shared" si="6896"/>
        <v>2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2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200000</v>
      </c>
      <c r="K379" s="62">
        <f t="shared" si="6112"/>
        <v>5</v>
      </c>
      <c r="L379" s="62">
        <f t="shared" si="6113"/>
        <v>0</v>
      </c>
      <c r="M379" s="57">
        <f t="shared" si="6114"/>
        <v>0</v>
      </c>
      <c r="N379" s="115">
        <f t="shared" si="6115"/>
        <v>200000</v>
      </c>
      <c r="O379" s="64">
        <f t="shared" si="6116"/>
        <v>5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200000</v>
      </c>
      <c r="BG379" s="62">
        <f>IFERROR(VLOOKUP($C379,Sales!$BZ$5:$CF$300,3,0),0)</f>
        <v>5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200000</v>
      </c>
      <c r="EN379" s="64">
        <f t="shared" si="6152"/>
        <v>200000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200000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5</v>
      </c>
      <c r="FV379" s="64">
        <f t="shared" si="6186"/>
        <v>5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5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5</v>
      </c>
      <c r="IL379" s="64">
        <f t="shared" si="6896"/>
        <v>5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5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150000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5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>
        <f t="shared" ref="M384:M449" si="6932">L384/K384</f>
        <v>0</v>
      </c>
      <c r="N384" s="115">
        <f t="shared" ref="N384:N448" si="6933">J384/$N$4</f>
        <v>150000</v>
      </c>
      <c r="O384" s="64">
        <f t="shared" ref="O384:O448" si="6934">K384/$N$4</f>
        <v>5</v>
      </c>
      <c r="P384" s="64">
        <f t="shared" ref="P384:P448" si="6935">L384/$N$4</f>
        <v>0</v>
      </c>
      <c r="Q384" s="127">
        <f t="shared" ref="Q384:Q448" si="6936">M384</f>
        <v>0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150000</v>
      </c>
      <c r="BG384" s="62">
        <f>IFERROR(VLOOKUP($C384,Sales!$BZ$5:$CF$300,3,0),0)</f>
        <v>5</v>
      </c>
      <c r="BH384" s="62">
        <f>IFERROR(VLOOKUP($C384,Waste!$BZ$5:$CF$200,3,0),0)</f>
        <v>0</v>
      </c>
      <c r="BI384" s="63">
        <f t="shared" ref="BI384:BI449" si="6947">BH384/BG384</f>
        <v>0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150000</v>
      </c>
      <c r="EN384" s="64">
        <f t="shared" ref="EN384:EN448" si="6970">N384</f>
        <v>150000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150000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5</v>
      </c>
      <c r="FV384" s="64">
        <f t="shared" ref="FV384:FV448" si="7004">O384</f>
        <v>5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5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5</v>
      </c>
      <c r="IL384" s="64">
        <f t="shared" si="6896"/>
        <v>5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5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665000</v>
      </c>
      <c r="K389" s="62">
        <f t="shared" si="6930"/>
        <v>35</v>
      </c>
      <c r="L389" s="62">
        <f t="shared" si="6931"/>
        <v>0</v>
      </c>
      <c r="M389" s="57">
        <f t="shared" si="6932"/>
        <v>0</v>
      </c>
      <c r="N389" s="115">
        <f t="shared" si="6933"/>
        <v>665000</v>
      </c>
      <c r="O389" s="64">
        <f t="shared" si="6934"/>
        <v>35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665000</v>
      </c>
      <c r="BG389" s="62">
        <f>IFERROR(VLOOKUP($C389,Sales!$BZ$5:$CF$300,3,0),0)</f>
        <v>35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665000</v>
      </c>
      <c r="EN389" s="64">
        <f t="shared" si="6970"/>
        <v>665000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665000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35</v>
      </c>
      <c r="FV389" s="64">
        <f t="shared" si="7004"/>
        <v>35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35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35</v>
      </c>
      <c r="IL389" s="64">
        <f t="shared" si="6896"/>
        <v>35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35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357000</v>
      </c>
      <c r="K392" s="62">
        <f t="shared" si="6930"/>
        <v>17</v>
      </c>
      <c r="L392" s="62">
        <f t="shared" si="6931"/>
        <v>0</v>
      </c>
      <c r="M392" s="57">
        <f t="shared" si="6932"/>
        <v>0</v>
      </c>
      <c r="N392" s="115">
        <f t="shared" si="6933"/>
        <v>357000</v>
      </c>
      <c r="O392" s="64">
        <f t="shared" si="6934"/>
        <v>17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357000</v>
      </c>
      <c r="BG392" s="62">
        <f>IFERROR(VLOOKUP($C392,Sales!$BZ$5:$CF$300,3,0),0)</f>
        <v>17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357000</v>
      </c>
      <c r="EN392" s="64">
        <f t="shared" si="6970"/>
        <v>357000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357000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17</v>
      </c>
      <c r="FV392" s="64">
        <f t="shared" si="7004"/>
        <v>17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17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17</v>
      </c>
      <c r="IL392" s="64">
        <f t="shared" si="6896"/>
        <v>17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17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928000</v>
      </c>
      <c r="K395" s="62">
        <f t="shared" si="6930"/>
        <v>29</v>
      </c>
      <c r="L395" s="62">
        <f t="shared" si="6931"/>
        <v>0</v>
      </c>
      <c r="M395" s="57">
        <f t="shared" si="6932"/>
        <v>0</v>
      </c>
      <c r="N395" s="115">
        <f t="shared" si="6933"/>
        <v>928000</v>
      </c>
      <c r="O395" s="64">
        <f t="shared" si="6934"/>
        <v>29</v>
      </c>
      <c r="P395" s="64">
        <f t="shared" si="6935"/>
        <v>0</v>
      </c>
      <c r="Q395" s="127">
        <f t="shared" si="6936"/>
        <v>0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928000</v>
      </c>
      <c r="BG395" s="62">
        <f>IFERROR(VLOOKUP($C395,Sales!$BZ$5:$CF$300,3,0),0)</f>
        <v>29</v>
      </c>
      <c r="BH395" s="62">
        <f>IFERROR(VLOOKUP($C395,Waste!$BZ$5:$CF$200,3,0),0)</f>
        <v>0</v>
      </c>
      <c r="BI395" s="63">
        <f t="shared" si="6947"/>
        <v>0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928000</v>
      </c>
      <c r="EN395" s="64">
        <f t="shared" si="6970"/>
        <v>928000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928000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29</v>
      </c>
      <c r="FV395" s="64">
        <f t="shared" si="7004"/>
        <v>29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29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29</v>
      </c>
      <c r="IL395" s="64">
        <f t="shared" si="6896"/>
        <v>29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29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0</v>
      </c>
      <c r="K399" s="62">
        <f t="shared" si="6930"/>
        <v>0</v>
      </c>
      <c r="L399" s="62">
        <f t="shared" si="6931"/>
        <v>0</v>
      </c>
      <c r="M399" s="57" t="e">
        <f t="shared" si="6932"/>
        <v>#DIV/0!</v>
      </c>
      <c r="N399" s="115">
        <f t="shared" si="6933"/>
        <v>0</v>
      </c>
      <c r="O399" s="64">
        <f t="shared" si="6934"/>
        <v>0</v>
      </c>
      <c r="P399" s="64">
        <f t="shared" si="6935"/>
        <v>0</v>
      </c>
      <c r="Q399" s="127" t="e">
        <f t="shared" si="6936"/>
        <v>#DIV/0!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0</v>
      </c>
      <c r="BG399" s="62">
        <f>IFERROR(VLOOKUP($C399,Sales!$BZ$5:$CF$300,3,0),0)</f>
        <v>0</v>
      </c>
      <c r="BH399" s="62">
        <f>IFERROR(VLOOKUP($C399,Waste!$BZ$5:$CF$200,3,0),0)</f>
        <v>0</v>
      </c>
      <c r="BI399" s="63" t="e">
        <f t="shared" si="6947"/>
        <v>#DIV/0!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0</v>
      </c>
      <c r="EN399" s="64">
        <f t="shared" si="6970"/>
        <v>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0</v>
      </c>
      <c r="FV399" s="64">
        <f t="shared" si="7004"/>
        <v>0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0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0</v>
      </c>
      <c r="IL399" s="64">
        <f t="shared" si="6896"/>
        <v>0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0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156000</v>
      </c>
      <c r="K400" s="62">
        <f t="shared" si="6930"/>
        <v>4</v>
      </c>
      <c r="L400" s="62">
        <f t="shared" si="6931"/>
        <v>0</v>
      </c>
      <c r="M400" s="57">
        <f t="shared" si="6932"/>
        <v>0</v>
      </c>
      <c r="N400" s="115">
        <f t="shared" si="6933"/>
        <v>156000</v>
      </c>
      <c r="O400" s="64">
        <f t="shared" si="6934"/>
        <v>4</v>
      </c>
      <c r="P400" s="64">
        <f t="shared" si="6935"/>
        <v>0</v>
      </c>
      <c r="Q400" s="127">
        <f t="shared" si="6936"/>
        <v>0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156000</v>
      </c>
      <c r="BG400" s="62">
        <f>IFERROR(VLOOKUP($C400,Sales!$BZ$5:$CF$300,3,0),0)</f>
        <v>4</v>
      </c>
      <c r="BH400" s="62">
        <f>IFERROR(VLOOKUP($C400,Waste!$BZ$5:$CF$200,3,0),0)</f>
        <v>0</v>
      </c>
      <c r="BI400" s="63">
        <f t="shared" si="6947"/>
        <v>0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156000</v>
      </c>
      <c r="EN400" s="64">
        <f t="shared" si="6970"/>
        <v>156000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156000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4</v>
      </c>
      <c r="FV400" s="64">
        <f t="shared" si="7004"/>
        <v>4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4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4</v>
      </c>
      <c r="IL400" s="64">
        <f t="shared" si="6896"/>
        <v>4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4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350000</v>
      </c>
      <c r="K401" s="62">
        <f t="shared" si="6930"/>
        <v>14</v>
      </c>
      <c r="L401" s="62">
        <f t="shared" si="6931"/>
        <v>0</v>
      </c>
      <c r="M401" s="57">
        <f t="shared" si="6932"/>
        <v>0</v>
      </c>
      <c r="N401" s="115">
        <f t="shared" si="6933"/>
        <v>350000</v>
      </c>
      <c r="O401" s="64">
        <f t="shared" si="6934"/>
        <v>14</v>
      </c>
      <c r="P401" s="64">
        <f t="shared" si="6935"/>
        <v>0</v>
      </c>
      <c r="Q401" s="127">
        <f t="shared" si="6936"/>
        <v>0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350000</v>
      </c>
      <c r="BG401" s="62">
        <f>IFERROR(VLOOKUP($C401,Sales!$BZ$5:$CF$300,3,0),0)</f>
        <v>14</v>
      </c>
      <c r="BH401" s="62">
        <f>IFERROR(VLOOKUP($C401,Waste!$BZ$5:$CF$200,3,0),0)</f>
        <v>0</v>
      </c>
      <c r="BI401" s="63">
        <f t="shared" si="6947"/>
        <v>0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350000</v>
      </c>
      <c r="EN401" s="64">
        <f t="shared" si="6970"/>
        <v>350000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350000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14</v>
      </c>
      <c r="FV401" s="64">
        <f t="shared" si="7004"/>
        <v>14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14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14</v>
      </c>
      <c r="IL401" s="64">
        <f t="shared" si="6896"/>
        <v>14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14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728000</v>
      </c>
      <c r="K402" s="62">
        <f t="shared" si="6930"/>
        <v>26</v>
      </c>
      <c r="L402" s="62">
        <f t="shared" si="6931"/>
        <v>0</v>
      </c>
      <c r="M402" s="57">
        <f t="shared" si="6932"/>
        <v>0</v>
      </c>
      <c r="N402" s="115">
        <f t="shared" si="6933"/>
        <v>728000</v>
      </c>
      <c r="O402" s="64">
        <f t="shared" si="6934"/>
        <v>26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728000</v>
      </c>
      <c r="BG402" s="62">
        <f>IFERROR(VLOOKUP($C402,Sales!$BZ$5:$CF$300,3,0),0)</f>
        <v>26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728000</v>
      </c>
      <c r="EN402" s="64">
        <f t="shared" si="6970"/>
        <v>728000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728000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26</v>
      </c>
      <c r="FV402" s="64">
        <f t="shared" si="7004"/>
        <v>26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26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26</v>
      </c>
      <c r="IL402" s="64">
        <f t="shared" si="6896"/>
        <v>26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26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84000</v>
      </c>
      <c r="K405" s="62">
        <f t="shared" si="6930"/>
        <v>3</v>
      </c>
      <c r="L405" s="62">
        <f t="shared" si="6931"/>
        <v>0</v>
      </c>
      <c r="M405" s="57">
        <f t="shared" si="6932"/>
        <v>0</v>
      </c>
      <c r="N405" s="115">
        <f t="shared" si="6933"/>
        <v>84000</v>
      </c>
      <c r="O405" s="64">
        <f t="shared" si="6934"/>
        <v>3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84000</v>
      </c>
      <c r="BG405" s="62">
        <f>IFERROR(VLOOKUP($C405,Sales!$BZ$5:$CF$300,3,0),0)</f>
        <v>3</v>
      </c>
      <c r="BH405" s="62">
        <f>IFERROR(VLOOKUP($C405,Waste!$BZ$5:$CF$200,3,0),0)</f>
        <v>0</v>
      </c>
      <c r="BI405" s="63">
        <f t="shared" si="6947"/>
        <v>0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84000</v>
      </c>
      <c r="EN405" s="64">
        <f t="shared" si="6970"/>
        <v>84000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84000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3</v>
      </c>
      <c r="FV405" s="64">
        <f t="shared" si="7004"/>
        <v>3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3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3</v>
      </c>
      <c r="IL405" s="64">
        <f t="shared" si="6896"/>
        <v>3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3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150000</v>
      </c>
      <c r="K406" s="62">
        <f t="shared" si="6930"/>
        <v>5</v>
      </c>
      <c r="L406" s="62">
        <f t="shared" si="6931"/>
        <v>0</v>
      </c>
      <c r="M406" s="57">
        <f t="shared" si="6932"/>
        <v>0</v>
      </c>
      <c r="N406" s="115">
        <f t="shared" si="6933"/>
        <v>150000</v>
      </c>
      <c r="O406" s="64">
        <f t="shared" si="6934"/>
        <v>5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150000</v>
      </c>
      <c r="BG406" s="62">
        <f>IFERROR(VLOOKUP($C406,Sales!$BZ$5:$CF$300,3,0),0)</f>
        <v>5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150000</v>
      </c>
      <c r="EN406" s="64">
        <f t="shared" si="6970"/>
        <v>150000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150000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5</v>
      </c>
      <c r="FV406" s="64">
        <f t="shared" si="7004"/>
        <v>5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5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5</v>
      </c>
      <c r="IL406" s="64">
        <f t="shared" si="6896"/>
        <v>5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5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608000</v>
      </c>
      <c r="K409" s="62">
        <f t="shared" ref="K409" si="7072">SUM(K410:K421)</f>
        <v>31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608000</v>
      </c>
      <c r="O409" s="62">
        <f t="shared" ref="O409" si="7075">SUM(O410:O421)</f>
        <v>31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608000</v>
      </c>
      <c r="BG409" s="62">
        <f t="shared" ref="BG409" si="7109">SUM(BG410:BG421)</f>
        <v>31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608000</v>
      </c>
      <c r="EN409" s="62">
        <f t="shared" ref="EN409" si="7173">SUM(EN410:EN421)</f>
        <v>608000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608000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31</v>
      </c>
      <c r="FV409" s="62">
        <f t="shared" ref="FV409" si="7207">SUM(FV410:FV421)</f>
        <v>31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31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31</v>
      </c>
      <c r="IL409" s="62">
        <f t="shared" si="7272"/>
        <v>31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31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180000</v>
      </c>
      <c r="K410" s="62">
        <f t="shared" si="6930"/>
        <v>10</v>
      </c>
      <c r="L410" s="62">
        <f t="shared" si="6931"/>
        <v>0</v>
      </c>
      <c r="M410" s="57">
        <f t="shared" si="6932"/>
        <v>0</v>
      </c>
      <c r="N410" s="115">
        <f t="shared" si="6933"/>
        <v>180000</v>
      </c>
      <c r="O410" s="64">
        <f t="shared" si="6934"/>
        <v>10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180000</v>
      </c>
      <c r="BG410" s="62">
        <f>IFERROR(VLOOKUP($C410,Sales!$BZ$5:$CF$300,3,0),0)</f>
        <v>10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180000</v>
      </c>
      <c r="EN410" s="64">
        <f t="shared" si="6970"/>
        <v>180000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180000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10</v>
      </c>
      <c r="FV410" s="64">
        <f t="shared" si="7004"/>
        <v>10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10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10</v>
      </c>
      <c r="IL410" s="64">
        <f t="shared" ref="IL410:IL421" si="7275">+FV410+HD410</f>
        <v>10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10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0</v>
      </c>
      <c r="K411" s="62">
        <f t="shared" si="6930"/>
        <v>0</v>
      </c>
      <c r="L411" s="62">
        <f t="shared" si="6931"/>
        <v>0</v>
      </c>
      <c r="M411" s="57" t="e">
        <f t="shared" si="6932"/>
        <v>#DIV/0!</v>
      </c>
      <c r="N411" s="115">
        <f t="shared" si="6933"/>
        <v>0</v>
      </c>
      <c r="O411" s="64">
        <f t="shared" si="6934"/>
        <v>0</v>
      </c>
      <c r="P411" s="64">
        <f t="shared" si="6935"/>
        <v>0</v>
      </c>
      <c r="Q411" s="127" t="e">
        <f t="shared" si="6936"/>
        <v>#DIV/0!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0</v>
      </c>
      <c r="EN411" s="64">
        <f t="shared" si="6970"/>
        <v>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0</v>
      </c>
      <c r="FV411" s="64">
        <f t="shared" si="7004"/>
        <v>0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0</v>
      </c>
      <c r="IL411" s="64">
        <f t="shared" si="7275"/>
        <v>0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40000</v>
      </c>
      <c r="K412" s="62">
        <f t="shared" si="6930"/>
        <v>2</v>
      </c>
      <c r="L412" s="62">
        <f t="shared" si="6931"/>
        <v>0</v>
      </c>
      <c r="M412" s="57">
        <f t="shared" si="6932"/>
        <v>0</v>
      </c>
      <c r="N412" s="115">
        <f t="shared" si="6933"/>
        <v>40000</v>
      </c>
      <c r="O412" s="64">
        <f t="shared" si="6934"/>
        <v>2</v>
      </c>
      <c r="P412" s="64">
        <f t="shared" si="6935"/>
        <v>0</v>
      </c>
      <c r="Q412" s="127">
        <f t="shared" si="6936"/>
        <v>0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40000</v>
      </c>
      <c r="BG412" s="62">
        <f>IFERROR(VLOOKUP($C412,Sales!$BZ$5:$CF$300,3,0),0)</f>
        <v>2</v>
      </c>
      <c r="BH412" s="62">
        <f>IFERROR(VLOOKUP($C412,Waste!$BZ$5:$CF$200,3,0),0)</f>
        <v>0</v>
      </c>
      <c r="BI412" s="63">
        <f t="shared" si="6947"/>
        <v>0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40000</v>
      </c>
      <c r="EN412" s="64">
        <f t="shared" si="6970"/>
        <v>40000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40000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2</v>
      </c>
      <c r="FV412" s="64">
        <f t="shared" si="7004"/>
        <v>2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2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2</v>
      </c>
      <c r="IL412" s="64">
        <f t="shared" si="7275"/>
        <v>2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2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0</v>
      </c>
      <c r="K415" s="62">
        <f t="shared" si="6930"/>
        <v>0</v>
      </c>
      <c r="L415" s="62">
        <f t="shared" si="6931"/>
        <v>0</v>
      </c>
      <c r="M415" s="57" t="e">
        <f t="shared" si="6932"/>
        <v>#DIV/0!</v>
      </c>
      <c r="N415" s="115">
        <f t="shared" si="6933"/>
        <v>0</v>
      </c>
      <c r="O415" s="64">
        <f t="shared" si="6934"/>
        <v>0</v>
      </c>
      <c r="P415" s="64">
        <f t="shared" si="6935"/>
        <v>0</v>
      </c>
      <c r="Q415" s="127" t="e">
        <f t="shared" si="6936"/>
        <v>#DIV/0!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0</v>
      </c>
      <c r="EN415" s="64">
        <f t="shared" si="6970"/>
        <v>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0</v>
      </c>
      <c r="FV415" s="64">
        <f t="shared" si="7004"/>
        <v>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0</v>
      </c>
      <c r="IL415" s="64">
        <f t="shared" si="7275"/>
        <v>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88000</v>
      </c>
      <c r="K417" s="62">
        <f t="shared" si="6930"/>
        <v>4</v>
      </c>
      <c r="L417" s="62">
        <f t="shared" si="6931"/>
        <v>0</v>
      </c>
      <c r="M417" s="57">
        <f t="shared" si="6932"/>
        <v>0</v>
      </c>
      <c r="N417" s="115">
        <f t="shared" si="6933"/>
        <v>88000</v>
      </c>
      <c r="O417" s="64">
        <f t="shared" si="6934"/>
        <v>4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88000</v>
      </c>
      <c r="BG417" s="62">
        <f>IFERROR(VLOOKUP($C417,Sales!$BZ$5:$CF$300,3,0),0)</f>
        <v>4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88000</v>
      </c>
      <c r="EN417" s="64">
        <f t="shared" si="6970"/>
        <v>88000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88000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4</v>
      </c>
      <c r="FV417" s="64">
        <f t="shared" si="7004"/>
        <v>4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4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4</v>
      </c>
      <c r="IL417" s="64">
        <f t="shared" si="7275"/>
        <v>4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4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154000</v>
      </c>
      <c r="K418" s="62">
        <f t="shared" si="6930"/>
        <v>7</v>
      </c>
      <c r="L418" s="62">
        <f t="shared" si="6931"/>
        <v>0</v>
      </c>
      <c r="M418" s="57">
        <f t="shared" si="6932"/>
        <v>0</v>
      </c>
      <c r="N418" s="115">
        <f t="shared" si="6933"/>
        <v>154000</v>
      </c>
      <c r="O418" s="64">
        <f t="shared" si="6934"/>
        <v>7</v>
      </c>
      <c r="P418" s="64">
        <f t="shared" si="6935"/>
        <v>0</v>
      </c>
      <c r="Q418" s="127">
        <f t="shared" si="6936"/>
        <v>0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154000</v>
      </c>
      <c r="BG418" s="62">
        <f>IFERROR(VLOOKUP($C418,Sales!$BZ$5:$CF$300,3,0),0)</f>
        <v>7</v>
      </c>
      <c r="BH418" s="62">
        <f>IFERROR(VLOOKUP($C418,Waste!$BZ$5:$CF$200,3,0),0)</f>
        <v>0</v>
      </c>
      <c r="BI418" s="63">
        <f t="shared" si="6947"/>
        <v>0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154000</v>
      </c>
      <c r="EN418" s="64">
        <f t="shared" si="6970"/>
        <v>154000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154000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7</v>
      </c>
      <c r="FV418" s="64">
        <f t="shared" si="7004"/>
        <v>7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7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7</v>
      </c>
      <c r="IL418" s="64">
        <f t="shared" si="7275"/>
        <v>7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7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20000</v>
      </c>
      <c r="K419" s="62">
        <f t="shared" si="6930"/>
        <v>1</v>
      </c>
      <c r="L419" s="62">
        <f t="shared" si="6931"/>
        <v>0</v>
      </c>
      <c r="M419" s="57">
        <f t="shared" si="6932"/>
        <v>0</v>
      </c>
      <c r="N419" s="115">
        <f t="shared" si="6933"/>
        <v>20000</v>
      </c>
      <c r="O419" s="64">
        <f t="shared" si="6934"/>
        <v>1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20000</v>
      </c>
      <c r="BG419" s="62">
        <f>IFERROR(VLOOKUP($C419,Sales!$BZ$5:$CF$300,3,0),0)</f>
        <v>1</v>
      </c>
      <c r="BH419" s="62">
        <f>IFERROR(VLOOKUP($C419,Waste!$BZ$5:$CF$200,3,0),0)</f>
        <v>0</v>
      </c>
      <c r="BI419" s="63">
        <f t="shared" si="6947"/>
        <v>0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20000</v>
      </c>
      <c r="EN419" s="64">
        <f t="shared" si="6970"/>
        <v>20000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20000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1</v>
      </c>
      <c r="FV419" s="64">
        <f t="shared" si="7004"/>
        <v>1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1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1</v>
      </c>
      <c r="IL419" s="64">
        <f t="shared" si="7275"/>
        <v>1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1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126000</v>
      </c>
      <c r="K420" s="62">
        <f t="shared" si="6930"/>
        <v>7</v>
      </c>
      <c r="L420" s="62">
        <f t="shared" si="6931"/>
        <v>0</v>
      </c>
      <c r="M420" s="57">
        <f t="shared" si="6932"/>
        <v>0</v>
      </c>
      <c r="N420" s="115">
        <f t="shared" si="6933"/>
        <v>126000</v>
      </c>
      <c r="O420" s="64">
        <f t="shared" si="6934"/>
        <v>7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126000</v>
      </c>
      <c r="BG420" s="62">
        <f>IFERROR(VLOOKUP($C420,Sales!$BZ$5:$CF$300,3,0),0)</f>
        <v>7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126000</v>
      </c>
      <c r="EN420" s="64">
        <f t="shared" si="6970"/>
        <v>126000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126000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7</v>
      </c>
      <c r="FV420" s="64">
        <f t="shared" si="7004"/>
        <v>7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7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7</v>
      </c>
      <c r="IL420" s="64">
        <f t="shared" si="7275"/>
        <v>7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7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134000</v>
      </c>
      <c r="K422" s="51">
        <f t="shared" ref="K422" si="7309">+K423+K430+K449</f>
        <v>8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134000</v>
      </c>
      <c r="O422" s="51">
        <f t="shared" ref="O422" si="7312">+O423+O430+O449</f>
        <v>8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134000</v>
      </c>
      <c r="BG422" s="51">
        <f t="shared" ref="BG422" si="7346">+BG423+BG430+BG449</f>
        <v>8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134000</v>
      </c>
      <c r="EN422" s="51">
        <f t="shared" ref="EN422" si="7410">+EN423+EN430+EN449</f>
        <v>134000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134000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8</v>
      </c>
      <c r="FV422" s="51">
        <f t="shared" ref="FV422" si="7444">+FV423+FV430+FV449</f>
        <v>8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8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8</v>
      </c>
      <c r="IL422" s="51">
        <f t="shared" si="7509"/>
        <v>8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8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80000</v>
      </c>
      <c r="K423" s="35">
        <f t="shared" ref="K423" si="7512">SUM(K424:K429)</f>
        <v>4</v>
      </c>
      <c r="L423" s="35">
        <f t="shared" ref="L423" si="7513">SUM(L424:L429)</f>
        <v>0</v>
      </c>
      <c r="M423" s="125">
        <f t="shared" si="6932"/>
        <v>0</v>
      </c>
      <c r="N423" s="101">
        <f t="shared" ref="N423" si="7514">SUM(N424:N429)</f>
        <v>80000</v>
      </c>
      <c r="O423" s="35">
        <f t="shared" ref="O423" si="7515">SUM(O424:O429)</f>
        <v>4</v>
      </c>
      <c r="P423" s="35">
        <f t="shared" ref="P423" si="7516">SUM(P424:P429)</f>
        <v>0</v>
      </c>
      <c r="Q423" s="102">
        <f t="shared" si="7314"/>
        <v>0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80000</v>
      </c>
      <c r="BG423" s="35">
        <f t="shared" ref="BG423" si="7548">SUM(BG424:BG429)</f>
        <v>4</v>
      </c>
      <c r="BH423" s="35">
        <f t="shared" ref="BH423" si="7549">SUM(BH424:BH429)</f>
        <v>0</v>
      </c>
      <c r="BI423" s="65">
        <f t="shared" si="6947"/>
        <v>0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80000</v>
      </c>
      <c r="EN423" s="35">
        <f t="shared" ref="EN423" si="7612">SUM(EN424:EN429)</f>
        <v>80000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80000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4</v>
      </c>
      <c r="FV423" s="35">
        <f t="shared" ref="FV423" si="7646">SUM(FV424:FV429)</f>
        <v>4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4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4</v>
      </c>
      <c r="IL423" s="35">
        <f t="shared" si="7711"/>
        <v>4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4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80000</v>
      </c>
      <c r="K424" s="62">
        <f t="shared" si="6930"/>
        <v>4</v>
      </c>
      <c r="L424" s="62">
        <f t="shared" si="6931"/>
        <v>0</v>
      </c>
      <c r="M424" s="57">
        <f t="shared" si="6932"/>
        <v>0</v>
      </c>
      <c r="N424" s="115">
        <f t="shared" si="6933"/>
        <v>80000</v>
      </c>
      <c r="O424" s="64">
        <f t="shared" si="6934"/>
        <v>4</v>
      </c>
      <c r="P424" s="64">
        <f t="shared" si="6935"/>
        <v>0</v>
      </c>
      <c r="Q424" s="127">
        <f t="shared" si="6936"/>
        <v>0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80000</v>
      </c>
      <c r="BG424" s="62">
        <f>IFERROR(VLOOKUP($C424,Sales!$BZ$5:$CF$300,3,0),0)</f>
        <v>4</v>
      </c>
      <c r="BH424" s="62">
        <f>IFERROR(VLOOKUP($C424,Waste!$BZ$5:$CF$200,3,0),0)</f>
        <v>0</v>
      </c>
      <c r="BI424" s="63">
        <f t="shared" si="6947"/>
        <v>0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80000</v>
      </c>
      <c r="EN424" s="64">
        <f t="shared" si="6970"/>
        <v>80000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80000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4</v>
      </c>
      <c r="FV424" s="64">
        <f t="shared" si="7004"/>
        <v>4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4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4</v>
      </c>
      <c r="IL424" s="64">
        <f t="shared" ref="IL424:IL429" si="7714">+FV424+HD424</f>
        <v>4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4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54000</v>
      </c>
      <c r="K430" s="35">
        <f t="shared" ref="K430" si="7924">SUM(K431:K448)</f>
        <v>4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54000</v>
      </c>
      <c r="O430" s="35">
        <f t="shared" ref="O430" si="7927">SUM(O431:O448)</f>
        <v>4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54000</v>
      </c>
      <c r="BG430" s="35">
        <f t="shared" ref="BG430" si="7961">SUM(BG431:BG448)</f>
        <v>4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54000</v>
      </c>
      <c r="EN430" s="35">
        <f t="shared" ref="EN430" si="8025">SUM(EN431:EN448)</f>
        <v>54000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54000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4</v>
      </c>
      <c r="FV430" s="35">
        <f t="shared" ref="FV430" si="8059">SUM(FV431:FV448)</f>
        <v>4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4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4</v>
      </c>
      <c r="IL430" s="35">
        <f t="shared" si="8124"/>
        <v>4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4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0</v>
      </c>
      <c r="K433" s="62">
        <f t="shared" si="6930"/>
        <v>0</v>
      </c>
      <c r="L433" s="62">
        <f t="shared" si="6931"/>
        <v>0</v>
      </c>
      <c r="M433" s="57" t="e">
        <f t="shared" si="6932"/>
        <v>#DIV/0!</v>
      </c>
      <c r="N433" s="115">
        <f t="shared" si="6933"/>
        <v>0</v>
      </c>
      <c r="O433" s="64">
        <f t="shared" si="6934"/>
        <v>0</v>
      </c>
      <c r="P433" s="64">
        <f t="shared" si="6935"/>
        <v>0</v>
      </c>
      <c r="Q433" s="127" t="e">
        <f t="shared" si="6936"/>
        <v>#DIV/0!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0</v>
      </c>
      <c r="BG433" s="62">
        <f>IFERROR(VLOOKUP($C433,Sales!$BZ$5:$CF$300,3,0),0)</f>
        <v>0</v>
      </c>
      <c r="BH433" s="62">
        <f>IFERROR(VLOOKUP($C433,Waste!$BZ$5:$CF$200,3,0),0)</f>
        <v>0</v>
      </c>
      <c r="BI433" s="63" t="e">
        <f t="shared" si="6947"/>
        <v>#DIV/0!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0</v>
      </c>
      <c r="EN433" s="64">
        <f t="shared" si="6970"/>
        <v>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0</v>
      </c>
      <c r="FV433" s="64">
        <f t="shared" si="7004"/>
        <v>0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0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0</v>
      </c>
      <c r="IL433" s="64">
        <f t="shared" si="8127"/>
        <v>0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0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0</v>
      </c>
      <c r="K434" s="62">
        <f t="shared" si="6930"/>
        <v>0</v>
      </c>
      <c r="L434" s="62">
        <f t="shared" si="6931"/>
        <v>0</v>
      </c>
      <c r="M434" s="57" t="e">
        <f t="shared" si="6932"/>
        <v>#DIV/0!</v>
      </c>
      <c r="N434" s="115">
        <f t="shared" si="6933"/>
        <v>0</v>
      </c>
      <c r="O434" s="64">
        <f t="shared" si="6934"/>
        <v>0</v>
      </c>
      <c r="P434" s="64">
        <f t="shared" si="6935"/>
        <v>0</v>
      </c>
      <c r="Q434" s="127" t="e">
        <f t="shared" si="6936"/>
        <v>#DIV/0!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0</v>
      </c>
      <c r="BG434" s="62">
        <f>IFERROR(VLOOKUP($C434,Sales!$BZ$5:$CF$300,3,0),0)</f>
        <v>0</v>
      </c>
      <c r="BH434" s="62">
        <f>IFERROR(VLOOKUP($C434,Waste!$BZ$5:$CF$200,3,0),0)</f>
        <v>0</v>
      </c>
      <c r="BI434" s="63" t="e">
        <f t="shared" si="6947"/>
        <v>#DIV/0!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0</v>
      </c>
      <c r="EN434" s="64">
        <f t="shared" si="6970"/>
        <v>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0</v>
      </c>
      <c r="FV434" s="64">
        <f t="shared" si="7004"/>
        <v>0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0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0</v>
      </c>
      <c r="IL434" s="64">
        <f t="shared" si="8127"/>
        <v>0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0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0</v>
      </c>
      <c r="K435" s="62">
        <f t="shared" si="6930"/>
        <v>0</v>
      </c>
      <c r="L435" s="62">
        <f t="shared" si="6931"/>
        <v>0</v>
      </c>
      <c r="M435" s="57" t="e">
        <f t="shared" si="6932"/>
        <v>#DIV/0!</v>
      </c>
      <c r="N435" s="115">
        <f t="shared" si="6933"/>
        <v>0</v>
      </c>
      <c r="O435" s="64">
        <f t="shared" si="6934"/>
        <v>0</v>
      </c>
      <c r="P435" s="64">
        <f t="shared" si="6935"/>
        <v>0</v>
      </c>
      <c r="Q435" s="127" t="e">
        <f t="shared" si="6936"/>
        <v>#DIV/0!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0</v>
      </c>
      <c r="EN435" s="64">
        <f t="shared" si="6970"/>
        <v>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0</v>
      </c>
      <c r="FV435" s="64">
        <f t="shared" si="7004"/>
        <v>0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0</v>
      </c>
      <c r="IL435" s="64">
        <f t="shared" si="8127"/>
        <v>0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12000</v>
      </c>
      <c r="K437" s="62">
        <f t="shared" si="6930"/>
        <v>1</v>
      </c>
      <c r="L437" s="62">
        <f t="shared" si="6931"/>
        <v>0</v>
      </c>
      <c r="M437" s="57">
        <f t="shared" si="6932"/>
        <v>0</v>
      </c>
      <c r="N437" s="115">
        <f t="shared" si="6933"/>
        <v>12000</v>
      </c>
      <c r="O437" s="64">
        <f t="shared" si="6934"/>
        <v>1</v>
      </c>
      <c r="P437" s="64">
        <f t="shared" si="6935"/>
        <v>0</v>
      </c>
      <c r="Q437" s="127">
        <f t="shared" si="6936"/>
        <v>0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12000</v>
      </c>
      <c r="BG437" s="62">
        <f>IFERROR(VLOOKUP($C437,Sales!$BZ$5:$CF$300,3,0),0)</f>
        <v>1</v>
      </c>
      <c r="BH437" s="62">
        <f>IFERROR(VLOOKUP($C437,Waste!$BZ$5:$CF$200,3,0),0)</f>
        <v>0</v>
      </c>
      <c r="BI437" s="63">
        <f t="shared" si="6947"/>
        <v>0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12000</v>
      </c>
      <c r="EN437" s="64">
        <f t="shared" si="6970"/>
        <v>12000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12000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1</v>
      </c>
      <c r="FV437" s="64">
        <f t="shared" si="7004"/>
        <v>1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1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1</v>
      </c>
      <c r="IL437" s="64">
        <f t="shared" si="8127"/>
        <v>1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1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28000</v>
      </c>
      <c r="K442" s="62">
        <f t="shared" si="6930"/>
        <v>2</v>
      </c>
      <c r="L442" s="62">
        <f t="shared" si="6931"/>
        <v>0</v>
      </c>
      <c r="M442" s="57">
        <f t="shared" si="6932"/>
        <v>0</v>
      </c>
      <c r="N442" s="115">
        <f t="shared" si="6933"/>
        <v>28000</v>
      </c>
      <c r="O442" s="64">
        <f t="shared" si="6934"/>
        <v>2</v>
      </c>
      <c r="P442" s="64">
        <f t="shared" si="6935"/>
        <v>0</v>
      </c>
      <c r="Q442" s="127">
        <f t="shared" si="6936"/>
        <v>0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28000</v>
      </c>
      <c r="BG442" s="62">
        <f>IFERROR(VLOOKUP($C442,Sales!$BZ$5:$CF$300,3,0),0)</f>
        <v>2</v>
      </c>
      <c r="BH442" s="62">
        <f>IFERROR(VLOOKUP($C442,Waste!$BZ$5:$CF$200,3,0),0)</f>
        <v>0</v>
      </c>
      <c r="BI442" s="63">
        <f t="shared" si="6947"/>
        <v>0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28000</v>
      </c>
      <c r="EN442" s="64">
        <f t="shared" si="6970"/>
        <v>28000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28000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2</v>
      </c>
      <c r="FV442" s="64">
        <f t="shared" si="7004"/>
        <v>2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2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2</v>
      </c>
      <c r="IL442" s="64">
        <f t="shared" si="8127"/>
        <v>2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2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14000</v>
      </c>
      <c r="K445" s="62">
        <f t="shared" si="6930"/>
        <v>1</v>
      </c>
      <c r="L445" s="62">
        <f t="shared" si="6931"/>
        <v>0</v>
      </c>
      <c r="M445" s="57">
        <f t="shared" si="6932"/>
        <v>0</v>
      </c>
      <c r="N445" s="115">
        <f t="shared" si="6933"/>
        <v>14000</v>
      </c>
      <c r="O445" s="64">
        <f t="shared" si="6934"/>
        <v>1</v>
      </c>
      <c r="P445" s="64">
        <f t="shared" si="6935"/>
        <v>0</v>
      </c>
      <c r="Q445" s="127">
        <f t="shared" si="6936"/>
        <v>0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14000</v>
      </c>
      <c r="BG445" s="62">
        <f>IFERROR(VLOOKUP($C445,Sales!$BZ$5:$CF$300,3,0),0)</f>
        <v>1</v>
      </c>
      <c r="BH445" s="62">
        <f>IFERROR(VLOOKUP($C445,Waste!$BZ$5:$CF$200,3,0),0)</f>
        <v>0</v>
      </c>
      <c r="BI445" s="63">
        <f t="shared" si="6947"/>
        <v>0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14000</v>
      </c>
      <c r="EN445" s="64">
        <f t="shared" si="6970"/>
        <v>14000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14000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1</v>
      </c>
      <c r="FV445" s="64">
        <f t="shared" si="7004"/>
        <v>1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1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1</v>
      </c>
      <c r="IL445" s="64">
        <f t="shared" si="8127"/>
        <v>1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1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33858000</v>
      </c>
      <c r="K478" s="147">
        <f>+K7+K158+K181+K347+K357+K422</f>
        <v>1101</v>
      </c>
      <c r="L478" s="147">
        <f>+L7+L158+L181+L347+L357+L422</f>
        <v>57</v>
      </c>
      <c r="M478" s="163">
        <f t="shared" ref="M478" si="9045">L478/K478</f>
        <v>5.1771117166212535E-2</v>
      </c>
      <c r="N478" s="160">
        <f>+N7+N158+N181+N347+N357+N422</f>
        <v>33858000</v>
      </c>
      <c r="O478" s="147">
        <f>+O7+O158+O181+O347+O357+O422</f>
        <v>1101</v>
      </c>
      <c r="P478" s="147">
        <f>+P7+P158+P181+P347+P357+P422</f>
        <v>57</v>
      </c>
      <c r="Q478" s="161">
        <f t="shared" ref="Q478" si="9046">P478/O478</f>
        <v>5.1771117166212535E-2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33858000</v>
      </c>
      <c r="BG478" s="147">
        <f>+BG7+BG158+BG181+BG347+BG357+BG422</f>
        <v>1101</v>
      </c>
      <c r="BH478" s="147">
        <f>+BH7+BH158+BH181+BH347+BH357+BH422</f>
        <v>57</v>
      </c>
      <c r="BI478" s="164">
        <f t="shared" ref="BI478" si="9057">BH478/BG478</f>
        <v>5.1771117166212535E-2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33858000</v>
      </c>
      <c r="EN478" s="166">
        <f t="shared" si="9078"/>
        <v>33858000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33858000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1101</v>
      </c>
      <c r="FV478" s="166">
        <f t="shared" si="9079"/>
        <v>1101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1101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57</v>
      </c>
      <c r="HD478" s="166">
        <f t="shared" si="9080"/>
        <v>57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57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1158</v>
      </c>
      <c r="IL478" s="166">
        <f t="shared" si="9081"/>
        <v>1158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1158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0.99999999999999989</v>
      </c>
      <c r="K485" s="208">
        <f>K486+K491+K492+K498+K499+K502</f>
        <v>1101</v>
      </c>
      <c r="L485" s="208">
        <f>L486+L491+L492+L498+L499+L502</f>
        <v>57</v>
      </c>
      <c r="M485" s="207"/>
      <c r="N485" s="207">
        <f t="shared" ref="N485" si="9182">+N486+N491+N492+N498+N499+N502</f>
        <v>0.99999999999999989</v>
      </c>
      <c r="O485" s="208">
        <f t="shared" ref="O485:P485" si="9183">O486+O491+O492+O498+O499+O502</f>
        <v>1101</v>
      </c>
      <c r="P485" s="208">
        <f t="shared" si="9183"/>
        <v>57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0.99999999999999989</v>
      </c>
      <c r="BG485" s="208">
        <f t="shared" ref="BG485:BH485" si="9205">BG486+BG491+BG492+BG498+BG499+BG502</f>
        <v>1101</v>
      </c>
      <c r="BH485" s="208">
        <f t="shared" si="9205"/>
        <v>57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0.4640262271841219</v>
      </c>
      <c r="K486" s="214">
        <f>SUM(K487:K490)</f>
        <v>697</v>
      </c>
      <c r="L486" s="214">
        <f>SUM(L487:L490)</f>
        <v>55</v>
      </c>
      <c r="M486" s="215"/>
      <c r="N486" s="213">
        <f t="shared" ref="N486:P486" si="9246">SUM(N487:N490)</f>
        <v>0.4640262271841219</v>
      </c>
      <c r="O486" s="214">
        <f t="shared" si="9246"/>
        <v>697</v>
      </c>
      <c r="P486" s="214">
        <f t="shared" si="9246"/>
        <v>55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0.4640262271841219</v>
      </c>
      <c r="BG486" s="214">
        <f t="shared" si="9257"/>
        <v>697</v>
      </c>
      <c r="BH486" s="214">
        <f t="shared" si="9257"/>
        <v>55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0.32385256069466595</v>
      </c>
      <c r="K487" s="217">
        <f>K8</f>
        <v>494</v>
      </c>
      <c r="L487" s="217">
        <f>L8</f>
        <v>43</v>
      </c>
      <c r="M487" s="215"/>
      <c r="N487" s="215">
        <f t="shared" ref="N487" si="9278">N8/N478</f>
        <v>0.32385256069466595</v>
      </c>
      <c r="O487" s="217">
        <f t="shared" ref="O487:P487" si="9279">O8</f>
        <v>494</v>
      </c>
      <c r="P487" s="217">
        <f t="shared" si="9279"/>
        <v>43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0.32385256069466595</v>
      </c>
      <c r="BG487" s="217">
        <f t="shared" ref="BG487:BH487" si="9301">BG8</f>
        <v>494</v>
      </c>
      <c r="BH487" s="217">
        <f t="shared" si="9301"/>
        <v>43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0.14017366648945595</v>
      </c>
      <c r="K488" s="217">
        <f>K108</f>
        <v>203</v>
      </c>
      <c r="L488" s="217">
        <f>L108</f>
        <v>12</v>
      </c>
      <c r="M488" s="215"/>
      <c r="N488" s="215">
        <f t="shared" ref="N488" si="9342">N108/N478</f>
        <v>0.14017366648945595</v>
      </c>
      <c r="O488" s="217">
        <f t="shared" ref="O488:P488" si="9343">O108</f>
        <v>203</v>
      </c>
      <c r="P488" s="217">
        <f t="shared" si="9343"/>
        <v>12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0.14017366648945595</v>
      </c>
      <c r="BG488" s="217">
        <f t="shared" ref="BG488:BH488" si="9365">BG108</f>
        <v>203</v>
      </c>
      <c r="BH488" s="217">
        <f t="shared" si="9365"/>
        <v>12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0</v>
      </c>
      <c r="K490" s="217">
        <f>K144</f>
        <v>0</v>
      </c>
      <c r="L490" s="217">
        <f>L144</f>
        <v>0</v>
      </c>
      <c r="M490" s="215"/>
      <c r="N490" s="215">
        <f t="shared" ref="N490" si="9470">N144/N478</f>
        <v>0</v>
      </c>
      <c r="O490" s="217">
        <f t="shared" ref="O490:P490" si="9471">O144</f>
        <v>0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0</v>
      </c>
      <c r="BG490" s="217">
        <f t="shared" ref="BG490:BH490" si="9493">BG144</f>
        <v>0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1.6982692421288914E-2</v>
      </c>
      <c r="K491" s="217">
        <f>K158</f>
        <v>17</v>
      </c>
      <c r="L491" s="217">
        <f>L158</f>
        <v>1</v>
      </c>
      <c r="M491" s="215"/>
      <c r="N491" s="213">
        <f t="shared" ref="N491" si="9534">N158/N478</f>
        <v>1.6982692421288914E-2</v>
      </c>
      <c r="O491" s="217">
        <f t="shared" ref="O491:P491" si="9535">O158</f>
        <v>17</v>
      </c>
      <c r="P491" s="217">
        <f t="shared" si="9535"/>
        <v>1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1.6982692421288914E-2</v>
      </c>
      <c r="BG491" s="217">
        <f t="shared" ref="BG491:BH491" si="9557">BG158</f>
        <v>17</v>
      </c>
      <c r="BH491" s="217">
        <f t="shared" si="9557"/>
        <v>1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0.36245495894618701</v>
      </c>
      <c r="K492" s="217">
        <f>K181</f>
        <v>181</v>
      </c>
      <c r="L492" s="217">
        <f>L181</f>
        <v>1</v>
      </c>
      <c r="M492" s="215"/>
      <c r="N492" s="213">
        <f t="shared" ref="N492" si="9598">SUM(N493:N497)</f>
        <v>0.36245495894618701</v>
      </c>
      <c r="O492" s="217">
        <f t="shared" ref="O492:P492" si="9599">O181</f>
        <v>181</v>
      </c>
      <c r="P492" s="217">
        <f t="shared" si="9599"/>
        <v>1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0.36245495894618701</v>
      </c>
      <c r="BG492" s="217">
        <f t="shared" ref="BG492:BH492" si="9621">BG181</f>
        <v>181</v>
      </c>
      <c r="BH492" s="217">
        <f t="shared" si="9621"/>
        <v>1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8.0630870104554317E-2</v>
      </c>
      <c r="K493" s="217">
        <f>K182</f>
        <v>8</v>
      </c>
      <c r="L493" s="217">
        <f>L182</f>
        <v>1</v>
      </c>
      <c r="M493" s="215"/>
      <c r="N493" s="220">
        <f t="shared" ref="N493" si="9662">N182/N478</f>
        <v>8.0630870104554317E-2</v>
      </c>
      <c r="O493" s="217">
        <f t="shared" ref="O493:P493" si="9663">O182</f>
        <v>8</v>
      </c>
      <c r="P493" s="217">
        <f t="shared" si="9663"/>
        <v>1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8.0630870104554317E-2</v>
      </c>
      <c r="BG493" s="217">
        <f t="shared" ref="BG493:BH493" si="9685">BG182</f>
        <v>8</v>
      </c>
      <c r="BH493" s="217">
        <f t="shared" si="9685"/>
        <v>1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6.0783271309587099E-2</v>
      </c>
      <c r="K494" s="217">
        <f>K243</f>
        <v>46</v>
      </c>
      <c r="L494" s="217">
        <f>L243</f>
        <v>0</v>
      </c>
      <c r="M494" s="215"/>
      <c r="N494" s="220">
        <f t="shared" ref="N494" si="9726">N243/N478</f>
        <v>6.0783271309587099E-2</v>
      </c>
      <c r="O494" s="217">
        <f t="shared" ref="O494:P494" si="9727">O243</f>
        <v>46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6.0783271309587099E-2</v>
      </c>
      <c r="BG494" s="217">
        <f t="shared" ref="BG494:BH494" si="9749">BG243</f>
        <v>46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0.10851202079272254</v>
      </c>
      <c r="K495" s="217">
        <f>K269</f>
        <v>104</v>
      </c>
      <c r="L495" s="217">
        <f>L269</f>
        <v>0</v>
      </c>
      <c r="M495" s="215"/>
      <c r="N495" s="220">
        <f t="shared" ref="N495" si="9790">N269/N478</f>
        <v>0.10851202079272254</v>
      </c>
      <c r="O495" s="217">
        <f t="shared" ref="O495:P495" si="9791">O269</f>
        <v>104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0.10851202079272254</v>
      </c>
      <c r="BG495" s="217">
        <f t="shared" ref="BG495:BH495" si="9813">BG269</f>
        <v>104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0.11252879673932306</v>
      </c>
      <c r="K497" s="217">
        <f>K307</f>
        <v>23</v>
      </c>
      <c r="L497" s="217">
        <f>L307</f>
        <v>0</v>
      </c>
      <c r="M497" s="215"/>
      <c r="N497" s="220">
        <f t="shared" ref="N497" si="9918">N307/N478</f>
        <v>0.11252879673932306</v>
      </c>
      <c r="O497" s="217">
        <f t="shared" ref="O497:P497" si="9919">O307</f>
        <v>23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0.11252879673932306</v>
      </c>
      <c r="BG497" s="217">
        <f t="shared" ref="BG497:BH497" si="9941">BG307</f>
        <v>23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1.8902475042825918E-2</v>
      </c>
      <c r="K498" s="217">
        <f>K347</f>
        <v>20</v>
      </c>
      <c r="L498" s="217">
        <f>L347</f>
        <v>0</v>
      </c>
      <c r="M498" s="215"/>
      <c r="N498" s="222">
        <f t="shared" ref="N498" si="9982">N347/N478</f>
        <v>1.8902475042825918E-2</v>
      </c>
      <c r="O498" s="217">
        <f t="shared" ref="O498:P498" si="9983">O347</f>
        <v>20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1.8902475042825918E-2</v>
      </c>
      <c r="BG498" s="217">
        <f t="shared" ref="BG498:BH498" si="10005">BG347</f>
        <v>20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0.13367594069348454</v>
      </c>
      <c r="K499" s="217">
        <f>K357</f>
        <v>178</v>
      </c>
      <c r="L499" s="217">
        <f>L357</f>
        <v>0</v>
      </c>
      <c r="M499" s="215"/>
      <c r="N499" s="222">
        <f t="shared" ref="N499" si="10046">SUM(N500:N501)</f>
        <v>0.13367594069348454</v>
      </c>
      <c r="O499" s="217">
        <f t="shared" ref="O499:P499" si="10047">O357</f>
        <v>178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0.13367594069348454</v>
      </c>
      <c r="BG499" s="217">
        <f t="shared" ref="BG499:BH499" si="10069">BG357</f>
        <v>178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0.11571858940279993</v>
      </c>
      <c r="K500" s="217">
        <f>K358</f>
        <v>147</v>
      </c>
      <c r="L500" s="217">
        <f>L358</f>
        <v>0</v>
      </c>
      <c r="M500" s="215"/>
      <c r="N500" s="220">
        <f t="shared" ref="N500" si="10110">N358/N478</f>
        <v>0.11571858940279993</v>
      </c>
      <c r="O500" s="217">
        <f t="shared" ref="O500:P500" si="10111">O358</f>
        <v>147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0.11571858940279993</v>
      </c>
      <c r="BG500" s="217">
        <f t="shared" ref="BG500:BH500" si="10133">BG358</f>
        <v>147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1.7957351290684626E-2</v>
      </c>
      <c r="K501" s="217">
        <f>K409</f>
        <v>31</v>
      </c>
      <c r="L501" s="217">
        <f>L409</f>
        <v>0</v>
      </c>
      <c r="M501" s="215"/>
      <c r="N501" s="220">
        <f t="shared" ref="N501" si="10174">N409/N478</f>
        <v>1.7957351290684626E-2</v>
      </c>
      <c r="O501" s="217">
        <f t="shared" ref="O501:P501" si="10175">O409</f>
        <v>31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1.7957351290684626E-2</v>
      </c>
      <c r="BG501" s="217">
        <f t="shared" ref="BG501:BH501" si="10197">BG409</f>
        <v>31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3.957705712091677E-3</v>
      </c>
      <c r="K502" s="217">
        <f>K422</f>
        <v>8</v>
      </c>
      <c r="L502" s="217">
        <f>L422</f>
        <v>0</v>
      </c>
      <c r="M502" s="215"/>
      <c r="N502" s="222">
        <f t="shared" ref="N502" si="10239">SUM(N503:N505)</f>
        <v>3.957705712091677E-3</v>
      </c>
      <c r="O502" s="217">
        <f t="shared" ref="O502:P502" si="10240">O422</f>
        <v>8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3.957705712091677E-3</v>
      </c>
      <c r="BG502" s="217">
        <f t="shared" ref="BG502:BH502" si="10262">BG422</f>
        <v>8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2.3628093803532398E-3</v>
      </c>
      <c r="K503" s="217">
        <f>K423</f>
        <v>4</v>
      </c>
      <c r="L503" s="217">
        <f>L423</f>
        <v>0</v>
      </c>
      <c r="M503" s="215"/>
      <c r="N503" s="220">
        <f t="shared" ref="N503" si="10303">N423/N478</f>
        <v>2.3628093803532398E-3</v>
      </c>
      <c r="O503" s="217">
        <f t="shared" ref="O503:P503" si="10304">O423</f>
        <v>4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2.3628093803532398E-3</v>
      </c>
      <c r="BG503" s="217">
        <f t="shared" ref="BG503:BH503" si="10326">BG423</f>
        <v>4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1.594896331738437E-3</v>
      </c>
      <c r="K504" s="217">
        <f>K430</f>
        <v>4</v>
      </c>
      <c r="L504" s="217">
        <f>L430</f>
        <v>0</v>
      </c>
      <c r="M504" s="215"/>
      <c r="N504" s="220">
        <f t="shared" ref="N504" si="10367">N430/N478</f>
        <v>1.594896331738437E-3</v>
      </c>
      <c r="O504" s="217">
        <f t="shared" ref="O504:P504" si="10368">O430</f>
        <v>4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1.594896331738437E-3</v>
      </c>
      <c r="BG504" s="217">
        <f t="shared" ref="BG504:BH504" si="10390">BG430</f>
        <v>4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8</v>
      </c>
      <c r="L508" s="196">
        <f t="shared" ref="L508" si="10528">L103</f>
        <v>2</v>
      </c>
      <c r="M508" s="196"/>
      <c r="N508" s="196"/>
      <c r="O508" s="196">
        <f t="shared" ref="O508:P508" si="10529">O103</f>
        <v>8</v>
      </c>
      <c r="P508" s="196">
        <f t="shared" si="10529"/>
        <v>2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8</v>
      </c>
      <c r="BH508" s="196">
        <f t="shared" si="10540"/>
        <v>2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10</v>
      </c>
      <c r="L509" s="196">
        <f t="shared" ref="L509" si="10561">L104</f>
        <v>2</v>
      </c>
      <c r="M509" s="196"/>
      <c r="N509" s="196"/>
      <c r="O509" s="196">
        <f t="shared" ref="O509:P509" si="10562">O104</f>
        <v>10</v>
      </c>
      <c r="P509" s="196">
        <f t="shared" si="10562"/>
        <v>2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10</v>
      </c>
      <c r="BH509" s="196">
        <f t="shared" si="10573"/>
        <v>2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18</v>
      </c>
      <c r="L510" s="196">
        <f t="shared" ref="L510" si="10595">L105</f>
        <v>4</v>
      </c>
      <c r="M510" s="196"/>
      <c r="N510" s="196"/>
      <c r="O510" s="196">
        <f t="shared" ref="O510:P510" si="10596">O105</f>
        <v>18</v>
      </c>
      <c r="P510" s="196">
        <f t="shared" si="10596"/>
        <v>4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18</v>
      </c>
      <c r="BH510" s="196">
        <f t="shared" si="10607"/>
        <v>4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8</v>
      </c>
      <c r="L511" s="196">
        <f t="shared" ref="L511" si="10628">L106</f>
        <v>4</v>
      </c>
      <c r="M511" s="196"/>
      <c r="N511" s="196"/>
      <c r="O511" s="196">
        <f t="shared" ref="O511:P511" si="10629">O106</f>
        <v>8</v>
      </c>
      <c r="P511" s="196">
        <f t="shared" si="10629"/>
        <v>4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8</v>
      </c>
      <c r="BH511" s="196">
        <f t="shared" si="10640"/>
        <v>4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8</v>
      </c>
      <c r="L512" s="196">
        <f t="shared" ref="L512" si="10661">L110</f>
        <v>0</v>
      </c>
      <c r="M512" s="196"/>
      <c r="N512" s="196"/>
      <c r="O512" s="196">
        <f t="shared" ref="O512:P512" si="10662">O110</f>
        <v>8</v>
      </c>
      <c r="P512" s="196">
        <f t="shared" si="10662"/>
        <v>0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8</v>
      </c>
      <c r="BH512" s="196">
        <f t="shared" si="10673"/>
        <v>0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9</v>
      </c>
      <c r="L513" s="196">
        <f t="shared" ref="L513" si="10694">L111</f>
        <v>1</v>
      </c>
      <c r="M513" s="196"/>
      <c r="N513" s="196"/>
      <c r="O513" s="196">
        <f t="shared" ref="O513:P513" si="10695">O111</f>
        <v>9</v>
      </c>
      <c r="P513" s="196">
        <f t="shared" si="10695"/>
        <v>1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9</v>
      </c>
      <c r="BH513" s="196">
        <f t="shared" si="10706"/>
        <v>1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1</v>
      </c>
      <c r="L515" s="196">
        <f t="shared" ref="L515" si="10761">L240</f>
        <v>0</v>
      </c>
      <c r="M515" s="196"/>
      <c r="N515" s="196"/>
      <c r="O515" s="196">
        <f t="shared" ref="O515:P515" si="10762">O240</f>
        <v>1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1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1</v>
      </c>
      <c r="L516" s="196">
        <f t="shared" ref="L516" si="10794">L241</f>
        <v>0</v>
      </c>
      <c r="M516" s="196"/>
      <c r="N516" s="196"/>
      <c r="O516" s="196">
        <f t="shared" ref="O516:P516" si="10795">O241</f>
        <v>1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1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12</v>
      </c>
      <c r="L517" s="202">
        <f t="shared" ref="L517" si="10827">L251</f>
        <v>0</v>
      </c>
      <c r="M517" s="202"/>
      <c r="N517" s="202"/>
      <c r="O517" s="202">
        <f t="shared" ref="O517:P517" si="10828">O251</f>
        <v>12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12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2017-09-11T09:51:36Z</dcterms:modified>
</cp:coreProperties>
</file>