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 tabRatio="898" activeTab="11"/>
  </bookViews>
  <sheets>
    <sheet name="Monthly" sheetId="33" r:id="rId1"/>
    <sheet name="01" sheetId="12" r:id="rId2"/>
    <sheet name="02" sheetId="11" r:id="rId3"/>
    <sheet name="03" sheetId="10" r:id="rId4"/>
    <sheet name="04" sheetId="5" r:id="rId5"/>
    <sheet name="05" sheetId="1" r:id="rId6"/>
    <sheet name="06" sheetId="4" r:id="rId7"/>
    <sheet name="07" sheetId="6" r:id="rId8"/>
    <sheet name="08" sheetId="7" r:id="rId9"/>
    <sheet name="09" sheetId="8" r:id="rId10"/>
    <sheet name="10" sheetId="9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4" r:id="rId32"/>
  </sheets>
  <calcPr calcId="144525"/>
</workbook>
</file>

<file path=xl/calcChain.xml><?xml version="1.0" encoding="utf-8"?>
<calcChain xmlns="http://schemas.openxmlformats.org/spreadsheetml/2006/main">
  <c r="C3" i="9" l="1"/>
  <c r="C11" i="9" s="1"/>
  <c r="C11" i="8"/>
  <c r="C3" i="17" l="1"/>
  <c r="C3" i="16" l="1"/>
  <c r="C9" i="9" l="1"/>
  <c r="C9" i="13" s="1"/>
  <c r="C9" i="14"/>
  <c r="C7" i="8" l="1"/>
  <c r="F14" i="33" l="1"/>
  <c r="G14" i="33"/>
  <c r="H14" i="33"/>
  <c r="I14" i="33"/>
  <c r="J14" i="33"/>
  <c r="F15" i="33"/>
  <c r="G15" i="33"/>
  <c r="H15" i="33"/>
  <c r="I15" i="33"/>
  <c r="J15" i="33"/>
  <c r="N5" i="33" l="1"/>
  <c r="N6" i="33"/>
  <c r="N7" i="33"/>
  <c r="N8" i="33"/>
  <c r="N9" i="33"/>
  <c r="N4" i="33"/>
  <c r="M5" i="33"/>
  <c r="M6" i="33"/>
  <c r="M7" i="33"/>
  <c r="M8" i="33"/>
  <c r="M9" i="33"/>
  <c r="M4" i="33"/>
  <c r="M15" i="33"/>
  <c r="M14" i="33"/>
  <c r="J13" i="33"/>
  <c r="F5" i="33"/>
  <c r="G5" i="33"/>
  <c r="H5" i="33"/>
  <c r="I5" i="33"/>
  <c r="J5" i="33"/>
  <c r="F6" i="33"/>
  <c r="G6" i="33"/>
  <c r="H6" i="33"/>
  <c r="I6" i="33"/>
  <c r="J6" i="33"/>
  <c r="F7" i="33"/>
  <c r="G7" i="33"/>
  <c r="H7" i="33"/>
  <c r="I7" i="33"/>
  <c r="J7" i="33"/>
  <c r="F8" i="33"/>
  <c r="G8" i="33"/>
  <c r="H8" i="33"/>
  <c r="I8" i="33"/>
  <c r="J8" i="33"/>
  <c r="F9" i="33"/>
  <c r="G9" i="33"/>
  <c r="H9" i="33"/>
  <c r="I9" i="33"/>
  <c r="J9" i="33"/>
  <c r="F10" i="33"/>
  <c r="G10" i="33"/>
  <c r="H10" i="33"/>
  <c r="I10" i="33"/>
  <c r="J10" i="33"/>
  <c r="F11" i="33"/>
  <c r="G11" i="33"/>
  <c r="H11" i="33"/>
  <c r="I11" i="33"/>
  <c r="J11" i="33"/>
  <c r="F12" i="33"/>
  <c r="G12" i="33"/>
  <c r="H12" i="33"/>
  <c r="I12" i="33"/>
  <c r="J12" i="33"/>
  <c r="F13" i="33"/>
  <c r="G13" i="33"/>
  <c r="H13" i="33"/>
  <c r="I13" i="33"/>
  <c r="G4" i="33"/>
  <c r="H4" i="33"/>
  <c r="I4" i="33"/>
  <c r="J4" i="33"/>
  <c r="F4" i="33"/>
  <c r="C14" i="33"/>
  <c r="C15" i="33"/>
  <c r="C16" i="33"/>
  <c r="C13" i="33"/>
  <c r="C8" i="33"/>
  <c r="C6" i="33"/>
  <c r="C4" i="33"/>
  <c r="C5" i="33"/>
  <c r="C7" i="33"/>
  <c r="C9" i="33"/>
  <c r="C7" i="31"/>
  <c r="C9" i="32"/>
  <c r="C7" i="32"/>
  <c r="C7" i="34"/>
  <c r="C9" i="34"/>
  <c r="C3" i="34"/>
  <c r="C10" i="33"/>
  <c r="M12" i="33"/>
  <c r="M11" i="33"/>
  <c r="C3" i="32"/>
  <c r="C9" i="31"/>
  <c r="C3" i="31"/>
  <c r="C9" i="30"/>
  <c r="C7" i="30"/>
  <c r="C3" i="30"/>
  <c r="C9" i="29"/>
  <c r="C7" i="29"/>
  <c r="C3" i="29"/>
  <c r="C9" i="28"/>
  <c r="C7" i="28"/>
  <c r="C3" i="28"/>
  <c r="C9" i="27"/>
  <c r="C7" i="27"/>
  <c r="C3" i="27"/>
  <c r="C9" i="26"/>
  <c r="C7" i="26"/>
  <c r="C3" i="26"/>
  <c r="C9" i="25"/>
  <c r="C7" i="25"/>
  <c r="C3" i="25"/>
  <c r="C9" i="24"/>
  <c r="C7" i="24"/>
  <c r="C3" i="24"/>
  <c r="C7" i="23"/>
  <c r="C3" i="23"/>
  <c r="C9" i="22"/>
  <c r="C7" i="22"/>
  <c r="C7" i="14"/>
  <c r="C7" i="13"/>
  <c r="C3" i="22"/>
  <c r="C9" i="21"/>
  <c r="C7" i="21"/>
  <c r="C3" i="21"/>
  <c r="C9" i="20"/>
  <c r="C7" i="20"/>
  <c r="C3" i="20"/>
  <c r="C9" i="19"/>
  <c r="C7" i="19"/>
  <c r="C3" i="19"/>
  <c r="C9" i="18"/>
  <c r="C7" i="18"/>
  <c r="C3" i="18"/>
  <c r="C9" i="17"/>
  <c r="C7" i="17"/>
  <c r="C9" i="16"/>
  <c r="C7" i="16"/>
  <c r="C9" i="15"/>
  <c r="C7" i="15"/>
  <c r="C3" i="13"/>
  <c r="C9" i="23"/>
  <c r="C9" i="8"/>
  <c r="C9" i="7"/>
  <c r="C7" i="7"/>
  <c r="C9" i="6"/>
  <c r="C7" i="6"/>
  <c r="C9" i="4"/>
  <c r="C7" i="4"/>
  <c r="C9" i="1"/>
  <c r="C7" i="1"/>
  <c r="C9" i="5"/>
  <c r="C7" i="5"/>
  <c r="C3" i="8"/>
  <c r="C3" i="7"/>
  <c r="C3" i="6"/>
  <c r="C3" i="4"/>
  <c r="C3" i="1"/>
  <c r="C3" i="5"/>
  <c r="C7" i="10"/>
  <c r="C9" i="10"/>
  <c r="C9" i="11"/>
  <c r="C7" i="11"/>
  <c r="C3" i="12"/>
  <c r="C11" i="12" s="1"/>
  <c r="C9" i="12"/>
  <c r="C7" i="12"/>
  <c r="C3" i="10"/>
  <c r="C3" i="11"/>
  <c r="C3" i="33" l="1"/>
  <c r="C11" i="11"/>
  <c r="C12" i="12"/>
  <c r="C11" i="10" l="1"/>
  <c r="C12" i="11"/>
  <c r="C12" i="10" l="1"/>
  <c r="C11" i="5"/>
  <c r="C11" i="1" l="1"/>
  <c r="C12" i="5"/>
  <c r="C11" i="4" l="1"/>
  <c r="C12" i="1"/>
  <c r="C11" i="6" l="1"/>
  <c r="C12" i="4"/>
  <c r="C11" i="7" l="1"/>
  <c r="C12" i="6"/>
  <c r="C12" i="7" l="1"/>
  <c r="C12" i="9" l="1"/>
  <c r="C11" i="13"/>
  <c r="C11" i="14" l="1"/>
  <c r="C11" i="15" s="1"/>
  <c r="C12" i="13"/>
  <c r="C12" i="14" l="1"/>
  <c r="C12" i="15" l="1"/>
  <c r="C11" i="16"/>
  <c r="C12" i="16" l="1"/>
  <c r="C11" i="17"/>
  <c r="C12" i="17" l="1"/>
  <c r="C11" i="18"/>
  <c r="C12" i="18" l="1"/>
  <c r="C11" i="19"/>
  <c r="C11" i="20" l="1"/>
  <c r="C12" i="19"/>
  <c r="C11" i="21" l="1"/>
  <c r="C12" i="20"/>
  <c r="C11" i="22" l="1"/>
  <c r="C12" i="21"/>
  <c r="C12" i="22" l="1"/>
  <c r="C11" i="23"/>
  <c r="C12" i="8"/>
  <c r="C12" i="23" l="1"/>
  <c r="C11" i="24"/>
  <c r="C12" i="24" s="1"/>
  <c r="C11" i="25" l="1"/>
  <c r="C12" i="25" s="1"/>
  <c r="C11" i="26" l="1"/>
  <c r="C12" i="26" s="1"/>
  <c r="C11" i="27" l="1"/>
  <c r="C12" i="27" s="1"/>
  <c r="C11" i="28" l="1"/>
  <c r="C12" i="28" s="1"/>
  <c r="C11" i="29" l="1"/>
  <c r="C12" i="29" s="1"/>
  <c r="C11" i="30" l="1"/>
  <c r="C11" i="31" s="1"/>
  <c r="C12" i="30" l="1"/>
  <c r="C12" i="31"/>
  <c r="C11" i="32"/>
  <c r="C12" i="32" l="1"/>
  <c r="C12" i="33" s="1"/>
  <c r="C11" i="34"/>
  <c r="C11" i="33" l="1"/>
  <c r="C12" i="34"/>
</calcChain>
</file>

<file path=xl/sharedStrings.xml><?xml version="1.0" encoding="utf-8"?>
<sst xmlns="http://schemas.openxmlformats.org/spreadsheetml/2006/main" count="1537" uniqueCount="75">
  <si>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</si>
  <si>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</si>
  <si>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</si>
  <si>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</si>
  <si>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</si>
  <si>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</si>
  <si>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</si>
  <si>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</si>
  <si>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</si>
  <si>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</si>
  <si>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</si>
  <si>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</si>
  <si>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B Tồn</t>
  </si>
  <si>
    <t>O Nhập , Sản xuất</t>
  </si>
  <si>
    <t>Sp Hủy do hư hỏng</t>
  </si>
  <si>
    <t>Danish</t>
  </si>
  <si>
    <t>Bun</t>
  </si>
  <si>
    <t>Dry cake</t>
  </si>
  <si>
    <t>Pudding</t>
  </si>
  <si>
    <t>Toast</t>
  </si>
  <si>
    <t xml:space="preserve">Slice cake </t>
  </si>
  <si>
    <t>Cake Sing</t>
  </si>
  <si>
    <t>Cake VN</t>
  </si>
  <si>
    <t>Beverage</t>
  </si>
  <si>
    <t>07-10</t>
  </si>
  <si>
    <t>10-13</t>
  </si>
  <si>
    <t>13-16</t>
  </si>
  <si>
    <t>16-19</t>
  </si>
  <si>
    <t>19-22</t>
  </si>
  <si>
    <t>06-07</t>
  </si>
  <si>
    <t xml:space="preserve">Hours </t>
  </si>
  <si>
    <t>Family group</t>
  </si>
  <si>
    <t>Bundle</t>
  </si>
  <si>
    <t>3 pcs</t>
  </si>
  <si>
    <t>5 pcs</t>
  </si>
  <si>
    <t>Combo</t>
  </si>
  <si>
    <t xml:space="preserve">(1) DThu Voucher </t>
  </si>
  <si>
    <t>(2) DThu Bánh kem lớn hoặc DThu đơn hàng</t>
  </si>
  <si>
    <t>DTCD (1)</t>
  </si>
  <si>
    <t>Tiền mặt</t>
  </si>
  <si>
    <t>Cà thẻ</t>
  </si>
  <si>
    <t>JapanLCheese</t>
  </si>
  <si>
    <t>Doanh thu</t>
  </si>
  <si>
    <t>Moon Cake truyền thống</t>
  </si>
  <si>
    <t>Moon Cake nhập</t>
  </si>
  <si>
    <t>Oulet : BH 12/08/2017</t>
  </si>
  <si>
    <t>Oulet : BH 13/08/2017</t>
  </si>
  <si>
    <t>Oulet : Biên Hòa 14/8/2017</t>
  </si>
  <si>
    <t>Oulet : Biên Hòa 15/08/2017</t>
  </si>
  <si>
    <t>Oulet : Biên Hòa 17/08/2017</t>
  </si>
  <si>
    <t>Oulet : Biên Hòa 18/08/2017</t>
  </si>
  <si>
    <t>Oulet : Biên Hòa 19/08/2017</t>
  </si>
  <si>
    <t>Oulet : Biên Hòa 20/08/2017</t>
  </si>
  <si>
    <t>Oulet : Biên Hòa 21.08.2017</t>
  </si>
  <si>
    <t>Oulet : Biên Hòa 22/08/2017</t>
  </si>
  <si>
    <t>Oulet : Biên Hòa 23/08/2017</t>
  </si>
  <si>
    <t>Oulet : Biên Hòa 24/08/2017</t>
  </si>
  <si>
    <t>Oulet : Biên Hòa 25/08/2017</t>
  </si>
  <si>
    <t>Oulet :Biên Hòa 26/08/2017</t>
  </si>
  <si>
    <t>*Tổn quan: Bình thường</t>
  </si>
  <si>
    <t>Oulet : Biên Hòa 27/08/2016</t>
  </si>
  <si>
    <t>Oulet : Biên Hòa 28/8/2017</t>
  </si>
  <si>
    <t>Oulet : Biên Hòa 29/08/2017</t>
  </si>
  <si>
    <t>Oulet : Biên Hòa 30/08/2017</t>
  </si>
  <si>
    <t>Oulet :Biên Hòa 01/09/2017</t>
  </si>
  <si>
    <t>Oulet : Biên Hòa 02/09/2017</t>
  </si>
  <si>
    <t>Oulet : Biên Hòa 03/09/2017</t>
  </si>
  <si>
    <t>Oulet : Biên Hòa 04/09/2017</t>
  </si>
  <si>
    <t>Oulet : Biên Hòa 05/09/2017</t>
  </si>
  <si>
    <t>Oulet : Biên Hòa 06/09/2017</t>
  </si>
  <si>
    <t>Oulet : Biên Hòa 07/09/2017</t>
  </si>
  <si>
    <t>Oulet : Biên Hòa 08/09/2017</t>
  </si>
  <si>
    <t>Oulet : Biên Hòa ca ngày 09/09/2017</t>
  </si>
  <si>
    <t>Oulet :Biên Hòa ca ngày 10/09/2017</t>
  </si>
  <si>
    <t>Oulet :Biên Hòa ca ngày 11/09/2017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</si>
</sst>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#,##0\ &quot;₫&quot;"/>
    <numFmt numFmtId="168" formatCode="_-* #,##0\ &quot;₫&quot;_-;\-* #,##0\ &quot;₫&quot;_-;_-* &quot;-&quot;??\ &quot;₫&quot;_-;_-@_-"/>
    <numFmt numFmtId="169" formatCode="&quot;$&quot;#,##0.00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b/>
      <sz val="12"/>
      <color rgb="FF00B050"/>
      <name val="Cambria"/>
      <family val="1"/>
      <charset val="163"/>
      <scheme val="major"/>
    </font>
    <font>
      <b/>
      <sz val="12"/>
      <color rgb="FF0070C0"/>
      <name val="Cambria"/>
      <family val="1"/>
      <charset val="163"/>
      <scheme val="major"/>
    </font>
    <font>
      <b/>
      <sz val="12"/>
      <color rgb="FF7030A0"/>
      <name val="Cambria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4" fillId="0" borderId="3" xfId="0" quotePrefix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6" fontId="4" fillId="0" borderId="3" xfId="0" quotePrefix="1" applyNumberFormat="1" applyFont="1" applyBorder="1" applyAlignment="1">
      <alignment horizontal="center" vertical="center"/>
    </xf>
    <xf numFmtId="17" fontId="4" fillId="0" borderId="3" xfId="0" quotePrefix="1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7" fontId="4" fillId="0" borderId="5" xfId="0" applyNumberFormat="1" applyFont="1" applyBorder="1" applyAlignment="1">
      <alignment horizontal="right" vertical="center"/>
    </xf>
    <xf numFmtId="0" fontId="4" fillId="0" borderId="5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4" fillId="0" borderId="3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9" fontId="4" fillId="0" borderId="0" xfId="2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9" xfId="1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7" fontId="4" fillId="0" borderId="3" xfId="0" applyNumberFormat="1" applyFont="1" applyBorder="1" applyAlignment="1">
      <alignment horizontal="center" vertical="center"/>
    </xf>
    <xf numFmtId="168" fontId="4" fillId="0" borderId="3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8" fontId="2" fillId="0" borderId="9" xfId="1" applyNumberFormat="1" applyFont="1" applyBorder="1" applyAlignment="1">
      <alignment horizontal="center" vertical="center"/>
    </xf>
    <xf numFmtId="168" fontId="4" fillId="0" borderId="5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167" fontId="3" fillId="2" borderId="9" xfId="0" applyNumberFormat="1" applyFont="1" applyFill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16" fontId="4" fillId="0" borderId="9" xfId="0" quotePrefix="1" applyNumberFormat="1" applyFont="1" applyBorder="1" applyAlignment="1">
      <alignment horizontal="center" vertical="center"/>
    </xf>
    <xf numFmtId="17" fontId="4" fillId="0" borderId="9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6" fontId="2" fillId="3" borderId="9" xfId="1" applyNumberFormat="1" applyFont="1" applyFill="1" applyBorder="1" applyAlignment="1">
      <alignment horizontal="center" vertical="center"/>
    </xf>
    <xf numFmtId="165" fontId="4" fillId="0" borderId="3" xfId="1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right" vertical="center"/>
    </xf>
    <xf numFmtId="9" fontId="4" fillId="0" borderId="3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B2" sqref="B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67" t="s">
        <v>1</v>
      </c>
      <c r="C3" s="65">
        <f>'01'!C3+'02'!C3+'03'!C3+'04'!C3+'05'!C3+'06'!C3+'07'!C3+'08'!C3+'09'!C3+'10'!C3+'11'!C3+'12'!C3+'13'!C3+'14'!C3+'15'!C3+'16'!C3+'17'!C3+'18'!C3+'19'!C3+'20'!C3+'21'!C3+'22'!C3+'23'!C3+'24'!C3+'25'!C3+'26'!C3+'27'!C3+'28'!C3+'29'!C3+'30'!C3+'31'!C3</f>
        <v>621921000</v>
      </c>
      <c r="D3" s="39"/>
      <c r="E3" s="72" t="s">
        <v>31</v>
      </c>
      <c r="F3" s="73" t="s">
        <v>13</v>
      </c>
      <c r="G3" s="74" t="s">
        <v>10</v>
      </c>
      <c r="H3" s="75" t="s">
        <v>11</v>
      </c>
      <c r="I3" s="76" t="s">
        <v>12</v>
      </c>
      <c r="J3" s="77" t="s">
        <v>14</v>
      </c>
      <c r="L3" s="67" t="s">
        <v>30</v>
      </c>
      <c r="M3" s="79" t="s">
        <v>42</v>
      </c>
      <c r="N3" s="67" t="s">
        <v>6</v>
      </c>
    </row>
    <row r="4" spans="2:14" ht="32.25" customHeight="1" thickBot="1" x14ac:dyDescent="0.3">
      <c r="B4" s="68" t="s">
        <v>39</v>
      </c>
      <c r="C4" s="65">
        <f>'01'!C4+'02'!C4+'03'!C4+'04'!C4+'05'!C4+'06'!C4+'07'!C4+'08'!C4+'09'!C4+'10'!C4+'11'!C4+'12'!C4+'13'!C4+'14'!C4+'15'!C4+'16'!C4+'17'!C4+'18'!C4+'19'!C4+'20'!C4+'21'!C4+'22'!C4+'23'!C4+'24'!C4+'25'!C4+'26'!C4+'27'!C4+'28'!C4+'29'!C4+'30'!C4+'31'!C4</f>
        <v>601773500</v>
      </c>
      <c r="E4" s="78" t="s">
        <v>16</v>
      </c>
      <c r="F4" s="63">
        <f>'01'!F4+'02'!F4+'03'!F4+'04'!F4+'05'!F4+'06'!F4+'07'!F4+'08'!F4+'09'!F4+'10'!F4+'11'!F4+'12'!F4+'13'!F4+'14'!F4+'15'!F4+'16'!F4+'17'!F4+'18'!F4+'19'!F4+'20'!F4+'21'!F4+'22'!F4+'23'!F4+'24'!F4+'25'!F4+'26'!F4+'27'!F4+'28'!F4+'29'!F4+'30'!F4+'31'!F4</f>
        <v>9810</v>
      </c>
      <c r="G4" s="63">
        <f>'01'!G4+'02'!G4+'03'!G4+'04'!G4+'05'!G4+'06'!G4+'07'!G4+'08'!G4+'09'!G4+'10'!G4+'11'!G4+'12'!G4+'13'!G4+'14'!G4+'15'!G4+'16'!G4+'17'!G4+'18'!G4+'19'!G4+'20'!G4+'21'!G4+'22'!G4+'23'!G4+'24'!G4+'25'!G4+'26'!G4+'27'!G4+'28'!G4+'29'!G4+'30'!G4+'31'!G4</f>
        <v>8587</v>
      </c>
      <c r="H4" s="63">
        <f>'01'!H4+'02'!H4+'03'!H4+'04'!H4+'05'!H4+'06'!H4+'07'!H4+'08'!H4+'09'!H4+'10'!H4+'11'!H4+'12'!H4+'13'!H4+'14'!H4+'15'!H4+'16'!H4+'17'!H4+'18'!H4+'19'!H4+'20'!H4+'21'!H4+'22'!H4+'23'!H4+'24'!H4+'25'!H4+'26'!H4+'27'!H4+'28'!H4+'29'!H4+'30'!H4+'31'!H4</f>
        <v>1192</v>
      </c>
      <c r="I4" s="63">
        <f>'01'!I4+'02'!I4+'03'!I4+'04'!I4+'05'!I4+'06'!I4+'07'!I4+'08'!I4+'09'!I4+'10'!I4+'11'!I4+'12'!I4+'13'!I4+'14'!I4+'15'!I4+'16'!I4+'17'!I4+'18'!I4+'19'!I4+'20'!I4+'21'!I4+'22'!I4+'23'!I4+'24'!I4+'25'!I4+'26'!I4+'27'!I4+'28'!I4+'29'!I4+'30'!I4+'31'!I4</f>
        <v>14</v>
      </c>
      <c r="J4" s="63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80" t="s">
        <v>29</v>
      </c>
      <c r="M4" s="64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63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2.25" customHeight="1" thickBot="1" x14ac:dyDescent="0.3">
      <c r="B5" s="68" t="s">
        <v>40</v>
      </c>
      <c r="C5" s="65">
        <f>'01'!C5+'02'!C5+'03'!C5+'04'!C5+'05'!C5+'06'!C5+'07'!C5+'08'!C5+'09'!C5+'10'!C5+'11'!C5+'12'!C5+'13'!C5+'14'!C5+'15'!C5+'16'!C5+'17'!C5+'18'!C5+'19'!C5+'20'!C5+'21'!C5+'22'!C5+'23'!C5+'24'!C5+'25'!C5+'26'!C5+'27'!C5+'28'!C5+'29'!C5+'30'!C5+'31'!C5</f>
        <v>19211500</v>
      </c>
      <c r="E5" s="78" t="s">
        <v>15</v>
      </c>
      <c r="F5" s="63">
        <f>'01'!F5+'02'!F5+'03'!F5+'04'!F5+'05'!F5+'06'!F5+'07'!F5+'08'!F5+'09'!F5+'10'!F5+'11'!F5+'12'!F5+'13'!F5+'14'!F5+'15'!F5+'16'!F5+'17'!F5+'18'!F5+'19'!F5+'20'!F5+'21'!F5+'22'!F5+'23'!F5+'24'!F5+'25'!F5+'26'!F5+'27'!F5+'28'!F5+'29'!F5+'30'!F5+'31'!F5</f>
        <v>4686</v>
      </c>
      <c r="G5" s="63">
        <f>'01'!G5+'02'!G5+'03'!G5+'04'!G5+'05'!G5+'06'!G5+'07'!G5+'08'!G5+'09'!G5+'10'!G5+'11'!G5+'12'!G5+'13'!G5+'14'!G5+'15'!G5+'16'!G5+'17'!G5+'18'!G5+'19'!G5+'20'!G5+'21'!G5+'22'!G5+'23'!G5+'24'!G5+'25'!G5+'26'!G5+'27'!G5+'28'!G5+'29'!G5+'30'!G5+'31'!G5</f>
        <v>4057</v>
      </c>
      <c r="H5" s="63">
        <f>'01'!H5+'02'!H5+'03'!H5+'04'!H5+'05'!H5+'06'!H5+'07'!H5+'08'!H5+'09'!H5+'10'!H5+'11'!H5+'12'!H5+'13'!H5+'14'!H5+'15'!H5+'16'!H5+'17'!H5+'18'!H5+'19'!H5+'20'!H5+'21'!H5+'22'!H5+'23'!H5+'24'!H5+'25'!H5+'26'!H5+'27'!H5+'28'!H5+'29'!H5+'30'!H5+'31'!H5</f>
        <v>616</v>
      </c>
      <c r="I5" s="63">
        <f>'01'!I5+'02'!I5+'03'!I5+'04'!I5+'05'!I5+'06'!I5+'07'!I5+'08'!I5+'09'!I5+'10'!I5+'11'!I5+'12'!I5+'13'!I5+'14'!I5+'15'!I5+'16'!I5+'17'!I5+'18'!I5+'19'!I5+'20'!I5+'21'!I5+'22'!I5+'23'!I5+'24'!I5+'25'!I5+'26'!I5+'27'!I5+'28'!I5+'29'!I5+'30'!I5+'31'!I5</f>
        <v>13</v>
      </c>
      <c r="J5" s="63">
        <f>'01'!J5+'02'!J5+'03'!J5+'04'!J5+'05'!J5+'06'!J5+'07'!J5+'08'!J5+'09'!J5+'10'!J5+'11'!J5+'12'!J5+'13'!J5+'14'!J5+'15'!J5+'16'!J5+'17'!J5+'18'!J5+'19'!J5+'20'!J5+'21'!J5+'22'!J5+'23'!J5+'24'!J5+'25'!J5+'26'!J5+'27'!J5+'28'!J5+'29'!J5+'30'!J5+'31'!J5</f>
        <v>0</v>
      </c>
      <c r="L5" s="81" t="s">
        <v>24</v>
      </c>
      <c r="M5" s="64">
        <f>'01'!M5+'02'!M5+'03'!M5+'04'!M5+'05'!M5+'06'!M5+'07'!M5+'08'!M5+'09'!M5+'10'!M5+'11'!M5+'12'!M5+'13'!M5+'14'!M5+'15'!M5+'16'!M5+'17'!M5+'18'!M5+'19'!M5+'20'!M5+'21'!M5+'22'!M5+'23'!M5+'24'!M5+'25'!M5+'26'!M5+'27'!M5+'28'!M5+'29'!M5+'30'!M5+'31'!M5</f>
        <v>19396752</v>
      </c>
      <c r="N5" s="63">
        <f>'01'!N5+'02'!N5+'03'!N5+'04'!N5+'05'!N5+'06'!N5+'07'!N5+'08'!N5+'09'!N5+'10'!N5+'11'!N5+'12'!N5+'13'!N5+'14'!N5+'15'!N5+'16'!N5+'17'!N5+'18'!N5+'19'!N5+'20'!N5+'21'!N5+'22'!N5+'23'!N5+'24'!N5+'25'!N5+'26'!N5+'27'!N5+'28'!N5+'29'!N5+'30'!N5+'31'!N5</f>
        <v>190</v>
      </c>
    </row>
    <row r="6" spans="2:14" ht="32.25" customHeight="1" thickBot="1" x14ac:dyDescent="0.3">
      <c r="B6" s="69" t="s">
        <v>36</v>
      </c>
      <c r="C6" s="65">
        <f>'01'!C6+'02'!C6+'03'!C6+'04'!C6+'05'!C6+'06'!C6+'07'!C6+'08'!C6+'09'!C6+'10'!C6+'11'!C6+'12'!C6+'13'!C6+'14'!C6+'15'!C6+'16'!C6+'17'!C6+'18'!C6+'19'!C6+'20'!C6+'21'!C6+'22'!C6+'23'!C6+'24'!C6+'25'!C6+'26'!C6+'27'!C6+'28'!C6+'29'!C6+'30'!C6+'31'!C3</f>
        <v>600000</v>
      </c>
      <c r="E6" s="78" t="s">
        <v>19</v>
      </c>
      <c r="F6" s="63">
        <f>'01'!F6+'02'!F6+'03'!F6+'04'!F6+'05'!F6+'06'!F6+'07'!F6+'08'!F6+'09'!F6+'10'!F6+'11'!F6+'12'!F6+'13'!F6+'14'!F6+'15'!F6+'16'!F6+'17'!F6+'18'!F6+'19'!F6+'20'!F6+'21'!F6+'22'!F6+'23'!F6+'24'!F6+'25'!F6+'26'!F6+'27'!F6+'28'!F6+'29'!F6+'30'!F6+'31'!F6</f>
        <v>1137</v>
      </c>
      <c r="G6" s="63">
        <f>'01'!G6+'02'!G6+'03'!G6+'04'!G6+'05'!G6+'06'!G6+'07'!G6+'08'!G6+'09'!G6+'10'!G6+'11'!G6+'12'!G6+'13'!G6+'14'!G6+'15'!G6+'16'!G6+'17'!G6+'18'!G6+'19'!G6+'20'!G6+'21'!G6+'22'!G6+'23'!G6+'24'!G6+'25'!G6+'26'!G6+'27'!G6+'28'!G6+'29'!G6+'30'!G6+'31'!G6</f>
        <v>510</v>
      </c>
      <c r="H6" s="63">
        <f>'01'!H6+'02'!H6+'03'!H6+'04'!H6+'05'!H6+'06'!H6+'07'!H6+'08'!H6+'09'!H6+'10'!H6+'11'!H6+'12'!H6+'13'!H6+'14'!H6+'15'!H6+'16'!H6+'17'!H6+'18'!H6+'19'!H6+'20'!H6+'21'!H6+'22'!H6+'23'!H6+'24'!H6+'25'!H6+'26'!H6+'27'!H6+'28'!H6+'29'!H6+'30'!H6+'31'!H6</f>
        <v>9</v>
      </c>
      <c r="I6" s="63">
        <f>'01'!I6+'02'!I6+'03'!I6+'04'!I6+'05'!I6+'06'!I6+'07'!I6+'08'!I6+'09'!I6+'10'!I6+'11'!I6+'12'!I6+'13'!I6+'14'!I6+'15'!I6+'16'!I6+'17'!I6+'18'!I6+'19'!I6+'20'!I6+'21'!I6+'22'!I6+'23'!I6+'24'!I6+'25'!I6+'26'!I6+'27'!I6+'28'!I6+'29'!I6+'30'!I6+'31'!I6</f>
        <v>502</v>
      </c>
      <c r="J6" s="63">
        <f>'01'!J6+'02'!J6+'03'!J6+'04'!J6+'05'!J6+'06'!J6+'07'!J6+'08'!J6+'09'!J6+'10'!J6+'11'!J6+'12'!J6+'13'!J6+'14'!J6+'15'!J6+'16'!J6+'17'!J6+'18'!J6+'19'!J6+'20'!J6+'21'!J6+'22'!J6+'23'!J6+'24'!J6+'25'!J6+'26'!J6+'27'!J6+'28'!J6+'29'!J6+'30'!J6+'31'!J6</f>
        <v>0</v>
      </c>
      <c r="L6" s="82" t="s">
        <v>25</v>
      </c>
      <c r="M6" s="64">
        <f>'01'!M6+'02'!M6+'03'!M6+'04'!M6+'05'!M6+'06'!M6+'07'!M6+'08'!M6+'09'!M6+'10'!M6+'11'!M6+'12'!M6+'13'!M6+'14'!M6+'15'!M6+'16'!M6+'17'!M6+'18'!M6+'19'!M6+'20'!M6+'21'!M6+'22'!M6+'23'!M6+'24'!M6+'25'!M6+'26'!M6+'27'!M6+'28'!M6+'29'!M6+'30'!M6+'31'!M6</f>
        <v>124482307</v>
      </c>
      <c r="N6" s="63">
        <f>'01'!N6+'02'!N6+'03'!N6+'04'!N6+'05'!N6+'06'!N6+'07'!N6+'08'!N6+'09'!N6+'10'!N6+'11'!N6+'12'!N6+'13'!N6+'14'!N6+'15'!N6+'16'!N6+'17'!N6+'18'!N6+'19'!N6+'20'!N6+'21'!N6+'22'!N6+'23'!N6+'24'!N6+'25'!N6+'26'!N6+'27'!N6+'28'!N6+'29'!N6+'30'!N6+'31'!N6</f>
        <v>1195</v>
      </c>
    </row>
    <row r="7" spans="2:14" ht="32.25" customHeight="1" thickBot="1" x14ac:dyDescent="0.3">
      <c r="B7" s="69" t="s">
        <v>38</v>
      </c>
      <c r="C7" s="65">
        <f>'31'!C7</f>
        <v>0</v>
      </c>
      <c r="E7" s="78" t="s">
        <v>41</v>
      </c>
      <c r="F7" s="63">
        <f>'01'!F7+'02'!F7+'03'!F7+'04'!F7+'05'!F7+'06'!F7+'07'!F7+'08'!F7+'09'!F7+'10'!F7+'11'!F7+'12'!F7+'13'!F7+'14'!F7+'15'!F7+'16'!F7+'17'!F7+'18'!F7+'19'!F7+'20'!F7+'21'!F7+'22'!F7+'23'!F7+'24'!F7+'25'!F7+'26'!F7+'27'!F7+'28'!F7+'29'!F7+'30'!F7+'31'!F7</f>
        <v>592</v>
      </c>
      <c r="G7" s="63">
        <f>'01'!G7+'02'!G7+'03'!G7+'04'!G7+'05'!G7+'06'!G7+'07'!G7+'08'!G7+'09'!G7+'10'!G7+'11'!G7+'12'!G7+'13'!G7+'14'!G7+'15'!G7+'16'!G7+'17'!G7+'18'!G7+'19'!G7+'20'!G7+'21'!G7+'22'!G7+'23'!G7+'24'!G7+'25'!G7+'26'!G7+'27'!G7+'28'!G7+'29'!G7+'30'!G7+'31'!G7</f>
        <v>226</v>
      </c>
      <c r="H7" s="63">
        <f>'01'!H7+'02'!H7+'03'!H7+'04'!H7+'05'!H7+'06'!H7+'07'!H7+'08'!H7+'09'!H7+'10'!H7+'11'!H7+'12'!H7+'13'!H7+'14'!H7+'15'!H7+'16'!H7+'17'!H7+'18'!H7+'19'!H7+'20'!H7+'21'!H7+'22'!H7+'23'!H7+'24'!H7+'25'!H7+'26'!H7+'27'!H7+'28'!H7+'29'!H7+'30'!H7+'31'!H7</f>
        <v>0</v>
      </c>
      <c r="I7" s="63">
        <f>'01'!I7+'02'!I7+'03'!I7+'04'!I7+'05'!I7+'06'!I7+'07'!I7+'08'!I7+'09'!I7+'10'!I7+'11'!I7+'12'!I7+'13'!I7+'14'!I7+'15'!I7+'16'!I7+'17'!I7+'18'!I7+'19'!I7+'20'!I7+'21'!I7+'22'!I7+'23'!I7+'24'!I7+'25'!I7+'26'!I7+'27'!I7+'28'!I7+'29'!I7+'30'!I7+'31'!I7</f>
        <v>373</v>
      </c>
      <c r="J7" s="63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80" t="s">
        <v>26</v>
      </c>
      <c r="M7" s="64">
        <f>'01'!M7+'02'!M7+'03'!M7+'04'!M7+'05'!M7+'06'!M7+'07'!M7+'08'!M7+'09'!M7+'10'!M7+'11'!M7+'12'!M7+'13'!M7+'14'!M7+'15'!M7+'16'!M7+'17'!M7+'18'!M7+'19'!M7+'20'!M7+'21'!M7+'22'!M7+'23'!M7+'24'!M7+'25'!M7+'26'!M7+'27'!M7+'28'!M7+'29'!M7+'30'!M7+'31'!M7</f>
        <v>129870291</v>
      </c>
      <c r="N7" s="63">
        <f>'01'!N7+'02'!N7+'03'!N7+'04'!N7+'05'!N7+'06'!N7+'07'!N7+'08'!N7+'09'!N7+'10'!N7+'11'!N7+'12'!N7+'13'!N7+'14'!N7+'15'!N7+'16'!N7+'17'!N7+'18'!N7+'19'!N7+'20'!N7+'21'!N7+'22'!N7+'23'!N7+'24'!N7+'25'!N7+'26'!N7+'27'!N7+'28'!N7+'29'!N7+'30'!N7+'31'!N7</f>
        <v>1231</v>
      </c>
    </row>
    <row r="8" spans="2:14" ht="32.25" customHeight="1" thickBot="1" x14ac:dyDescent="0.3">
      <c r="B8" s="70" t="s">
        <v>37</v>
      </c>
      <c r="C8" s="65">
        <f>'01'!C8+'02'!C8+'03'!C8+'04'!C8+'05'!C8+'06'!C8+'07'!C8+'08'!C8+'09'!C8+'10'!C8+'11'!C8+'12'!C8+'13'!C8+'14'!C8+'15'!C8+'16'!C8+'17'!C8+'18'!C8+'19'!C8+'20'!C8+'21'!C8+'22'!C8+'23'!C8+'24'!C8+'25'!C8+'26'!C8+'27'!C8+'28'!C8+'29'!C8+'30'!C8+'31'!C3</f>
        <v>336000</v>
      </c>
      <c r="E8" s="78" t="s">
        <v>17</v>
      </c>
      <c r="F8" s="63">
        <f>'01'!F8+'02'!F8+'03'!F8+'04'!F8+'05'!F8+'06'!F8+'07'!F8+'08'!F8+'09'!F8+'10'!F8+'11'!F8+'12'!F8+'13'!F8+'14'!F8+'15'!F8+'16'!F8+'17'!F8+'18'!F8+'19'!F8+'20'!F8+'21'!F8+'22'!F8+'23'!F8+'24'!F8+'25'!F8+'26'!F8+'27'!F8+'28'!F8+'29'!F8+'30'!F8+'31'!F8</f>
        <v>4382</v>
      </c>
      <c r="G8" s="63">
        <f>'01'!G8+'02'!G8+'03'!G8+'04'!G8+'05'!G8+'06'!G8+'07'!G8+'08'!G8+'09'!G8+'10'!G8+'11'!G8+'12'!G8+'13'!G8+'14'!G8+'15'!G8+'16'!G8+'17'!G8+'18'!G8+'19'!G8+'20'!G8+'21'!G8+'22'!G8+'23'!G8+'24'!G8+'25'!G8+'26'!G8+'27'!G8+'28'!G8+'29'!G8+'30'!G8+'31'!G8</f>
        <v>991</v>
      </c>
      <c r="H8" s="63">
        <f>'01'!H8+'02'!H8+'03'!H8+'04'!H8+'05'!H8+'06'!H8+'07'!H8+'08'!H8+'09'!H8+'10'!H8+'11'!H8+'12'!H8+'13'!H8+'14'!H8+'15'!H8+'16'!H8+'17'!H8+'18'!H8+'19'!H8+'20'!H8+'21'!H8+'22'!H8+'23'!H8+'24'!H8+'25'!H8+'26'!H8+'27'!H8+'28'!H8+'29'!H8+'30'!H8+'31'!H8</f>
        <v>48</v>
      </c>
      <c r="I8" s="63">
        <f>'01'!I8+'02'!I8+'03'!I8+'04'!I8+'05'!I8+'06'!I8+'07'!I8+'08'!I8+'09'!I8+'10'!I8+'11'!I8+'12'!I8+'13'!I8+'14'!I8+'15'!I8+'16'!I8+'17'!I8+'18'!I8+'19'!I8+'20'!I8+'21'!I8+'22'!I8+'23'!I8+'24'!I8+'25'!I8+'26'!I8+'27'!I8+'28'!I8+'29'!I8+'30'!I8+'31'!I8</f>
        <v>2082</v>
      </c>
      <c r="J8" s="63">
        <f>'01'!J8+'02'!J8+'03'!J8+'04'!J8+'05'!J8+'06'!J8+'07'!J8+'08'!J8+'09'!J8+'10'!J8+'11'!J8+'12'!J8+'13'!J8+'14'!J8+'15'!J8+'16'!J8+'17'!J8+'18'!J8+'19'!J8+'20'!J8+'21'!J8+'22'!J8+'23'!J8+'24'!J8+'25'!J8+'26'!J8+'27'!J8+'28'!J8+'29'!J8+'30'!J8+'31'!J8</f>
        <v>0</v>
      </c>
      <c r="L8" s="80" t="s">
        <v>27</v>
      </c>
      <c r="M8" s="64">
        <f>'01'!M8+'02'!M8+'03'!M8+'04'!M8+'05'!M8+'06'!M8+'07'!M8+'08'!M8+'09'!M8+'10'!M8+'11'!M8+'12'!M8+'13'!M8+'14'!M8+'15'!M8+'16'!M8+'17'!M8+'18'!M8+'19'!M8+'20'!M8+'21'!M8+'22'!M8+'23'!M8+'24'!M8+'25'!M8+'26'!M8+'27'!M8+'28'!M8+'29'!M8+'30'!M8+'31'!M8</f>
        <v>144603466</v>
      </c>
      <c r="N8" s="63">
        <f>'01'!N8+'02'!N8+'03'!N8+'04'!N8+'05'!N8+'06'!N8+'07'!N8+'08'!N8+'09'!N8+'10'!N8+'11'!N8+'12'!N8+'13'!N8+'14'!N8+'15'!N8+'16'!N8+'17'!N8+'18'!N8+'19'!N8+'20'!N8+'21'!N8+'22'!N8+'23'!N8+'24'!N8+'25'!N8+'26'!N8+'27'!N8+'28'!N8+'29'!N8+'30'!N8+'31'!N8</f>
        <v>1383</v>
      </c>
    </row>
    <row r="9" spans="2:14" ht="32.25" customHeight="1" thickBot="1" x14ac:dyDescent="0.3">
      <c r="B9" s="69" t="s">
        <v>2</v>
      </c>
      <c r="C9" s="65">
        <f>'31'!C9</f>
        <v>0</v>
      </c>
      <c r="E9" s="78" t="s">
        <v>18</v>
      </c>
      <c r="F9" s="63">
        <f>'01'!F9+'02'!F9+'03'!F9+'04'!F9+'05'!F9+'06'!F9+'07'!F9+'08'!F9+'09'!F9+'10'!F9+'11'!F9+'12'!F9+'13'!F9+'14'!F9+'15'!F9+'16'!F9+'17'!F9+'18'!F9+'19'!F9+'20'!F9+'21'!F9+'22'!F9+'23'!F9+'24'!F9+'25'!F9+'26'!F9+'27'!F9+'28'!F9+'29'!F9+'30'!F9+'31'!F9</f>
        <v>489</v>
      </c>
      <c r="G9" s="63">
        <f>'01'!G9+'02'!G9+'03'!G9+'04'!G9+'05'!G9+'06'!G9+'07'!G9+'08'!G9+'09'!G9+'10'!G9+'11'!G9+'12'!G9+'13'!G9+'14'!G9+'15'!G9+'16'!G9+'17'!G9+'18'!G9+'19'!G9+'20'!G9+'21'!G9+'22'!G9+'23'!G9+'24'!G9+'25'!G9+'26'!G9+'27'!G9+'28'!G9+'29'!G9+'30'!G9+'31'!G9</f>
        <v>168</v>
      </c>
      <c r="H9" s="63">
        <f>'01'!H9+'02'!H9+'03'!H9+'04'!H9+'05'!H9+'06'!H9+'07'!H9+'08'!H9+'09'!H9+'10'!H9+'11'!H9+'12'!H9+'13'!H9+'14'!H9+'15'!H9+'16'!H9+'17'!H9+'18'!H9+'19'!H9+'20'!H9+'21'!H9+'22'!H9+'23'!H9+'24'!H9+'25'!H9+'26'!H9+'27'!H9+'28'!H9+'29'!H9+'30'!H9+'31'!H9</f>
        <v>4</v>
      </c>
      <c r="I9" s="63">
        <f>'01'!I9+'02'!I9+'03'!I9+'04'!I9+'05'!I9+'06'!I9+'07'!I9+'08'!I9+'09'!I9+'10'!I9+'11'!I9+'12'!I9+'13'!I9+'14'!I9+'15'!I9+'16'!I9+'17'!I9+'18'!I9+'19'!I9+'20'!I9+'21'!I9+'22'!I9+'23'!I9+'24'!I9+'25'!I9+'26'!I9+'27'!I9+'28'!I9+'29'!I9+'30'!I9+'31'!I9</f>
        <v>317</v>
      </c>
      <c r="J9" s="63">
        <f>'01'!J9+'02'!J9+'03'!J9+'04'!J9+'05'!J9+'06'!J9+'07'!J9+'08'!J9+'09'!J9+'10'!J9+'11'!J9+'12'!J9+'13'!J9+'14'!J9+'15'!J9+'16'!J9+'17'!J9+'18'!J9+'19'!J9+'20'!J9+'21'!J9+'22'!J9+'23'!J9+'24'!J9+'25'!J9+'26'!J9+'27'!J9+'28'!J9+'29'!J9+'30'!J9+'31'!J9</f>
        <v>0</v>
      </c>
      <c r="L9" s="80" t="s">
        <v>28</v>
      </c>
      <c r="M9" s="64">
        <f>'01'!M9+'02'!M9+'03'!M9+'04'!M9+'05'!M9+'06'!M9+'07'!M9+'08'!M9+'09'!M9+'10'!M9+'11'!M9+'12'!M9+'13'!M9+'14'!M9+'15'!M9+'16'!M9+'17'!M9+'18'!M9+'19'!M9+'20'!M9+'21'!M9+'22'!M9+'23'!M9+'24'!M9+'25'!M9+'26'!M9+'27'!M9+'28'!M9+'29'!M9+'30'!M9+'31'!M9</f>
        <v>146128198</v>
      </c>
      <c r="N9" s="63">
        <f>'01'!N9+'02'!N9+'03'!N9+'04'!N9+'05'!N9+'06'!N9+'07'!N9+'08'!N9+'09'!N9+'10'!N9+'11'!N9+'12'!N9+'13'!N9+'14'!N9+'15'!N9+'16'!N9+'17'!N9+'18'!N9+'19'!N9+'20'!N9+'21'!N9+'22'!N9+'23'!N9+'24'!N9+'25'!N9+'26'!N9+'27'!N9+'28'!N9+'29'!N9+'30'!N9+'31'!N9</f>
        <v>1433</v>
      </c>
    </row>
    <row r="10" spans="2:14" ht="32.25" customHeight="1" thickBot="1" x14ac:dyDescent="0.3">
      <c r="B10" s="69" t="s">
        <v>3</v>
      </c>
      <c r="C10" s="65">
        <f>'01'!C10</f>
        <v>560000000</v>
      </c>
      <c r="D10" s="40"/>
      <c r="E10" s="78" t="s">
        <v>20</v>
      </c>
      <c r="F10" s="63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1961</v>
      </c>
      <c r="G10" s="63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972</v>
      </c>
      <c r="H10" s="63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22</v>
      </c>
      <c r="I10" s="63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965</v>
      </c>
      <c r="J10" s="63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2</v>
      </c>
      <c r="L10" s="96" t="s">
        <v>32</v>
      </c>
      <c r="M10" s="96"/>
      <c r="N10" s="96"/>
    </row>
    <row r="11" spans="2:14" ht="32.25" customHeight="1" thickBot="1" x14ac:dyDescent="0.3">
      <c r="B11" s="69" t="s">
        <v>4</v>
      </c>
      <c r="C11" s="65">
        <f>'31'!C11</f>
        <v>621921000</v>
      </c>
      <c r="D11" s="41"/>
      <c r="E11" s="78" t="s">
        <v>21</v>
      </c>
      <c r="F11" s="6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376</v>
      </c>
      <c r="G11" s="6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167</v>
      </c>
      <c r="H11" s="6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8</v>
      </c>
      <c r="I11" s="63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211</v>
      </c>
      <c r="J11" s="63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69" t="s">
        <v>33</v>
      </c>
      <c r="M11" s="63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</f>
        <v>304</v>
      </c>
      <c r="N11" s="69"/>
    </row>
    <row r="12" spans="2:14" ht="32.25" customHeight="1" thickBot="1" x14ac:dyDescent="0.3">
      <c r="B12" s="71" t="s">
        <v>5</v>
      </c>
      <c r="C12" s="65">
        <f>'30'!C12</f>
        <v>1.1307654545454546</v>
      </c>
      <c r="E12" s="78" t="s">
        <v>22</v>
      </c>
      <c r="F12" s="63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106</v>
      </c>
      <c r="G12" s="63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65</v>
      </c>
      <c r="H12" s="63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0</v>
      </c>
      <c r="I12" s="63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45</v>
      </c>
      <c r="J12" s="63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69" t="s">
        <v>34</v>
      </c>
      <c r="M12" s="63">
        <f>'01'!M12+'02'!M12+'03'!M12+'04'!M12+'05'!M12+'06'!M12+'07'!M12+'08'!M12+'09'!M12+'10'!M12+'11'!M12+'12'!M12+'13'!M12+'14'!M12+'15'!M12+'16'!M12+'17'!M12+'18'!M12+'19'!M12+'20'!M12+'21'!M12+'22'!M12+'23'!M12+'24'!M12+'25'!M12+'26'!M12+'27'!M12+'28'!M12+'29'!M12+'30'!M12</f>
        <v>70</v>
      </c>
      <c r="N12" s="69"/>
    </row>
    <row r="13" spans="2:14" ht="32.25" customHeight="1" thickBot="1" x14ac:dyDescent="0.3">
      <c r="B13" s="69" t="s">
        <v>6</v>
      </c>
      <c r="C13" s="65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'01'!C13+'02'!C13+'03'!C13+'04'!C13+'05'!C13+'06'!C13+'07'!C13+'08'!C13+'09'!C13+'10'!C13+'11'!C13+'12'!C13+'13'!C13+'14'!C13+'15'!C13+'16'!C13+'17'!C13+'18'!C13+'19'!C13+'20'!C13+'21'!C13+'22'!C13+'23'!C13+'24'!C13+'25'!C13+'26'!C13+'27'!C13+'28'!C13+'29'!C13+'30'!C13+'31'!C3</f>
        <v>7321</v>
      </c>
      <c r="E13" s="78" t="s">
        <v>23</v>
      </c>
      <c r="F13" s="6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0</v>
      </c>
      <c r="G13" s="6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1744</v>
      </c>
      <c r="H13" s="63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0</v>
      </c>
      <c r="I13" s="63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0</v>
      </c>
      <c r="J13" s="63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96" t="s">
        <v>35</v>
      </c>
      <c r="M13" s="96"/>
      <c r="N13" s="96"/>
    </row>
    <row r="14" spans="2:14" ht="32.25" customHeight="1" thickBot="1" x14ac:dyDescent="0.3">
      <c r="B14" s="69" t="s">
        <v>7</v>
      </c>
      <c r="C14" s="6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'01'!C14+'02'!C14+'03'!C14+'04'!C14+'05'!C14+'06'!C14+'07'!C14+'08'!C14+'09'!C14+'10'!C14+'11'!C14+'12'!C14+'13'!C14+'14'!C14+'15'!C14+'16'!C14+'17'!C14+'18'!C14+'19'!C14+'20'!C14+'21'!C14+'22'!C14+'23'!C14+'24'!C14+'25'!C14+'26'!C14+'27'!C14+'28'!C14+'29'!C14+'30'!C14+'31'!C4</f>
        <v>2572560</v>
      </c>
      <c r="E14" s="83" t="s">
        <v>43</v>
      </c>
      <c r="F14" s="89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89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89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89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0</v>
      </c>
      <c r="J14" s="89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69" t="s">
        <v>33</v>
      </c>
      <c r="M14" s="63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269</v>
      </c>
      <c r="N14" s="69"/>
    </row>
    <row r="15" spans="2:14" ht="32.25" customHeight="1" thickBot="1" x14ac:dyDescent="0.3">
      <c r="B15" s="69" t="s">
        <v>8</v>
      </c>
      <c r="C15" s="65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'01'!C15+'02'!C15+'03'!C15+'04'!C15+'05'!C15+'06'!C15+'07'!C15+'08'!C15+'09'!C15+'10'!C15+'11'!C15+'12'!C15+'13'!C15+'14'!C15+'15'!C15+'16'!C15+'17'!C15+'18'!C15+'19'!C15+'20'!C15+'21'!C15+'22'!C15+'23'!C15+'24'!C15+'25'!C15+'26'!C15+'27'!C15+'28'!C15+'29'!C15+'30'!C15+'31'!C5</f>
        <v>0.3422</v>
      </c>
      <c r="E15" s="83" t="s">
        <v>44</v>
      </c>
      <c r="F15" s="8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120</v>
      </c>
      <c r="G15" s="8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2</v>
      </c>
      <c r="H15" s="8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89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118</v>
      </c>
      <c r="J15" s="89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69" t="s">
        <v>34</v>
      </c>
      <c r="M15" s="63">
        <f>'01'!M15+'02'!M15+'03'!M15+'04'!M15+'05'!M15+'06'!M15+'07'!M15+'08'!M15+'09'!M15+'10'!M15+'11'!M15+'12'!M15+'13'!M15+'14'!M15+'15'!M15+'16'!M15+'17'!M15+'18'!M15+'19'!M15+'20'!M15+'21'!M15+'22'!M15+'23'!M15+'24'!M15+'25'!M15+'26'!M15+'27'!M15+'28'!M15+'29'!M15+'30'!M15+'31'!M15</f>
        <v>503</v>
      </c>
      <c r="N15" s="69"/>
    </row>
    <row r="16" spans="2:14" ht="32.25" customHeight="1" thickBot="1" x14ac:dyDescent="0.3">
      <c r="B16" s="69" t="s">
        <v>9</v>
      </c>
      <c r="C16" s="6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'01'!C16+'02'!C16+'03'!C16+'04'!C16+'05'!C16+'06'!C16+'07'!C16+'08'!C16+'09'!C16+'10'!C16+'11'!C16+'12'!C16+'13'!C16+'14'!C16+'15'!C16+'16'!C16+'17'!C16+'18'!C16+'19'!C16+'20'!C16+'21'!C16+'22'!C16+'23'!C16+'24'!C16+'25'!C16+'26'!C16+'27'!C16+'28'!C16+'29'!C16+'30'!C16+'31'!C6</f>
        <v>0</v>
      </c>
    </row>
  </sheetData>
  <sheetProtection password="CF7A" sheet="1" objects="1" scenarios="1"/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72</v>
      </c>
    </row>
    <row r="3" spans="2:14" ht="63.75" thickBot="1" x14ac:dyDescent="0.3">
      <c r="B3" s="59" t="s">
        <v>1</v>
      </c>
      <c r="C3" s="57">
        <f>C4+C5+C6+C8</f>
        <v>22933000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91">
        <v>21525000</v>
      </c>
      <c r="E4" s="42" t="s">
        <v>16</v>
      </c>
      <c r="F4" s="43">
        <v>355</v>
      </c>
      <c r="G4" s="44">
        <v>319</v>
      </c>
      <c r="H4" s="45">
        <v>36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1408000</v>
      </c>
      <c r="E5" s="32" t="s">
        <v>15</v>
      </c>
      <c r="F5" s="33">
        <v>180</v>
      </c>
      <c r="G5" s="34">
        <v>161</v>
      </c>
      <c r="H5" s="35">
        <v>19</v>
      </c>
      <c r="I5" s="36">
        <v>0</v>
      </c>
      <c r="J5" s="37"/>
      <c r="L5" s="13" t="s">
        <v>24</v>
      </c>
      <c r="M5" s="21">
        <v>751821</v>
      </c>
      <c r="N5" s="12">
        <v>13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47</v>
      </c>
      <c r="G6" s="34">
        <v>18</v>
      </c>
      <c r="H6" s="35">
        <v>0</v>
      </c>
      <c r="I6" s="36">
        <v>29</v>
      </c>
      <c r="J6" s="37"/>
      <c r="L6" s="14" t="s">
        <v>25</v>
      </c>
      <c r="M6" s="11">
        <v>2158183</v>
      </c>
      <c r="N6" s="12">
        <v>39</v>
      </c>
    </row>
    <row r="7" spans="2:14" ht="32.25" customHeight="1" x14ac:dyDescent="0.25">
      <c r="B7" s="12" t="s">
        <v>38</v>
      </c>
      <c r="C7" s="61">
        <f>'08'!C6+'09'!C6</f>
        <v>0</v>
      </c>
      <c r="E7" s="32" t="s">
        <v>41</v>
      </c>
      <c r="F7" s="33">
        <v>23</v>
      </c>
      <c r="G7" s="34">
        <v>9</v>
      </c>
      <c r="H7" s="35">
        <v>0</v>
      </c>
      <c r="I7" s="36">
        <v>14</v>
      </c>
      <c r="J7" s="37"/>
      <c r="L7" s="10" t="s">
        <v>26</v>
      </c>
      <c r="M7" s="11">
        <v>5050909</v>
      </c>
      <c r="N7" s="12">
        <v>57</v>
      </c>
    </row>
    <row r="8" spans="2:14" ht="48" customHeight="1" x14ac:dyDescent="0.25">
      <c r="B8" s="56" t="s">
        <v>37</v>
      </c>
      <c r="C8" s="61"/>
      <c r="E8" s="32" t="s">
        <v>17</v>
      </c>
      <c r="F8" s="33">
        <v>205</v>
      </c>
      <c r="G8" s="34">
        <v>38</v>
      </c>
      <c r="H8" s="35">
        <v>0</v>
      </c>
      <c r="I8" s="36">
        <v>119</v>
      </c>
      <c r="J8" s="37"/>
      <c r="L8" s="10" t="s">
        <v>27</v>
      </c>
      <c r="M8" s="11">
        <v>5528189</v>
      </c>
      <c r="N8" s="12">
        <v>66</v>
      </c>
    </row>
    <row r="9" spans="2:14" ht="32.25" customHeight="1" x14ac:dyDescent="0.25">
      <c r="B9" s="12" t="s">
        <v>2</v>
      </c>
      <c r="C9" s="61">
        <f>'08'!C8+'09'!C8</f>
        <v>0</v>
      </c>
      <c r="E9" s="32" t="s">
        <v>18</v>
      </c>
      <c r="F9" s="33">
        <v>46</v>
      </c>
      <c r="G9" s="34">
        <v>7</v>
      </c>
      <c r="H9" s="35">
        <v>0</v>
      </c>
      <c r="I9" s="36">
        <v>39</v>
      </c>
      <c r="J9" s="37"/>
      <c r="L9" s="15" t="s">
        <v>28</v>
      </c>
      <c r="M9" s="16">
        <v>7359102</v>
      </c>
      <c r="N9" s="17">
        <v>96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62</v>
      </c>
      <c r="G10" s="34">
        <v>42</v>
      </c>
      <c r="H10" s="35">
        <v>0</v>
      </c>
      <c r="I10" s="36">
        <v>20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C3+'08'!C11</f>
        <v>200108000</v>
      </c>
      <c r="D11" s="41"/>
      <c r="E11" s="32" t="s">
        <v>21</v>
      </c>
      <c r="F11" s="33">
        <v>10</v>
      </c>
      <c r="G11" s="34">
        <v>4</v>
      </c>
      <c r="H11" s="35">
        <v>0</v>
      </c>
      <c r="I11" s="36">
        <v>5</v>
      </c>
      <c r="J11" s="37"/>
      <c r="L11" s="20" t="s">
        <v>33</v>
      </c>
      <c r="M11" s="16">
        <v>11</v>
      </c>
      <c r="N11" s="20"/>
    </row>
    <row r="12" spans="2:14" ht="32.25" customHeight="1" x14ac:dyDescent="0.25">
      <c r="B12" s="33" t="s">
        <v>5</v>
      </c>
      <c r="C12" s="58">
        <f>C11/C10</f>
        <v>0.35733571428571431</v>
      </c>
      <c r="E12" s="32" t="s">
        <v>22</v>
      </c>
      <c r="F12" s="33">
        <v>3</v>
      </c>
      <c r="G12" s="34">
        <v>2</v>
      </c>
      <c r="H12" s="35">
        <v>0</v>
      </c>
      <c r="I12" s="36">
        <v>1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271</v>
      </c>
      <c r="E13" s="26" t="s">
        <v>23</v>
      </c>
      <c r="F13" s="27"/>
      <c r="G13" s="28">
        <v>69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90">
        <v>84624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8</v>
      </c>
      <c r="N14" s="19"/>
    </row>
    <row r="15" spans="2:14" ht="32.25" customHeight="1" x14ac:dyDescent="0.25">
      <c r="B15" s="12" t="s">
        <v>8</v>
      </c>
      <c r="C15" s="92">
        <v>8.3999999999999995E-3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21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7" zoomScaleNormal="100"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73</v>
      </c>
    </row>
    <row r="3" spans="2:14" ht="63.75" thickBot="1" x14ac:dyDescent="0.3">
      <c r="B3" s="59" t="s">
        <v>1</v>
      </c>
      <c r="C3" s="57">
        <f>C4+C5+C6+C8</f>
        <v>33858000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33146000</v>
      </c>
      <c r="E4" s="42" t="s">
        <v>16</v>
      </c>
      <c r="F4" s="43">
        <v>537</v>
      </c>
      <c r="G4" s="44">
        <v>494</v>
      </c>
      <c r="H4" s="45">
        <v>43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712000</v>
      </c>
      <c r="E5" s="32" t="s">
        <v>15</v>
      </c>
      <c r="F5" s="33">
        <v>215</v>
      </c>
      <c r="G5" s="34">
        <v>203</v>
      </c>
      <c r="H5" s="35">
        <v>12</v>
      </c>
      <c r="I5" s="36">
        <v>0</v>
      </c>
      <c r="J5" s="37"/>
      <c r="L5" s="13" t="s">
        <v>24</v>
      </c>
      <c r="M5" s="21">
        <v>1120000</v>
      </c>
      <c r="N5" s="12">
        <v>23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43</v>
      </c>
      <c r="G6" s="34">
        <v>17</v>
      </c>
      <c r="H6" s="35">
        <v>1</v>
      </c>
      <c r="I6" s="36">
        <v>23</v>
      </c>
      <c r="J6" s="37"/>
      <c r="L6" s="14" t="s">
        <v>25</v>
      </c>
      <c r="M6" s="11">
        <v>6542382</v>
      </c>
      <c r="N6" s="12">
        <v>90</v>
      </c>
    </row>
    <row r="7" spans="2:14" ht="32.25" customHeight="1" x14ac:dyDescent="0.25">
      <c r="B7" s="12" t="s">
        <v>38</v>
      </c>
      <c r="C7" s="61"/>
      <c r="E7" s="32" t="s">
        <v>41</v>
      </c>
      <c r="F7" s="33">
        <v>14</v>
      </c>
      <c r="G7" s="34">
        <v>9</v>
      </c>
      <c r="H7" s="35">
        <v>0</v>
      </c>
      <c r="I7" s="36">
        <v>5</v>
      </c>
      <c r="J7" s="37"/>
      <c r="L7" s="10" t="s">
        <v>26</v>
      </c>
      <c r="M7" s="11">
        <v>6041818</v>
      </c>
      <c r="N7" s="12">
        <v>85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188</v>
      </c>
      <c r="G8" s="34">
        <v>75</v>
      </c>
      <c r="H8" s="35">
        <v>0</v>
      </c>
      <c r="I8" s="36">
        <v>45</v>
      </c>
      <c r="J8" s="37"/>
      <c r="L8" s="10" t="s">
        <v>27</v>
      </c>
      <c r="M8" s="11">
        <v>9393643</v>
      </c>
      <c r="N8" s="12">
        <v>115</v>
      </c>
    </row>
    <row r="9" spans="2:14" ht="32.25" customHeight="1" x14ac:dyDescent="0.25">
      <c r="B9" s="12" t="s">
        <v>2</v>
      </c>
      <c r="C9" s="61">
        <f>'09'!C8+'10'!C8</f>
        <v>0</v>
      </c>
      <c r="E9" s="32" t="s">
        <v>18</v>
      </c>
      <c r="F9" s="33">
        <v>39</v>
      </c>
      <c r="G9" s="34">
        <v>20</v>
      </c>
      <c r="H9" s="35">
        <v>0</v>
      </c>
      <c r="I9" s="36">
        <v>19</v>
      </c>
      <c r="J9" s="37"/>
      <c r="L9" s="15" t="s">
        <v>28</v>
      </c>
      <c r="M9" s="16">
        <v>7678186</v>
      </c>
      <c r="N9" s="17">
        <v>96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73</v>
      </c>
      <c r="G10" s="34">
        <v>46</v>
      </c>
      <c r="H10" s="35">
        <v>0</v>
      </c>
      <c r="I10" s="36">
        <v>27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C3+'09'!C11</f>
        <v>233966000</v>
      </c>
      <c r="D11" s="41"/>
      <c r="E11" s="32" t="s">
        <v>21</v>
      </c>
      <c r="F11" s="33">
        <v>11</v>
      </c>
      <c r="G11" s="34">
        <v>7</v>
      </c>
      <c r="H11" s="35">
        <v>1</v>
      </c>
      <c r="I11" s="36">
        <v>3</v>
      </c>
      <c r="J11" s="37"/>
      <c r="L11" s="20" t="s">
        <v>33</v>
      </c>
      <c r="M11" s="21">
        <v>16</v>
      </c>
      <c r="N11" s="20"/>
    </row>
    <row r="12" spans="2:14" ht="32.25" customHeight="1" x14ac:dyDescent="0.25">
      <c r="B12" s="33" t="s">
        <v>5</v>
      </c>
      <c r="C12" s="58">
        <f>C11/C10</f>
        <v>0.41779642857142857</v>
      </c>
      <c r="E12" s="32" t="s">
        <v>22</v>
      </c>
      <c r="F12" s="33">
        <v>5</v>
      </c>
      <c r="G12" s="34">
        <v>1</v>
      </c>
      <c r="H12" s="35">
        <v>0</v>
      </c>
      <c r="I12" s="36">
        <v>4</v>
      </c>
      <c r="J12" s="37"/>
      <c r="L12" s="17" t="s">
        <v>34</v>
      </c>
      <c r="M12" s="16">
        <v>4</v>
      </c>
      <c r="N12" s="17"/>
    </row>
    <row r="13" spans="2:14" ht="32.25" customHeight="1" x14ac:dyDescent="0.25">
      <c r="B13" s="12" t="s">
        <v>6</v>
      </c>
      <c r="C13" s="12">
        <v>409</v>
      </c>
      <c r="E13" s="26" t="s">
        <v>23</v>
      </c>
      <c r="F13" s="27"/>
      <c r="G13" s="28">
        <v>198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82782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23</v>
      </c>
      <c r="N14" s="19"/>
    </row>
    <row r="15" spans="2:14" ht="32.25" customHeight="1" x14ac:dyDescent="0.25">
      <c r="B15" s="12" t="s">
        <v>8</v>
      </c>
      <c r="C15" s="92">
        <v>1.0200000000000001E-2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29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topLeftCell="A7" zoomScaleNormal="100"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74</v>
      </c>
    </row>
    <row r="3" spans="2:14" ht="63.75" thickBot="1" x14ac:dyDescent="0.3">
      <c r="B3" s="59" t="s">
        <v>1</v>
      </c>
      <c r="C3" s="65">
        <f>C4+C5+C6+C8</f>
        <v>12542000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>
        <v>12386000</v>
      </c>
      <c r="E4" s="42" t="s">
        <v>16</v>
      </c>
      <c r="F4" s="43">
        <v>211</v>
      </c>
      <c r="G4" s="44">
        <v>171</v>
      </c>
      <c r="H4" s="45">
        <v>40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>
        <v>156000</v>
      </c>
      <c r="E5" s="32" t="s">
        <v>15</v>
      </c>
      <c r="F5" s="33">
        <v>84</v>
      </c>
      <c r="G5" s="34">
        <v>65</v>
      </c>
      <c r="H5" s="35">
        <v>19</v>
      </c>
      <c r="I5" s="36">
        <v>0</v>
      </c>
      <c r="J5" s="37"/>
      <c r="L5" s="13" t="s">
        <v>24</v>
      </c>
      <c r="M5" s="11">
        <v>538182</v>
      </c>
      <c r="N5" s="12">
        <v>5</v>
      </c>
    </row>
    <row r="6" spans="2:14" ht="32.25" customHeight="1" x14ac:dyDescent="0.25">
      <c r="B6" s="12" t="s">
        <v>36</v>
      </c>
      <c r="C6" s="62"/>
      <c r="E6" s="32" t="s">
        <v>19</v>
      </c>
      <c r="F6" s="33">
        <v>23</v>
      </c>
      <c r="G6" s="34">
        <v>13</v>
      </c>
      <c r="H6" s="35">
        <v>2</v>
      </c>
      <c r="I6" s="36">
        <v>1</v>
      </c>
      <c r="J6" s="37"/>
      <c r="L6" s="14" t="s">
        <v>25</v>
      </c>
      <c r="M6" s="11">
        <v>2526368</v>
      </c>
      <c r="N6" s="12">
        <v>34</v>
      </c>
    </row>
    <row r="7" spans="2:14" ht="32.25" customHeight="1" x14ac:dyDescent="0.25">
      <c r="B7" s="12" t="s">
        <v>38</v>
      </c>
      <c r="C7" s="62">
        <f>C6+'10'!C7</f>
        <v>0</v>
      </c>
      <c r="E7" s="32" t="s">
        <v>41</v>
      </c>
      <c r="F7" s="33">
        <v>25</v>
      </c>
      <c r="G7" s="34">
        <v>2</v>
      </c>
      <c r="H7" s="35">
        <v>0</v>
      </c>
      <c r="I7" s="36">
        <v>23</v>
      </c>
      <c r="J7" s="37"/>
      <c r="L7" s="10" t="s">
        <v>26</v>
      </c>
      <c r="M7" s="11">
        <v>1593642</v>
      </c>
      <c r="N7" s="12">
        <v>24</v>
      </c>
    </row>
    <row r="8" spans="2:14" ht="32.25" customHeight="1" x14ac:dyDescent="0.25">
      <c r="B8" s="56" t="s">
        <v>37</v>
      </c>
      <c r="C8" s="62"/>
      <c r="E8" s="32" t="s">
        <v>17</v>
      </c>
      <c r="F8" s="33">
        <v>73</v>
      </c>
      <c r="G8" s="34">
        <v>16</v>
      </c>
      <c r="H8" s="35">
        <v>0</v>
      </c>
      <c r="I8" s="36">
        <v>33</v>
      </c>
      <c r="J8" s="37"/>
      <c r="L8" s="10" t="s">
        <v>27</v>
      </c>
      <c r="M8" s="11">
        <v>2830001</v>
      </c>
      <c r="N8" s="12">
        <v>41</v>
      </c>
    </row>
    <row r="9" spans="2:14" ht="32.25" customHeight="1" x14ac:dyDescent="0.25">
      <c r="B9" s="12" t="s">
        <v>2</v>
      </c>
      <c r="C9" s="62">
        <f>C8+'10'!C9</f>
        <v>0</v>
      </c>
      <c r="E9" s="32" t="s">
        <v>18</v>
      </c>
      <c r="F9" s="33">
        <v>19</v>
      </c>
      <c r="G9" s="34">
        <v>10</v>
      </c>
      <c r="H9" s="35">
        <v>0</v>
      </c>
      <c r="I9" s="36">
        <v>9</v>
      </c>
      <c r="J9" s="37"/>
      <c r="L9" s="15" t="s">
        <v>28</v>
      </c>
      <c r="M9" s="16">
        <v>3913640</v>
      </c>
      <c r="N9" s="17">
        <v>47</v>
      </c>
    </row>
    <row r="10" spans="2:14" ht="32.25" customHeight="1" x14ac:dyDescent="0.25">
      <c r="B10" s="12" t="s">
        <v>3</v>
      </c>
      <c r="C10" s="62">
        <v>560000000</v>
      </c>
      <c r="D10" s="40"/>
      <c r="E10" s="32" t="s">
        <v>20</v>
      </c>
      <c r="F10" s="33">
        <v>52</v>
      </c>
      <c r="G10" s="34">
        <v>18</v>
      </c>
      <c r="H10" s="35">
        <v>0</v>
      </c>
      <c r="I10" s="36">
        <v>34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62">
        <f>'11'!C3+'10'!C11</f>
        <v>246508000</v>
      </c>
      <c r="D11" s="41"/>
      <c r="E11" s="32" t="s">
        <v>21</v>
      </c>
      <c r="F11" s="33">
        <v>9</v>
      </c>
      <c r="G11" s="34">
        <v>2</v>
      </c>
      <c r="H11" s="35">
        <v>0</v>
      </c>
      <c r="I11" s="36">
        <v>7</v>
      </c>
      <c r="J11" s="37"/>
      <c r="L11" s="20" t="s">
        <v>33</v>
      </c>
      <c r="M11" s="21">
        <v>8</v>
      </c>
      <c r="N11" s="20"/>
    </row>
    <row r="12" spans="2:14" ht="32.25" customHeight="1" x14ac:dyDescent="0.25">
      <c r="B12" s="33" t="s">
        <v>5</v>
      </c>
      <c r="C12" s="58">
        <f>C11/C10</f>
        <v>0.44019285714285716</v>
      </c>
      <c r="E12" s="32" t="s">
        <v>22</v>
      </c>
      <c r="F12" s="33">
        <v>4</v>
      </c>
      <c r="G12" s="34">
        <v>2</v>
      </c>
      <c r="H12" s="35">
        <v>0</v>
      </c>
      <c r="I12" s="36">
        <v>2</v>
      </c>
      <c r="J12" s="37"/>
      <c r="L12" s="17" t="s">
        <v>34</v>
      </c>
      <c r="M12" s="16">
        <v>0</v>
      </c>
      <c r="N12" s="17"/>
    </row>
    <row r="13" spans="2:14" ht="32.25" customHeight="1" x14ac:dyDescent="0.25">
      <c r="B13" s="12" t="s">
        <v>6</v>
      </c>
      <c r="C13" s="12">
        <v>151</v>
      </c>
      <c r="E13" s="26" t="s">
        <v>23</v>
      </c>
      <c r="F13" s="27"/>
      <c r="G13" s="28">
        <v>51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83060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3</v>
      </c>
      <c r="N14" s="19"/>
    </row>
    <row r="15" spans="2:14" ht="32.25" customHeight="1" x14ac:dyDescent="0.25">
      <c r="B15" s="12" t="s">
        <v>8</v>
      </c>
      <c r="C15" s="92">
        <v>3.3999999999999998E-3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5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Q7" sqref="Q7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8.2851562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45</v>
      </c>
    </row>
    <row r="3" spans="2:14" ht="63.75" thickBot="1" x14ac:dyDescent="0.3">
      <c r="B3" s="59" t="s">
        <v>1</v>
      </c>
      <c r="C3" s="57">
        <v>27180000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26810000</v>
      </c>
      <c r="E4" s="42" t="s">
        <v>16</v>
      </c>
      <c r="F4" s="43">
        <v>422</v>
      </c>
      <c r="G4" s="44">
        <v>371</v>
      </c>
      <c r="H4" s="45">
        <v>34</v>
      </c>
      <c r="I4" s="46">
        <v>1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370000</v>
      </c>
      <c r="E5" s="32" t="s">
        <v>15</v>
      </c>
      <c r="F5" s="33">
        <v>208</v>
      </c>
      <c r="G5" s="34">
        <v>176</v>
      </c>
      <c r="H5" s="35">
        <v>28</v>
      </c>
      <c r="I5" s="36">
        <v>4</v>
      </c>
      <c r="J5" s="37"/>
      <c r="L5" s="13" t="s">
        <v>24</v>
      </c>
      <c r="M5" s="21">
        <v>409091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63</v>
      </c>
      <c r="G6" s="34">
        <v>24</v>
      </c>
      <c r="H6" s="35">
        <v>2</v>
      </c>
      <c r="I6" s="36">
        <v>24</v>
      </c>
      <c r="J6" s="37"/>
      <c r="L6" s="14" t="s">
        <v>25</v>
      </c>
      <c r="M6" s="11">
        <v>6124548</v>
      </c>
      <c r="N6" s="12"/>
    </row>
    <row r="7" spans="2:14" ht="32.25" customHeight="1" x14ac:dyDescent="0.25">
      <c r="B7" s="12" t="s">
        <v>38</v>
      </c>
      <c r="C7" s="61">
        <f>'11'!C6+'12'!C6</f>
        <v>0</v>
      </c>
      <c r="E7" s="32" t="s">
        <v>41</v>
      </c>
      <c r="F7" s="33">
        <v>22</v>
      </c>
      <c r="G7" s="34">
        <v>6</v>
      </c>
      <c r="H7" s="35">
        <v>0</v>
      </c>
      <c r="I7" s="36">
        <v>16</v>
      </c>
      <c r="J7" s="37"/>
      <c r="L7" s="10" t="s">
        <v>26</v>
      </c>
      <c r="M7" s="11">
        <v>5816367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232</v>
      </c>
      <c r="G8" s="34">
        <v>80</v>
      </c>
      <c r="H8" s="35">
        <v>0</v>
      </c>
      <c r="I8" s="36">
        <v>94</v>
      </c>
      <c r="J8" s="37"/>
      <c r="L8" s="10" t="s">
        <v>27</v>
      </c>
      <c r="M8" s="11">
        <v>5721821</v>
      </c>
      <c r="N8" s="12"/>
    </row>
    <row r="9" spans="2:14" ht="32.25" customHeight="1" x14ac:dyDescent="0.25">
      <c r="B9" s="12" t="s">
        <v>2</v>
      </c>
      <c r="C9" s="61">
        <f>'11'!C8+'12'!C8</f>
        <v>0</v>
      </c>
      <c r="E9" s="32" t="s">
        <v>18</v>
      </c>
      <c r="F9" s="33">
        <v>2</v>
      </c>
      <c r="G9" s="34">
        <v>2</v>
      </c>
      <c r="H9" s="35">
        <v>0</v>
      </c>
      <c r="I9" s="36">
        <v>0</v>
      </c>
      <c r="J9" s="37"/>
      <c r="L9" s="15" t="s">
        <v>28</v>
      </c>
      <c r="M9" s="16">
        <v>6632009</v>
      </c>
      <c r="N9" s="17"/>
    </row>
    <row r="10" spans="2:14" ht="32.25" customHeight="1" x14ac:dyDescent="0.25">
      <c r="B10" s="12" t="s">
        <v>3</v>
      </c>
      <c r="C10" s="25">
        <v>171000000</v>
      </c>
      <c r="D10" s="40"/>
      <c r="E10" s="32" t="s">
        <v>20</v>
      </c>
      <c r="F10" s="33">
        <v>80</v>
      </c>
      <c r="G10" s="34">
        <v>48</v>
      </c>
      <c r="H10" s="35">
        <v>1</v>
      </c>
      <c r="I10" s="36">
        <v>31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C3+'11'!C11</f>
        <v>273688000</v>
      </c>
      <c r="D11" s="41"/>
      <c r="E11" s="32" t="s">
        <v>21</v>
      </c>
      <c r="F11" s="33">
        <v>17</v>
      </c>
      <c r="G11" s="34">
        <v>8</v>
      </c>
      <c r="H11" s="35">
        <v>0</v>
      </c>
      <c r="I11" s="36">
        <v>9</v>
      </c>
      <c r="J11" s="37"/>
      <c r="L11" s="20" t="s">
        <v>33</v>
      </c>
      <c r="M11" s="21">
        <v>15</v>
      </c>
      <c r="N11" s="20"/>
    </row>
    <row r="12" spans="2:14" ht="32.25" customHeight="1" x14ac:dyDescent="0.25">
      <c r="B12" s="33" t="s">
        <v>5</v>
      </c>
      <c r="C12" s="58">
        <f>C11/C10</f>
        <v>1.6005146198830409</v>
      </c>
      <c r="E12" s="32" t="s">
        <v>22</v>
      </c>
      <c r="F12" s="33">
        <v>5</v>
      </c>
      <c r="G12" s="34">
        <v>4</v>
      </c>
      <c r="H12" s="35">
        <v>0</v>
      </c>
      <c r="I12" s="36">
        <v>1</v>
      </c>
      <c r="J12" s="37"/>
      <c r="L12" s="17" t="s">
        <v>34</v>
      </c>
      <c r="M12" s="16">
        <v>7</v>
      </c>
      <c r="N12" s="17"/>
    </row>
    <row r="13" spans="2:14" ht="32.25" customHeight="1" x14ac:dyDescent="0.25">
      <c r="B13" s="12" t="s">
        <v>6</v>
      </c>
      <c r="C13" s="12">
        <v>356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76348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11</v>
      </c>
      <c r="N14" s="19"/>
    </row>
    <row r="15" spans="2:14" ht="32.25" customHeight="1" x14ac:dyDescent="0.25">
      <c r="B15" s="12" t="s">
        <v>8</v>
      </c>
      <c r="C15" s="92">
        <v>1.54E-2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20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46</v>
      </c>
    </row>
    <row r="3" spans="2:14" ht="63.75" thickBot="1" x14ac:dyDescent="0.3">
      <c r="B3" s="59" t="s">
        <v>1</v>
      </c>
      <c r="C3" s="57">
        <v>30732000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28642000</v>
      </c>
      <c r="E4" s="42" t="s">
        <v>16</v>
      </c>
      <c r="F4" s="43">
        <v>565</v>
      </c>
      <c r="G4" s="44">
        <v>521</v>
      </c>
      <c r="H4" s="45">
        <v>30</v>
      </c>
      <c r="I4" s="46">
        <v>13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2090000</v>
      </c>
      <c r="E5" s="32" t="s">
        <v>15</v>
      </c>
      <c r="F5" s="33">
        <v>252</v>
      </c>
      <c r="G5" s="34">
        <v>239</v>
      </c>
      <c r="H5" s="35">
        <v>13</v>
      </c>
      <c r="I5" s="36">
        <v>0</v>
      </c>
      <c r="J5" s="37"/>
      <c r="L5" s="13" t="s">
        <v>24</v>
      </c>
      <c r="M5" s="11">
        <v>1196366</v>
      </c>
      <c r="N5" s="12">
        <v>19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36</v>
      </c>
      <c r="G6" s="34">
        <v>25</v>
      </c>
      <c r="H6" s="35">
        <v>1</v>
      </c>
      <c r="I6" s="36">
        <v>7</v>
      </c>
      <c r="J6" s="37"/>
      <c r="L6" s="14" t="s">
        <v>25</v>
      </c>
      <c r="M6" s="11">
        <v>7953632</v>
      </c>
      <c r="N6" s="12">
        <v>113</v>
      </c>
    </row>
    <row r="7" spans="2:14" ht="32.25" customHeight="1" x14ac:dyDescent="0.25">
      <c r="B7" s="12" t="s">
        <v>38</v>
      </c>
      <c r="C7" s="61">
        <f>'12'!C6+'13'!C6</f>
        <v>0</v>
      </c>
      <c r="E7" s="32" t="s">
        <v>41</v>
      </c>
      <c r="F7" s="33">
        <v>16</v>
      </c>
      <c r="G7" s="34">
        <v>9</v>
      </c>
      <c r="H7" s="35">
        <v>0</v>
      </c>
      <c r="I7" s="36">
        <v>7</v>
      </c>
      <c r="J7" s="37"/>
      <c r="L7" s="10" t="s">
        <v>26</v>
      </c>
      <c r="M7" s="11">
        <v>8022746</v>
      </c>
      <c r="N7" s="12">
        <v>101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136</v>
      </c>
      <c r="G8" s="34">
        <v>68</v>
      </c>
      <c r="H8" s="35">
        <v>0</v>
      </c>
      <c r="I8" s="36">
        <v>30</v>
      </c>
      <c r="J8" s="37"/>
      <c r="L8" s="10" t="s">
        <v>27</v>
      </c>
      <c r="M8" s="11">
        <v>6821823</v>
      </c>
      <c r="N8" s="12">
        <v>95</v>
      </c>
    </row>
    <row r="9" spans="2:14" ht="32.25" customHeight="1" x14ac:dyDescent="0.25">
      <c r="B9" s="12" t="s">
        <v>2</v>
      </c>
      <c r="C9" s="61">
        <f>'12'!C8+'13'!C8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3943640</v>
      </c>
      <c r="N9" s="17">
        <v>52</v>
      </c>
    </row>
    <row r="10" spans="2:14" ht="32.25" customHeight="1" x14ac:dyDescent="0.25">
      <c r="B10" s="12" t="s">
        <v>3</v>
      </c>
      <c r="C10" s="25">
        <v>238000000</v>
      </c>
      <c r="D10" s="40"/>
      <c r="E10" s="32" t="s">
        <v>20</v>
      </c>
      <c r="F10" s="33">
        <v>84</v>
      </c>
      <c r="G10" s="34">
        <v>54</v>
      </c>
      <c r="H10" s="35">
        <v>0</v>
      </c>
      <c r="I10" s="36">
        <v>30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C3+'12'!C11</f>
        <v>304420000</v>
      </c>
      <c r="D11" s="41"/>
      <c r="E11" s="32" t="s">
        <v>21</v>
      </c>
      <c r="F11" s="33">
        <v>22</v>
      </c>
      <c r="G11" s="34">
        <v>10</v>
      </c>
      <c r="H11" s="35">
        <v>0</v>
      </c>
      <c r="I11" s="36">
        <v>12</v>
      </c>
      <c r="J11" s="37"/>
      <c r="L11" s="20" t="s">
        <v>33</v>
      </c>
      <c r="M11" s="94">
        <v>11</v>
      </c>
      <c r="N11" s="20"/>
    </row>
    <row r="12" spans="2:14" ht="32.25" customHeight="1" x14ac:dyDescent="0.25">
      <c r="B12" s="33" t="s">
        <v>5</v>
      </c>
      <c r="C12" s="58">
        <f>C11/C10</f>
        <v>1.2790756302521009</v>
      </c>
      <c r="E12" s="32" t="s">
        <v>22</v>
      </c>
      <c r="F12" s="33">
        <v>6</v>
      </c>
      <c r="G12" s="34">
        <v>2</v>
      </c>
      <c r="H12" s="35">
        <v>0</v>
      </c>
      <c r="I12" s="36">
        <v>4</v>
      </c>
      <c r="J12" s="37"/>
      <c r="L12" s="17" t="s">
        <v>34</v>
      </c>
      <c r="M12" s="94">
        <v>1</v>
      </c>
      <c r="N12" s="17"/>
    </row>
    <row r="13" spans="2:14" ht="32.25" customHeight="1" x14ac:dyDescent="0.25">
      <c r="B13" s="12" t="s">
        <v>6</v>
      </c>
      <c r="C13" s="12">
        <v>380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80874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13</v>
      </c>
      <c r="N14" s="19"/>
    </row>
    <row r="15" spans="2:14" ht="32.25" customHeight="1" x14ac:dyDescent="0.25">
      <c r="B15" s="12" t="s">
        <v>8</v>
      </c>
      <c r="C15" s="92">
        <v>1.29E-2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27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47</v>
      </c>
    </row>
    <row r="3" spans="2:14" ht="63.75" thickBot="1" x14ac:dyDescent="0.3">
      <c r="B3" s="59" t="s">
        <v>1</v>
      </c>
      <c r="C3" s="57">
        <f>C4+C5+C6+C8</f>
        <v>12517000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12170000</v>
      </c>
      <c r="E4" s="42" t="s">
        <v>16</v>
      </c>
      <c r="F4" s="43">
        <v>219</v>
      </c>
      <c r="G4" s="44">
        <v>196</v>
      </c>
      <c r="H4" s="45">
        <v>23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347000</v>
      </c>
      <c r="E5" s="32" t="s">
        <v>15</v>
      </c>
      <c r="F5" s="33">
        <v>135</v>
      </c>
      <c r="G5" s="34">
        <v>81</v>
      </c>
      <c r="H5" s="35">
        <v>45</v>
      </c>
      <c r="I5" s="36">
        <v>9</v>
      </c>
      <c r="J5" s="37"/>
      <c r="L5" s="13" t="s">
        <v>24</v>
      </c>
      <c r="M5" s="11">
        <v>91818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19</v>
      </c>
      <c r="H6" s="35">
        <v>0</v>
      </c>
      <c r="I6" s="36">
        <v>18</v>
      </c>
      <c r="J6" s="37"/>
      <c r="L6" s="14" t="s">
        <v>25</v>
      </c>
      <c r="M6" s="11">
        <v>1823640</v>
      </c>
      <c r="N6" s="12">
        <v>31</v>
      </c>
    </row>
    <row r="7" spans="2:14" ht="32.25" customHeight="1" x14ac:dyDescent="0.25">
      <c r="B7" s="12" t="s">
        <v>38</v>
      </c>
      <c r="C7" s="61">
        <f>'14'!C6+'13'!C6</f>
        <v>0</v>
      </c>
      <c r="E7" s="32" t="s">
        <v>41</v>
      </c>
      <c r="F7" s="33">
        <v>0</v>
      </c>
      <c r="G7" s="34">
        <v>5</v>
      </c>
      <c r="H7" s="35">
        <v>0</v>
      </c>
      <c r="I7" s="36">
        <v>2</v>
      </c>
      <c r="J7" s="37"/>
      <c r="L7" s="10" t="s">
        <v>26</v>
      </c>
      <c r="M7" s="11">
        <v>2134548</v>
      </c>
      <c r="N7" s="12">
        <v>33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58</v>
      </c>
      <c r="G8" s="34">
        <v>13</v>
      </c>
      <c r="H8" s="35">
        <v>0</v>
      </c>
      <c r="I8" s="36">
        <v>20</v>
      </c>
      <c r="J8" s="37"/>
      <c r="L8" s="10" t="s">
        <v>27</v>
      </c>
      <c r="M8" s="11">
        <v>2994367</v>
      </c>
      <c r="N8" s="12">
        <v>36</v>
      </c>
    </row>
    <row r="9" spans="2:14" ht="32.25" customHeight="1" x14ac:dyDescent="0.25">
      <c r="B9" s="12" t="s">
        <v>2</v>
      </c>
      <c r="C9" s="61">
        <f>'14'!C8+'13'!C8</f>
        <v>0</v>
      </c>
      <c r="E9" s="32" t="s">
        <v>18</v>
      </c>
      <c r="F9" s="33">
        <v>16</v>
      </c>
      <c r="G9" s="34">
        <v>0</v>
      </c>
      <c r="H9" s="35">
        <v>0</v>
      </c>
      <c r="I9" s="36">
        <v>16</v>
      </c>
      <c r="J9" s="37"/>
      <c r="L9" s="15" t="s">
        <v>28</v>
      </c>
      <c r="M9" s="16">
        <v>4331820</v>
      </c>
      <c r="N9" s="17">
        <v>57</v>
      </c>
    </row>
    <row r="10" spans="2:14" ht="32.25" customHeight="1" x14ac:dyDescent="0.25">
      <c r="B10" s="12" t="s">
        <v>3</v>
      </c>
      <c r="C10" s="25">
        <v>252000000</v>
      </c>
      <c r="D10" s="40"/>
      <c r="E10" s="32" t="s">
        <v>20</v>
      </c>
      <c r="F10" s="33">
        <v>59</v>
      </c>
      <c r="G10" s="34">
        <v>20</v>
      </c>
      <c r="H10" s="35">
        <v>0</v>
      </c>
      <c r="I10" s="36">
        <v>39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C3+'13'!C11</f>
        <v>316937000</v>
      </c>
      <c r="D11" s="41"/>
      <c r="E11" s="32" t="s">
        <v>21</v>
      </c>
      <c r="F11" s="33">
        <v>3</v>
      </c>
      <c r="G11" s="34">
        <v>6</v>
      </c>
      <c r="H11" s="35">
        <v>0</v>
      </c>
      <c r="I11" s="36">
        <v>9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1.257686507936508</v>
      </c>
      <c r="E12" s="32" t="s">
        <v>22</v>
      </c>
      <c r="F12" s="33">
        <v>0</v>
      </c>
      <c r="G12" s="34">
        <v>1</v>
      </c>
      <c r="H12" s="35">
        <v>0</v>
      </c>
      <c r="I12" s="36">
        <v>3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159</v>
      </c>
      <c r="E13" s="26" t="s">
        <v>23</v>
      </c>
      <c r="F13" s="27"/>
      <c r="G13" s="28">
        <v>46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78723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7.7999999999999996E-3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4.570312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48</v>
      </c>
    </row>
    <row r="3" spans="2:14" ht="63.75" thickBot="1" x14ac:dyDescent="0.3">
      <c r="B3" s="59" t="s">
        <v>1</v>
      </c>
      <c r="C3" s="57">
        <f>C4+C5+C6+C8</f>
        <v>12812000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11692000</v>
      </c>
      <c r="E4" s="42" t="s">
        <v>16</v>
      </c>
      <c r="F4" s="43">
        <v>254</v>
      </c>
      <c r="G4" s="44">
        <v>219</v>
      </c>
      <c r="H4" s="45">
        <v>35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1120000</v>
      </c>
      <c r="E5" s="32" t="s">
        <v>15</v>
      </c>
      <c r="F5" s="33">
        <v>123</v>
      </c>
      <c r="G5" s="34">
        <v>106</v>
      </c>
      <c r="H5" s="35">
        <v>17</v>
      </c>
      <c r="I5" s="36">
        <v>0</v>
      </c>
      <c r="J5" s="37"/>
      <c r="L5" s="13" t="s">
        <v>24</v>
      </c>
      <c r="M5" s="11">
        <v>353637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30</v>
      </c>
      <c r="G6" s="34">
        <v>15</v>
      </c>
      <c r="H6" s="35">
        <v>0</v>
      </c>
      <c r="I6" s="36">
        <v>9</v>
      </c>
      <c r="J6" s="37"/>
      <c r="L6" s="14" t="s">
        <v>25</v>
      </c>
      <c r="M6" s="11">
        <v>3039097</v>
      </c>
      <c r="N6" s="12"/>
    </row>
    <row r="7" spans="2:14" ht="32.25" customHeight="1" x14ac:dyDescent="0.25">
      <c r="B7" s="12" t="s">
        <v>38</v>
      </c>
      <c r="C7" s="61">
        <f>'14'!C6+'15'!C6</f>
        <v>0</v>
      </c>
      <c r="E7" s="32" t="s">
        <v>41</v>
      </c>
      <c r="F7" s="33">
        <v>22</v>
      </c>
      <c r="G7" s="34">
        <v>2</v>
      </c>
      <c r="H7" s="35">
        <v>0</v>
      </c>
      <c r="I7" s="36">
        <v>20</v>
      </c>
      <c r="J7" s="37"/>
      <c r="L7" s="10" t="s">
        <v>26</v>
      </c>
      <c r="M7" s="11">
        <v>2689096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69</v>
      </c>
      <c r="G8" s="34">
        <v>14</v>
      </c>
      <c r="H8" s="35">
        <v>0</v>
      </c>
      <c r="I8" s="36">
        <v>20</v>
      </c>
      <c r="J8" s="37"/>
      <c r="L8" s="10" t="s">
        <v>27</v>
      </c>
      <c r="M8" s="11">
        <v>2724544</v>
      </c>
      <c r="N8" s="12"/>
    </row>
    <row r="9" spans="2:14" ht="32.25" customHeight="1" x14ac:dyDescent="0.25">
      <c r="B9" s="12" t="s">
        <v>2</v>
      </c>
      <c r="C9" s="61">
        <f>'14'!C8+'15'!C8</f>
        <v>0</v>
      </c>
      <c r="E9" s="32" t="s">
        <v>18</v>
      </c>
      <c r="F9" s="33">
        <v>16</v>
      </c>
      <c r="G9" s="34">
        <v>8</v>
      </c>
      <c r="H9" s="35">
        <v>0</v>
      </c>
      <c r="I9" s="36">
        <v>8</v>
      </c>
      <c r="J9" s="37"/>
      <c r="L9" s="15" t="s">
        <v>28</v>
      </c>
      <c r="M9" s="16">
        <v>2840910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48</v>
      </c>
      <c r="G10" s="34">
        <v>39</v>
      </c>
      <c r="H10" s="35">
        <v>0</v>
      </c>
      <c r="I10" s="36">
        <v>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C3+'14'!C11</f>
        <v>329749000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10</v>
      </c>
      <c r="N11" s="20"/>
    </row>
    <row r="12" spans="2:14" ht="32.25" customHeight="1" x14ac:dyDescent="0.25">
      <c r="B12" s="33" t="s">
        <v>5</v>
      </c>
      <c r="C12" s="58">
        <f>C11/C10</f>
        <v>0.59954363636363639</v>
      </c>
      <c r="E12" s="32" t="s">
        <v>22</v>
      </c>
      <c r="F12" s="33">
        <v>3</v>
      </c>
      <c r="G12" s="34">
        <v>0</v>
      </c>
      <c r="H12" s="35">
        <v>0</v>
      </c>
      <c r="I12" s="36">
        <v>3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156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82128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1.54E-2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C5" sqref="C5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15085000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15085000</v>
      </c>
      <c r="E4" s="42" t="s">
        <v>16</v>
      </c>
      <c r="F4" s="43">
        <v>241</v>
      </c>
      <c r="G4" s="44">
        <v>214</v>
      </c>
      <c r="H4" s="45">
        <v>27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133</v>
      </c>
      <c r="G5" s="34">
        <v>112</v>
      </c>
      <c r="H5" s="35">
        <v>21</v>
      </c>
      <c r="I5" s="36">
        <v>0</v>
      </c>
      <c r="J5" s="37"/>
      <c r="L5" s="13" t="s">
        <v>24</v>
      </c>
      <c r="M5" s="11">
        <v>905454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21</v>
      </c>
      <c r="G6" s="34">
        <v>13</v>
      </c>
      <c r="H6" s="35">
        <v>0</v>
      </c>
      <c r="I6" s="36">
        <v>5</v>
      </c>
      <c r="J6" s="37"/>
      <c r="L6" s="14" t="s">
        <v>25</v>
      </c>
      <c r="M6" s="11">
        <v>3190009</v>
      </c>
      <c r="N6" s="12"/>
    </row>
    <row r="7" spans="2:14" ht="32.25" customHeight="1" x14ac:dyDescent="0.25">
      <c r="B7" s="12" t="s">
        <v>38</v>
      </c>
      <c r="C7" s="61">
        <f>'15'!C6+'16'!C6</f>
        <v>0</v>
      </c>
      <c r="E7" s="32" t="s">
        <v>41</v>
      </c>
      <c r="F7" s="33">
        <v>20</v>
      </c>
      <c r="G7" s="34">
        <v>7</v>
      </c>
      <c r="H7" s="35">
        <v>0</v>
      </c>
      <c r="I7" s="36">
        <v>13</v>
      </c>
      <c r="J7" s="37"/>
      <c r="L7" s="10" t="s">
        <v>26</v>
      </c>
      <c r="M7" s="11">
        <v>2453635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62</v>
      </c>
      <c r="G8" s="34">
        <v>19</v>
      </c>
      <c r="H8" s="35">
        <v>0</v>
      </c>
      <c r="I8" s="36">
        <v>18</v>
      </c>
      <c r="J8" s="37"/>
      <c r="L8" s="10" t="s">
        <v>27</v>
      </c>
      <c r="M8" s="11">
        <v>3503637</v>
      </c>
      <c r="N8" s="12"/>
    </row>
    <row r="9" spans="2:14" ht="32.25" customHeight="1" x14ac:dyDescent="0.25">
      <c r="B9" s="12" t="s">
        <v>2</v>
      </c>
      <c r="C9" s="61">
        <f>'15'!C8+'16'!C8</f>
        <v>0</v>
      </c>
      <c r="E9" s="32" t="s">
        <v>18</v>
      </c>
      <c r="F9" s="33">
        <v>8</v>
      </c>
      <c r="G9" s="34">
        <v>3</v>
      </c>
      <c r="H9" s="35">
        <v>0</v>
      </c>
      <c r="I9" s="36">
        <v>5</v>
      </c>
      <c r="J9" s="37"/>
      <c r="L9" s="15" t="s">
        <v>28</v>
      </c>
      <c r="M9" s="16">
        <v>3660913</v>
      </c>
      <c r="N9" s="17"/>
    </row>
    <row r="10" spans="2:14" ht="32.25" customHeight="1" x14ac:dyDescent="0.25">
      <c r="B10" s="12" t="s">
        <v>3</v>
      </c>
      <c r="C10" s="25">
        <v>282000000</v>
      </c>
      <c r="D10" s="40"/>
      <c r="E10" s="32" t="s">
        <v>20</v>
      </c>
      <c r="F10" s="33">
        <v>80</v>
      </c>
      <c r="G10" s="34">
        <v>37</v>
      </c>
      <c r="H10" s="35">
        <v>0</v>
      </c>
      <c r="I10" s="36">
        <v>43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C3+'15'!C11</f>
        <v>344834000</v>
      </c>
      <c r="D11" s="41"/>
      <c r="E11" s="32" t="s">
        <v>21</v>
      </c>
      <c r="F11" s="33">
        <v>15</v>
      </c>
      <c r="G11" s="34">
        <v>6</v>
      </c>
      <c r="H11" s="35">
        <v>0</v>
      </c>
      <c r="I11" s="36">
        <v>8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1.2228156028368795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164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91982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2.2100000000000002E-2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49</v>
      </c>
    </row>
    <row r="3" spans="2:14" ht="63.75" thickBot="1" x14ac:dyDescent="0.3">
      <c r="B3" s="59" t="s">
        <v>1</v>
      </c>
      <c r="C3" s="57">
        <f>C4+C5+C6+C8</f>
        <v>15174000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15096000</v>
      </c>
      <c r="E4" s="42" t="s">
        <v>16</v>
      </c>
      <c r="F4" s="43">
        <v>234</v>
      </c>
      <c r="G4" s="44">
        <v>202</v>
      </c>
      <c r="H4" s="45">
        <v>32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78000</v>
      </c>
      <c r="E5" s="32" t="s">
        <v>15</v>
      </c>
      <c r="F5" s="33">
        <v>154</v>
      </c>
      <c r="G5" s="34">
        <v>136</v>
      </c>
      <c r="H5" s="35">
        <v>18</v>
      </c>
      <c r="I5" s="36">
        <v>0</v>
      </c>
      <c r="J5" s="37"/>
      <c r="L5" s="13" t="s">
        <v>24</v>
      </c>
      <c r="M5" s="11">
        <v>137273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47</v>
      </c>
      <c r="G6" s="34">
        <v>18</v>
      </c>
      <c r="H6" s="35">
        <v>0</v>
      </c>
      <c r="I6" s="36">
        <v>26</v>
      </c>
      <c r="J6" s="37"/>
      <c r="L6" s="14" t="s">
        <v>25</v>
      </c>
      <c r="M6" s="11">
        <v>3593633</v>
      </c>
      <c r="N6" s="12"/>
    </row>
    <row r="7" spans="2:14" ht="32.25" customHeight="1" x14ac:dyDescent="0.25">
      <c r="B7" s="12" t="s">
        <v>38</v>
      </c>
      <c r="C7" s="61">
        <f>'16'!C6+'17'!C6</f>
        <v>0</v>
      </c>
      <c r="E7" s="32" t="s">
        <v>41</v>
      </c>
      <c r="F7" s="33">
        <v>13</v>
      </c>
      <c r="G7" s="34">
        <v>7</v>
      </c>
      <c r="H7" s="35">
        <v>0</v>
      </c>
      <c r="I7" s="36">
        <v>6</v>
      </c>
      <c r="J7" s="37"/>
      <c r="L7" s="10" t="s">
        <v>26</v>
      </c>
      <c r="M7" s="11">
        <v>3333636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158</v>
      </c>
      <c r="G8" s="34">
        <v>22</v>
      </c>
      <c r="H8" s="35">
        <v>0</v>
      </c>
      <c r="I8" s="36">
        <v>113</v>
      </c>
      <c r="J8" s="37"/>
      <c r="L8" s="10" t="s">
        <v>27</v>
      </c>
      <c r="M8" s="11">
        <v>3189095</v>
      </c>
      <c r="N8" s="12"/>
    </row>
    <row r="9" spans="2:14" ht="32.25" customHeight="1" x14ac:dyDescent="0.25">
      <c r="B9" s="12" t="s">
        <v>2</v>
      </c>
      <c r="C9" s="61">
        <f>'16'!C8+'17'!C8</f>
        <v>0</v>
      </c>
      <c r="E9" s="32" t="s">
        <v>18</v>
      </c>
      <c r="F9" s="33">
        <v>5</v>
      </c>
      <c r="G9" s="34">
        <v>5</v>
      </c>
      <c r="H9" s="35">
        <v>0</v>
      </c>
      <c r="I9" s="36">
        <v>0</v>
      </c>
      <c r="J9" s="37"/>
      <c r="L9" s="15" t="s">
        <v>28</v>
      </c>
      <c r="M9" s="16">
        <v>3540909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64</v>
      </c>
      <c r="G10" s="34">
        <v>13</v>
      </c>
      <c r="H10" s="35">
        <v>0</v>
      </c>
      <c r="I10" s="36">
        <v>51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C3+'16'!C11</f>
        <v>360008000</v>
      </c>
      <c r="D11" s="41"/>
      <c r="E11" s="32" t="s">
        <v>21</v>
      </c>
      <c r="F11" s="33">
        <v>10</v>
      </c>
      <c r="G11" s="34">
        <v>5</v>
      </c>
      <c r="H11" s="35">
        <v>0</v>
      </c>
      <c r="I11" s="36">
        <v>5</v>
      </c>
      <c r="J11" s="37"/>
      <c r="L11" s="20" t="s">
        <v>33</v>
      </c>
      <c r="M11" s="21">
        <v>6</v>
      </c>
      <c r="N11" s="20"/>
    </row>
    <row r="12" spans="2:14" ht="32.25" customHeight="1" x14ac:dyDescent="0.25">
      <c r="B12" s="33" t="s">
        <v>5</v>
      </c>
      <c r="C12" s="58">
        <f>C11/C10</f>
        <v>0.65456000000000003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186</v>
      </c>
      <c r="E13" s="26" t="s">
        <v>23</v>
      </c>
      <c r="F13" s="27"/>
      <c r="G13" s="28">
        <v>74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81581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7</v>
      </c>
      <c r="N14" s="19"/>
    </row>
    <row r="15" spans="2:14" ht="32.25" customHeight="1" x14ac:dyDescent="0.25">
      <c r="B15" s="12" t="s">
        <v>8</v>
      </c>
      <c r="C15" s="92">
        <v>4.0000000000000001E-3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15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50</v>
      </c>
    </row>
    <row r="3" spans="2:14" ht="63.75" thickBot="1" x14ac:dyDescent="0.3">
      <c r="B3" s="59" t="s">
        <v>1</v>
      </c>
      <c r="C3" s="57">
        <f>C4+C5+C6+C8</f>
        <v>16470000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16404000</v>
      </c>
      <c r="E4" s="42" t="s">
        <v>16</v>
      </c>
      <c r="F4" s="43">
        <v>236</v>
      </c>
      <c r="G4" s="44">
        <v>213</v>
      </c>
      <c r="H4" s="45">
        <v>23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66000</v>
      </c>
      <c r="E5" s="32" t="s">
        <v>15</v>
      </c>
      <c r="F5" s="33">
        <v>150</v>
      </c>
      <c r="G5" s="34">
        <v>136</v>
      </c>
      <c r="H5" s="35">
        <v>14</v>
      </c>
      <c r="I5" s="36">
        <v>0</v>
      </c>
      <c r="J5" s="37"/>
      <c r="L5" s="13" t="s">
        <v>24</v>
      </c>
      <c r="M5" s="11">
        <v>540000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11</v>
      </c>
      <c r="H6" s="35">
        <v>0</v>
      </c>
      <c r="I6" s="36">
        <v>21</v>
      </c>
      <c r="J6" s="37"/>
      <c r="L6" s="14" t="s">
        <v>25</v>
      </c>
      <c r="M6" s="11">
        <v>2582732</v>
      </c>
      <c r="N6" s="12">
        <v>41</v>
      </c>
    </row>
    <row r="7" spans="2:14" ht="32.25" customHeight="1" x14ac:dyDescent="0.25">
      <c r="B7" s="12" t="s">
        <v>38</v>
      </c>
      <c r="C7" s="61">
        <f>'17'!C6+'18'!C6</f>
        <v>0</v>
      </c>
      <c r="E7" s="32" t="s">
        <v>41</v>
      </c>
      <c r="F7" s="33">
        <v>26</v>
      </c>
      <c r="G7" s="34">
        <v>8</v>
      </c>
      <c r="H7" s="35">
        <v>0</v>
      </c>
      <c r="I7" s="36">
        <v>18</v>
      </c>
      <c r="J7" s="37"/>
      <c r="L7" s="10" t="s">
        <v>26</v>
      </c>
      <c r="M7" s="11">
        <v>2790913</v>
      </c>
      <c r="N7" s="12">
        <v>35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155</v>
      </c>
      <c r="G8" s="34">
        <v>45</v>
      </c>
      <c r="H8" s="35">
        <v>0</v>
      </c>
      <c r="I8" s="36">
        <v>79</v>
      </c>
      <c r="J8" s="37"/>
      <c r="L8" s="10" t="s">
        <v>27</v>
      </c>
      <c r="M8" s="11">
        <v>4182733</v>
      </c>
      <c r="N8" s="12">
        <v>56</v>
      </c>
    </row>
    <row r="9" spans="2:14" ht="32.25" customHeight="1" x14ac:dyDescent="0.25">
      <c r="B9" s="12" t="s">
        <v>2</v>
      </c>
      <c r="C9" s="61">
        <f>'17'!C8+'18'!C8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4876371</v>
      </c>
      <c r="N9" s="17">
        <v>64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61</v>
      </c>
      <c r="G10" s="34">
        <v>19</v>
      </c>
      <c r="H10" s="35">
        <v>1</v>
      </c>
      <c r="I10" s="36">
        <v>41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C3+'17'!C11</f>
        <v>376478000</v>
      </c>
      <c r="D11" s="41"/>
      <c r="E11" s="32" t="s">
        <v>21</v>
      </c>
      <c r="F11" s="33">
        <v>18</v>
      </c>
      <c r="G11" s="34">
        <v>7</v>
      </c>
      <c r="H11" s="35">
        <v>3</v>
      </c>
      <c r="I11" s="36">
        <v>8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0.68450545454545453</v>
      </c>
      <c r="E12" s="32" t="s">
        <v>22</v>
      </c>
      <c r="F12" s="33">
        <v>7</v>
      </c>
      <c r="G12" s="34">
        <v>3</v>
      </c>
      <c r="H12" s="35">
        <v>0</v>
      </c>
      <c r="I12" s="36">
        <v>4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203</v>
      </c>
      <c r="E13" s="26" t="s">
        <v>23</v>
      </c>
      <c r="F13" s="27"/>
      <c r="G13" s="28">
        <v>58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81133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15</v>
      </c>
      <c r="N14" s="19"/>
    </row>
    <row r="15" spans="2:14" ht="32.25" customHeight="1" x14ac:dyDescent="0.25">
      <c r="B15" s="12" t="s">
        <v>8</v>
      </c>
      <c r="C15" s="92">
        <v>5.4999999999999997E-3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16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M5" sqref="M5:N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64</v>
      </c>
    </row>
    <row r="3" spans="2:14" ht="63.75" thickBot="1" x14ac:dyDescent="0.3">
      <c r="B3" s="59" t="s">
        <v>1</v>
      </c>
      <c r="C3" s="65">
        <f>C4+C5+C6+C8</f>
        <v>17886000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>
        <v>17033000</v>
      </c>
      <c r="E4" s="42" t="s">
        <v>16</v>
      </c>
      <c r="F4" s="43">
        <v>223</v>
      </c>
      <c r="G4" s="44">
        <v>207</v>
      </c>
      <c r="H4" s="45">
        <v>16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>
        <v>853000</v>
      </c>
      <c r="E5" s="32" t="s">
        <v>15</v>
      </c>
      <c r="F5" s="33">
        <v>135</v>
      </c>
      <c r="G5" s="34">
        <v>119</v>
      </c>
      <c r="H5" s="35">
        <v>16</v>
      </c>
      <c r="I5" s="36">
        <v>0</v>
      </c>
      <c r="J5" s="37"/>
      <c r="L5" s="13" t="s">
        <v>24</v>
      </c>
      <c r="M5" s="11">
        <v>371819</v>
      </c>
      <c r="N5" s="12">
        <v>6</v>
      </c>
    </row>
    <row r="6" spans="2:14" ht="32.25" customHeight="1" x14ac:dyDescent="0.25">
      <c r="B6" s="12" t="s">
        <v>36</v>
      </c>
      <c r="C6" s="62"/>
      <c r="E6" s="32" t="s">
        <v>19</v>
      </c>
      <c r="F6" s="33">
        <v>47</v>
      </c>
      <c r="G6" s="34">
        <v>11</v>
      </c>
      <c r="H6" s="35">
        <v>0</v>
      </c>
      <c r="I6" s="36">
        <v>34</v>
      </c>
      <c r="J6" s="37"/>
      <c r="L6" s="14" t="s">
        <v>25</v>
      </c>
      <c r="M6" s="11">
        <v>3320002</v>
      </c>
      <c r="N6" s="12">
        <v>43</v>
      </c>
    </row>
    <row r="7" spans="2:14" ht="32.25" customHeight="1" x14ac:dyDescent="0.25">
      <c r="B7" s="12" t="s">
        <v>38</v>
      </c>
      <c r="C7" s="62">
        <f>C6</f>
        <v>0</v>
      </c>
      <c r="E7" s="32" t="s">
        <v>41</v>
      </c>
      <c r="F7" s="33">
        <v>13</v>
      </c>
      <c r="G7" s="34">
        <v>11</v>
      </c>
      <c r="H7" s="35">
        <v>0</v>
      </c>
      <c r="I7" s="36">
        <v>2</v>
      </c>
      <c r="J7" s="37"/>
      <c r="L7" s="10" t="s">
        <v>26</v>
      </c>
      <c r="M7" s="11">
        <v>3568188</v>
      </c>
      <c r="N7" s="12">
        <v>37</v>
      </c>
    </row>
    <row r="8" spans="2:14" ht="32.25" customHeight="1" x14ac:dyDescent="0.25">
      <c r="B8" s="56" t="s">
        <v>37</v>
      </c>
      <c r="C8" s="62"/>
      <c r="E8" s="32" t="s">
        <v>17</v>
      </c>
      <c r="F8" s="33">
        <v>146</v>
      </c>
      <c r="G8" s="34">
        <v>25</v>
      </c>
      <c r="H8" s="35">
        <v>20</v>
      </c>
      <c r="I8" s="36">
        <v>64</v>
      </c>
      <c r="J8" s="37"/>
      <c r="L8" s="10" t="s">
        <v>27</v>
      </c>
      <c r="M8" s="11">
        <v>2390911</v>
      </c>
      <c r="N8" s="12">
        <v>45</v>
      </c>
    </row>
    <row r="9" spans="2:14" ht="32.25" customHeight="1" x14ac:dyDescent="0.25">
      <c r="B9" s="12" t="s">
        <v>2</v>
      </c>
      <c r="C9" s="62">
        <f>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6609094</v>
      </c>
      <c r="N9" s="17">
        <v>63</v>
      </c>
    </row>
    <row r="10" spans="2:14" ht="32.25" customHeight="1" x14ac:dyDescent="0.25">
      <c r="B10" s="12" t="s">
        <v>3</v>
      </c>
      <c r="C10" s="62">
        <v>560000000</v>
      </c>
      <c r="D10" s="40"/>
      <c r="E10" s="32" t="s">
        <v>20</v>
      </c>
      <c r="F10" s="33">
        <v>73</v>
      </c>
      <c r="G10" s="34">
        <v>28</v>
      </c>
      <c r="H10" s="35">
        <v>4</v>
      </c>
      <c r="I10" s="36">
        <v>41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62">
        <f>C3</f>
        <v>17886000</v>
      </c>
      <c r="D11" s="41"/>
      <c r="E11" s="32" t="s">
        <v>21</v>
      </c>
      <c r="F11" s="33">
        <v>10</v>
      </c>
      <c r="G11" s="34">
        <v>1</v>
      </c>
      <c r="H11" s="35">
        <v>0</v>
      </c>
      <c r="I11" s="36">
        <v>9</v>
      </c>
      <c r="J11" s="37"/>
      <c r="L11" s="20" t="s">
        <v>33</v>
      </c>
      <c r="M11" s="21">
        <v>6</v>
      </c>
      <c r="N11" s="20"/>
    </row>
    <row r="12" spans="2:14" ht="32.25" customHeight="1" x14ac:dyDescent="0.25">
      <c r="B12" s="33" t="s">
        <v>5</v>
      </c>
      <c r="C12" s="58">
        <f>C11/C10</f>
        <v>3.1939285714285712E-2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194</v>
      </c>
      <c r="E13" s="26" t="s">
        <v>23</v>
      </c>
      <c r="F13" s="27"/>
      <c r="G13" s="28">
        <v>35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92196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4</v>
      </c>
      <c r="N14" s="19"/>
    </row>
    <row r="15" spans="2:14" ht="32.25" customHeight="1" x14ac:dyDescent="0.25">
      <c r="B15" s="12" t="s">
        <v>8</v>
      </c>
      <c r="C15" s="92">
        <v>4.5999999999999999E-3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16</v>
      </c>
      <c r="N15" s="17"/>
    </row>
    <row r="16" spans="2:14" ht="32.25" customHeight="1" x14ac:dyDescent="0.25">
      <c r="B16" s="17" t="s">
        <v>9</v>
      </c>
      <c r="C16" s="17"/>
      <c r="E16" s="8"/>
      <c r="F16" s="8"/>
      <c r="G16" s="9"/>
      <c r="H16" s="1"/>
      <c r="I16" s="8"/>
      <c r="J16" s="8"/>
      <c r="M16" s="8"/>
      <c r="N16" s="8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51</v>
      </c>
    </row>
    <row r="3" spans="2:14" ht="63.75" thickBot="1" x14ac:dyDescent="0.3">
      <c r="B3" s="59" t="s">
        <v>1</v>
      </c>
      <c r="C3" s="57">
        <f>C4+C5+C6+C8</f>
        <v>26654000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26022000</v>
      </c>
      <c r="E4" s="42" t="s">
        <v>16</v>
      </c>
      <c r="F4" s="43">
        <v>480</v>
      </c>
      <c r="G4" s="44">
        <v>421</v>
      </c>
      <c r="H4" s="45">
        <v>59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632000</v>
      </c>
      <c r="E5" s="32" t="s">
        <v>15</v>
      </c>
      <c r="F5" s="33">
        <v>182</v>
      </c>
      <c r="G5" s="34">
        <v>165</v>
      </c>
      <c r="H5" s="35">
        <v>17</v>
      </c>
      <c r="I5" s="36">
        <v>0</v>
      </c>
      <c r="J5" s="37"/>
      <c r="L5" s="13" t="s">
        <v>24</v>
      </c>
      <c r="M5" s="11">
        <v>648182</v>
      </c>
      <c r="N5" s="12">
        <v>10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53</v>
      </c>
      <c r="G6" s="34">
        <v>18</v>
      </c>
      <c r="H6" s="35">
        <v>0</v>
      </c>
      <c r="I6" s="36">
        <v>26</v>
      </c>
      <c r="J6" s="37"/>
      <c r="L6" s="14" t="s">
        <v>25</v>
      </c>
      <c r="M6" s="11">
        <v>5620918</v>
      </c>
      <c r="N6" s="12">
        <v>79</v>
      </c>
    </row>
    <row r="7" spans="2:14" ht="32.25" customHeight="1" x14ac:dyDescent="0.25">
      <c r="B7" s="12" t="s">
        <v>38</v>
      </c>
      <c r="C7" s="61">
        <f>'18'!C6+'19'!C6</f>
        <v>0</v>
      </c>
      <c r="E7" s="32" t="s">
        <v>41</v>
      </c>
      <c r="F7" s="33">
        <v>18</v>
      </c>
      <c r="G7" s="34">
        <v>11</v>
      </c>
      <c r="H7" s="35">
        <v>0</v>
      </c>
      <c r="I7" s="36">
        <v>7</v>
      </c>
      <c r="J7" s="37"/>
      <c r="L7" s="10" t="s">
        <v>26</v>
      </c>
      <c r="M7" s="11">
        <v>5831819</v>
      </c>
      <c r="N7" s="12">
        <v>80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171</v>
      </c>
      <c r="G8" s="34">
        <v>43</v>
      </c>
      <c r="H8" s="35">
        <v>0</v>
      </c>
      <c r="I8" s="36">
        <v>63</v>
      </c>
      <c r="J8" s="37"/>
      <c r="L8" s="10" t="s">
        <v>27</v>
      </c>
      <c r="M8" s="11">
        <v>8058177</v>
      </c>
      <c r="N8" s="12">
        <v>88</v>
      </c>
    </row>
    <row r="9" spans="2:14" ht="32.25" customHeight="1" x14ac:dyDescent="0.25">
      <c r="B9" s="12" t="s">
        <v>2</v>
      </c>
      <c r="C9" s="61">
        <f>'18'!C8+'19'!C8</f>
        <v>0</v>
      </c>
      <c r="E9" s="32" t="s">
        <v>18</v>
      </c>
      <c r="F9" s="33">
        <v>55</v>
      </c>
      <c r="G9" s="34">
        <v>10</v>
      </c>
      <c r="H9" s="35">
        <v>0</v>
      </c>
      <c r="I9" s="36">
        <v>45</v>
      </c>
      <c r="J9" s="37"/>
      <c r="L9" s="15" t="s">
        <v>28</v>
      </c>
      <c r="M9" s="16">
        <v>4071820</v>
      </c>
      <c r="N9" s="17">
        <v>59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35</v>
      </c>
      <c r="H10" s="35">
        <v>0</v>
      </c>
      <c r="I10" s="36">
        <v>25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C3+'18'!C11</f>
        <v>403132000</v>
      </c>
      <c r="D11" s="41"/>
      <c r="E11" s="32" t="s">
        <v>21</v>
      </c>
      <c r="F11" s="33">
        <v>18</v>
      </c>
      <c r="G11" s="34">
        <v>11</v>
      </c>
      <c r="H11" s="35">
        <v>0</v>
      </c>
      <c r="I11" s="36">
        <v>7</v>
      </c>
      <c r="J11" s="37"/>
      <c r="L11" s="20" t="s">
        <v>33</v>
      </c>
      <c r="M11" s="21">
        <v>14</v>
      </c>
      <c r="N11" s="20"/>
    </row>
    <row r="12" spans="2:14" ht="32.25" customHeight="1" x14ac:dyDescent="0.25">
      <c r="B12" s="33" t="s">
        <v>5</v>
      </c>
      <c r="C12" s="58">
        <f>C11/C10</f>
        <v>0.73296727272727269</v>
      </c>
      <c r="E12" s="32" t="s">
        <v>22</v>
      </c>
      <c r="F12" s="33">
        <v>4</v>
      </c>
      <c r="G12" s="34">
        <v>4</v>
      </c>
      <c r="H12" s="35">
        <v>0</v>
      </c>
      <c r="I12" s="36">
        <v>0</v>
      </c>
      <c r="J12" s="37"/>
      <c r="L12" s="17" t="s">
        <v>34</v>
      </c>
      <c r="M12" s="16">
        <v>5</v>
      </c>
      <c r="N12" s="17"/>
    </row>
    <row r="13" spans="2:14" ht="32.25" customHeight="1" x14ac:dyDescent="0.25">
      <c r="B13" s="12" t="s">
        <v>6</v>
      </c>
      <c r="C13" s="12">
        <v>316</v>
      </c>
      <c r="E13" s="26" t="s">
        <v>23</v>
      </c>
      <c r="F13" s="27"/>
      <c r="G13" s="28">
        <v>103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84348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13</v>
      </c>
      <c r="N14" s="19"/>
    </row>
    <row r="15" spans="2:14" ht="32.25" customHeight="1" x14ac:dyDescent="0.25">
      <c r="B15" s="12" t="s">
        <v>8</v>
      </c>
      <c r="C15" s="92">
        <v>1.8100000000000002E-2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20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52</v>
      </c>
    </row>
    <row r="3" spans="2:14" ht="63.75" thickBot="1" x14ac:dyDescent="0.3">
      <c r="B3" s="59" t="s">
        <v>1</v>
      </c>
      <c r="C3" s="57">
        <f>C4+C5+C6+C8</f>
        <v>33715000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32270000</v>
      </c>
      <c r="E4" s="42" t="s">
        <v>16</v>
      </c>
      <c r="F4" s="43">
        <v>562</v>
      </c>
      <c r="G4" s="44">
        <v>507</v>
      </c>
      <c r="H4" s="45">
        <v>55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1445000</v>
      </c>
      <c r="E5" s="32" t="s">
        <v>15</v>
      </c>
      <c r="F5" s="33">
        <v>251</v>
      </c>
      <c r="G5" s="34">
        <v>245</v>
      </c>
      <c r="H5" s="35">
        <v>6</v>
      </c>
      <c r="I5" s="36">
        <v>0</v>
      </c>
      <c r="J5" s="37"/>
      <c r="L5" s="13" t="s">
        <v>24</v>
      </c>
      <c r="M5" s="11">
        <v>824546</v>
      </c>
      <c r="N5" s="12">
        <v>12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33</v>
      </c>
      <c r="H6" s="35">
        <v>0</v>
      </c>
      <c r="I6" s="36">
        <v>5</v>
      </c>
      <c r="J6" s="37"/>
      <c r="L6" s="14" t="s">
        <v>25</v>
      </c>
      <c r="M6" s="11">
        <v>7074552</v>
      </c>
      <c r="N6" s="12">
        <v>103</v>
      </c>
    </row>
    <row r="7" spans="2:14" ht="32.25" customHeight="1" x14ac:dyDescent="0.25">
      <c r="B7" s="12" t="s">
        <v>38</v>
      </c>
      <c r="C7" s="61">
        <f>'19'!C6+'20'!C6</f>
        <v>0</v>
      </c>
      <c r="E7" s="32" t="s">
        <v>41</v>
      </c>
      <c r="F7" s="33">
        <v>26</v>
      </c>
      <c r="G7" s="34">
        <v>12</v>
      </c>
      <c r="H7" s="35">
        <v>0</v>
      </c>
      <c r="I7" s="36">
        <v>14</v>
      </c>
      <c r="J7" s="37"/>
      <c r="L7" s="10" t="s">
        <v>26</v>
      </c>
      <c r="M7" s="11">
        <v>8066729</v>
      </c>
      <c r="N7" s="12">
        <v>112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147</v>
      </c>
      <c r="G8" s="34">
        <v>47</v>
      </c>
      <c r="H8" s="35">
        <v>0</v>
      </c>
      <c r="I8" s="36">
        <v>10</v>
      </c>
      <c r="J8" s="37"/>
      <c r="L8" s="10" t="s">
        <v>27</v>
      </c>
      <c r="M8" s="11">
        <v>7524552</v>
      </c>
      <c r="N8" s="12">
        <v>109</v>
      </c>
    </row>
    <row r="9" spans="2:14" ht="32.25" customHeight="1" x14ac:dyDescent="0.25">
      <c r="B9" s="12" t="s">
        <v>2</v>
      </c>
      <c r="C9" s="61">
        <f>'19'!C8+'20'!C8</f>
        <v>0</v>
      </c>
      <c r="E9" s="32" t="s">
        <v>18</v>
      </c>
      <c r="F9" s="33">
        <v>45</v>
      </c>
      <c r="G9" s="34">
        <v>27</v>
      </c>
      <c r="H9" s="35">
        <v>0</v>
      </c>
      <c r="I9" s="36">
        <v>18</v>
      </c>
      <c r="J9" s="37"/>
      <c r="L9" s="15" t="s">
        <v>28</v>
      </c>
      <c r="M9" s="16">
        <v>7160006</v>
      </c>
      <c r="N9" s="17">
        <v>92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89</v>
      </c>
      <c r="G10" s="34">
        <v>58</v>
      </c>
      <c r="H10" s="35">
        <v>11</v>
      </c>
      <c r="I10" s="36">
        <v>20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C3+'19'!C11</f>
        <v>436847000</v>
      </c>
      <c r="D11" s="41"/>
      <c r="E11" s="32" t="s">
        <v>21</v>
      </c>
      <c r="F11" s="33">
        <v>15</v>
      </c>
      <c r="G11" s="34">
        <v>10</v>
      </c>
      <c r="H11" s="35">
        <v>0</v>
      </c>
      <c r="I11" s="36">
        <v>5</v>
      </c>
      <c r="J11" s="37"/>
      <c r="L11" s="20" t="s">
        <v>33</v>
      </c>
      <c r="M11" s="21">
        <v>25</v>
      </c>
      <c r="N11" s="20"/>
    </row>
    <row r="12" spans="2:14" ht="32.25" customHeight="1" x14ac:dyDescent="0.25">
      <c r="B12" s="33" t="s">
        <v>5</v>
      </c>
      <c r="C12" s="58">
        <f>C11/C10</f>
        <v>0.79426727272727271</v>
      </c>
      <c r="E12" s="32" t="s">
        <v>22</v>
      </c>
      <c r="F12" s="33">
        <v>7</v>
      </c>
      <c r="G12" s="34">
        <v>5</v>
      </c>
      <c r="H12" s="35">
        <v>0</v>
      </c>
      <c r="I12" s="36">
        <v>2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425</v>
      </c>
      <c r="E13" s="26" t="s">
        <v>23</v>
      </c>
      <c r="F13" s="27"/>
      <c r="G13" s="28">
        <v>186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79330</v>
      </c>
      <c r="L14" s="19" t="s">
        <v>33</v>
      </c>
      <c r="M14" s="18">
        <v>16</v>
      </c>
      <c r="N14" s="19"/>
    </row>
    <row r="15" spans="2:14" ht="32.25" customHeight="1" x14ac:dyDescent="0.25">
      <c r="B15" s="12" t="s">
        <v>8</v>
      </c>
      <c r="C15" s="92">
        <v>8.9999999999999993E-3</v>
      </c>
      <c r="L15" s="17" t="s">
        <v>34</v>
      </c>
      <c r="M15" s="16">
        <v>40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53</v>
      </c>
    </row>
    <row r="3" spans="2:14" ht="63.75" thickBot="1" x14ac:dyDescent="0.3">
      <c r="B3" s="59" t="s">
        <v>1</v>
      </c>
      <c r="C3" s="65">
        <f>C4+C5+C6+C8</f>
        <v>13231000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>
        <v>12821000</v>
      </c>
      <c r="E4" s="42" t="s">
        <v>16</v>
      </c>
      <c r="F4" s="43">
        <v>236</v>
      </c>
      <c r="G4" s="44">
        <v>187</v>
      </c>
      <c r="H4" s="45">
        <v>49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>
        <v>242000</v>
      </c>
      <c r="E5" s="32" t="s">
        <v>15</v>
      </c>
      <c r="F5" s="33">
        <v>147</v>
      </c>
      <c r="G5" s="34">
        <v>78</v>
      </c>
      <c r="H5" s="35">
        <v>69</v>
      </c>
      <c r="I5" s="36">
        <v>0</v>
      </c>
      <c r="J5" s="37"/>
      <c r="L5" s="13" t="s">
        <v>24</v>
      </c>
      <c r="M5" s="11">
        <v>461821</v>
      </c>
      <c r="N5" s="12"/>
    </row>
    <row r="6" spans="2:14" ht="32.25" customHeight="1" x14ac:dyDescent="0.25">
      <c r="B6" s="12" t="s">
        <v>36</v>
      </c>
      <c r="C6" s="62"/>
      <c r="E6" s="32" t="s">
        <v>19</v>
      </c>
      <c r="F6" s="33">
        <v>36</v>
      </c>
      <c r="G6" s="34">
        <v>9</v>
      </c>
      <c r="H6" s="35">
        <v>0</v>
      </c>
      <c r="I6" s="36">
        <v>24</v>
      </c>
      <c r="J6" s="37"/>
      <c r="L6" s="14" t="s">
        <v>25</v>
      </c>
      <c r="M6" s="11">
        <v>1990912</v>
      </c>
      <c r="N6" s="12"/>
    </row>
    <row r="7" spans="2:14" ht="32.25" customHeight="1" x14ac:dyDescent="0.25">
      <c r="B7" s="12" t="s">
        <v>38</v>
      </c>
      <c r="C7" s="62">
        <f>C6+'10'!C7</f>
        <v>0</v>
      </c>
      <c r="E7" s="32" t="s">
        <v>41</v>
      </c>
      <c r="F7" s="33">
        <v>14</v>
      </c>
      <c r="G7" s="34">
        <v>7</v>
      </c>
      <c r="H7" s="35">
        <v>0</v>
      </c>
      <c r="I7" s="36">
        <v>7</v>
      </c>
      <c r="J7" s="37"/>
      <c r="L7" s="10" t="s">
        <v>26</v>
      </c>
      <c r="M7" s="11">
        <v>2574551</v>
      </c>
      <c r="N7" s="12"/>
    </row>
    <row r="8" spans="2:14" ht="32.25" customHeight="1" x14ac:dyDescent="0.25">
      <c r="B8" s="56" t="s">
        <v>37</v>
      </c>
      <c r="C8" s="62">
        <v>168000</v>
      </c>
      <c r="E8" s="32" t="s">
        <v>17</v>
      </c>
      <c r="F8" s="33">
        <v>24</v>
      </c>
      <c r="G8" s="34">
        <v>4</v>
      </c>
      <c r="H8" s="35">
        <v>0</v>
      </c>
      <c r="I8" s="36">
        <v>9</v>
      </c>
      <c r="J8" s="37"/>
      <c r="L8" s="10" t="s">
        <v>27</v>
      </c>
      <c r="M8" s="11">
        <v>4206456</v>
      </c>
      <c r="N8" s="12"/>
    </row>
    <row r="9" spans="2:14" ht="32.25" customHeight="1" x14ac:dyDescent="0.25">
      <c r="B9" s="12" t="s">
        <v>2</v>
      </c>
      <c r="C9" s="62">
        <f>C8+'10'!C9</f>
        <v>168000</v>
      </c>
      <c r="E9" s="32" t="s">
        <v>18</v>
      </c>
      <c r="F9" s="33">
        <v>33</v>
      </c>
      <c r="G9" s="34">
        <v>2</v>
      </c>
      <c r="H9" s="35">
        <v>0</v>
      </c>
      <c r="I9" s="36">
        <v>31</v>
      </c>
      <c r="J9" s="37"/>
      <c r="L9" s="15" t="s">
        <v>28</v>
      </c>
      <c r="M9" s="16">
        <v>2640908</v>
      </c>
      <c r="N9" s="17"/>
    </row>
    <row r="10" spans="2:14" ht="32.25" customHeight="1" x14ac:dyDescent="0.25">
      <c r="B10" s="12" t="s">
        <v>3</v>
      </c>
      <c r="C10" s="62">
        <v>550000000</v>
      </c>
      <c r="D10" s="40"/>
      <c r="E10" s="32" t="s">
        <v>20</v>
      </c>
      <c r="F10" s="33">
        <v>58</v>
      </c>
      <c r="G10" s="34">
        <v>18</v>
      </c>
      <c r="H10" s="35">
        <v>0</v>
      </c>
      <c r="I10" s="36">
        <v>40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C3+'20'!C11</f>
        <v>450078000</v>
      </c>
      <c r="D11" s="41"/>
      <c r="E11" s="32" t="s">
        <v>21</v>
      </c>
      <c r="F11" s="33">
        <v>7</v>
      </c>
      <c r="G11" s="34">
        <v>6</v>
      </c>
      <c r="H11" s="35">
        <v>0</v>
      </c>
      <c r="I11" s="36">
        <v>1</v>
      </c>
      <c r="J11" s="37"/>
      <c r="L11" s="20" t="s">
        <v>33</v>
      </c>
      <c r="M11" s="21">
        <v>2</v>
      </c>
      <c r="N11" s="20"/>
    </row>
    <row r="12" spans="2:14" ht="32.25" customHeight="1" x14ac:dyDescent="0.25">
      <c r="B12" s="33" t="s">
        <v>5</v>
      </c>
      <c r="C12" s="58">
        <f>C11/C10</f>
        <v>0.81832363636363636</v>
      </c>
      <c r="E12" s="32" t="s">
        <v>22</v>
      </c>
      <c r="F12" s="33">
        <v>2</v>
      </c>
      <c r="G12" s="34">
        <v>2</v>
      </c>
      <c r="H12" s="35">
        <v>0</v>
      </c>
      <c r="I12" s="36">
        <v>0</v>
      </c>
      <c r="J12" s="37"/>
      <c r="L12" s="17" t="s">
        <v>34</v>
      </c>
      <c r="M12" s="16">
        <v>1</v>
      </c>
      <c r="N12" s="17"/>
    </row>
    <row r="13" spans="2:14" ht="36" customHeight="1" x14ac:dyDescent="0.25">
      <c r="B13" s="12" t="s">
        <v>6</v>
      </c>
      <c r="C13" s="12">
        <v>148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49.5" customHeight="1" x14ac:dyDescent="0.25">
      <c r="B14" s="12" t="s">
        <v>7</v>
      </c>
      <c r="C14" s="12">
        <v>88264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4</v>
      </c>
      <c r="N14" s="19"/>
    </row>
    <row r="15" spans="2:14" ht="49.5" customHeight="1" x14ac:dyDescent="0.25">
      <c r="B15" s="12" t="s">
        <v>8</v>
      </c>
      <c r="C15" s="92">
        <v>1.7500000000000002E-2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17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B1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54</v>
      </c>
    </row>
    <row r="3" spans="2:14" ht="63.75" thickBot="1" x14ac:dyDescent="0.3">
      <c r="B3" s="59" t="s">
        <v>1</v>
      </c>
      <c r="C3" s="57">
        <f>C4+C5+C6+C8</f>
        <v>15092000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14394000</v>
      </c>
      <c r="E4" s="42" t="s">
        <v>16</v>
      </c>
      <c r="F4" s="43">
        <v>223</v>
      </c>
      <c r="G4" s="44">
        <v>166</v>
      </c>
      <c r="H4" s="45">
        <v>57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530000</v>
      </c>
      <c r="E5" s="32" t="s">
        <v>15</v>
      </c>
      <c r="F5" s="33">
        <v>115</v>
      </c>
      <c r="G5" s="34">
        <v>91</v>
      </c>
      <c r="H5" s="35">
        <v>24</v>
      </c>
      <c r="I5" s="36">
        <v>0</v>
      </c>
      <c r="J5" s="37"/>
      <c r="L5" s="13" t="s">
        <v>24</v>
      </c>
      <c r="M5" s="11">
        <v>251821</v>
      </c>
      <c r="N5" s="12">
        <v>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36</v>
      </c>
      <c r="G6" s="34">
        <v>16</v>
      </c>
      <c r="H6" s="35">
        <v>0</v>
      </c>
      <c r="I6" s="36">
        <v>14</v>
      </c>
      <c r="J6" s="37"/>
      <c r="L6" s="14" t="s">
        <v>25</v>
      </c>
      <c r="M6" s="11">
        <v>1231820</v>
      </c>
      <c r="N6" s="12">
        <v>23</v>
      </c>
    </row>
    <row r="7" spans="2:14" ht="32.25" customHeight="1" x14ac:dyDescent="0.25">
      <c r="B7" s="12" t="s">
        <v>38</v>
      </c>
      <c r="C7" s="61">
        <f>'21'!C6+'22'!C6</f>
        <v>0</v>
      </c>
      <c r="E7" s="32" t="s">
        <v>41</v>
      </c>
      <c r="F7" s="33">
        <v>27</v>
      </c>
      <c r="G7" s="34">
        <v>7</v>
      </c>
      <c r="H7" s="35">
        <v>0</v>
      </c>
      <c r="I7" s="36">
        <v>20</v>
      </c>
      <c r="J7" s="37"/>
      <c r="L7" s="10" t="s">
        <v>26</v>
      </c>
      <c r="M7" s="11">
        <v>3077271</v>
      </c>
      <c r="N7" s="12">
        <v>40</v>
      </c>
    </row>
    <row r="8" spans="2:14" ht="32.25" customHeight="1" x14ac:dyDescent="0.25">
      <c r="B8" s="56" t="s">
        <v>37</v>
      </c>
      <c r="C8" s="61">
        <v>168000</v>
      </c>
      <c r="E8" s="32" t="s">
        <v>17</v>
      </c>
      <c r="F8" s="33">
        <v>199</v>
      </c>
      <c r="G8" s="34">
        <v>12</v>
      </c>
      <c r="H8" s="35">
        <v>0</v>
      </c>
      <c r="I8" s="36">
        <v>159</v>
      </c>
      <c r="J8" s="37"/>
      <c r="L8" s="10" t="s">
        <v>27</v>
      </c>
      <c r="M8" s="11">
        <v>5410913</v>
      </c>
      <c r="N8" s="12">
        <v>49</v>
      </c>
    </row>
    <row r="9" spans="2:14" ht="32.25" customHeight="1" x14ac:dyDescent="0.25">
      <c r="B9" s="12" t="s">
        <v>2</v>
      </c>
      <c r="C9" s="61">
        <f>'21'!C8+'22'!C8</f>
        <v>336000</v>
      </c>
      <c r="E9" s="32" t="s">
        <v>18</v>
      </c>
      <c r="F9" s="33">
        <v>31</v>
      </c>
      <c r="G9" s="34">
        <v>13</v>
      </c>
      <c r="H9" s="35">
        <v>0</v>
      </c>
      <c r="I9" s="36">
        <v>18</v>
      </c>
      <c r="J9" s="37"/>
      <c r="L9" s="15" t="s">
        <v>28</v>
      </c>
      <c r="M9" s="16">
        <v>3595458</v>
      </c>
      <c r="N9" s="17">
        <v>52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28</v>
      </c>
      <c r="H10" s="35">
        <v>1</v>
      </c>
      <c r="I10" s="36">
        <v>31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C3+'21'!C11</f>
        <v>465170000</v>
      </c>
      <c r="D11" s="41"/>
      <c r="E11" s="32" t="s">
        <v>21</v>
      </c>
      <c r="F11" s="33">
        <v>15</v>
      </c>
      <c r="G11" s="34">
        <v>8</v>
      </c>
      <c r="H11" s="35">
        <v>1</v>
      </c>
      <c r="I11" s="36">
        <v>6</v>
      </c>
      <c r="J11" s="37"/>
      <c r="L11" s="20" t="s">
        <v>33</v>
      </c>
      <c r="M11" s="21">
        <v>6</v>
      </c>
      <c r="N11" s="20"/>
    </row>
    <row r="12" spans="2:14" ht="32.25" customHeight="1" x14ac:dyDescent="0.25">
      <c r="B12" s="33" t="s">
        <v>5</v>
      </c>
      <c r="C12" s="58">
        <f>C11/C10</f>
        <v>0.84576363636363638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168</v>
      </c>
      <c r="E13" s="26" t="s">
        <v>23</v>
      </c>
      <c r="F13" s="27"/>
      <c r="G13" s="28">
        <v>48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88833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1.0699999999999999E-2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18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55</v>
      </c>
    </row>
    <row r="3" spans="2:14" ht="63.75" thickBot="1" x14ac:dyDescent="0.3">
      <c r="B3" s="59" t="s">
        <v>1</v>
      </c>
      <c r="C3" s="57">
        <f>C4+C5+C6+C8</f>
        <v>12975000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12293000</v>
      </c>
      <c r="E4" s="42" t="s">
        <v>16</v>
      </c>
      <c r="F4" s="43">
        <v>227</v>
      </c>
      <c r="G4" s="44">
        <v>206</v>
      </c>
      <c r="H4" s="45">
        <v>21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682000</v>
      </c>
      <c r="E5" s="32" t="s">
        <v>15</v>
      </c>
      <c r="F5" s="33">
        <v>130</v>
      </c>
      <c r="G5" s="34">
        <v>99</v>
      </c>
      <c r="H5" s="35">
        <v>31</v>
      </c>
      <c r="I5" s="36">
        <v>0</v>
      </c>
      <c r="J5" s="37"/>
      <c r="L5" s="13" t="s">
        <v>24</v>
      </c>
      <c r="M5" s="11">
        <v>17273</v>
      </c>
      <c r="N5" s="12">
        <v>1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48</v>
      </c>
      <c r="G6" s="34">
        <v>19</v>
      </c>
      <c r="H6" s="35">
        <v>1</v>
      </c>
      <c r="I6" s="36">
        <v>23</v>
      </c>
      <c r="J6" s="37"/>
      <c r="L6" s="14" t="s">
        <v>25</v>
      </c>
      <c r="M6" s="11">
        <v>1988549</v>
      </c>
      <c r="N6" s="12">
        <v>29</v>
      </c>
    </row>
    <row r="7" spans="2:14" ht="32.25" customHeight="1" x14ac:dyDescent="0.25">
      <c r="B7" s="12" t="s">
        <v>38</v>
      </c>
      <c r="C7" s="61">
        <f>'22'!C6+'23'!C6</f>
        <v>0</v>
      </c>
      <c r="E7" s="32" t="s">
        <v>41</v>
      </c>
      <c r="F7" s="33">
        <v>20</v>
      </c>
      <c r="G7" s="34">
        <v>3</v>
      </c>
      <c r="H7" s="35">
        <v>0</v>
      </c>
      <c r="I7" s="36">
        <v>17</v>
      </c>
      <c r="J7" s="37"/>
      <c r="L7" s="10" t="s">
        <v>26</v>
      </c>
      <c r="M7" s="11">
        <v>2571821</v>
      </c>
      <c r="N7" s="12">
        <v>32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201</v>
      </c>
      <c r="G8" s="34">
        <v>19</v>
      </c>
      <c r="H8" s="35">
        <v>0</v>
      </c>
      <c r="I8" s="36">
        <v>135</v>
      </c>
      <c r="J8" s="37"/>
      <c r="L8" s="10" t="s">
        <v>27</v>
      </c>
      <c r="M8" s="11">
        <v>3518187</v>
      </c>
      <c r="N8" s="12">
        <v>55</v>
      </c>
    </row>
    <row r="9" spans="2:14" ht="32.25" customHeight="1" x14ac:dyDescent="0.25">
      <c r="B9" s="12" t="s">
        <v>2</v>
      </c>
      <c r="C9" s="61">
        <f>'22'!C8+'23'!C8</f>
        <v>168000</v>
      </c>
      <c r="E9" s="32" t="s">
        <v>18</v>
      </c>
      <c r="F9" s="33">
        <v>18</v>
      </c>
      <c r="G9" s="34">
        <v>8</v>
      </c>
      <c r="H9" s="35">
        <v>4</v>
      </c>
      <c r="I9" s="36">
        <v>6</v>
      </c>
      <c r="J9" s="37"/>
      <c r="L9" s="15" t="s">
        <v>28</v>
      </c>
      <c r="M9" s="16">
        <v>3116367</v>
      </c>
      <c r="N9" s="17">
        <v>48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53</v>
      </c>
      <c r="G10" s="34">
        <v>16</v>
      </c>
      <c r="H10" s="35">
        <v>0</v>
      </c>
      <c r="I10" s="36">
        <v>35</v>
      </c>
      <c r="J10" s="37">
        <v>2</v>
      </c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C3+'22'!C11</f>
        <v>478145000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0.86935454545454549</v>
      </c>
      <c r="E12" s="32" t="s">
        <v>22</v>
      </c>
      <c r="F12" s="33">
        <v>1</v>
      </c>
      <c r="G12" s="34">
        <v>1</v>
      </c>
      <c r="H12" s="35">
        <v>0</v>
      </c>
      <c r="I12" s="36">
        <v>0</v>
      </c>
      <c r="J12" s="37"/>
      <c r="L12" s="17" t="s">
        <v>34</v>
      </c>
      <c r="M12" s="16">
        <v>4</v>
      </c>
      <c r="N12" s="17"/>
    </row>
    <row r="13" spans="2:14" ht="32.25" customHeight="1" x14ac:dyDescent="0.25">
      <c r="B13" s="12" t="s">
        <v>6</v>
      </c>
      <c r="C13" s="12">
        <v>165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78639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3.27E-2</v>
      </c>
      <c r="E15" s="83" t="s">
        <v>44</v>
      </c>
      <c r="F15" s="84">
        <v>120</v>
      </c>
      <c r="G15" s="85">
        <v>2</v>
      </c>
      <c r="H15" s="86">
        <v>0</v>
      </c>
      <c r="I15" s="87">
        <v>118</v>
      </c>
      <c r="J15" s="88"/>
      <c r="L15" s="17" t="s">
        <v>34</v>
      </c>
      <c r="M15" s="16">
        <v>8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56</v>
      </c>
    </row>
    <row r="3" spans="2:14" ht="63.75" thickBot="1" x14ac:dyDescent="0.3">
      <c r="B3" s="59" t="s">
        <v>1</v>
      </c>
      <c r="C3" s="57">
        <f>C4+C5+C6+C8</f>
        <v>15585000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15488000</v>
      </c>
      <c r="E4" s="42" t="s">
        <v>16</v>
      </c>
      <c r="F4" s="43">
        <v>245</v>
      </c>
      <c r="G4" s="44">
        <v>223</v>
      </c>
      <c r="H4" s="45">
        <v>22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97000</v>
      </c>
      <c r="E5" s="32" t="s">
        <v>15</v>
      </c>
      <c r="F5" s="33">
        <v>138</v>
      </c>
      <c r="G5" s="34">
        <v>113</v>
      </c>
      <c r="H5" s="35">
        <v>25</v>
      </c>
      <c r="I5" s="36">
        <v>0</v>
      </c>
      <c r="J5" s="37"/>
      <c r="L5" s="13" t="s">
        <v>24</v>
      </c>
      <c r="M5" s="11">
        <v>539091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45</v>
      </c>
      <c r="G6" s="34">
        <v>24</v>
      </c>
      <c r="H6" s="35">
        <v>0</v>
      </c>
      <c r="I6" s="36">
        <v>16</v>
      </c>
      <c r="J6" s="37"/>
      <c r="L6" s="14" t="s">
        <v>25</v>
      </c>
      <c r="M6" s="11">
        <v>3467276</v>
      </c>
      <c r="N6" s="12">
        <v>50</v>
      </c>
    </row>
    <row r="7" spans="2:14" ht="32.25" customHeight="1" x14ac:dyDescent="0.25">
      <c r="B7" s="12" t="s">
        <v>38</v>
      </c>
      <c r="C7" s="61">
        <f>'24'!C6+'23'!C6</f>
        <v>0</v>
      </c>
      <c r="E7" s="32" t="s">
        <v>41</v>
      </c>
      <c r="F7" s="33">
        <v>17</v>
      </c>
      <c r="G7" s="34">
        <v>8</v>
      </c>
      <c r="H7" s="35">
        <v>0</v>
      </c>
      <c r="I7" s="36">
        <v>9</v>
      </c>
      <c r="J7" s="37"/>
      <c r="L7" s="10" t="s">
        <v>26</v>
      </c>
      <c r="M7" s="11">
        <v>3121818</v>
      </c>
      <c r="N7" s="12">
        <v>46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163</v>
      </c>
      <c r="G8" s="34">
        <v>24</v>
      </c>
      <c r="H8" s="35">
        <v>0</v>
      </c>
      <c r="I8" s="36">
        <v>106</v>
      </c>
      <c r="J8" s="37"/>
      <c r="L8" s="10" t="s">
        <v>27</v>
      </c>
      <c r="M8" s="11">
        <v>3597273</v>
      </c>
      <c r="N8" s="12">
        <v>48</v>
      </c>
    </row>
    <row r="9" spans="2:14" ht="32.25" customHeight="1" x14ac:dyDescent="0.25">
      <c r="B9" s="12" t="s">
        <v>2</v>
      </c>
      <c r="C9" s="61">
        <f>'24'!C8+'23'!C8</f>
        <v>0</v>
      </c>
      <c r="E9" s="32" t="s">
        <v>18</v>
      </c>
      <c r="F9" s="33">
        <v>54</v>
      </c>
      <c r="G9" s="34">
        <v>7</v>
      </c>
      <c r="H9" s="35">
        <v>0</v>
      </c>
      <c r="I9" s="36">
        <v>47</v>
      </c>
      <c r="J9" s="37"/>
      <c r="L9" s="15" t="s">
        <v>28</v>
      </c>
      <c r="M9" s="16">
        <v>3442730</v>
      </c>
      <c r="N9" s="17">
        <v>50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35</v>
      </c>
      <c r="G10" s="34">
        <v>15</v>
      </c>
      <c r="H10" s="35">
        <v>0</v>
      </c>
      <c r="I10" s="36">
        <v>20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C3+'23'!C11</f>
        <v>493730000</v>
      </c>
      <c r="D11" s="41"/>
      <c r="E11" s="32" t="s">
        <v>21</v>
      </c>
      <c r="F11" s="33">
        <v>11</v>
      </c>
      <c r="G11" s="34">
        <v>3</v>
      </c>
      <c r="H11" s="35">
        <v>0</v>
      </c>
      <c r="I11" s="36">
        <v>8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0.89769090909090909</v>
      </c>
      <c r="E12" s="32" t="s">
        <v>22</v>
      </c>
      <c r="F12" s="33">
        <v>7</v>
      </c>
      <c r="G12" s="34">
        <v>5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201</v>
      </c>
      <c r="E13" s="26" t="s">
        <v>23</v>
      </c>
      <c r="F13" s="27"/>
      <c r="G13" s="28">
        <v>70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77537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1.5100000000000001E-2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6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U8" sqref="U8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5" width="2" style="8" customWidth="1"/>
    <col min="16" max="16384" width="9" style="8"/>
  </cols>
  <sheetData>
    <row r="2" spans="2:14" ht="27.75" customHeight="1" thickBot="1" x14ac:dyDescent="0.3">
      <c r="B2" s="60" t="s">
        <v>57</v>
      </c>
    </row>
    <row r="3" spans="2:14" ht="63.75" thickBot="1" x14ac:dyDescent="0.3">
      <c r="B3" s="59" t="s">
        <v>1</v>
      </c>
      <c r="C3" s="57">
        <f>C4+C5+C6+C8</f>
        <v>18227000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17797000</v>
      </c>
      <c r="E4" s="42" t="s">
        <v>16</v>
      </c>
      <c r="F4" s="43">
        <v>231</v>
      </c>
      <c r="G4" s="44">
        <v>199</v>
      </c>
      <c r="H4" s="45">
        <v>32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430000</v>
      </c>
      <c r="E5" s="32" t="s">
        <v>15</v>
      </c>
      <c r="F5" s="33">
        <v>117</v>
      </c>
      <c r="G5" s="34">
        <v>105</v>
      </c>
      <c r="H5" s="35">
        <v>12</v>
      </c>
      <c r="I5" s="36">
        <v>0</v>
      </c>
      <c r="J5" s="37"/>
      <c r="L5" s="13" t="s">
        <v>24</v>
      </c>
      <c r="M5" s="11">
        <v>117273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46</v>
      </c>
      <c r="G6" s="34">
        <v>16</v>
      </c>
      <c r="H6" s="35">
        <v>0</v>
      </c>
      <c r="I6" s="36">
        <v>24</v>
      </c>
      <c r="J6" s="37"/>
      <c r="L6" s="14" t="s">
        <v>25</v>
      </c>
      <c r="M6" s="11">
        <v>3010910</v>
      </c>
      <c r="N6" s="12">
        <v>33</v>
      </c>
    </row>
    <row r="7" spans="2:14" ht="32.25" customHeight="1" x14ac:dyDescent="0.25">
      <c r="B7" s="12" t="s">
        <v>38</v>
      </c>
      <c r="C7" s="61">
        <f>'24'!C6+'25'!C6</f>
        <v>0</v>
      </c>
      <c r="E7" s="32" t="s">
        <v>41</v>
      </c>
      <c r="F7" s="33">
        <v>9</v>
      </c>
      <c r="G7" s="34">
        <v>9</v>
      </c>
      <c r="H7" s="35">
        <v>0</v>
      </c>
      <c r="I7" s="36">
        <v>0</v>
      </c>
      <c r="J7" s="37"/>
      <c r="L7" s="10" t="s">
        <v>26</v>
      </c>
      <c r="M7" s="11">
        <v>3727279</v>
      </c>
      <c r="N7" s="12">
        <v>49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134</v>
      </c>
      <c r="G8" s="34">
        <v>28</v>
      </c>
      <c r="H8" s="35">
        <v>0</v>
      </c>
      <c r="I8" s="36">
        <v>53</v>
      </c>
      <c r="J8" s="37"/>
      <c r="L8" s="10" t="s">
        <v>27</v>
      </c>
      <c r="M8" s="11">
        <v>4589098</v>
      </c>
      <c r="N8" s="12">
        <v>50</v>
      </c>
    </row>
    <row r="9" spans="2:14" ht="32.25" customHeight="1" x14ac:dyDescent="0.25">
      <c r="B9" s="12" t="s">
        <v>2</v>
      </c>
      <c r="C9" s="61">
        <f>'24'!C8+'25'!C8</f>
        <v>0</v>
      </c>
      <c r="E9" s="32" t="s">
        <v>18</v>
      </c>
      <c r="F9" s="33">
        <v>47</v>
      </c>
      <c r="G9" s="34">
        <v>12</v>
      </c>
      <c r="H9" s="35">
        <v>0</v>
      </c>
      <c r="I9" s="36">
        <v>35</v>
      </c>
      <c r="J9" s="37"/>
      <c r="L9" s="15" t="s">
        <v>28</v>
      </c>
      <c r="M9" s="16">
        <v>5125459</v>
      </c>
      <c r="N9" s="17">
        <v>58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62</v>
      </c>
      <c r="G10" s="34">
        <v>20</v>
      </c>
      <c r="H10" s="35">
        <v>3</v>
      </c>
      <c r="I10" s="36">
        <v>39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C3+'24'!C11</f>
        <v>511957000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16</v>
      </c>
      <c r="N11" s="20"/>
    </row>
    <row r="12" spans="2:14" ht="32.25" customHeight="1" x14ac:dyDescent="0.25">
      <c r="B12" s="33" t="s">
        <v>5</v>
      </c>
      <c r="C12" s="58">
        <f>C11/C10</f>
        <v>0.93083090909090904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192</v>
      </c>
      <c r="E13" s="26" t="s">
        <v>23</v>
      </c>
      <c r="F13" s="27"/>
      <c r="G13" s="28">
        <v>82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94932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4</v>
      </c>
      <c r="N14" s="19"/>
    </row>
    <row r="15" spans="2:14" ht="32.25" customHeight="1" x14ac:dyDescent="0.25">
      <c r="B15" s="12" t="s">
        <v>8</v>
      </c>
      <c r="C15" s="92">
        <v>5.1999999999999998E-3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17"/>
      <c r="E16" s="2" t="s">
        <v>59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E16" sqref="E16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58</v>
      </c>
    </row>
    <row r="3" spans="2:14" ht="63.75" thickBot="1" x14ac:dyDescent="0.3">
      <c r="B3" s="59" t="s">
        <v>1</v>
      </c>
      <c r="C3" s="57">
        <f>C4+C5+C6+C8</f>
        <v>26851000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26243000</v>
      </c>
      <c r="E4" s="42" t="s">
        <v>16</v>
      </c>
      <c r="F4" s="43">
        <v>434</v>
      </c>
      <c r="G4" s="44">
        <v>346</v>
      </c>
      <c r="H4" s="45">
        <v>88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608000</v>
      </c>
      <c r="E5" s="32" t="s">
        <v>15</v>
      </c>
      <c r="F5" s="33">
        <v>177</v>
      </c>
      <c r="G5" s="34">
        <v>166</v>
      </c>
      <c r="H5" s="35">
        <v>11</v>
      </c>
      <c r="I5" s="36">
        <v>0</v>
      </c>
      <c r="J5" s="37"/>
      <c r="L5" s="13" t="s">
        <v>24</v>
      </c>
      <c r="M5" s="11">
        <v>995456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39</v>
      </c>
      <c r="G6" s="34">
        <v>21</v>
      </c>
      <c r="H6" s="35">
        <v>0</v>
      </c>
      <c r="I6" s="36">
        <v>12</v>
      </c>
      <c r="J6" s="37"/>
      <c r="L6" s="14" t="s">
        <v>25</v>
      </c>
      <c r="M6" s="11">
        <v>6339088</v>
      </c>
      <c r="N6" s="12"/>
    </row>
    <row r="7" spans="2:14" ht="32.25" customHeight="1" x14ac:dyDescent="0.25">
      <c r="B7" s="12" t="s">
        <v>38</v>
      </c>
      <c r="C7" s="61">
        <f>'25'!C6+'26'!C6</f>
        <v>0</v>
      </c>
      <c r="E7" s="32" t="s">
        <v>41</v>
      </c>
      <c r="F7" s="33">
        <v>20</v>
      </c>
      <c r="G7" s="34">
        <v>4</v>
      </c>
      <c r="H7" s="35">
        <v>0</v>
      </c>
      <c r="I7" s="36">
        <v>16</v>
      </c>
      <c r="J7" s="37"/>
      <c r="L7" s="10" t="s">
        <v>26</v>
      </c>
      <c r="M7" s="11">
        <v>5714547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159</v>
      </c>
      <c r="G8" s="34">
        <v>29</v>
      </c>
      <c r="H8" s="35">
        <v>26</v>
      </c>
      <c r="I8" s="36">
        <v>61</v>
      </c>
      <c r="J8" s="37"/>
      <c r="L8" s="10" t="s">
        <v>27</v>
      </c>
      <c r="M8" s="11">
        <v>4658189</v>
      </c>
      <c r="N8" s="12"/>
    </row>
    <row r="9" spans="2:14" ht="32.25" customHeight="1" x14ac:dyDescent="0.25">
      <c r="B9" s="12" t="s">
        <v>2</v>
      </c>
      <c r="C9" s="61">
        <f>'25'!C8+'26'!C8</f>
        <v>0</v>
      </c>
      <c r="E9" s="32" t="s">
        <v>18</v>
      </c>
      <c r="F9" s="33">
        <v>35</v>
      </c>
      <c r="G9" s="34">
        <v>20</v>
      </c>
      <c r="H9" s="35">
        <v>0</v>
      </c>
      <c r="I9" s="36">
        <v>15</v>
      </c>
      <c r="J9" s="37"/>
      <c r="L9" s="15" t="s">
        <v>28</v>
      </c>
      <c r="M9" s="16">
        <v>6702732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73</v>
      </c>
      <c r="G10" s="34">
        <v>45</v>
      </c>
      <c r="H10" s="35">
        <v>0</v>
      </c>
      <c r="I10" s="36">
        <v>28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C3+'25'!C11</f>
        <v>538808000</v>
      </c>
      <c r="D11" s="41"/>
      <c r="E11" s="32" t="s">
        <v>21</v>
      </c>
      <c r="F11" s="33">
        <v>16</v>
      </c>
      <c r="G11" s="34">
        <v>10</v>
      </c>
      <c r="H11" s="35">
        <v>0</v>
      </c>
      <c r="I11" s="36">
        <v>6</v>
      </c>
      <c r="J11" s="37"/>
      <c r="L11" s="20" t="s">
        <v>33</v>
      </c>
      <c r="M11" s="21">
        <v>11</v>
      </c>
      <c r="N11" s="20"/>
    </row>
    <row r="12" spans="2:14" ht="32.25" customHeight="1" x14ac:dyDescent="0.25">
      <c r="B12" s="33" t="s">
        <v>5</v>
      </c>
      <c r="C12" s="58">
        <f>C11/C10</f>
        <v>0.97965090909090913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294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91330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5.5999999999999999E-3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22</v>
      </c>
      <c r="N15" s="17"/>
    </row>
    <row r="16" spans="2:14" ht="32.25" customHeight="1" x14ac:dyDescent="0.25">
      <c r="B16" s="17" t="s">
        <v>9</v>
      </c>
      <c r="C16" s="17"/>
      <c r="E16" s="2" t="s">
        <v>59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U8" sqref="U8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60</v>
      </c>
    </row>
    <row r="3" spans="2:14" ht="63.75" thickBot="1" x14ac:dyDescent="0.3">
      <c r="B3" s="59" t="s">
        <v>1</v>
      </c>
      <c r="C3" s="57">
        <f>C4+C5+C6+C8</f>
        <v>36477000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35779000</v>
      </c>
      <c r="E4" s="42" t="s">
        <v>16</v>
      </c>
      <c r="F4" s="43">
        <v>540</v>
      </c>
      <c r="G4" s="44">
        <v>519</v>
      </c>
      <c r="H4" s="45">
        <v>21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698000</v>
      </c>
      <c r="E5" s="32" t="s">
        <v>15</v>
      </c>
      <c r="F5" s="33">
        <v>275</v>
      </c>
      <c r="G5" s="34">
        <v>230</v>
      </c>
      <c r="H5" s="35">
        <v>45</v>
      </c>
      <c r="I5" s="36">
        <v>0</v>
      </c>
      <c r="J5" s="37"/>
      <c r="L5" s="13" t="s">
        <v>24</v>
      </c>
      <c r="M5" s="11">
        <v>1587273</v>
      </c>
      <c r="N5" s="12">
        <v>19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43</v>
      </c>
      <c r="G6" s="34">
        <v>23</v>
      </c>
      <c r="H6" s="35">
        <v>0</v>
      </c>
      <c r="I6" s="36">
        <v>18</v>
      </c>
      <c r="J6" s="37"/>
      <c r="L6" s="14" t="s">
        <v>25</v>
      </c>
      <c r="M6" s="11">
        <v>7102739</v>
      </c>
      <c r="N6" s="12">
        <v>107</v>
      </c>
    </row>
    <row r="7" spans="2:14" ht="32.25" customHeight="1" x14ac:dyDescent="0.25">
      <c r="B7" s="12" t="s">
        <v>38</v>
      </c>
      <c r="C7" s="61">
        <f>'26'!C6+'27'!C6</f>
        <v>0</v>
      </c>
      <c r="E7" s="32" t="s">
        <v>41</v>
      </c>
      <c r="F7" s="33">
        <v>34</v>
      </c>
      <c r="G7" s="34">
        <v>12</v>
      </c>
      <c r="H7" s="35">
        <v>0</v>
      </c>
      <c r="I7" s="36">
        <v>22</v>
      </c>
      <c r="J7" s="37"/>
      <c r="L7" s="10" t="s">
        <v>26</v>
      </c>
      <c r="M7" s="11">
        <v>8300913</v>
      </c>
      <c r="N7" s="12">
        <v>108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229</v>
      </c>
      <c r="G8" s="34">
        <v>50</v>
      </c>
      <c r="H8" s="35">
        <v>0</v>
      </c>
      <c r="I8" s="36">
        <v>97</v>
      </c>
      <c r="J8" s="37"/>
      <c r="L8" s="10" t="s">
        <v>27</v>
      </c>
      <c r="M8" s="11">
        <v>10289100</v>
      </c>
      <c r="N8" s="12">
        <v>99</v>
      </c>
    </row>
    <row r="9" spans="2:14" ht="32.25" customHeight="1" x14ac:dyDescent="0.25">
      <c r="B9" s="12" t="s">
        <v>2</v>
      </c>
      <c r="C9" s="61">
        <f>'26'!C8+'27'!C8</f>
        <v>0</v>
      </c>
      <c r="E9" s="32" t="s">
        <v>18</v>
      </c>
      <c r="F9" s="33">
        <v>15</v>
      </c>
      <c r="G9" s="34">
        <v>13</v>
      </c>
      <c r="H9" s="35">
        <v>0</v>
      </c>
      <c r="I9" s="36">
        <v>2</v>
      </c>
      <c r="J9" s="37"/>
      <c r="L9" s="15" t="s">
        <v>28</v>
      </c>
      <c r="M9" s="16">
        <v>5880914</v>
      </c>
      <c r="N9" s="17">
        <v>73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50</v>
      </c>
      <c r="H10" s="35">
        <v>0</v>
      </c>
      <c r="I10" s="36">
        <v>10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C3+'26'!C11</f>
        <v>575285000</v>
      </c>
      <c r="D11" s="41"/>
      <c r="E11" s="32" t="s">
        <v>21</v>
      </c>
      <c r="F11" s="33">
        <v>13</v>
      </c>
      <c r="G11" s="34">
        <v>10</v>
      </c>
      <c r="H11" s="35">
        <v>0</v>
      </c>
      <c r="I11" s="36">
        <v>3</v>
      </c>
      <c r="J11" s="37"/>
      <c r="L11" s="20" t="s">
        <v>33</v>
      </c>
      <c r="M11" s="21">
        <v>23</v>
      </c>
      <c r="N11" s="20"/>
    </row>
    <row r="12" spans="2:14" ht="32.25" customHeight="1" x14ac:dyDescent="0.25">
      <c r="B12" s="33" t="s">
        <v>5</v>
      </c>
      <c r="C12" s="58">
        <f>C11/C10</f>
        <v>1.0459727272727273</v>
      </c>
      <c r="E12" s="32" t="s">
        <v>22</v>
      </c>
      <c r="F12" s="33">
        <v>4</v>
      </c>
      <c r="G12" s="34">
        <v>2</v>
      </c>
      <c r="H12" s="35">
        <v>0</v>
      </c>
      <c r="I12" s="36">
        <v>2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406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89845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23</v>
      </c>
      <c r="N14" s="19"/>
    </row>
    <row r="15" spans="2:14" ht="32.25" customHeight="1" x14ac:dyDescent="0.25">
      <c r="B15" s="12" t="s">
        <v>8</v>
      </c>
      <c r="C15" s="92">
        <v>2.23E-2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30</v>
      </c>
      <c r="N15" s="17"/>
    </row>
    <row r="16" spans="2:14" ht="32.25" customHeight="1" x14ac:dyDescent="0.25">
      <c r="B16" s="17" t="s">
        <v>9</v>
      </c>
      <c r="C16" s="17"/>
      <c r="E16" s="2" t="s">
        <v>59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61</v>
      </c>
    </row>
    <row r="3" spans="2:14" ht="63.75" thickBot="1" x14ac:dyDescent="0.3">
      <c r="B3" s="59" t="s">
        <v>1</v>
      </c>
      <c r="C3" s="57">
        <f>C4+C5+C6+C8</f>
        <v>11944000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11840000</v>
      </c>
      <c r="E4" s="42" t="s">
        <v>16</v>
      </c>
      <c r="F4" s="43">
        <v>226</v>
      </c>
      <c r="G4" s="44">
        <v>174</v>
      </c>
      <c r="H4" s="45">
        <v>52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104000</v>
      </c>
      <c r="E5" s="32" t="s">
        <v>15</v>
      </c>
      <c r="F5" s="33">
        <v>93</v>
      </c>
      <c r="G5" s="34">
        <v>90</v>
      </c>
      <c r="H5" s="35">
        <v>3</v>
      </c>
      <c r="I5" s="36">
        <v>0</v>
      </c>
      <c r="J5" s="37"/>
      <c r="L5" s="13" t="s">
        <v>24</v>
      </c>
      <c r="M5" s="11">
        <v>300000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27</v>
      </c>
      <c r="G6" s="34">
        <v>15</v>
      </c>
      <c r="H6" s="35">
        <v>1</v>
      </c>
      <c r="I6" s="36">
        <v>11</v>
      </c>
      <c r="J6" s="37"/>
      <c r="L6" s="14" t="s">
        <v>25</v>
      </c>
      <c r="M6" s="11">
        <v>2091822</v>
      </c>
      <c r="N6" s="12">
        <v>22</v>
      </c>
    </row>
    <row r="7" spans="2:14" ht="32.25" customHeight="1" x14ac:dyDescent="0.25">
      <c r="B7" s="12" t="s">
        <v>38</v>
      </c>
      <c r="C7" s="61">
        <f>'27'!C6+'28'!C6</f>
        <v>0</v>
      </c>
      <c r="E7" s="32" t="s">
        <v>41</v>
      </c>
      <c r="F7" s="33">
        <v>22</v>
      </c>
      <c r="G7" s="34">
        <v>6</v>
      </c>
      <c r="H7" s="35">
        <v>0</v>
      </c>
      <c r="I7" s="36">
        <v>16</v>
      </c>
      <c r="J7" s="37"/>
      <c r="L7" s="10" t="s">
        <v>26</v>
      </c>
      <c r="M7" s="11">
        <v>1838180</v>
      </c>
      <c r="N7" s="12">
        <v>23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139</v>
      </c>
      <c r="G8" s="34">
        <v>18</v>
      </c>
      <c r="H8" s="35">
        <v>0</v>
      </c>
      <c r="I8" s="36">
        <v>79</v>
      </c>
      <c r="J8" s="37"/>
      <c r="L8" s="10" t="s">
        <v>27</v>
      </c>
      <c r="M8" s="11">
        <v>1919091</v>
      </c>
      <c r="N8" s="12">
        <v>32</v>
      </c>
    </row>
    <row r="9" spans="2:14" ht="32.25" customHeight="1" x14ac:dyDescent="0.25">
      <c r="B9" s="12" t="s">
        <v>2</v>
      </c>
      <c r="C9" s="61">
        <f>'27'!C8+'28'!C8</f>
        <v>0</v>
      </c>
      <c r="E9" s="32" t="s">
        <v>18</v>
      </c>
      <c r="F9" s="33">
        <v>2</v>
      </c>
      <c r="G9" s="34">
        <v>0</v>
      </c>
      <c r="H9" s="35">
        <v>0</v>
      </c>
      <c r="I9" s="36">
        <v>2</v>
      </c>
      <c r="J9" s="37"/>
      <c r="L9" s="15" t="s">
        <v>28</v>
      </c>
      <c r="M9" s="16">
        <v>4709089</v>
      </c>
      <c r="N9" s="17">
        <v>56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69</v>
      </c>
      <c r="G10" s="34">
        <v>15</v>
      </c>
      <c r="H10" s="35">
        <v>0</v>
      </c>
      <c r="I10" s="36">
        <v>54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C3+'27'!C11</f>
        <v>587229000</v>
      </c>
      <c r="D11" s="41"/>
      <c r="E11" s="32" t="s">
        <v>21</v>
      </c>
      <c r="F11" s="33">
        <v>11</v>
      </c>
      <c r="G11" s="34">
        <v>4</v>
      </c>
      <c r="H11" s="35">
        <v>0</v>
      </c>
      <c r="I11" s="36">
        <v>7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1.0676890909090908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140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9" customHeight="1" x14ac:dyDescent="0.25">
      <c r="B14" s="12" t="s">
        <v>7</v>
      </c>
      <c r="C14" s="12">
        <v>85314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8</v>
      </c>
      <c r="N14" s="19"/>
    </row>
    <row r="15" spans="2:14" ht="32.25" customHeight="1" x14ac:dyDescent="0.25">
      <c r="B15" s="12" t="s">
        <v>8</v>
      </c>
      <c r="C15" s="92">
        <v>8.8999999999999999E-3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10</v>
      </c>
      <c r="N15" s="17"/>
    </row>
    <row r="16" spans="2:14" ht="32.25" customHeight="1" x14ac:dyDescent="0.25">
      <c r="B16" s="17" t="s">
        <v>9</v>
      </c>
      <c r="C16" s="17"/>
      <c r="E16" s="2" t="s">
        <v>59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B1"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65</v>
      </c>
    </row>
    <row r="3" spans="2:14" ht="63.75" thickBot="1" x14ac:dyDescent="0.3">
      <c r="B3" s="59" t="s">
        <v>1</v>
      </c>
      <c r="C3" s="57">
        <f>C4+C5+C6+C8</f>
        <v>49000500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45759000</v>
      </c>
      <c r="E4" s="42" t="s">
        <v>16</v>
      </c>
      <c r="F4" s="43">
        <v>733</v>
      </c>
      <c r="G4" s="44">
        <v>661</v>
      </c>
      <c r="H4" s="45">
        <v>72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2641500</v>
      </c>
      <c r="E5" s="32" t="s">
        <v>15</v>
      </c>
      <c r="F5" s="33">
        <v>288</v>
      </c>
      <c r="G5" s="34">
        <v>275</v>
      </c>
      <c r="H5" s="35">
        <v>13</v>
      </c>
      <c r="I5" s="36">
        <v>0</v>
      </c>
      <c r="J5" s="37"/>
      <c r="L5" s="13" t="s">
        <v>24</v>
      </c>
      <c r="M5" s="11">
        <v>1365455</v>
      </c>
      <c r="N5" s="12"/>
    </row>
    <row r="6" spans="2:14" ht="32.25" customHeight="1" x14ac:dyDescent="0.25">
      <c r="B6" s="12" t="s">
        <v>36</v>
      </c>
      <c r="C6" s="12">
        <v>600000</v>
      </c>
      <c r="E6" s="32" t="s">
        <v>19</v>
      </c>
      <c r="F6" s="33">
        <v>40</v>
      </c>
      <c r="G6" s="34">
        <v>32</v>
      </c>
      <c r="H6" s="35">
        <v>0</v>
      </c>
      <c r="I6" s="36">
        <v>3</v>
      </c>
      <c r="J6" s="37"/>
      <c r="L6" s="14" t="s">
        <v>25</v>
      </c>
      <c r="M6" s="11">
        <v>12429281</v>
      </c>
      <c r="N6" s="12"/>
    </row>
    <row r="7" spans="2:14" ht="32.25" customHeight="1" x14ac:dyDescent="0.25">
      <c r="B7" s="12" t="s">
        <v>38</v>
      </c>
      <c r="C7" s="61">
        <f>'01'!C6+'02'!C6</f>
        <v>600000</v>
      </c>
      <c r="E7" s="32" t="s">
        <v>41</v>
      </c>
      <c r="F7" s="33">
        <v>22</v>
      </c>
      <c r="G7" s="34">
        <v>11</v>
      </c>
      <c r="H7" s="35">
        <v>0</v>
      </c>
      <c r="I7" s="36">
        <v>11</v>
      </c>
      <c r="J7" s="37"/>
      <c r="L7" s="10" t="s">
        <v>26</v>
      </c>
      <c r="M7" s="11">
        <v>10569087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310</v>
      </c>
      <c r="G8" s="34">
        <v>57</v>
      </c>
      <c r="H8" s="35">
        <v>0</v>
      </c>
      <c r="I8" s="36">
        <v>171</v>
      </c>
      <c r="J8" s="37"/>
      <c r="L8" s="10" t="s">
        <v>27</v>
      </c>
      <c r="M8" s="11">
        <v>8224376</v>
      </c>
      <c r="N8" s="12"/>
    </row>
    <row r="9" spans="2:14" ht="32.25" customHeight="1" x14ac:dyDescent="0.25">
      <c r="B9" s="12" t="s">
        <v>2</v>
      </c>
      <c r="C9" s="61">
        <f>'01'!C8+'02'!C8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11957282</v>
      </c>
      <c r="N9" s="17"/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117</v>
      </c>
      <c r="G10" s="34">
        <v>93</v>
      </c>
      <c r="H10" s="35">
        <v>1</v>
      </c>
      <c r="I10" s="36">
        <v>23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C3+'01'!C11</f>
        <v>66886500</v>
      </c>
      <c r="D11" s="41"/>
      <c r="E11" s="32" t="s">
        <v>21</v>
      </c>
      <c r="F11" s="33">
        <v>19</v>
      </c>
      <c r="G11" s="34">
        <v>5</v>
      </c>
      <c r="H11" s="35">
        <v>0</v>
      </c>
      <c r="I11" s="36">
        <v>14</v>
      </c>
      <c r="J11" s="37"/>
      <c r="L11" s="20" t="s">
        <v>33</v>
      </c>
      <c r="M11" s="21">
        <v>22</v>
      </c>
      <c r="N11" s="20"/>
    </row>
    <row r="12" spans="2:14" ht="32.25" customHeight="1" x14ac:dyDescent="0.25">
      <c r="B12" s="33" t="s">
        <v>5</v>
      </c>
      <c r="C12" s="58">
        <f>C11/C10</f>
        <v>0.11944017857142857</v>
      </c>
      <c r="E12" s="32" t="s">
        <v>22</v>
      </c>
      <c r="F12" s="33">
        <v>4</v>
      </c>
      <c r="G12" s="34">
        <v>1</v>
      </c>
      <c r="H12" s="35">
        <v>0</v>
      </c>
      <c r="I12" s="36">
        <v>3</v>
      </c>
      <c r="J12" s="37"/>
      <c r="L12" s="17" t="s">
        <v>34</v>
      </c>
      <c r="M12" s="16">
        <v>4</v>
      </c>
      <c r="N12" s="17"/>
    </row>
    <row r="13" spans="2:14" ht="32.25" customHeight="1" x14ac:dyDescent="0.25">
      <c r="B13" s="12" t="s">
        <v>6</v>
      </c>
      <c r="C13" s="12">
        <v>588</v>
      </c>
      <c r="E13" s="26" t="s">
        <v>23</v>
      </c>
      <c r="F13" s="27"/>
      <c r="G13" s="28">
        <v>291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83336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17</v>
      </c>
      <c r="N14" s="19"/>
    </row>
    <row r="15" spans="2:14" ht="32.25" customHeight="1" x14ac:dyDescent="0.25">
      <c r="B15" s="12" t="s">
        <v>8</v>
      </c>
      <c r="C15" s="92">
        <v>8.6999999999999994E-3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42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62</v>
      </c>
    </row>
    <row r="3" spans="2:14" ht="63.75" thickBot="1" x14ac:dyDescent="0.3">
      <c r="B3" s="59" t="s">
        <v>1</v>
      </c>
      <c r="C3" s="57">
        <f>C4+C5+C6+C8</f>
        <v>19113000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18593000</v>
      </c>
      <c r="E4" s="42" t="s">
        <v>16</v>
      </c>
      <c r="F4" s="43">
        <v>237</v>
      </c>
      <c r="G4" s="44">
        <v>201</v>
      </c>
      <c r="H4" s="45">
        <v>36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520000</v>
      </c>
      <c r="E5" s="32" t="s">
        <v>15</v>
      </c>
      <c r="F5" s="33">
        <v>107</v>
      </c>
      <c r="G5" s="34">
        <v>95</v>
      </c>
      <c r="H5" s="35">
        <v>12</v>
      </c>
      <c r="I5" s="36">
        <v>0</v>
      </c>
      <c r="J5" s="37"/>
      <c r="L5" s="13" t="s">
        <v>24</v>
      </c>
      <c r="M5" s="11">
        <v>362728</v>
      </c>
      <c r="N5" s="12">
        <v>11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23</v>
      </c>
      <c r="G6" s="34">
        <v>11</v>
      </c>
      <c r="H6" s="35">
        <v>0</v>
      </c>
      <c r="I6" s="36">
        <v>9</v>
      </c>
      <c r="J6" s="37"/>
      <c r="L6" s="14" t="s">
        <v>25</v>
      </c>
      <c r="M6" s="11">
        <v>3465456</v>
      </c>
      <c r="N6" s="12">
        <v>37</v>
      </c>
    </row>
    <row r="7" spans="2:14" ht="32.25" customHeight="1" x14ac:dyDescent="0.25">
      <c r="B7" s="12" t="s">
        <v>38</v>
      </c>
      <c r="C7" s="61">
        <f>'28'!C6+'29'!C6</f>
        <v>0</v>
      </c>
      <c r="E7" s="32" t="s">
        <v>41</v>
      </c>
      <c r="F7" s="33">
        <v>16</v>
      </c>
      <c r="G7" s="34">
        <v>12</v>
      </c>
      <c r="H7" s="35">
        <v>0</v>
      </c>
      <c r="I7" s="36">
        <v>4</v>
      </c>
      <c r="J7" s="37"/>
      <c r="L7" s="10" t="s">
        <v>26</v>
      </c>
      <c r="M7" s="11">
        <v>6430004</v>
      </c>
      <c r="N7" s="12">
        <v>43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93</v>
      </c>
      <c r="G8" s="34">
        <v>16</v>
      </c>
      <c r="H8" s="35">
        <v>0</v>
      </c>
      <c r="I8" s="36">
        <v>63</v>
      </c>
      <c r="J8" s="37"/>
      <c r="L8" s="10" t="s">
        <v>27</v>
      </c>
      <c r="M8" s="11">
        <v>2743638</v>
      </c>
      <c r="N8" s="12">
        <v>35</v>
      </c>
    </row>
    <row r="9" spans="2:14" ht="32.25" customHeight="1" x14ac:dyDescent="0.25">
      <c r="B9" s="12" t="s">
        <v>2</v>
      </c>
      <c r="C9" s="61">
        <f>'28'!C8+'29'!C8</f>
        <v>0</v>
      </c>
      <c r="E9" s="32" t="s">
        <v>18</v>
      </c>
      <c r="F9" s="33">
        <v>2</v>
      </c>
      <c r="G9" s="34">
        <v>1</v>
      </c>
      <c r="H9" s="35">
        <v>0</v>
      </c>
      <c r="I9" s="36">
        <v>1</v>
      </c>
      <c r="J9" s="37"/>
      <c r="L9" s="15" t="s">
        <v>28</v>
      </c>
      <c r="M9" s="16">
        <v>4373641</v>
      </c>
      <c r="N9" s="17">
        <v>51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62</v>
      </c>
      <c r="G10" s="34">
        <v>17</v>
      </c>
      <c r="H10" s="35">
        <v>0</v>
      </c>
      <c r="I10" s="36">
        <v>45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C3+'28'!C11</f>
        <v>606342000</v>
      </c>
      <c r="D11" s="41"/>
      <c r="E11" s="32" t="s">
        <v>21</v>
      </c>
      <c r="F11" s="33">
        <v>9</v>
      </c>
      <c r="G11" s="34">
        <v>5</v>
      </c>
      <c r="H11" s="35">
        <v>0</v>
      </c>
      <c r="I11" s="36">
        <v>4</v>
      </c>
      <c r="J11" s="37"/>
      <c r="L11" s="20" t="s">
        <v>33</v>
      </c>
      <c r="M11" s="21">
        <v>3</v>
      </c>
      <c r="N11" s="20"/>
    </row>
    <row r="12" spans="2:14" ht="32.25" customHeight="1" x14ac:dyDescent="0.25">
      <c r="B12" s="33" t="s">
        <v>5</v>
      </c>
      <c r="C12" s="58">
        <f>C11/C10</f>
        <v>1.1024400000000001</v>
      </c>
      <c r="E12" s="32" t="s">
        <v>22</v>
      </c>
      <c r="F12" s="33">
        <v>5</v>
      </c>
      <c r="G12" s="34">
        <v>3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177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107983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7</v>
      </c>
      <c r="N14" s="19"/>
    </row>
    <row r="15" spans="2:14" ht="32.25" customHeight="1" x14ac:dyDescent="0.25">
      <c r="B15" s="12" t="s">
        <v>8</v>
      </c>
      <c r="C15" s="92">
        <v>5.5999999999999999E-3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B3" sqref="B3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63</v>
      </c>
    </row>
    <row r="3" spans="2:14" ht="63.75" thickBot="1" x14ac:dyDescent="0.3">
      <c r="B3" s="59" t="s">
        <v>1</v>
      </c>
      <c r="C3" s="57">
        <f>C4+C5+C6+C8</f>
        <v>15579000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15579000</v>
      </c>
      <c r="E4" s="42" t="s">
        <v>16</v>
      </c>
      <c r="F4" s="43">
        <v>220</v>
      </c>
      <c r="G4" s="44">
        <v>187</v>
      </c>
      <c r="H4" s="45">
        <v>33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115</v>
      </c>
      <c r="G5" s="34">
        <v>98</v>
      </c>
      <c r="H5" s="35">
        <v>17</v>
      </c>
      <c r="I5" s="36">
        <v>0</v>
      </c>
      <c r="J5" s="37"/>
      <c r="L5" s="13" t="s">
        <v>24</v>
      </c>
      <c r="M5" s="11">
        <v>262728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46</v>
      </c>
      <c r="G6" s="34">
        <v>17</v>
      </c>
      <c r="H6" s="35">
        <v>0</v>
      </c>
      <c r="I6" s="36">
        <v>26</v>
      </c>
      <c r="J6" s="37"/>
      <c r="L6" s="14" t="s">
        <v>25</v>
      </c>
      <c r="M6" s="11">
        <v>2778367</v>
      </c>
      <c r="N6" s="12">
        <v>35</v>
      </c>
    </row>
    <row r="7" spans="2:14" ht="32.25" customHeight="1" x14ac:dyDescent="0.25">
      <c r="B7" s="12" t="s">
        <v>38</v>
      </c>
      <c r="C7" s="61">
        <f>'29'!C6+'30'!C6</f>
        <v>0</v>
      </c>
      <c r="E7" s="32" t="s">
        <v>41</v>
      </c>
      <c r="F7" s="33">
        <v>24</v>
      </c>
      <c r="G7" s="34">
        <v>1</v>
      </c>
      <c r="H7" s="35">
        <v>0</v>
      </c>
      <c r="I7" s="36">
        <v>23</v>
      </c>
      <c r="J7" s="37"/>
      <c r="L7" s="10" t="s">
        <v>26</v>
      </c>
      <c r="M7" s="11">
        <v>4631832</v>
      </c>
      <c r="N7" s="12">
        <v>41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169</v>
      </c>
      <c r="G8" s="34">
        <v>25</v>
      </c>
      <c r="H8" s="35">
        <v>0</v>
      </c>
      <c r="I8" s="36">
        <v>107</v>
      </c>
      <c r="J8" s="37"/>
      <c r="L8" s="10" t="s">
        <v>27</v>
      </c>
      <c r="M8" s="11">
        <v>3425453</v>
      </c>
      <c r="N8" s="12">
        <v>44</v>
      </c>
    </row>
    <row r="9" spans="2:14" ht="32.25" customHeight="1" x14ac:dyDescent="0.25">
      <c r="B9" s="12" t="s">
        <v>2</v>
      </c>
      <c r="C9" s="61">
        <f>'29'!C8+'30'!C8</f>
        <v>0</v>
      </c>
      <c r="E9" s="32" t="s">
        <v>18</v>
      </c>
      <c r="F9" s="33">
        <v>1</v>
      </c>
      <c r="G9" s="34">
        <v>0</v>
      </c>
      <c r="H9" s="35">
        <v>0</v>
      </c>
      <c r="I9" s="36">
        <v>1</v>
      </c>
      <c r="J9" s="37"/>
      <c r="L9" s="15" t="s">
        <v>28</v>
      </c>
      <c r="M9" s="16">
        <v>3064544</v>
      </c>
      <c r="N9" s="17">
        <v>41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72</v>
      </c>
      <c r="G10" s="34">
        <v>33</v>
      </c>
      <c r="H10" s="35">
        <v>0</v>
      </c>
      <c r="I10" s="36">
        <v>39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C3+'29'!C11</f>
        <v>621921000</v>
      </c>
      <c r="D11" s="41"/>
      <c r="E11" s="32" t="s">
        <v>21</v>
      </c>
      <c r="F11" s="33">
        <v>7</v>
      </c>
      <c r="G11" s="34">
        <v>4</v>
      </c>
      <c r="H11" s="35">
        <v>0</v>
      </c>
      <c r="I11" s="36">
        <v>3</v>
      </c>
      <c r="J11" s="37"/>
      <c r="L11" s="20" t="s">
        <v>33</v>
      </c>
      <c r="M11" s="21">
        <v>8</v>
      </c>
      <c r="N11" s="20"/>
    </row>
    <row r="12" spans="2:14" ht="32.25" customHeight="1" x14ac:dyDescent="0.25">
      <c r="B12" s="33" t="s">
        <v>5</v>
      </c>
      <c r="C12" s="58">
        <f>C11/C10</f>
        <v>1.1307654545454546</v>
      </c>
      <c r="E12" s="32" t="s">
        <v>22</v>
      </c>
      <c r="F12" s="33">
        <v>5</v>
      </c>
      <c r="G12" s="34">
        <v>3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163</v>
      </c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95578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5</v>
      </c>
      <c r="N14" s="19"/>
    </row>
    <row r="15" spans="2:14" ht="32.25" customHeight="1" x14ac:dyDescent="0.25">
      <c r="B15" s="12" t="s">
        <v>8</v>
      </c>
      <c r="C15" s="92">
        <v>1.44E-2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8" sqref="C8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'30'!C6+'31'!C6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'30'!C8+'31'!C8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C3+'30'!C11</f>
        <v>621921000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0.62192099999999995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10"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66</v>
      </c>
    </row>
    <row r="3" spans="2:14" ht="63.75" thickBot="1" x14ac:dyDescent="0.3">
      <c r="B3" s="59" t="s">
        <v>1</v>
      </c>
      <c r="C3" s="57">
        <f>C4+C5+C6+C8</f>
        <v>35909000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35246000</v>
      </c>
      <c r="E4" s="42" t="s">
        <v>16</v>
      </c>
      <c r="F4" s="43">
        <v>557</v>
      </c>
      <c r="G4" s="44">
        <v>498</v>
      </c>
      <c r="H4" s="45">
        <v>59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663000</v>
      </c>
      <c r="E5" s="32" t="s">
        <v>15</v>
      </c>
      <c r="F5" s="33">
        <v>260</v>
      </c>
      <c r="G5" s="34">
        <v>231</v>
      </c>
      <c r="H5" s="35">
        <v>29</v>
      </c>
      <c r="I5" s="36">
        <v>0</v>
      </c>
      <c r="J5" s="37"/>
      <c r="L5" s="13" t="s">
        <v>24</v>
      </c>
      <c r="M5" s="11">
        <v>1192728</v>
      </c>
      <c r="N5" s="12">
        <v>14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23</v>
      </c>
      <c r="G6" s="34">
        <v>15</v>
      </c>
      <c r="H6" s="35">
        <v>0</v>
      </c>
      <c r="I6" s="36">
        <v>8</v>
      </c>
      <c r="J6" s="37"/>
      <c r="L6" s="14" t="s">
        <v>25</v>
      </c>
      <c r="M6" s="11">
        <v>8480921</v>
      </c>
      <c r="N6" s="12">
        <v>114</v>
      </c>
    </row>
    <row r="7" spans="2:14" ht="32.25" customHeight="1" x14ac:dyDescent="0.25">
      <c r="B7" s="12" t="s">
        <v>38</v>
      </c>
      <c r="C7" s="61">
        <f>'02'!C6+'03'!C6</f>
        <v>600000</v>
      </c>
      <c r="E7" s="32" t="s">
        <v>41</v>
      </c>
      <c r="F7" s="33">
        <v>31</v>
      </c>
      <c r="G7" s="34">
        <v>13</v>
      </c>
      <c r="H7" s="35">
        <v>0</v>
      </c>
      <c r="I7" s="36">
        <v>18</v>
      </c>
      <c r="J7" s="37"/>
      <c r="L7" s="10" t="s">
        <v>26</v>
      </c>
      <c r="M7" s="11">
        <v>7805464</v>
      </c>
      <c r="N7" s="12">
        <v>110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171</v>
      </c>
      <c r="G8" s="34">
        <v>83</v>
      </c>
      <c r="H8" s="35">
        <v>0</v>
      </c>
      <c r="I8" s="36">
        <v>53</v>
      </c>
      <c r="J8" s="37"/>
      <c r="L8" s="10" t="s">
        <v>27</v>
      </c>
      <c r="M8" s="11">
        <v>7571823</v>
      </c>
      <c r="N8" s="12">
        <v>93</v>
      </c>
    </row>
    <row r="9" spans="2:14" ht="32.25" customHeight="1" x14ac:dyDescent="0.25">
      <c r="B9" s="12" t="s">
        <v>2</v>
      </c>
      <c r="C9" s="61">
        <f>'02'!C8+'03'!C8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7592457</v>
      </c>
      <c r="N9" s="17">
        <v>120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75</v>
      </c>
      <c r="G10" s="34">
        <v>56</v>
      </c>
      <c r="H10" s="35">
        <v>0</v>
      </c>
      <c r="I10" s="36">
        <v>19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C3+'02'!C11</f>
        <v>102795500</v>
      </c>
      <c r="D11" s="41"/>
      <c r="E11" s="32" t="s">
        <v>21</v>
      </c>
      <c r="F11" s="33">
        <v>18</v>
      </c>
      <c r="G11" s="34">
        <v>8</v>
      </c>
      <c r="H11" s="35">
        <v>0</v>
      </c>
      <c r="I11" s="36">
        <v>10</v>
      </c>
      <c r="J11" s="37"/>
      <c r="L11" s="20" t="s">
        <v>33</v>
      </c>
      <c r="M11" s="21">
        <v>10</v>
      </c>
      <c r="N11" s="20"/>
    </row>
    <row r="12" spans="2:14" ht="32.25" customHeight="1" x14ac:dyDescent="0.25">
      <c r="B12" s="33" t="s">
        <v>5</v>
      </c>
      <c r="C12" s="58">
        <f>C11/C10</f>
        <v>0.18356339285714285</v>
      </c>
      <c r="E12" s="32" t="s">
        <v>22</v>
      </c>
      <c r="F12" s="33">
        <v>3</v>
      </c>
      <c r="G12" s="34">
        <v>2</v>
      </c>
      <c r="H12" s="35">
        <v>0</v>
      </c>
      <c r="I12" s="36">
        <v>1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451</v>
      </c>
      <c r="E13" s="26" t="s">
        <v>23</v>
      </c>
      <c r="F13" s="27"/>
      <c r="G13" s="28">
        <v>228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79621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22</v>
      </c>
      <c r="N14" s="19"/>
    </row>
    <row r="15" spans="2:14" ht="32.25" customHeight="1" x14ac:dyDescent="0.25">
      <c r="B15" s="12" t="s">
        <v>8</v>
      </c>
      <c r="C15" s="95">
        <v>0.01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34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67</v>
      </c>
    </row>
    <row r="3" spans="2:14" ht="63.75" thickBot="1" x14ac:dyDescent="0.3">
      <c r="B3" s="59" t="s">
        <v>1</v>
      </c>
      <c r="C3" s="57">
        <f>C4+C5+C6+C8</f>
        <v>20920000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19785000</v>
      </c>
      <c r="E4" s="42" t="s">
        <v>16</v>
      </c>
      <c r="F4" s="43">
        <v>308</v>
      </c>
      <c r="G4" s="44">
        <v>259</v>
      </c>
      <c r="H4" s="45">
        <v>49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1135000</v>
      </c>
      <c r="E5" s="32" t="s">
        <v>15</v>
      </c>
      <c r="F5" s="33">
        <v>107</v>
      </c>
      <c r="G5" s="34">
        <v>96</v>
      </c>
      <c r="H5" s="35">
        <v>11</v>
      </c>
      <c r="I5" s="36">
        <v>0</v>
      </c>
      <c r="J5" s="37"/>
      <c r="L5" s="13" t="s">
        <v>24</v>
      </c>
      <c r="M5" s="11">
        <v>1990911</v>
      </c>
      <c r="N5" s="12">
        <v>9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23</v>
      </c>
      <c r="G6" s="34">
        <v>10</v>
      </c>
      <c r="H6" s="35">
        <v>0</v>
      </c>
      <c r="I6" s="36">
        <v>12</v>
      </c>
      <c r="J6" s="37"/>
      <c r="L6" s="14" t="s">
        <v>25</v>
      </c>
      <c r="M6" s="11">
        <v>4581819</v>
      </c>
      <c r="N6" s="12">
        <v>57</v>
      </c>
    </row>
    <row r="7" spans="2:14" ht="32.25" customHeight="1" x14ac:dyDescent="0.25">
      <c r="B7" s="12" t="s">
        <v>38</v>
      </c>
      <c r="C7" s="61">
        <f>'04'!C6+'03'!C6</f>
        <v>0</v>
      </c>
      <c r="E7" s="32" t="s">
        <v>41</v>
      </c>
      <c r="F7" s="33">
        <v>18</v>
      </c>
      <c r="G7" s="34">
        <v>6</v>
      </c>
      <c r="H7" s="35">
        <v>0</v>
      </c>
      <c r="I7" s="36">
        <v>12</v>
      </c>
      <c r="J7" s="37"/>
      <c r="L7" s="10" t="s">
        <v>26</v>
      </c>
      <c r="M7" s="11">
        <v>3114548</v>
      </c>
      <c r="N7" s="12">
        <v>49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81</v>
      </c>
      <c r="G8" s="34">
        <v>30</v>
      </c>
      <c r="H8" s="35">
        <v>0</v>
      </c>
      <c r="I8" s="36">
        <v>24</v>
      </c>
      <c r="J8" s="37"/>
      <c r="L8" s="10" t="s">
        <v>27</v>
      </c>
      <c r="M8" s="11">
        <v>6573638</v>
      </c>
      <c r="N8" s="12">
        <v>56</v>
      </c>
    </row>
    <row r="9" spans="2:14" ht="32.25" customHeight="1" x14ac:dyDescent="0.25">
      <c r="B9" s="12" t="s">
        <v>2</v>
      </c>
      <c r="C9" s="61">
        <f>'04'!C8+'03'!C8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2757275</v>
      </c>
      <c r="N9" s="17">
        <v>37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56</v>
      </c>
      <c r="G10" s="34">
        <v>40</v>
      </c>
      <c r="H10" s="35">
        <v>0</v>
      </c>
      <c r="I10" s="36">
        <v>16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C3+'03'!C11</f>
        <v>123715500</v>
      </c>
      <c r="D11" s="41"/>
      <c r="E11" s="32" t="s">
        <v>21</v>
      </c>
      <c r="F11" s="33">
        <v>13</v>
      </c>
      <c r="G11" s="34">
        <v>6</v>
      </c>
      <c r="H11" s="35">
        <v>1</v>
      </c>
      <c r="I11" s="36">
        <v>6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0.22092053571428572</v>
      </c>
      <c r="E12" s="32" t="s">
        <v>22</v>
      </c>
      <c r="F12" s="33">
        <v>5</v>
      </c>
      <c r="G12" s="34">
        <v>3</v>
      </c>
      <c r="H12" s="35">
        <v>0</v>
      </c>
      <c r="I12" s="36">
        <v>2</v>
      </c>
      <c r="J12" s="37"/>
      <c r="L12" s="17" t="s">
        <v>34</v>
      </c>
      <c r="M12" s="16">
        <v>0</v>
      </c>
      <c r="N12" s="17"/>
    </row>
    <row r="13" spans="2:14" ht="32.25" customHeight="1" x14ac:dyDescent="0.25">
      <c r="B13" s="12" t="s">
        <v>6</v>
      </c>
      <c r="C13" s="12">
        <v>208</v>
      </c>
      <c r="E13" s="26" t="s">
        <v>23</v>
      </c>
      <c r="F13" s="27"/>
      <c r="G13" s="28">
        <v>40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100577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</v>
      </c>
      <c r="N14" s="19"/>
    </row>
    <row r="15" spans="2:14" ht="32.25" customHeight="1" x14ac:dyDescent="0.25">
      <c r="B15" s="12" t="s">
        <v>8</v>
      </c>
      <c r="C15" s="92">
        <v>6.0000000000000001E-3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14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68</v>
      </c>
    </row>
    <row r="3" spans="2:14" ht="63.75" thickBot="1" x14ac:dyDescent="0.3">
      <c r="B3" s="59" t="s">
        <v>1</v>
      </c>
      <c r="C3" s="57">
        <f>C4+C5+C6+C8</f>
        <v>13333000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13165000</v>
      </c>
      <c r="E4" s="42" t="s">
        <v>16</v>
      </c>
      <c r="F4" s="43">
        <v>226</v>
      </c>
      <c r="G4" s="44">
        <v>206</v>
      </c>
      <c r="H4" s="45">
        <v>20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168000</v>
      </c>
      <c r="E5" s="32" t="s">
        <v>15</v>
      </c>
      <c r="F5" s="33">
        <v>82</v>
      </c>
      <c r="G5" s="34">
        <v>73</v>
      </c>
      <c r="H5" s="35">
        <v>9</v>
      </c>
      <c r="I5" s="36">
        <v>0</v>
      </c>
      <c r="J5" s="37"/>
      <c r="L5" s="13" t="s">
        <v>24</v>
      </c>
      <c r="M5" s="11">
        <v>160001</v>
      </c>
      <c r="N5" s="12">
        <v>6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36</v>
      </c>
      <c r="G6" s="34">
        <v>13</v>
      </c>
      <c r="H6" s="35">
        <v>0</v>
      </c>
      <c r="I6" s="36">
        <v>20</v>
      </c>
      <c r="J6" s="37"/>
      <c r="L6" s="14" t="s">
        <v>25</v>
      </c>
      <c r="M6" s="11">
        <v>2088186</v>
      </c>
      <c r="N6" s="12">
        <v>33</v>
      </c>
    </row>
    <row r="7" spans="2:14" ht="32.25" customHeight="1" x14ac:dyDescent="0.25">
      <c r="B7" s="12" t="s">
        <v>38</v>
      </c>
      <c r="C7" s="61">
        <f>'04'!C6+'05'!C6</f>
        <v>0</v>
      </c>
      <c r="E7" s="32" t="s">
        <v>41</v>
      </c>
      <c r="F7" s="33">
        <v>12</v>
      </c>
      <c r="G7" s="34">
        <v>7</v>
      </c>
      <c r="H7" s="35">
        <v>0</v>
      </c>
      <c r="I7" s="36">
        <v>5</v>
      </c>
      <c r="J7" s="37"/>
      <c r="L7" s="10" t="s">
        <v>26</v>
      </c>
      <c r="M7" s="11">
        <v>3043649</v>
      </c>
      <c r="N7" s="12">
        <v>46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130</v>
      </c>
      <c r="G8" s="34">
        <v>26</v>
      </c>
      <c r="H8" s="35">
        <v>0</v>
      </c>
      <c r="I8" s="36">
        <v>75</v>
      </c>
      <c r="J8" s="37"/>
      <c r="L8" s="10" t="s">
        <v>27</v>
      </c>
      <c r="M8" s="11">
        <v>3715458</v>
      </c>
      <c r="N8" s="12">
        <v>61</v>
      </c>
    </row>
    <row r="9" spans="2:14" ht="32.25" customHeight="1" x14ac:dyDescent="0.25">
      <c r="B9" s="12" t="s">
        <v>2</v>
      </c>
      <c r="C9" s="61">
        <f>'04'!C8+'05'!C8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3113641</v>
      </c>
      <c r="N9" s="17">
        <v>47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58</v>
      </c>
      <c r="G10" s="34">
        <v>17</v>
      </c>
      <c r="H10" s="35">
        <v>0</v>
      </c>
      <c r="I10" s="36">
        <v>41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C3+'04'!C11</f>
        <v>137048500</v>
      </c>
      <c r="D11" s="41"/>
      <c r="E11" s="32" t="s">
        <v>21</v>
      </c>
      <c r="F11" s="33">
        <v>10</v>
      </c>
      <c r="G11" s="34">
        <v>6</v>
      </c>
      <c r="H11" s="35">
        <v>0</v>
      </c>
      <c r="I11" s="36">
        <v>4</v>
      </c>
      <c r="J11" s="37"/>
      <c r="L11" s="20" t="s">
        <v>33</v>
      </c>
      <c r="M11" s="21">
        <v>8</v>
      </c>
      <c r="N11" s="20"/>
    </row>
    <row r="12" spans="2:14" ht="32.25" customHeight="1" x14ac:dyDescent="0.25">
      <c r="B12" s="33" t="s">
        <v>5</v>
      </c>
      <c r="C12" s="58">
        <f>C11/C10</f>
        <v>0.24472946428571429</v>
      </c>
      <c r="E12" s="32" t="s">
        <v>22</v>
      </c>
      <c r="F12" s="33">
        <v>2</v>
      </c>
      <c r="G12" s="34">
        <v>2</v>
      </c>
      <c r="H12" s="35">
        <v>0</v>
      </c>
      <c r="I12" s="36">
        <v>0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193</v>
      </c>
      <c r="E13" s="26" t="s">
        <v>23</v>
      </c>
      <c r="F13" s="27"/>
      <c r="G13" s="28">
        <v>45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69083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8</v>
      </c>
      <c r="N14" s="19"/>
    </row>
    <row r="15" spans="2:14" ht="32.25" customHeight="1" x14ac:dyDescent="0.25">
      <c r="B15" s="12" t="s">
        <v>8</v>
      </c>
      <c r="C15" s="92">
        <v>8.3000000000000001E-3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7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69</v>
      </c>
    </row>
    <row r="3" spans="2:14" ht="63.75" thickBot="1" x14ac:dyDescent="0.3">
      <c r="B3" s="59" t="s">
        <v>1</v>
      </c>
      <c r="C3" s="57">
        <f>C4+C5+C6+C8</f>
        <v>16220000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15609000</v>
      </c>
      <c r="E4" s="42" t="s">
        <v>16</v>
      </c>
      <c r="F4" s="43">
        <v>202</v>
      </c>
      <c r="G4" s="44">
        <v>179</v>
      </c>
      <c r="H4" s="45">
        <v>23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611000</v>
      </c>
      <c r="E5" s="32" t="s">
        <v>15</v>
      </c>
      <c r="F5" s="33">
        <v>111</v>
      </c>
      <c r="G5" s="34">
        <v>98</v>
      </c>
      <c r="H5" s="35">
        <v>13</v>
      </c>
      <c r="I5" s="36">
        <v>0</v>
      </c>
      <c r="J5" s="37"/>
      <c r="L5" s="13" t="s">
        <v>24</v>
      </c>
      <c r="M5" s="11">
        <v>397637</v>
      </c>
      <c r="N5" s="12">
        <v>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34</v>
      </c>
      <c r="G6" s="34">
        <v>12</v>
      </c>
      <c r="H6" s="35">
        <v>0</v>
      </c>
      <c r="I6" s="36">
        <v>18</v>
      </c>
      <c r="J6" s="37"/>
      <c r="L6" s="14" t="s">
        <v>25</v>
      </c>
      <c r="M6" s="11">
        <v>4128183</v>
      </c>
      <c r="N6" s="12">
        <v>29</v>
      </c>
    </row>
    <row r="7" spans="2:14" ht="32.25" customHeight="1" x14ac:dyDescent="0.25">
      <c r="B7" s="12" t="s">
        <v>38</v>
      </c>
      <c r="C7" s="61">
        <f>'05'!C6+'06'!C6</f>
        <v>0</v>
      </c>
      <c r="E7" s="32" t="s">
        <v>41</v>
      </c>
      <c r="F7" s="33">
        <v>25</v>
      </c>
      <c r="G7" s="34">
        <v>2</v>
      </c>
      <c r="H7" s="35">
        <v>0</v>
      </c>
      <c r="I7" s="36">
        <v>23</v>
      </c>
      <c r="J7" s="37"/>
      <c r="L7" s="10" t="s">
        <v>26</v>
      </c>
      <c r="M7" s="11">
        <v>2342729</v>
      </c>
      <c r="N7" s="12">
        <v>27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142</v>
      </c>
      <c r="G8" s="34">
        <v>30</v>
      </c>
      <c r="H8" s="35">
        <v>2</v>
      </c>
      <c r="I8" s="36">
        <v>56</v>
      </c>
      <c r="J8" s="37"/>
      <c r="L8" s="10" t="s">
        <v>27</v>
      </c>
      <c r="M8" s="11">
        <v>3500911</v>
      </c>
      <c r="N8" s="12">
        <v>42</v>
      </c>
    </row>
    <row r="9" spans="2:14" ht="32.25" customHeight="1" x14ac:dyDescent="0.25">
      <c r="B9" s="12" t="s">
        <v>2</v>
      </c>
      <c r="C9" s="61">
        <f>'05'!C8+'06'!C8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4376361</v>
      </c>
      <c r="N9" s="17">
        <v>56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57</v>
      </c>
      <c r="G10" s="34">
        <v>10</v>
      </c>
      <c r="H10" s="35">
        <v>0</v>
      </c>
      <c r="I10" s="36">
        <v>47</v>
      </c>
      <c r="J10" s="37"/>
      <c r="L10" s="97"/>
      <c r="M10" s="97"/>
      <c r="N10" s="97"/>
    </row>
    <row r="11" spans="2:14" ht="32.25" customHeight="1" x14ac:dyDescent="0.25">
      <c r="B11" s="12" t="s">
        <v>4</v>
      </c>
      <c r="C11" s="25">
        <f>C3+'05'!C11</f>
        <v>153268500</v>
      </c>
      <c r="D11" s="41"/>
      <c r="E11" s="32" t="s">
        <v>21</v>
      </c>
      <c r="F11" s="33">
        <v>15</v>
      </c>
      <c r="G11" s="34">
        <v>4</v>
      </c>
      <c r="H11" s="35">
        <v>0</v>
      </c>
      <c r="I11" s="36">
        <v>11</v>
      </c>
      <c r="J11" s="37"/>
      <c r="L11" s="20" t="s">
        <v>33</v>
      </c>
      <c r="M11" s="21">
        <v>7</v>
      </c>
      <c r="N11" s="20"/>
    </row>
    <row r="12" spans="2:14" ht="32.25" customHeight="1" x14ac:dyDescent="0.25">
      <c r="B12" s="33" t="s">
        <v>5</v>
      </c>
      <c r="C12" s="58">
        <f>C11/C10</f>
        <v>0.27369375000000001</v>
      </c>
      <c r="E12" s="32" t="s">
        <v>22</v>
      </c>
      <c r="F12" s="33">
        <v>0</v>
      </c>
      <c r="G12" s="34">
        <v>0</v>
      </c>
      <c r="H12" s="35">
        <v>0</v>
      </c>
      <c r="I12" s="36">
        <v>0</v>
      </c>
      <c r="J12" s="37"/>
      <c r="L12" s="17" t="s">
        <v>34</v>
      </c>
      <c r="M12" s="16">
        <v>7</v>
      </c>
      <c r="N12" s="17"/>
    </row>
    <row r="13" spans="2:14" ht="32.25" customHeight="1" x14ac:dyDescent="0.25">
      <c r="B13" s="12" t="s">
        <v>6</v>
      </c>
      <c r="C13" s="12">
        <v>158</v>
      </c>
      <c r="E13" s="26" t="s">
        <v>23</v>
      </c>
      <c r="F13" s="27"/>
      <c r="G13" s="28">
        <v>51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102661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2</v>
      </c>
      <c r="N14" s="19"/>
    </row>
    <row r="15" spans="2:14" ht="32.25" customHeight="1" x14ac:dyDescent="0.25">
      <c r="B15" s="12" t="s">
        <v>8</v>
      </c>
      <c r="C15" s="92">
        <v>6.4000000000000003E-3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8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N12" sqref="N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70</v>
      </c>
    </row>
    <row r="3" spans="2:14" ht="63.75" thickBot="1" x14ac:dyDescent="0.3">
      <c r="B3" s="59" t="s">
        <v>1</v>
      </c>
      <c r="C3" s="57">
        <f>C4+C5+C6+C8</f>
        <v>12049000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11691000</v>
      </c>
      <c r="E4" s="42" t="s">
        <v>16</v>
      </c>
      <c r="F4" s="43">
        <v>211</v>
      </c>
      <c r="G4" s="44">
        <v>151</v>
      </c>
      <c r="H4" s="45">
        <v>60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358000</v>
      </c>
      <c r="E5" s="32" t="s">
        <v>15</v>
      </c>
      <c r="F5" s="33">
        <v>101</v>
      </c>
      <c r="G5" s="34">
        <v>92</v>
      </c>
      <c r="H5" s="35">
        <v>9</v>
      </c>
      <c r="I5" s="36">
        <v>0</v>
      </c>
      <c r="J5" s="37"/>
      <c r="L5" s="13" t="s">
        <v>24</v>
      </c>
      <c r="M5" s="11">
        <v>129092</v>
      </c>
      <c r="N5" s="12">
        <v>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30</v>
      </c>
      <c r="G6" s="34">
        <v>9</v>
      </c>
      <c r="H6" s="35">
        <v>0</v>
      </c>
      <c r="I6" s="36">
        <v>14</v>
      </c>
      <c r="J6" s="37"/>
      <c r="L6" s="14" t="s">
        <v>25</v>
      </c>
      <c r="M6" s="11">
        <v>1853640</v>
      </c>
      <c r="N6" s="12">
        <v>28</v>
      </c>
    </row>
    <row r="7" spans="2:14" ht="32.25" customHeight="1" x14ac:dyDescent="0.25">
      <c r="B7" s="12" t="s">
        <v>38</v>
      </c>
      <c r="C7" s="61">
        <f>'06'!C6+'07'!C6</f>
        <v>0</v>
      </c>
      <c r="E7" s="32" t="s">
        <v>41</v>
      </c>
      <c r="F7" s="33">
        <v>23</v>
      </c>
      <c r="G7" s="34">
        <v>3</v>
      </c>
      <c r="H7" s="35">
        <v>0</v>
      </c>
      <c r="I7" s="36">
        <v>20</v>
      </c>
      <c r="J7" s="37"/>
      <c r="L7" s="10" t="s">
        <v>26</v>
      </c>
      <c r="M7" s="11">
        <v>2051823</v>
      </c>
      <c r="N7" s="12">
        <v>25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80</v>
      </c>
      <c r="G8" s="34">
        <v>25</v>
      </c>
      <c r="H8" s="35">
        <v>0</v>
      </c>
      <c r="I8" s="36">
        <v>10</v>
      </c>
      <c r="J8" s="37"/>
      <c r="L8" s="10" t="s">
        <v>27</v>
      </c>
      <c r="M8" s="11">
        <v>3350914</v>
      </c>
      <c r="N8" s="12">
        <v>33</v>
      </c>
    </row>
    <row r="9" spans="2:14" ht="32.25" customHeight="1" x14ac:dyDescent="0.25">
      <c r="B9" s="12" t="s">
        <v>2</v>
      </c>
      <c r="C9" s="61">
        <f>'06'!C8+'07'!C8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3568187</v>
      </c>
      <c r="N9" s="17">
        <v>59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47</v>
      </c>
      <c r="G10" s="34">
        <v>18</v>
      </c>
      <c r="H10" s="35">
        <v>0</v>
      </c>
      <c r="I10" s="36">
        <v>29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C3+'06'!C11</f>
        <v>165317500</v>
      </c>
      <c r="D11" s="41"/>
      <c r="E11" s="32" t="s">
        <v>21</v>
      </c>
      <c r="F11" s="33">
        <v>11</v>
      </c>
      <c r="G11" s="34">
        <v>0</v>
      </c>
      <c r="H11" s="35">
        <v>0</v>
      </c>
      <c r="I11" s="36">
        <v>11</v>
      </c>
      <c r="J11" s="37"/>
      <c r="L11" s="20" t="s">
        <v>33</v>
      </c>
      <c r="M11" s="21">
        <v>10</v>
      </c>
      <c r="N11" s="20"/>
    </row>
    <row r="12" spans="2:14" ht="32.25" customHeight="1" x14ac:dyDescent="0.25">
      <c r="B12" s="33" t="s">
        <v>5</v>
      </c>
      <c r="C12" s="58">
        <f>C11/C10</f>
        <v>0.29520982142857144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149</v>
      </c>
      <c r="E13" s="26" t="s">
        <v>23</v>
      </c>
      <c r="F13" s="27"/>
      <c r="G13" s="28">
        <v>36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80866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5</v>
      </c>
      <c r="N14" s="19"/>
    </row>
    <row r="15" spans="2:14" ht="32.25" customHeight="1" x14ac:dyDescent="0.25">
      <c r="B15" s="12" t="s">
        <v>8</v>
      </c>
      <c r="C15" s="92">
        <v>1.2200000000000001E-2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8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:N10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71</v>
      </c>
    </row>
    <row r="3" spans="2:14" ht="63.75" thickBot="1" x14ac:dyDescent="0.3">
      <c r="B3" s="59" t="s">
        <v>1</v>
      </c>
      <c r="C3" s="57">
        <f>C4+C5+C6+C8</f>
        <v>11857500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11410500</v>
      </c>
      <c r="E4" s="42" t="s">
        <v>16</v>
      </c>
      <c r="F4" s="43">
        <v>215</v>
      </c>
      <c r="G4" s="44">
        <v>170</v>
      </c>
      <c r="H4" s="45">
        <v>45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447000</v>
      </c>
      <c r="E5" s="32" t="s">
        <v>15</v>
      </c>
      <c r="F5" s="33">
        <v>121</v>
      </c>
      <c r="G5" s="34">
        <v>83</v>
      </c>
      <c r="H5" s="35">
        <v>38</v>
      </c>
      <c r="I5" s="36">
        <v>0</v>
      </c>
      <c r="J5" s="37"/>
      <c r="L5" s="13" t="s">
        <v>24</v>
      </c>
      <c r="M5" s="11">
        <v>1377275</v>
      </c>
      <c r="N5" s="12">
        <v>3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13</v>
      </c>
      <c r="H6" s="35">
        <v>1</v>
      </c>
      <c r="I6" s="36">
        <v>22</v>
      </c>
      <c r="J6" s="37"/>
      <c r="L6" s="14" t="s">
        <v>25</v>
      </c>
      <c r="M6" s="11">
        <v>1903642</v>
      </c>
      <c r="N6" s="12">
        <v>25</v>
      </c>
    </row>
    <row r="7" spans="2:14" ht="32.25" customHeight="1" x14ac:dyDescent="0.25">
      <c r="B7" s="12" t="s">
        <v>38</v>
      </c>
      <c r="C7" s="61">
        <f>'07'!C6+'08'!C6</f>
        <v>0</v>
      </c>
      <c r="E7" s="32" t="s">
        <v>41</v>
      </c>
      <c r="F7" s="33">
        <v>20</v>
      </c>
      <c r="G7" s="34">
        <v>17</v>
      </c>
      <c r="H7" s="35">
        <v>0</v>
      </c>
      <c r="I7" s="36">
        <v>3</v>
      </c>
      <c r="J7" s="37"/>
      <c r="L7" s="10" t="s">
        <v>26</v>
      </c>
      <c r="M7" s="11">
        <v>1560729</v>
      </c>
      <c r="N7" s="12">
        <v>28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158</v>
      </c>
      <c r="G8" s="34">
        <v>10</v>
      </c>
      <c r="H8" s="35">
        <v>0</v>
      </c>
      <c r="I8" s="36">
        <v>116</v>
      </c>
      <c r="J8" s="37"/>
      <c r="L8" s="10" t="s">
        <v>27</v>
      </c>
      <c r="M8" s="11">
        <v>2445455</v>
      </c>
      <c r="N8" s="12">
        <v>35</v>
      </c>
    </row>
    <row r="9" spans="2:14" ht="32.25" customHeight="1" x14ac:dyDescent="0.25">
      <c r="B9" s="12" t="s">
        <v>2</v>
      </c>
      <c r="C9" s="61">
        <f>'07'!C8+'08'!C8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3492733</v>
      </c>
      <c r="N9" s="17">
        <v>59</v>
      </c>
    </row>
    <row r="10" spans="2:14" ht="32.25" customHeight="1" x14ac:dyDescent="0.25">
      <c r="B10" s="12" t="s">
        <v>3</v>
      </c>
      <c r="C10" s="25">
        <v>560000000</v>
      </c>
      <c r="D10" s="40"/>
      <c r="E10" s="32" t="s">
        <v>20</v>
      </c>
      <c r="F10" s="33">
        <v>62</v>
      </c>
      <c r="G10" s="34">
        <v>24</v>
      </c>
      <c r="H10" s="35">
        <v>0</v>
      </c>
      <c r="I10" s="36">
        <v>38</v>
      </c>
      <c r="J10" s="37"/>
      <c r="L10" s="97" t="s">
        <v>32</v>
      </c>
      <c r="M10" s="97"/>
      <c r="N10" s="97"/>
    </row>
    <row r="11" spans="2:14" ht="32.25" customHeight="1" x14ac:dyDescent="0.25">
      <c r="B11" s="12" t="s">
        <v>4</v>
      </c>
      <c r="C11" s="25">
        <f>C3+'07'!C11</f>
        <v>177175000</v>
      </c>
      <c r="D11" s="41"/>
      <c r="E11" s="32" t="s">
        <v>21</v>
      </c>
      <c r="F11" s="33">
        <v>13</v>
      </c>
      <c r="G11" s="34">
        <v>2</v>
      </c>
      <c r="H11" s="35">
        <v>2</v>
      </c>
      <c r="I11" s="36">
        <v>9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0.31638392857142855</v>
      </c>
      <c r="E12" s="32" t="s">
        <v>22</v>
      </c>
      <c r="F12" s="33">
        <v>4</v>
      </c>
      <c r="G12" s="34">
        <v>1</v>
      </c>
      <c r="H12" s="35">
        <v>0</v>
      </c>
      <c r="I12" s="36">
        <v>3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150</v>
      </c>
      <c r="E13" s="26" t="s">
        <v>23</v>
      </c>
      <c r="F13" s="27"/>
      <c r="G13" s="28">
        <v>33</v>
      </c>
      <c r="H13" s="29"/>
      <c r="I13" s="30"/>
      <c r="J13" s="31"/>
      <c r="L13" s="98" t="s">
        <v>35</v>
      </c>
      <c r="M13" s="99"/>
      <c r="N13" s="100"/>
    </row>
    <row r="14" spans="2:14" ht="32.25" customHeight="1" x14ac:dyDescent="0.25">
      <c r="B14" s="12" t="s">
        <v>7</v>
      </c>
      <c r="C14" s="12">
        <v>79052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8</v>
      </c>
      <c r="N14" s="19"/>
    </row>
    <row r="15" spans="2:14" ht="32.25" customHeight="1" x14ac:dyDescent="0.25">
      <c r="B15" s="12" t="s">
        <v>8</v>
      </c>
      <c r="C15" s="92">
        <v>1.5800000000000002E-2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7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2017-09-12T04:43:50Z</dcterms:modified>
</cp:coreProperties>
</file>