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codeName="ThisWorkbook" defaultThemeVersion="124226"/>
  <bookViews>
    <workbookView xWindow="240" yWindow="120" windowWidth="19440" windowHeight="7500" tabRatio="851" firstSheet="2" activeTab="31"/>
  </bookViews>
  <sheets>
    <sheet name="Monthly" sheetId="71" r:id="rId1"/>
    <sheet name="01" sheetId="12" r:id="rId2"/>
    <sheet name="02" sheetId="11" r:id="rId3"/>
    <sheet name="03" sheetId="37" r:id="rId4"/>
    <sheet name="04" sheetId="44" r:id="rId5"/>
    <sheet name="05" sheetId="45" r:id="rId6"/>
    <sheet name="06" sheetId="46" r:id="rId7"/>
    <sheet name="07" sheetId="47" r:id="rId8"/>
    <sheet name="08" sheetId="48" r:id="rId9"/>
    <sheet name="09" sheetId="49" r:id="rId10"/>
    <sheet name="10" sheetId="50" r:id="rId11"/>
    <sheet name="11" sheetId="51" r:id="rId12"/>
    <sheet name="12" sheetId="52" r:id="rId13"/>
    <sheet name="13" sheetId="53" r:id="rId14"/>
    <sheet name="14" sheetId="54" r:id="rId15"/>
    <sheet name="15" sheetId="55" r:id="rId16"/>
    <sheet name="16" sheetId="56" r:id="rId17"/>
    <sheet name="17" sheetId="57" r:id="rId18"/>
    <sheet name="18" sheetId="58" r:id="rId19"/>
    <sheet name="19" sheetId="59" r:id="rId20"/>
    <sheet name="20" sheetId="60" r:id="rId21"/>
    <sheet name="21" sheetId="61" r:id="rId22"/>
    <sheet name="22" sheetId="62" r:id="rId23"/>
    <sheet name="23" sheetId="63" r:id="rId24"/>
    <sheet name="24" sheetId="64" r:id="rId25"/>
    <sheet name="25" sheetId="65" r:id="rId26"/>
    <sheet name="26" sheetId="66" r:id="rId27"/>
    <sheet name="27" sheetId="67" r:id="rId28"/>
    <sheet name="28" sheetId="68" r:id="rId29"/>
    <sheet name="29" sheetId="69" r:id="rId30"/>
    <sheet name="30" sheetId="70" r:id="rId31"/>
    <sheet name="31" sheetId="72" r:id="rId32"/>
  </sheets>
  <calcPr calcId="144525"/>
</workbook>
</file>

<file path=xl/calcChain.xml><?xml version="1.0" encoding="utf-8"?>
<calcChain xmlns="http://schemas.openxmlformats.org/spreadsheetml/2006/main">
  <c r="C11" i="72" l="1"/>
  <c r="C9" i="68" l="1"/>
  <c r="C7" i="68"/>
  <c r="C7" i="67"/>
  <c r="C11" i="67" l="1"/>
  <c r="C9" i="64" l="1"/>
  <c r="C7" i="64"/>
  <c r="C9" i="61" l="1"/>
  <c r="C7" i="61"/>
  <c r="C11" i="46" l="1"/>
  <c r="C7" i="58"/>
  <c r="C7" i="55"/>
  <c r="C7" i="52"/>
  <c r="C7" i="49"/>
  <c r="C7" i="46"/>
  <c r="C11" i="12" l="1"/>
  <c r="C10" i="71" l="1"/>
  <c r="C14" i="71"/>
  <c r="N22" i="71"/>
  <c r="M22" i="71"/>
  <c r="N21" i="71"/>
  <c r="M21" i="71"/>
  <c r="N19" i="71"/>
  <c r="M19" i="71"/>
  <c r="N18" i="71"/>
  <c r="M18" i="71"/>
  <c r="M15" i="71"/>
  <c r="M16" i="71"/>
  <c r="N16" i="71"/>
  <c r="N15" i="71"/>
  <c r="M5" i="71"/>
  <c r="N5" i="71"/>
  <c r="M6" i="71"/>
  <c r="N6" i="71"/>
  <c r="M7" i="71"/>
  <c r="N7" i="71"/>
  <c r="M8" i="71"/>
  <c r="N8" i="71"/>
  <c r="M9" i="71"/>
  <c r="N9" i="71"/>
  <c r="M10" i="71"/>
  <c r="N10" i="71"/>
  <c r="M11" i="71"/>
  <c r="N11" i="71"/>
  <c r="M12" i="71"/>
  <c r="N12" i="71"/>
  <c r="M13" i="71"/>
  <c r="N13" i="71"/>
  <c r="N4" i="71"/>
  <c r="M4" i="71"/>
  <c r="F6" i="71"/>
  <c r="G6" i="71"/>
  <c r="H6" i="71"/>
  <c r="I6" i="71"/>
  <c r="J6" i="71"/>
  <c r="F7" i="71"/>
  <c r="G7" i="71"/>
  <c r="H7" i="71"/>
  <c r="I7" i="71"/>
  <c r="J7" i="71"/>
  <c r="F8" i="71"/>
  <c r="G8" i="71"/>
  <c r="H8" i="71"/>
  <c r="I8" i="71"/>
  <c r="J8" i="71"/>
  <c r="F9" i="71"/>
  <c r="G9" i="71"/>
  <c r="H9" i="71"/>
  <c r="I9" i="71"/>
  <c r="J9" i="71"/>
  <c r="F10" i="71"/>
  <c r="G10" i="71"/>
  <c r="H10" i="71"/>
  <c r="I10" i="71"/>
  <c r="J10" i="71"/>
  <c r="F11" i="71"/>
  <c r="G11" i="71"/>
  <c r="H11" i="71"/>
  <c r="I11" i="71"/>
  <c r="J11" i="71"/>
  <c r="F12" i="71"/>
  <c r="G12" i="71"/>
  <c r="H12" i="71"/>
  <c r="I12" i="71"/>
  <c r="J12" i="71"/>
  <c r="F13" i="71"/>
  <c r="G13" i="71"/>
  <c r="H13" i="71"/>
  <c r="I13" i="71"/>
  <c r="J13" i="71"/>
  <c r="F14" i="71"/>
  <c r="G14" i="71"/>
  <c r="H14" i="71"/>
  <c r="I14" i="71"/>
  <c r="J14" i="71"/>
  <c r="F15" i="71"/>
  <c r="G15" i="71"/>
  <c r="H15" i="71"/>
  <c r="I15" i="71"/>
  <c r="J15" i="71"/>
  <c r="F16" i="71"/>
  <c r="G16" i="71"/>
  <c r="H16" i="71"/>
  <c r="I16" i="71"/>
  <c r="J16" i="71"/>
  <c r="F17" i="71"/>
  <c r="G17" i="71"/>
  <c r="H17" i="71"/>
  <c r="I17" i="71"/>
  <c r="J17" i="71"/>
  <c r="F18" i="71"/>
  <c r="G18" i="71"/>
  <c r="H18" i="71"/>
  <c r="I18" i="71"/>
  <c r="J18" i="71"/>
  <c r="F19" i="71"/>
  <c r="G19" i="71"/>
  <c r="H19" i="71"/>
  <c r="I19" i="71"/>
  <c r="J19" i="71"/>
  <c r="F20" i="71"/>
  <c r="G20" i="71"/>
  <c r="H20" i="71"/>
  <c r="I20" i="71"/>
  <c r="J20" i="71"/>
  <c r="F21" i="71"/>
  <c r="G21" i="71"/>
  <c r="H21" i="71"/>
  <c r="I21" i="71"/>
  <c r="J21" i="71"/>
  <c r="F22" i="71"/>
  <c r="G22" i="71"/>
  <c r="H22" i="71"/>
  <c r="I22" i="71"/>
  <c r="J22" i="71"/>
  <c r="F23" i="71"/>
  <c r="G23" i="71"/>
  <c r="H23" i="71"/>
  <c r="I23" i="71"/>
  <c r="J23" i="71"/>
  <c r="G4" i="71"/>
  <c r="H4" i="71"/>
  <c r="I4" i="71"/>
  <c r="J4" i="71"/>
  <c r="G5" i="71"/>
  <c r="H5" i="71"/>
  <c r="I5" i="71"/>
  <c r="J5" i="71"/>
  <c r="F5" i="71"/>
  <c r="F4" i="71"/>
  <c r="C13" i="71"/>
  <c r="C15" i="71"/>
  <c r="C16" i="71"/>
  <c r="C8" i="71"/>
  <c r="C4" i="71"/>
  <c r="C5" i="71"/>
  <c r="C6" i="71"/>
  <c r="C3" i="72"/>
  <c r="C3" i="70"/>
  <c r="C3" i="69"/>
  <c r="C9" i="69"/>
  <c r="C9" i="70" s="1"/>
  <c r="C7" i="69"/>
  <c r="C7" i="70" s="1"/>
  <c r="C3" i="68"/>
  <c r="C3" i="67"/>
  <c r="C3" i="66"/>
  <c r="C3" i="65"/>
  <c r="C9" i="65"/>
  <c r="C9" i="66" s="1"/>
  <c r="C7" i="65"/>
  <c r="C7" i="66" s="1"/>
  <c r="C3" i="64"/>
  <c r="C3" i="63"/>
  <c r="C3" i="62"/>
  <c r="C9" i="62"/>
  <c r="C9" i="63" s="1"/>
  <c r="C7" i="62"/>
  <c r="C7" i="63" s="1"/>
  <c r="C3" i="61"/>
  <c r="C3" i="60"/>
  <c r="C3" i="59"/>
  <c r="C9" i="58"/>
  <c r="C9" i="59" s="1"/>
  <c r="C9" i="60" s="1"/>
  <c r="C7" i="59"/>
  <c r="C7" i="60" s="1"/>
  <c r="C3" i="58"/>
  <c r="C3" i="57"/>
  <c r="C3" i="56"/>
  <c r="C9" i="55"/>
  <c r="C9" i="56" s="1"/>
  <c r="C9" i="57" s="1"/>
  <c r="C7" i="56"/>
  <c r="C7" i="57" s="1"/>
  <c r="C3" i="55"/>
  <c r="C9" i="48"/>
  <c r="C3" i="54"/>
  <c r="C3" i="53"/>
  <c r="C9" i="52"/>
  <c r="C9" i="53" s="1"/>
  <c r="C9" i="54" s="1"/>
  <c r="C7" i="53"/>
  <c r="C7" i="54" s="1"/>
  <c r="C3" i="52"/>
  <c r="C3" i="51"/>
  <c r="C3" i="50"/>
  <c r="C9" i="49"/>
  <c r="C9" i="50" s="1"/>
  <c r="C9" i="51" s="1"/>
  <c r="C7" i="50"/>
  <c r="C7" i="51" s="1"/>
  <c r="C3" i="49"/>
  <c r="C3" i="48"/>
  <c r="C3" i="47"/>
  <c r="C9" i="46"/>
  <c r="C9" i="47" s="1"/>
  <c r="C7" i="47"/>
  <c r="C7" i="48" s="1"/>
  <c r="C3" i="46"/>
  <c r="C3" i="45"/>
  <c r="C3" i="44"/>
  <c r="C7" i="37"/>
  <c r="C9" i="37"/>
  <c r="C7" i="11"/>
  <c r="C9" i="11"/>
  <c r="C9" i="12"/>
  <c r="C3" i="37"/>
  <c r="C3" i="12"/>
  <c r="C7" i="12"/>
  <c r="C3" i="11"/>
  <c r="C11" i="11" s="1"/>
  <c r="C7" i="72" l="1"/>
  <c r="C9" i="67"/>
  <c r="C12" i="12"/>
  <c r="C9" i="72"/>
  <c r="C9" i="44"/>
  <c r="C9" i="45" s="1"/>
  <c r="C3" i="71"/>
  <c r="C7" i="44"/>
  <c r="C7" i="45" s="1"/>
  <c r="C11" i="37"/>
  <c r="C12" i="37" s="1"/>
  <c r="C12" i="46"/>
  <c r="C12" i="11"/>
  <c r="C9" i="71" l="1"/>
  <c r="C11" i="44"/>
  <c r="C11" i="45" s="1"/>
  <c r="C7" i="71"/>
  <c r="C11" i="47"/>
  <c r="C12" i="47" s="1"/>
  <c r="C11" i="48" l="1"/>
  <c r="C12" i="44"/>
  <c r="C12" i="45"/>
  <c r="C12" i="48" l="1"/>
  <c r="C11" i="49"/>
  <c r="C12" i="49" l="1"/>
  <c r="C11" i="50"/>
  <c r="C12" i="50" l="1"/>
  <c r="C11" i="51"/>
  <c r="C11" i="52" l="1"/>
  <c r="C12" i="51"/>
  <c r="C12" i="52" l="1"/>
  <c r="C11" i="53"/>
  <c r="C12" i="53" l="1"/>
  <c r="C11" i="54"/>
  <c r="C11" i="55" l="1"/>
  <c r="C12" i="54"/>
  <c r="C12" i="55" l="1"/>
  <c r="C11" i="56"/>
  <c r="C12" i="56" l="1"/>
  <c r="C11" i="57"/>
  <c r="C12" i="57" l="1"/>
  <c r="C11" i="58"/>
  <c r="C12" i="58" l="1"/>
  <c r="C11" i="59"/>
  <c r="C12" i="59" l="1"/>
  <c r="C11" i="60"/>
  <c r="C12" i="60" l="1"/>
  <c r="C11" i="61"/>
  <c r="C12" i="61" l="1"/>
  <c r="C11" i="62"/>
  <c r="C11" i="63" l="1"/>
  <c r="C12" i="62"/>
  <c r="C12" i="63" l="1"/>
  <c r="C11" i="64"/>
  <c r="C12" i="67"/>
  <c r="C11" i="68"/>
  <c r="C12" i="68" l="1"/>
  <c r="C11" i="69"/>
  <c r="C12" i="64"/>
  <c r="C11" i="65"/>
  <c r="C12" i="65" l="1"/>
  <c r="C11" i="66"/>
  <c r="C12" i="66" s="1"/>
  <c r="C12" i="69"/>
  <c r="C11" i="70"/>
  <c r="C12" i="70" s="1"/>
  <c r="C12" i="72" l="1"/>
  <c r="C11" i="71"/>
  <c r="C12" i="71" s="1"/>
</calcChain>
</file>

<file path=xl/comments1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</commentList>
</comments>
</file>

<file path=xl/comments10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11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12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13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14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15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16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17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18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19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2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20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21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22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23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24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25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26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27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28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29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3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30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31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32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4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5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6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7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8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comments9.xml><?xml version="1.0" encoding="utf-8"?>
<comments xmlns="http://schemas.openxmlformats.org/spreadsheetml/2006/main">
  <authors>
    <author>PhuongThanh Tran</author>
  </authors>
  <commentList>
    <comment ref="F3" authorId="0">
      <text>
        <r>
          <rPr>
            <sz val="9"/>
            <color indexed="81"/>
            <rFont val="Tahoma"/>
            <family val="2"/>
            <charset val="163"/>
          </rPr>
          <t xml:space="preserve">   </t>
        </r>
        <r>
          <rPr>
            <sz val="11"/>
            <color indexed="81"/>
            <rFont val="Cambria"/>
            <family val="1"/>
            <charset val="163"/>
            <scheme val="major"/>
          </rPr>
          <t xml:space="preserve"> Lấy số liệu thực tế Nhập hoặc Sản Xuất hôm nay cộng với số tồn hôm qua. </t>
        </r>
      </text>
    </comment>
    <comment ref="M15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 Báo số tiền</t>
        </r>
      </text>
    </comment>
  </commentList>
</comments>
</file>

<file path=xl/sharedStrings.xml><?xml version="1.0" encoding="utf-8"?>
<sst xmlns="http://schemas.openxmlformats.org/spreadsheetml/2006/main" count="2224" uniqueCount="91">
  <si>
    <t>Oulet :</t>
  </si>
  <si>
    <t>Total sale</t>
  </si>
  <si>
    <t>DTCD (2)</t>
  </si>
  <si>
    <t>Target Tháng</t>
  </si>
  <si>
    <t>A (actual) MTD</t>
  </si>
  <si>
    <t>% Target</t>
  </si>
  <si>
    <t>TC</t>
  </si>
  <si>
    <t>AC</t>
  </si>
  <si>
    <t>Void</t>
  </si>
  <si>
    <t>Ovr</t>
  </si>
  <si>
    <t>S Bán</t>
  </si>
  <si>
    <t>W Hủy</t>
  </si>
  <si>
    <t>O Nhập , Sản xuất</t>
  </si>
  <si>
    <t>Sp Hủy do hư hỏng</t>
  </si>
  <si>
    <t>Danish</t>
  </si>
  <si>
    <t>06-07</t>
  </si>
  <si>
    <t xml:space="preserve">Hours </t>
  </si>
  <si>
    <t>Family group</t>
  </si>
  <si>
    <t>3 pcs</t>
  </si>
  <si>
    <t>5 pcs</t>
  </si>
  <si>
    <t xml:space="preserve">(1) DThu Voucher </t>
  </si>
  <si>
    <t>(2) DThu Bánh kem lớn hoặc DThu đơn hàng</t>
  </si>
  <si>
    <t>DTCD (1)</t>
  </si>
  <si>
    <t>Tiền mặt</t>
  </si>
  <si>
    <t>Cà thẻ</t>
  </si>
  <si>
    <t>Doanh thu</t>
  </si>
  <si>
    <t>Bundle Dry Cake</t>
  </si>
  <si>
    <t>BUN</t>
  </si>
  <si>
    <t>Bread</t>
  </si>
  <si>
    <t>French, pizza</t>
  </si>
  <si>
    <t>Sandwich</t>
  </si>
  <si>
    <t>TOAST</t>
  </si>
  <si>
    <t>CAKE</t>
  </si>
  <si>
    <t>Whole</t>
  </si>
  <si>
    <t>Slice</t>
  </si>
  <si>
    <t>Dry</t>
  </si>
  <si>
    <t>Cookie</t>
  </si>
  <si>
    <t>Mooncake</t>
  </si>
  <si>
    <t>PUDDING</t>
  </si>
  <si>
    <t>DRINK</t>
  </si>
  <si>
    <t>Tea, coffee, juice</t>
  </si>
  <si>
    <t>Can, bottle</t>
  </si>
  <si>
    <t>OTHERS</t>
  </si>
  <si>
    <t>Jam</t>
  </si>
  <si>
    <t>Merchandise</t>
  </si>
  <si>
    <t>Others</t>
  </si>
  <si>
    <t>07-08</t>
  </si>
  <si>
    <t>08-09</t>
  </si>
  <si>
    <t>09-10</t>
  </si>
  <si>
    <t>14-16</t>
  </si>
  <si>
    <t>10-14</t>
  </si>
  <si>
    <t>16-18</t>
  </si>
  <si>
    <t>18-20</t>
  </si>
  <si>
    <t>20-22</t>
  </si>
  <si>
    <t>22-23</t>
  </si>
  <si>
    <t>Combo Golden Lava Croissant</t>
  </si>
  <si>
    <t xml:space="preserve">Cheese Tart </t>
  </si>
  <si>
    <t>B Tồn Thực tế</t>
  </si>
  <si>
    <t>Báo cáo tình hình cửa hàng</t>
  </si>
  <si>
    <t>Nhân sự :</t>
  </si>
  <si>
    <t>Sàn xuất :</t>
  </si>
  <si>
    <t>Máy móc :</t>
  </si>
  <si>
    <t>Thời tiết :</t>
  </si>
  <si>
    <t>Vấn đề khác :</t>
  </si>
  <si>
    <t xml:space="preserve">Original </t>
  </si>
  <si>
    <t xml:space="preserve">Golden Lava </t>
  </si>
  <si>
    <t>Oulet : BIÊN HÒA 01/10/2017</t>
  </si>
  <si>
    <t>sáng nắng chiều mưa trưa ẩm ướt</t>
  </si>
  <si>
    <t>máy ủ hỏng,wifi đứtmj</t>
  </si>
  <si>
    <t>máy ủ hỏng</t>
  </si>
  <si>
    <t>Oulet : BIÊN HÒA 03/10/2017</t>
  </si>
  <si>
    <t>Oulet : BIÊN HÒA 04/10/2017</t>
  </si>
  <si>
    <t>Oulet :BIÊN HÒA 05/10/2017</t>
  </si>
  <si>
    <t>BIÊN HÒA 06/10/2017</t>
  </si>
  <si>
    <t>Oulet : BIÊN HÒA 08/10/2017</t>
  </si>
  <si>
    <t>Oulet : BIÊN HÒA 09/10/2017</t>
  </si>
  <si>
    <t>Oulet : BIÊN HÒA 10/10/2017</t>
  </si>
  <si>
    <t>Oulet : BIÊN HÒA 11/10/2017</t>
  </si>
  <si>
    <t>Oulet : BIÊN HÒA 12/10/2017</t>
  </si>
  <si>
    <t>Oulet : BIÊN HÒA 13/10/2017</t>
  </si>
  <si>
    <t>Oulet : BIÊN HÒA 14/10/2017</t>
  </si>
  <si>
    <t>Oulet : BIÊN HÒA 15/10/2017</t>
  </si>
  <si>
    <t>Oulet : BIÊN HÒA 16/10/2017</t>
  </si>
  <si>
    <t>Oulet : BIÊN HÒA 17/10/2017</t>
  </si>
  <si>
    <t>Oulet : BIÊN HÒA 18/10/2017</t>
  </si>
  <si>
    <t>Ổn Định</t>
  </si>
  <si>
    <t>Oulet : BIÊN HÒA 20/10/2017</t>
  </si>
  <si>
    <t>Oulet : BIÊN HÒA 19/10/2017</t>
  </si>
  <si>
    <t>Ổn định</t>
  </si>
  <si>
    <t>Ônr Định</t>
  </si>
  <si>
    <t>ổn định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</si>
</sst>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\ _₫_-;\-* #,##0.00\ _₫_-;_-* &quot;-&quot;??\ _₫_-;_-@_-"/>
    <numFmt numFmtId="165" formatCode="_-* #,##0\ _₫_-;\-* #,##0\ _₫_-;_-* &quot;-&quot;??\ _₫_-;_-@_-"/>
    <numFmt numFmtId="166" formatCode="#,##0\ &quot;₫&quot;"/>
    <numFmt numFmtId="167" formatCode="_-* #,##0.00\ [$₫-42A]_-;\-* #,##0.00\ [$₫-42A]_-;_-* &quot;-&quot;??\ [$₫-42A]_-;_-@_-"/>
    <numFmt numFmtId="168" formatCode="_-* #,##0\ [$₫-42A]_-;\-* #,##0\ [$₫-42A]_-;_-* &quot;-&quot;??\ [$₫-42A]_-;_-@_-"/>
    <numFmt numFmtId="169" formatCode="0.0%"/>
  </numFmts>
  <fonts count="13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4"/>
      <color theme="1"/>
      <name val="Cambria"/>
      <family val="1"/>
      <charset val="163"/>
      <scheme val="major"/>
    </font>
    <font>
      <sz val="9"/>
      <color indexed="81"/>
      <name val="Tahoma"/>
      <family val="2"/>
      <charset val="163"/>
    </font>
    <font>
      <sz val="11"/>
      <color indexed="81"/>
      <name val="Cambria"/>
      <family val="1"/>
      <charset val="163"/>
      <scheme val="major"/>
    </font>
    <font>
      <b/>
      <sz val="9"/>
      <color indexed="81"/>
      <name val="Tahoma"/>
      <family val="2"/>
      <charset val="163"/>
    </font>
    <font>
      <sz val="14"/>
      <color theme="1"/>
      <name val="Cambria"/>
      <family val="1"/>
      <charset val="163"/>
      <scheme val="major"/>
    </font>
    <font>
      <sz val="14"/>
      <name val="Cambria"/>
      <family val="1"/>
      <charset val="163"/>
      <scheme val="major"/>
    </font>
    <font>
      <b/>
      <sz val="14"/>
      <name val="Cambria"/>
      <family val="1"/>
      <charset val="163"/>
      <scheme val="major"/>
    </font>
    <font>
      <b/>
      <sz val="14"/>
      <color rgb="FFFF0000"/>
      <name val="Cambria"/>
      <family val="1"/>
      <charset val="163"/>
      <scheme val="major"/>
    </font>
    <font>
      <b/>
      <sz val="14"/>
      <color rgb="FF00B050"/>
      <name val="Cambria"/>
      <family val="1"/>
      <charset val="163"/>
      <scheme val="major"/>
    </font>
    <font>
      <b/>
      <sz val="14"/>
      <color rgb="FF0070C0"/>
      <name val="Cambria"/>
      <family val="1"/>
      <charset val="163"/>
      <scheme val="major"/>
    </font>
    <font>
      <b/>
      <sz val="14"/>
      <color rgb="FF7030A0"/>
      <name val="Cambria"/>
      <family val="1"/>
      <charset val="163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8">
    <xf numFmtId="0" fontId="0" fillId="0" borderId="0" xfId="0"/>
    <xf numFmtId="0" fontId="2" fillId="2" borderId="10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5" xfId="0" quotePrefix="1" applyFont="1" applyBorder="1" applyAlignment="1">
      <alignment horizontal="center" vertical="center"/>
    </xf>
    <xf numFmtId="16" fontId="6" fillId="0" borderId="3" xfId="0" quotePrefix="1" applyNumberFormat="1" applyFont="1" applyBorder="1" applyAlignment="1">
      <alignment horizontal="center" vertical="center"/>
    </xf>
    <xf numFmtId="17" fontId="6" fillId="0" borderId="3" xfId="0" quotePrefix="1" applyNumberFormat="1" applyFont="1" applyBorder="1" applyAlignment="1">
      <alignment horizontal="center" vertical="center"/>
    </xf>
    <xf numFmtId="0" fontId="6" fillId="0" borderId="3" xfId="0" quotePrefix="1" applyFont="1" applyBorder="1" applyAlignment="1">
      <alignment horizontal="center" vertical="center"/>
    </xf>
    <xf numFmtId="17" fontId="6" fillId="0" borderId="13" xfId="0" quotePrefix="1" applyNumberFormat="1" applyFont="1" applyBorder="1" applyAlignment="1">
      <alignment horizontal="center" vertical="center"/>
    </xf>
    <xf numFmtId="0" fontId="6" fillId="0" borderId="4" xfId="0" quotePrefix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9" fontId="7" fillId="0" borderId="3" xfId="2" applyFont="1" applyFill="1" applyBorder="1" applyAlignment="1">
      <alignment horizontal="left" vertical="center"/>
    </xf>
    <xf numFmtId="9" fontId="7" fillId="0" borderId="4" xfId="2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65" fontId="6" fillId="0" borderId="0" xfId="1" applyNumberFormat="1" applyFont="1" applyAlignment="1">
      <alignment horizontal="center" vertical="center"/>
    </xf>
    <xf numFmtId="165" fontId="6" fillId="0" borderId="0" xfId="1" applyNumberFormat="1" applyFont="1" applyBorder="1" applyAlignment="1">
      <alignment horizontal="center" vertical="center"/>
    </xf>
    <xf numFmtId="165" fontId="6" fillId="0" borderId="5" xfId="1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165" fontId="6" fillId="0" borderId="3" xfId="1" applyNumberFormat="1" applyFont="1" applyBorder="1" applyAlignment="1">
      <alignment horizontal="center" vertical="center"/>
    </xf>
    <xf numFmtId="165" fontId="6" fillId="0" borderId="13" xfId="1" applyNumberFormat="1" applyFont="1" applyBorder="1" applyAlignment="1">
      <alignment horizontal="center" vertical="center"/>
    </xf>
    <xf numFmtId="166" fontId="6" fillId="0" borderId="0" xfId="1" applyNumberFormat="1" applyFont="1" applyBorder="1" applyAlignment="1">
      <alignment horizontal="center" vertical="center"/>
    </xf>
    <xf numFmtId="9" fontId="6" fillId="0" borderId="0" xfId="2" applyFont="1" applyBorder="1" applyAlignment="1">
      <alignment horizontal="center" vertical="center"/>
    </xf>
    <xf numFmtId="165" fontId="6" fillId="0" borderId="4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4" xfId="2" applyFont="1" applyBorder="1" applyAlignment="1">
      <alignment horizontal="center" vertical="center"/>
    </xf>
    <xf numFmtId="165" fontId="6" fillId="0" borderId="2" xfId="1" applyNumberFormat="1" applyFont="1" applyBorder="1" applyAlignment="1">
      <alignment horizontal="center" vertical="center"/>
    </xf>
    <xf numFmtId="165" fontId="6" fillId="0" borderId="2" xfId="1" applyNumberFormat="1" applyFont="1" applyBorder="1" applyAlignment="1">
      <alignment vertical="center"/>
    </xf>
    <xf numFmtId="165" fontId="6" fillId="0" borderId="4" xfId="1" applyNumberFormat="1" applyFont="1" applyBorder="1" applyAlignment="1">
      <alignment vertical="center"/>
    </xf>
    <xf numFmtId="0" fontId="9" fillId="0" borderId="4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165" fontId="6" fillId="0" borderId="0" xfId="1" applyNumberFormat="1" applyFont="1" applyAlignment="1">
      <alignment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9" fontId="7" fillId="0" borderId="13" xfId="2" applyFont="1" applyFill="1" applyBorder="1" applyAlignment="1">
      <alignment horizontal="left" vertical="center"/>
    </xf>
    <xf numFmtId="0" fontId="9" fillId="0" borderId="13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9" fontId="7" fillId="0" borderId="5" xfId="2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9" fontId="8" fillId="3" borderId="11" xfId="2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166" fontId="6" fillId="3" borderId="15" xfId="0" applyNumberFormat="1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9" fontId="7" fillId="0" borderId="5" xfId="2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9" fontId="9" fillId="4" borderId="17" xfId="2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4" fontId="6" fillId="0" borderId="3" xfId="1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 vertical="center"/>
    </xf>
    <xf numFmtId="167" fontId="6" fillId="0" borderId="5" xfId="1" applyNumberFormat="1" applyFont="1" applyBorder="1" applyAlignment="1">
      <alignment horizontal="center" vertical="center"/>
    </xf>
    <xf numFmtId="168" fontId="6" fillId="0" borderId="0" xfId="1" applyNumberFormat="1" applyFont="1" applyAlignment="1">
      <alignment horizontal="right" vertical="center"/>
    </xf>
    <xf numFmtId="168" fontId="2" fillId="2" borderId="1" xfId="1" applyNumberFormat="1" applyFont="1" applyFill="1" applyBorder="1" applyAlignment="1">
      <alignment horizontal="center" vertical="center"/>
    </xf>
    <xf numFmtId="168" fontId="6" fillId="0" borderId="5" xfId="1" applyNumberFormat="1" applyFont="1" applyBorder="1" applyAlignment="1">
      <alignment horizontal="right" vertical="center"/>
    </xf>
    <xf numFmtId="168" fontId="6" fillId="0" borderId="3" xfId="1" applyNumberFormat="1" applyFont="1" applyBorder="1" applyAlignment="1">
      <alignment horizontal="right" vertical="center"/>
    </xf>
    <xf numFmtId="168" fontId="6" fillId="0" borderId="13" xfId="1" applyNumberFormat="1" applyFont="1" applyBorder="1" applyAlignment="1">
      <alignment horizontal="right" vertical="center"/>
    </xf>
    <xf numFmtId="168" fontId="6" fillId="0" borderId="4" xfId="1" applyNumberFormat="1" applyFont="1" applyBorder="1" applyAlignment="1">
      <alignment horizontal="right" vertical="center"/>
    </xf>
    <xf numFmtId="168" fontId="6" fillId="0" borderId="5" xfId="1" applyNumberFormat="1" applyFont="1" applyBorder="1" applyAlignment="1">
      <alignment horizontal="center" vertical="center"/>
    </xf>
    <xf numFmtId="168" fontId="6" fillId="0" borderId="4" xfId="1" applyNumberFormat="1" applyFont="1" applyBorder="1" applyAlignment="1">
      <alignment horizontal="center" vertical="center"/>
    </xf>
    <xf numFmtId="168" fontId="6" fillId="0" borderId="2" xfId="1" applyNumberFormat="1" applyFont="1" applyBorder="1" applyAlignment="1">
      <alignment horizontal="center" vertical="center"/>
    </xf>
    <xf numFmtId="168" fontId="6" fillId="0" borderId="2" xfId="1" applyNumberFormat="1" applyFont="1" applyBorder="1" applyAlignment="1">
      <alignment vertical="center"/>
    </xf>
    <xf numFmtId="168" fontId="6" fillId="0" borderId="4" xfId="1" applyNumberFormat="1" applyFont="1" applyBorder="1" applyAlignment="1">
      <alignment vertical="center"/>
    </xf>
    <xf numFmtId="168" fontId="6" fillId="0" borderId="0" xfId="1" applyNumberFormat="1" applyFont="1" applyAlignment="1">
      <alignment vertical="center"/>
    </xf>
    <xf numFmtId="167" fontId="6" fillId="4" borderId="9" xfId="1" applyNumberFormat="1" applyFont="1" applyFill="1" applyBorder="1" applyAlignment="1">
      <alignment horizontal="center" vertical="center"/>
    </xf>
    <xf numFmtId="167" fontId="6" fillId="0" borderId="3" xfId="1" applyNumberFormat="1" applyFont="1" applyBorder="1" applyAlignment="1">
      <alignment horizontal="center" vertical="center"/>
    </xf>
    <xf numFmtId="167" fontId="6" fillId="0" borderId="13" xfId="1" applyNumberFormat="1" applyFont="1" applyBorder="1" applyAlignment="1">
      <alignment horizontal="center" vertical="center"/>
    </xf>
    <xf numFmtId="167" fontId="10" fillId="4" borderId="12" xfId="1" applyNumberFormat="1" applyFont="1" applyFill="1" applyBorder="1" applyAlignment="1">
      <alignment horizontal="center" vertical="center"/>
    </xf>
    <xf numFmtId="167" fontId="6" fillId="0" borderId="14" xfId="1" applyNumberFormat="1" applyFont="1" applyBorder="1" applyAlignment="1">
      <alignment horizontal="center" vertical="center"/>
    </xf>
    <xf numFmtId="168" fontId="6" fillId="4" borderId="9" xfId="1" applyNumberFormat="1" applyFont="1" applyFill="1" applyBorder="1" applyAlignment="1">
      <alignment horizontal="center" vertical="center"/>
    </xf>
    <xf numFmtId="168" fontId="6" fillId="0" borderId="3" xfId="1" applyNumberFormat="1" applyFont="1" applyBorder="1" applyAlignment="1">
      <alignment horizontal="center" vertical="center"/>
    </xf>
    <xf numFmtId="168" fontId="6" fillId="0" borderId="13" xfId="1" applyNumberFormat="1" applyFont="1" applyBorder="1" applyAlignment="1">
      <alignment horizontal="center" vertical="center"/>
    </xf>
    <xf numFmtId="168" fontId="10" fillId="4" borderId="12" xfId="1" applyNumberFormat="1" applyFont="1" applyFill="1" applyBorder="1" applyAlignment="1">
      <alignment horizontal="center" vertical="center"/>
    </xf>
    <xf numFmtId="168" fontId="6" fillId="0" borderId="14" xfId="1" applyNumberFormat="1" applyFont="1" applyBorder="1" applyAlignment="1">
      <alignment horizontal="center" vertical="center"/>
    </xf>
    <xf numFmtId="168" fontId="6" fillId="4" borderId="12" xfId="1" applyNumberFormat="1" applyFont="1" applyFill="1" applyBorder="1" applyAlignment="1">
      <alignment horizontal="center" vertical="center"/>
    </xf>
    <xf numFmtId="165" fontId="6" fillId="0" borderId="5" xfId="1" applyNumberFormat="1" applyFont="1" applyBorder="1" applyAlignment="1">
      <alignment vertical="center"/>
    </xf>
    <xf numFmtId="165" fontId="6" fillId="0" borderId="3" xfId="1" applyNumberFormat="1" applyFont="1" applyBorder="1" applyAlignment="1">
      <alignment vertical="center"/>
    </xf>
    <xf numFmtId="9" fontId="8" fillId="3" borderId="16" xfId="2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64" fontId="6" fillId="0" borderId="3" xfId="1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9" fontId="6" fillId="0" borderId="4" xfId="2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168" fontId="9" fillId="4" borderId="20" xfId="1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68" fontId="6" fillId="0" borderId="2" xfId="1" applyNumberFormat="1" applyFont="1" applyFill="1" applyBorder="1" applyAlignment="1">
      <alignment horizontal="center" vertical="center"/>
    </xf>
    <xf numFmtId="168" fontId="6" fillId="0" borderId="3" xfId="1" applyNumberFormat="1" applyFont="1" applyFill="1" applyBorder="1" applyAlignment="1">
      <alignment horizontal="center" vertical="center"/>
    </xf>
    <xf numFmtId="168" fontId="10" fillId="0" borderId="3" xfId="1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165" fontId="6" fillId="0" borderId="3" xfId="1" applyNumberFormat="1" applyFont="1" applyFill="1" applyBorder="1" applyAlignment="1">
      <alignment horizontal="center" vertical="center"/>
    </xf>
    <xf numFmtId="9" fontId="9" fillId="0" borderId="3" xfId="2" applyFont="1" applyFill="1" applyBorder="1" applyAlignment="1">
      <alignment horizontal="center" vertical="center"/>
    </xf>
    <xf numFmtId="10" fontId="6" fillId="0" borderId="3" xfId="2" applyNumberFormat="1" applyFont="1" applyBorder="1" applyAlignment="1">
      <alignment horizontal="center" vertical="center"/>
    </xf>
    <xf numFmtId="169" fontId="9" fillId="4" borderId="17" xfId="2" applyNumberFormat="1" applyFont="1" applyFill="1" applyBorder="1" applyAlignment="1">
      <alignment horizontal="center" vertical="center"/>
    </xf>
    <xf numFmtId="169" fontId="6" fillId="0" borderId="3" xfId="2" applyNumberFormat="1" applyFont="1" applyBorder="1" applyAlignment="1">
      <alignment horizontal="center" vertical="center"/>
    </xf>
    <xf numFmtId="169" fontId="6" fillId="0" borderId="4" xfId="2" applyNumberFormat="1" applyFont="1" applyBorder="1" applyAlignment="1">
      <alignment horizontal="center" vertical="center"/>
    </xf>
    <xf numFmtId="10" fontId="6" fillId="0" borderId="4" xfId="2" applyNumberFormat="1" applyFont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B1:N27"/>
  <sheetViews>
    <sheetView zoomScale="50" zoomScaleNormal="50" workbookViewId="0">
      <selection activeCell="C14" sqref="C14"/>
    </sheetView>
  </sheetViews>
  <sheetFormatPr defaultColWidth="9" defaultRowHeight="18" x14ac:dyDescent="0.25"/>
  <cols>
    <col min="1" max="1" width="4" style="6" customWidth="1"/>
    <col min="2" max="2" width="23.85546875" style="19" customWidth="1"/>
    <col min="3" max="3" width="31.28515625" style="26" customWidth="1"/>
    <col min="4" max="4" width="4.42578125" style="20" customWidth="1"/>
    <col min="5" max="5" width="17.42578125" style="3" bestFit="1" customWidth="1"/>
    <col min="6" max="6" width="13.42578125" style="21" customWidth="1"/>
    <col min="7" max="7" width="13.42578125" style="22" customWidth="1"/>
    <col min="8" max="8" width="13.42578125" style="23" customWidth="1"/>
    <col min="9" max="9" width="13.42578125" style="24" customWidth="1"/>
    <col min="10" max="10" width="13.42578125" style="25" customWidth="1"/>
    <col min="11" max="11" width="4.28515625" style="6" customWidth="1"/>
    <col min="12" max="12" width="14.85546875" style="6" customWidth="1"/>
    <col min="13" max="13" width="37.85546875" style="94" customWidth="1"/>
    <col min="14" max="14" width="25.85546875" style="26" customWidth="1"/>
    <col min="15" max="15" width="5.85546875" style="6" customWidth="1"/>
    <col min="16" max="16" width="14" style="6" bestFit="1" customWidth="1"/>
    <col min="17" max="17" width="21" style="6" customWidth="1"/>
    <col min="18" max="16384" width="9" style="6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26" t="s">
        <v>1</v>
      </c>
      <c r="C3" s="127">
        <f>'01'!C3+'02'!C3+'03'!C3+'04'!C3+'05'!C3+'06'!C3+'07'!C3+'08'!C3+'09'!C3+'10'!C3+'11'!C3+'12'!C3+'13'!C3+'14'!C3+'15'!C3+'16'!C3+'17'!C3+'18'!C3+'19'!C3+'20'!C3+'21'!C3+'22'!C3+'23'!C3+'24'!C3+'25'!C3+'26'!C3+'27'!C3+'28'!C3+'29'!C3+'30'!C3+'31'!C3</f>
        <v>457872500</v>
      </c>
      <c r="D3" s="27"/>
      <c r="E3" s="84" t="s">
        <v>17</v>
      </c>
      <c r="F3" s="85" t="s">
        <v>12</v>
      </c>
      <c r="G3" s="86" t="s">
        <v>10</v>
      </c>
      <c r="H3" s="87" t="s">
        <v>11</v>
      </c>
      <c r="I3" s="88" t="s">
        <v>57</v>
      </c>
      <c r="J3" s="89" t="s">
        <v>13</v>
      </c>
      <c r="L3" s="4" t="s">
        <v>16</v>
      </c>
      <c r="M3" s="95" t="s">
        <v>25</v>
      </c>
      <c r="N3" s="5" t="s">
        <v>6</v>
      </c>
    </row>
    <row r="4" spans="2:14" ht="31.5" customHeight="1" thickBot="1" x14ac:dyDescent="0.3">
      <c r="B4" s="128" t="s">
        <v>23</v>
      </c>
      <c r="C4" s="129">
        <f>'01'!C4+'02'!C4+'03'!C4+'04'!C4+'05'!C4+'06'!C4+'07'!C4+'08'!C4+'09'!C4+'10'!C4+'11'!C4+'12'!C4+'13'!C4+'14'!C4+'15'!C4+'16'!C4+'17'!C4+'18'!C4+'19'!C4+'20'!C4+'21'!C4+'22'!C4+'23'!C4+'24'!C4+'25'!C4+'26'!C4+'27'!C4+'28'!C4+'29'!C4+'30'!C4+'31'!C4</f>
        <v>445974500</v>
      </c>
      <c r="E4" s="67" t="s">
        <v>27</v>
      </c>
      <c r="F4" s="68">
        <f>'01'!F4+'02'!F4+'03'!F4+'04'!F4+'05'!F4+'06'!F4+'07'!F4+'08'!F4+'09'!F4+'10'!F4+'11'!F4+'12'!F4+'13'!F4+'14'!F4+'15'!F4+'16'!F4+'17'!F4+'18'!F4+'19'!F4+'20'!F4+'21'!F4+'22'!F4+'23'!F4+'24'!F4+'25'!F4+'26'!F4+'27'!F4+'28'!F4+'29'!F4+'30'!F4+'31'!F4</f>
        <v>1236</v>
      </c>
      <c r="G4" s="68" t="e">
        <f>'01'!G4+'02'!G4+'03'!G4+'04'!G4+'05'!G4+'06'!G4+'07'!G4+'08'!G4+'09'!G4+'10'!G4+'11'!G4+'12'!G4+'13'!G4+'14'!G4+'15'!G4+'16'!G4+'17'!G4+'18'!G4+'19'!G4+'20'!G4+'21'!#REF!+'22'!G4+'23'!G4+'24'!G4+'25'!G4+'26'!G4+'27'!G4+'28'!G4+'29'!G4+'30'!G4+'31'!G4</f>
        <v>#REF!</v>
      </c>
      <c r="H4" s="68">
        <f>'01'!H4+'02'!H4+'03'!H4+'04'!H4+'05'!H4+'06'!H4+'07'!H4+'08'!H4+'09'!H4+'10'!H4+'11'!H4+'12'!H4+'13'!H4+'14'!H4+'15'!H4+'16'!H4+'17'!H4+'18'!H4+'19'!H4+'20'!H4+'21'!H4+'22'!H4+'23'!H4+'24'!H4+'25'!H4+'26'!H4+'27'!H4+'28'!H4+'29'!H4+'30'!H4+'31'!H4</f>
        <v>545</v>
      </c>
      <c r="I4" s="68">
        <f>'01'!I4+'02'!I4+'03'!I4+'04'!I4+'05'!I4+'06'!I4+'07'!I4+'08'!I4+'09'!I4+'10'!I4+'11'!I4+'12'!I4+'13'!I4+'14'!I4+'15'!I4+'16'!I4+'17'!I4+'18'!I4+'19'!I4+'20'!I4+'21'!I4+'22'!I4+'23'!I4+'24'!I4+'25'!I4+'26'!I4+'27'!I4+'28'!I4+'29'!I4+'30'!I4+'31'!I4</f>
        <v>11</v>
      </c>
      <c r="J4" s="122">
        <f>'01'!J4+'02'!J4+'03'!J4+'04'!J4+'05'!J4+'06'!J4+'07'!J4+'08'!J4+'09'!J4+'10'!J4+'11'!J4+'12'!J4+'13'!J4+'14'!J4+'15'!J4+'16'!J4+'17'!J4+'18'!J4+'19'!J4+'20'!J4+'21'!J4+'22'!J4+'23'!J4+'24'!J4+'25'!J4+'26'!J4+'27'!J4+'28'!J4+'29'!J4+'30'!J4+'31'!J4</f>
        <v>0</v>
      </c>
      <c r="L4" s="7" t="s">
        <v>15</v>
      </c>
      <c r="M4" s="96">
        <f>'01'!M4+'02'!M4+'03'!M4+'04'!M4+'05'!M4+'06'!M4+'07'!M4+'08'!M4+'09'!M4+'10'!M4+'11'!M4+'12'!M4+'13'!M4+'14'!M4+'15'!M4+'16'!M4+'17'!M4+'18'!M4+'19'!M4+'20'!M4+'21'!M4+'22'!M4+'23'!M4+'24'!M4+'25'!M4+'26'!M4+'27'!M4+'28'!M4+'29'!M4+'30'!M4+'31'!M4</f>
        <v>0</v>
      </c>
      <c r="N4" s="28">
        <f>'01'!N4+'02'!N4+'03'!N4+'04'!N4+'05'!N4+'06'!N4+'07'!N4+'08'!N4+'09'!N4+'10'!N4+'11'!N4+'12'!N4+'13'!N4+'14'!N4+'15'!N4+'16'!N4+'17'!N4+'18'!N4+'19'!N4+'20'!N4+'21'!N4+'22'!N4+'23'!N4+'24'!N4+'25'!N4+'26'!N4+'27'!N4+'28'!N4+'29'!N4+'30'!N4+'31'!N4</f>
        <v>0</v>
      </c>
    </row>
    <row r="5" spans="2:14" ht="31.5" customHeight="1" x14ac:dyDescent="0.25">
      <c r="B5" s="83" t="s">
        <v>24</v>
      </c>
      <c r="C5" s="130">
        <f>'01'!C5+'02'!C5+'03'!C5+'04'!C5+'05'!C5+'06'!C5+'07'!C5+'08'!C5+'09'!C5+'10'!C5+'11'!C5+'12'!C5+'13'!C5+'14'!C5+'15'!C5+'16'!C5+'17'!C5+'18'!C5+'19'!C5+'20'!C5+'21'!C5+'22'!C5+'23'!C5+'24'!C5+'25'!C5+'26'!C5+'27'!C5+'28'!C5+'29'!C5+'30'!C5+'31'!C5</f>
        <v>11713000</v>
      </c>
      <c r="E5" s="61" t="s">
        <v>28</v>
      </c>
      <c r="F5" s="62">
        <f>'01'!F5+'02'!F5+'03'!F5+'04'!F5+'05'!F5+'06'!F5+'07'!F5+'08'!F5+'09'!F5+'10'!F5+'11'!F5+'12'!F5+'13'!F5+'14'!F5+'15'!F5+'16'!F5+'17'!F5+'18'!F5+'19'!F5+'20'!F5+'21'!F5+'22'!F5+'23'!F5+'24'!F5+'25'!F5+'26'!F5+'27'!F5+'28'!F5+'29'!F5+'30'!F5+'31'!F5</f>
        <v>8028</v>
      </c>
      <c r="G5" s="62">
        <f>'01'!G5+'02'!G5+'03'!G5+'04'!G5+'05'!G5+'06'!G5+'07'!G5+'08'!G5+'09'!G5+'10'!G5+'11'!G5+'12'!G5+'13'!G5+'14'!G5+'15'!G5+'16'!G5+'17'!G5+'18'!G5+'19'!G5+'20'!G5+'21'!G4+'22'!G5+'23'!G5+'24'!G5+'25'!G5+'26'!G5+'27'!G5+'28'!G5+'29'!G5+'30'!G5+'31'!G5</f>
        <v>7104</v>
      </c>
      <c r="H5" s="62">
        <f>'01'!H5+'02'!H5+'03'!H5+'04'!H5+'05'!H5+'06'!H5+'07'!H5+'08'!H5+'09'!H5+'10'!H5+'11'!H5+'12'!H5+'13'!H5+'14'!H5+'15'!H5+'16'!H5+'17'!H5+'18'!H5+'19'!H5+'20'!H5+'21'!H5+'22'!H5+'23'!H5+'24'!H5+'25'!H5+'26'!H5+'27'!H5+'28'!H5+'29'!H5+'30'!H5+'31'!H5</f>
        <v>853</v>
      </c>
      <c r="I5" s="62">
        <f>'01'!I5+'02'!I5+'03'!I5+'04'!I5+'05'!I5+'06'!I5+'07'!I5+'08'!I5+'09'!I5+'10'!I5+'11'!I5+'12'!I5+'13'!I5+'14'!I5+'15'!I5+'16'!I5+'17'!I5+'18'!I5+'19'!I5+'20'!I5+'21'!I5+'22'!I5+'23'!I5+'24'!I5+'25'!I5+'26'!I5+'27'!I5+'28'!I5+'29'!I5+'30'!I5+'31'!I5</f>
        <v>119</v>
      </c>
      <c r="J5" s="62">
        <f>'01'!J5+'02'!J5+'03'!J5+'04'!J5+'05'!J5+'06'!J5+'07'!J5+'08'!J5+'09'!J5+'10'!J5+'11'!J5+'12'!J5+'13'!J5+'14'!J5+'15'!J5+'16'!J5+'17'!J5+'18'!J5+'19'!J5+'20'!J5+'21'!J5+'22'!J5+'23'!J5+'24'!J5+'25'!J5+'26'!J5+'27'!J5+'28'!J5+'29'!J5+'30'!J5+'31'!J5</f>
        <v>0</v>
      </c>
      <c r="L5" s="8" t="s">
        <v>46</v>
      </c>
      <c r="M5" s="96">
        <f>'01'!M5+'02'!M5+'03'!M5+'04'!M5+'05'!M5+'06'!M5+'07'!M5+'08'!M5+'09'!M5+'10'!M5+'11'!M5+'12'!M5+'13'!M5+'14'!M5+'15'!M5+'16'!M5+'17'!M5+'18'!M5+'19'!M5+'20'!M5+'21'!M5+'22'!M5+'23'!M5+'24'!M5+'25'!M5+'26'!M5+'27'!M5+'28'!M5+'29'!M5+'30'!M5+'31'!M5</f>
        <v>0</v>
      </c>
      <c r="N5" s="28">
        <f>'01'!N5+'02'!N5+'03'!N5+'04'!N5+'05'!N5+'06'!N5+'07'!N5+'08'!N5+'09'!N5+'10'!N5+'11'!N5+'12'!N5+'13'!N5+'14'!N5+'15'!N5+'16'!N5+'17'!N5+'18'!N5+'19'!N5+'20'!N5+'21'!N5+'22'!N5+'23'!N5+'24'!N5+'25'!N5+'26'!N5+'27'!N5+'28'!N5+'29'!N5+'30'!N5+'31'!N5</f>
        <v>0</v>
      </c>
    </row>
    <row r="6" spans="2:14" ht="31.5" customHeight="1" x14ac:dyDescent="0.25">
      <c r="B6" s="29" t="s">
        <v>20</v>
      </c>
      <c r="C6" s="130">
        <f>'01'!C6+'02'!C6+'03'!C6+'04'!C6+'05'!C6+'06'!C6+'07'!C6+'08'!C6+'09'!C6+'10'!C6+'11'!C6+'12'!C6+'13'!C6+'14'!C6+'15'!C6+'16'!C6+'17'!C6+'18'!C6+'19'!C6+'20'!C6+'21'!C6+'22'!C6+'23'!C6+'24'!C6+'25'!C6+'26'!C6+'27'!C6+'28'!C6+'29'!C6+'30'!C6+'31'!C6</f>
        <v>100000</v>
      </c>
      <c r="E6" s="17" t="s">
        <v>14</v>
      </c>
      <c r="F6" s="30">
        <f>'01'!F6+'02'!F6+'03'!F6+'04'!F6+'05'!F6+'06'!F6+'07'!F6+'08'!F6+'09'!F6+'10'!F6+'11'!F6+'12'!F6+'13'!F6+'14'!F6+'15'!F6+'16'!F6+'17'!F6+'18'!F6+'19'!F6+'20'!F6+'21'!F6+'22'!F6+'23'!F6+'24'!F6+'25'!F6+'26'!F6+'27'!F6+'28'!F6+'29'!F6+'30'!F6+'31'!F6</f>
        <v>3223</v>
      </c>
      <c r="G6" s="30">
        <f>'01'!G6+'02'!G6+'03'!G6+'04'!G6+'05'!G6+'06'!G6+'07'!G6+'08'!G6+'09'!G6+'10'!G6+'11'!G6+'12'!G6+'13'!G6+'14'!G6+'15'!G6+'16'!G6+'17'!G6+'18'!G6+'19'!G6+'20'!G6+'21'!G5+'22'!G6+'23'!G6+'24'!G6+'25'!G6+'26'!G6+'27'!G6+'28'!G6+'29'!G6+'30'!G6+'31'!G6</f>
        <v>3143</v>
      </c>
      <c r="H6" s="30">
        <f>'01'!H6+'02'!H6+'03'!H6+'04'!H6+'05'!H6+'06'!H6+'07'!H6+'08'!H6+'09'!H6+'10'!H6+'11'!H6+'12'!H6+'13'!H6+'14'!H6+'15'!H6+'16'!H6+'17'!H6+'18'!H6+'19'!H6+'20'!H6+'21'!H6+'22'!H6+'23'!H6+'24'!H6+'25'!H6+'26'!H6+'27'!H6+'28'!H6+'29'!H6+'30'!H6+'31'!H6</f>
        <v>362</v>
      </c>
      <c r="I6" s="30">
        <f>'01'!I6+'02'!I6+'03'!I6+'04'!I6+'05'!I6+'06'!I6+'07'!I6+'08'!I6+'09'!I6+'10'!I6+'11'!I6+'12'!I6+'13'!I6+'14'!I6+'15'!I6+'16'!I6+'17'!I6+'18'!I6+'19'!I6+'20'!I6+'21'!I6+'22'!I6+'23'!I6+'24'!I6+'25'!I6+'26'!I6+'27'!I6+'28'!I6+'29'!I6+'30'!I6+'31'!I6</f>
        <v>0</v>
      </c>
      <c r="J6" s="30">
        <f>'01'!J6+'02'!J6+'03'!J6+'04'!J6+'05'!J6+'06'!J6+'07'!J6+'08'!J6+'09'!J6+'10'!J6+'11'!J6+'12'!J6+'13'!J6+'14'!J6+'15'!J6+'16'!J6+'17'!J6+'18'!J6+'19'!J6+'20'!J6+'21'!J6+'22'!J6+'23'!J6+'24'!J6+'25'!J6+'26'!J6+'27'!J6+'28'!J6+'29'!J6+'30'!J6+'31'!J6</f>
        <v>0</v>
      </c>
      <c r="L6" s="9" t="s">
        <v>47</v>
      </c>
      <c r="M6" s="96">
        <f>'01'!M6+'02'!M6+'03'!M6+'04'!M6+'05'!M6+'06'!M6+'07'!M6+'08'!M6+'09'!M6+'10'!M6+'11'!M6+'12'!M6+'13'!M6+'14'!M6+'15'!M6+'16'!M6+'17'!M6+'18'!M6+'19'!M6+'20'!M6+'21'!M6+'22'!M6+'23'!M6+'24'!M6+'25'!M6+'26'!M6+'27'!M6+'28'!M6+'29'!M6+'30'!M6+'31'!M6</f>
        <v>0</v>
      </c>
      <c r="N6" s="28">
        <f>'01'!N6+'02'!N6+'03'!N6+'04'!N6+'05'!N6+'06'!N6+'07'!N6+'08'!N6+'09'!N6+'10'!N6+'11'!N6+'12'!N6+'13'!N6+'14'!N6+'15'!N6+'16'!N6+'17'!N6+'18'!N6+'19'!N6+'20'!N6+'21'!N6+'22'!N6+'23'!N6+'24'!N6+'25'!N6+'26'!N6+'27'!N6+'28'!N6+'29'!N6+'30'!N6+'31'!N6</f>
        <v>0</v>
      </c>
    </row>
    <row r="7" spans="2:14" ht="31.5" customHeight="1" x14ac:dyDescent="0.25">
      <c r="B7" s="31" t="s">
        <v>22</v>
      </c>
      <c r="C7" s="131">
        <f>'01'!C7+'02'!C7+'03'!C7+'04'!C7+'05'!C7+'06'!C7+'07'!C7+'08'!C7+'09'!C7+'10'!C7+'11'!C7+'12'!C7+'13'!C7+'14'!C7+'15'!C7+'16'!C7+'17'!C7+'18'!C7+'19'!C7+'20'!C7+'21'!C7+'22'!C7+'23'!C7+'24'!C7+'25'!C7+'26'!C7+'27'!C7+'28'!C7+'29'!C7+'30'!C7+'31'!C7</f>
        <v>2800000</v>
      </c>
      <c r="E7" s="17" t="s">
        <v>29</v>
      </c>
      <c r="F7" s="30">
        <f>'01'!F7+'02'!F7+'03'!F7+'04'!F7+'05'!F7+'06'!F7+'07'!F7+'08'!F7+'09'!F7+'10'!F7+'11'!F7+'12'!F7+'13'!F7+'14'!F7+'15'!F7+'16'!F7+'17'!F7+'18'!F7+'19'!F7+'20'!F7+'21'!F7+'22'!F7+'23'!F7+'24'!F7+'25'!F7+'26'!F7+'27'!F7+'28'!F7+'29'!F7+'30'!F7+'31'!F7</f>
        <v>5</v>
      </c>
      <c r="G7" s="30">
        <f>'01'!G7+'02'!G7+'03'!G7+'04'!G7+'05'!G7+'06'!G7+'07'!G7+'08'!G7+'09'!G7+'10'!G7+'11'!G7+'12'!G7+'13'!G7+'14'!G7+'15'!G7+'16'!G7+'17'!G7+'18'!G7+'19'!G7+'20'!G7+'21'!G6+'22'!G7+'23'!G7+'24'!G7+'25'!G7+'26'!G7+'27'!G7+'28'!G7+'29'!G7+'30'!G7+'31'!G7</f>
        <v>117</v>
      </c>
      <c r="H7" s="30">
        <f>'01'!H7+'02'!H7+'03'!H7+'04'!H7+'05'!H7+'06'!H7+'07'!H7+'08'!H7+'09'!H7+'10'!H7+'11'!H7+'12'!H7+'13'!H7+'14'!H7+'15'!H7+'16'!H7+'17'!H7+'18'!H7+'19'!H7+'20'!H7+'21'!H7+'22'!H7+'23'!H7+'24'!H7+'25'!H7+'26'!H7+'27'!H7+'28'!H7+'29'!H7+'30'!H7+'31'!H7</f>
        <v>0</v>
      </c>
      <c r="I7" s="30">
        <f>'01'!I7+'02'!I7+'03'!I7+'04'!I7+'05'!I7+'06'!I7+'07'!I7+'08'!I7+'09'!I7+'10'!I7+'11'!I7+'12'!I7+'13'!I7+'14'!I7+'15'!I7+'16'!I7+'17'!I7+'18'!I7+'19'!I7+'20'!I7+'21'!I7+'22'!I7+'23'!I7+'24'!I7+'25'!I7+'26'!I7+'27'!I7+'28'!I7+'29'!I7+'30'!I7+'31'!I7</f>
        <v>0</v>
      </c>
      <c r="J7" s="30">
        <f>'01'!J7+'02'!J7+'03'!J7+'04'!J7+'05'!J7+'06'!J7+'07'!J7+'08'!J7+'09'!J7+'10'!J7+'11'!J7+'12'!J7+'13'!J7+'14'!J7+'15'!J7+'16'!J7+'17'!J7+'18'!J7+'19'!J7+'20'!J7+'21'!J7+'22'!J7+'23'!J7+'24'!J7+'25'!J7+'26'!J7+'27'!J7+'28'!J7+'29'!J7+'30'!J7+'31'!J7</f>
        <v>0</v>
      </c>
      <c r="L7" s="10" t="s">
        <v>48</v>
      </c>
      <c r="M7" s="96">
        <f>'01'!M7+'02'!M7+'03'!M7+'04'!M7+'05'!M7+'06'!M7+'07'!M7+'08'!M7+'09'!M7+'10'!M7+'11'!M7+'12'!M7+'13'!M7+'14'!M7+'15'!M7+'16'!M7+'17'!M7+'18'!M7+'19'!M7+'20'!M7+'21'!M7+'22'!M7+'23'!M7+'24'!M7+'25'!M7+'26'!M7+'27'!M7+'28'!M7+'29'!M7+'30'!M7+'31'!M7</f>
        <v>9224732</v>
      </c>
      <c r="N7" s="28">
        <f>'01'!N7+'02'!N7+'03'!N7+'04'!N7+'05'!N7+'06'!N7+'07'!N7+'08'!N7+'09'!N7+'10'!N7+'11'!N7+'12'!N7+'13'!N7+'14'!N7+'15'!N7+'16'!N7+'17'!N7+'18'!N7+'19'!N7+'20'!N7+'21'!N7+'22'!N7+'23'!N7+'24'!N7+'25'!N7+'26'!N7+'27'!N7+'28'!N7+'29'!N7+'30'!N7+'31'!N7</f>
        <v>74</v>
      </c>
    </row>
    <row r="8" spans="2:14" ht="35.25" customHeight="1" thickBot="1" x14ac:dyDescent="0.3">
      <c r="B8" s="132" t="s">
        <v>21</v>
      </c>
      <c r="C8" s="130">
        <f>'01'!C8+'02'!C8+'03'!C8+'04'!C8+'05'!C8+'06'!C8+'07'!C8+'08'!C8+'09'!C8+'10'!C8+'11'!C8+'12'!C8+'13'!C8+'14'!C8+'15'!C8+'16'!C8+'17'!C8+'18'!C8+'19'!C8+'20'!C8+'21'!C8+'22'!C8+'23'!C8+'24'!C8+'25'!C8+'26'!C8+'27'!C8+'28'!C8+'29'!C8+'30'!C8+'31'!C8</f>
        <v>85000</v>
      </c>
      <c r="E8" s="55" t="s">
        <v>30</v>
      </c>
      <c r="F8" s="56">
        <f>'01'!F8+'02'!F8+'03'!F8+'04'!F8+'05'!F8+'06'!F8+'07'!F8+'08'!F8+'09'!F8+'10'!F8+'11'!F8+'12'!F8+'13'!F8+'14'!F8+'15'!F8+'16'!F8+'17'!F8+'18'!F8+'19'!F8+'20'!F8+'21'!F8+'22'!F8+'23'!F8+'24'!F8+'25'!F8+'26'!F8+'27'!F8+'28'!F8+'29'!F8+'30'!F8+'31'!F8</f>
        <v>328</v>
      </c>
      <c r="G8" s="56">
        <f>'01'!G8+'02'!G8+'03'!G8+'04'!G8+'05'!G8+'06'!G8+'07'!G8+'08'!G8+'09'!G8+'10'!G8+'11'!G8+'12'!G8+'13'!G8+'14'!G8+'15'!G8+'16'!G8+'17'!G8+'18'!G8+'19'!G8+'20'!G8+'21'!G7+'22'!G8+'23'!G8+'24'!G8+'25'!G8+'26'!G8+'27'!G8+'28'!G8+'29'!G8+'30'!G8+'31'!G8</f>
        <v>331</v>
      </c>
      <c r="H8" s="56">
        <f>'01'!H8+'02'!H8+'03'!H8+'04'!H8+'05'!H8+'06'!H8+'07'!H8+'08'!H8+'09'!H8+'10'!H8+'11'!H8+'12'!H8+'13'!H8+'14'!H8+'15'!H8+'16'!H8+'17'!H8+'18'!H8+'19'!H8+'20'!H8+'21'!H8+'22'!H8+'23'!H8+'24'!H8+'25'!H8+'26'!H8+'27'!H8+'28'!H8+'29'!H8+'30'!H8+'31'!H8</f>
        <v>10</v>
      </c>
      <c r="I8" s="56">
        <f>'01'!I8+'02'!I8+'03'!I8+'04'!I8+'05'!I8+'06'!I8+'07'!I8+'08'!I8+'09'!I8+'10'!I8+'11'!I8+'12'!I8+'13'!I8+'14'!I8+'15'!I8+'16'!I8+'17'!I8+'18'!I8+'19'!I8+'20'!I8+'21'!I8+'22'!I8+'23'!I8+'24'!I8+'25'!I8+'26'!I8+'27'!I8+'28'!I8+'29'!I8+'30'!I8+'31'!I8</f>
        <v>0</v>
      </c>
      <c r="J8" s="56">
        <f>'01'!J8+'02'!J8+'03'!J8+'04'!J8+'05'!J8+'06'!J8+'07'!J8+'08'!J8+'09'!J8+'10'!J8+'11'!J8+'12'!J8+'13'!J8+'14'!J8+'15'!J8+'16'!J8+'17'!J8+'18'!J8+'19'!J8+'20'!J8+'21'!J8+'22'!J8+'23'!J8+'24'!J8+'25'!J8+'26'!J8+'27'!J8+'28'!J8+'29'!J8+'30'!J8+'31'!J8</f>
        <v>0</v>
      </c>
      <c r="L8" s="9" t="s">
        <v>50</v>
      </c>
      <c r="M8" s="96">
        <f>'01'!M8+'02'!M8+'03'!M8+'04'!M8+'05'!M8+'06'!M8+'07'!M8+'08'!M8+'09'!M8+'10'!M8+'11'!M8+'12'!M8+'13'!M8+'14'!M8+'15'!M8+'16'!M8+'17'!M8+'18'!M8+'19'!M8+'20'!M8+'21'!M8+'22'!M8+'23'!M8+'24'!M8+'25'!M8+'26'!M8+'27'!M8+'28'!M8+'29'!M8+'30'!M8+'31'!M8</f>
        <v>83784140</v>
      </c>
      <c r="N8" s="28">
        <f>'01'!N8+'02'!N8+'03'!N8+'04'!N8+'05'!N8+'06'!N8+'07'!N8+'08'!N8+'09'!N8+'10'!N8+'11'!N8+'12'!N8+'13'!N8+'14'!N8+'15'!N8+'16'!N8+'17'!N8+'18'!N8+'19'!N8+'20'!N8+'21'!N8+'22'!N8+'23'!N8+'24'!N8+'25'!N8+'26'!N8+'27'!N8+'28'!N8+'29'!N8+'30'!N8+'31'!N8</f>
        <v>757</v>
      </c>
    </row>
    <row r="9" spans="2:14" ht="31.5" customHeight="1" thickBot="1" x14ac:dyDescent="0.3">
      <c r="B9" s="31" t="s">
        <v>2</v>
      </c>
      <c r="C9" s="131">
        <f>'01'!C9+'02'!C9+'03'!C9+'04'!C9+'05'!C9+'06'!C9+'07'!C9+'08'!C9+'09'!C9+'10'!C9+'11'!C9+'12'!C9+'13'!C9+'14'!C9+'15'!C9+'16'!C9+'17'!C9+'18'!C9+'19'!C9+'20'!C9+'21'!C9+'22'!C9+'23'!C9+'24'!C9+'25'!C9+'26'!C9+'27'!C9+'28'!C9+'29'!C9+'30'!C9+'31'!C9</f>
        <v>935000</v>
      </c>
      <c r="E9" s="67" t="s">
        <v>31</v>
      </c>
      <c r="F9" s="68">
        <f>'01'!F9+'02'!F9+'03'!F9+'04'!F9+'05'!F9+'06'!F9+'07'!F9+'08'!F9+'09'!F9+'10'!F9+'11'!F9+'12'!F9+'13'!F9+'14'!F9+'15'!F9+'16'!F9+'17'!F9+'18'!F9+'19'!F9+'20'!F9+'21'!F9+'22'!F9+'23'!F9+'24'!F9+'25'!F9+'26'!F9+'27'!F9+'28'!F9+'29'!F9+'30'!F9+'31'!F9</f>
        <v>1312</v>
      </c>
      <c r="G9" s="68">
        <f>'01'!G9+'02'!G9+'03'!G9+'04'!G9+'05'!G9+'06'!G9+'07'!G9+'08'!G9+'09'!G9+'10'!G9+'11'!G9+'12'!G9+'13'!G9+'14'!G9+'15'!G9+'16'!G9+'17'!G9+'18'!G9+'19'!G9+'20'!G9+'21'!G8+'22'!G9+'23'!G9+'24'!G9+'25'!G9+'26'!G9+'27'!G9+'28'!G9+'29'!G9+'30'!G9+'31'!G9</f>
        <v>547</v>
      </c>
      <c r="H9" s="68">
        <f>'01'!H9+'02'!H9+'03'!H9+'04'!H9+'05'!H9+'06'!H9+'07'!H9+'08'!H9+'09'!H9+'10'!H9+'11'!H9+'12'!H9+'13'!H9+'14'!H9+'15'!H9+'16'!H9+'17'!H9+'18'!H9+'19'!H9+'20'!H9+'21'!H9+'22'!H9+'23'!H9+'24'!H9+'25'!H9+'26'!H9+'27'!H9+'28'!H9+'29'!H9+'30'!H9+'31'!H9</f>
        <v>7</v>
      </c>
      <c r="I9" s="68">
        <f>'01'!I9+'02'!I9+'03'!I9+'04'!I9+'05'!I9+'06'!I9+'07'!I9+'08'!I9+'09'!I9+'10'!I9+'11'!I9+'12'!I9+'13'!I9+'14'!I9+'15'!I9+'16'!I9+'17'!I9+'18'!I9+'19'!I9+'20'!I9+'21'!I9+'22'!I9+'23'!I9+'24'!I9+'25'!I9+'26'!I9+'27'!I9+'28'!I9+'29'!I9+'30'!I9+'31'!I9</f>
        <v>643</v>
      </c>
      <c r="J9" s="122">
        <f>'01'!J9+'02'!J9+'03'!J9+'04'!J9+'05'!J9+'06'!J9+'07'!J9+'08'!J9+'09'!J9+'10'!J9+'11'!J9+'12'!J9+'13'!J9+'14'!J9+'15'!J9+'16'!J9+'17'!J9+'18'!J9+'19'!J9+'20'!J9+'21'!J9+'22'!J9+'23'!J9+'24'!J9+'25'!J9+'26'!J9+'27'!J9+'28'!J9+'29'!J9+'30'!J9+'31'!J9</f>
        <v>0</v>
      </c>
      <c r="L9" s="11" t="s">
        <v>49</v>
      </c>
      <c r="M9" s="96">
        <f>'01'!M9+'02'!M9+'03'!M9+'04'!M9+'05'!M9+'06'!M9+'07'!M9+'08'!M9+'09'!M9+'10'!M9+'11'!M9+'12'!M9+'13'!M9+'14'!M9+'15'!M9+'16'!M9+'17'!M9+'18'!M9+'19'!M9+'20'!M9+'21'!M9+'22'!M9+'23'!M9+'24'!M9+'25'!M9+'26'!M9+'27'!M9+'28'!M9+'29'!M9+'30'!M9+'31'!M9</f>
        <v>40297757</v>
      </c>
      <c r="N9" s="28">
        <f>'01'!N9+'02'!N9+'03'!N9+'04'!N9+'05'!N9+'06'!N9+'07'!N9+'08'!N9+'09'!N9+'10'!N9+'11'!N9+'12'!N9+'13'!N9+'14'!N9+'15'!N9+'16'!N9+'17'!N9+'18'!N9+'19'!N9+'20'!N9+'21'!N9+'22'!N9+'23'!N9+'24'!N9+'25'!N9+'26'!N9+'27'!N9+'28'!N9+'29'!N9+'30'!N9+'31'!N9</f>
        <v>357</v>
      </c>
    </row>
    <row r="10" spans="2:14" ht="31.5" customHeight="1" thickBot="1" x14ac:dyDescent="0.3">
      <c r="B10" s="29" t="s">
        <v>3</v>
      </c>
      <c r="C10" s="130">
        <f>'01'!C10</f>
        <v>540000000</v>
      </c>
      <c r="D10" s="37"/>
      <c r="E10" s="119" t="s">
        <v>32</v>
      </c>
      <c r="F10" s="120">
        <f>'01'!F10+'02'!F10+'03'!F10+'04'!F10+'05'!F10+'06'!F10+'07'!F10+'08'!F10+'09'!F10+'10'!F10+'11'!F10+'12'!F10+'13'!F10+'14'!F10+'15'!F10+'16'!F10+'17'!F10+'18'!F10+'19'!F10+'20'!F10+'21'!F10+'22'!F10+'23'!F10+'24'!F10+'25'!F10+'26'!F10+'27'!F10+'28'!F10+'29'!F10+'30'!F10+'31'!F10</f>
        <v>0</v>
      </c>
      <c r="G10" s="120">
        <f>'01'!G10+'02'!G10+'03'!G10+'04'!G10+'05'!G10+'06'!G10+'07'!G10+'08'!G10+'09'!G10+'10'!G10+'11'!G10+'12'!G10+'13'!G10+'14'!G10+'15'!G10+'16'!G10+'17'!G10+'18'!G10+'19'!G10+'20'!G10+'21'!G9+'22'!G10+'23'!G10+'24'!G10+'25'!G10+'26'!G10+'27'!G10+'28'!G10+'29'!G10+'30'!G10+'31'!G10</f>
        <v>1046</v>
      </c>
      <c r="H10" s="120">
        <f>'01'!H10+'02'!H10+'03'!H10+'04'!H10+'05'!H10+'06'!H10+'07'!H10+'08'!H10+'09'!H10+'10'!H10+'11'!H10+'12'!H10+'13'!H10+'14'!H10+'15'!H10+'16'!H10+'17'!H10+'18'!H10+'19'!H10+'20'!H10+'21'!H10+'22'!H10+'23'!H10+'24'!H10+'25'!H10+'26'!H10+'27'!H10+'28'!H10+'29'!H10+'30'!H10+'31'!H10</f>
        <v>31</v>
      </c>
      <c r="I10" s="120">
        <f>'01'!I10+'02'!I10+'03'!I10+'04'!I10+'05'!I10+'06'!I10+'07'!I10+'08'!I10+'09'!I10+'10'!I10+'11'!I10+'12'!I10+'13'!I10+'14'!I10+'15'!I10+'16'!I10+'17'!I10+'18'!I10+'19'!I10+'20'!I10+'21'!I10+'22'!I10+'23'!I10+'24'!I10+'25'!I10+'26'!I10+'27'!I10+'28'!I10+'29'!I10+'30'!I10+'31'!I10</f>
        <v>0</v>
      </c>
      <c r="J10" s="121">
        <f>'01'!J10+'02'!J10+'03'!J10+'04'!J10+'05'!J10+'06'!J10+'07'!J10+'08'!J10+'09'!J10+'10'!J10+'11'!J10+'12'!J10+'13'!J10+'14'!J10+'15'!J10+'16'!J10+'17'!J10+'18'!J10+'19'!J10+'20'!J10+'21'!J10+'22'!J10+'23'!J10+'24'!J10+'25'!J10+'26'!J10+'27'!J10+'28'!J10+'29'!J10+'30'!J10+'31'!J10</f>
        <v>0</v>
      </c>
      <c r="L10" s="11" t="s">
        <v>51</v>
      </c>
      <c r="M10" s="96">
        <f>'01'!M10+'02'!M10+'03'!M10+'04'!M10+'05'!M10+'06'!M10+'07'!M10+'08'!M10+'09'!M10+'10'!M10+'11'!M10+'12'!M10+'13'!M10+'14'!M10+'15'!M10+'16'!M10+'17'!M10+'18'!M10+'19'!M10+'20'!M10+'21'!M10+'22'!M10+'23'!M10+'24'!M10+'25'!M10+'26'!M10+'27'!M10+'28'!M10+'29'!M10+'30'!M10+'31'!M10</f>
        <v>51625663</v>
      </c>
      <c r="N10" s="28">
        <f>'01'!N10+'02'!N10+'03'!N10+'04'!N10+'05'!N10+'06'!N10+'07'!N10+'08'!N10+'09'!N10+'10'!N10+'11'!N10+'12'!N10+'13'!N10+'14'!N10+'15'!N10+'16'!N10+'17'!N10+'18'!N10+'19'!N10+'20'!N10+'21'!N10+'22'!N10+'23'!N10+'24'!N10+'25'!N10+'26'!N10+'27'!N10+'28'!N10+'29'!N10+'30'!N10+'31'!N10</f>
        <v>437</v>
      </c>
    </row>
    <row r="11" spans="2:14" ht="31.5" customHeight="1" x14ac:dyDescent="0.25">
      <c r="B11" s="83" t="s">
        <v>4</v>
      </c>
      <c r="C11" s="130">
        <f>'31'!C11</f>
        <v>457872500</v>
      </c>
      <c r="D11" s="38"/>
      <c r="E11" s="61" t="s">
        <v>33</v>
      </c>
      <c r="F11" s="62">
        <f>'01'!F11+'02'!F11+'03'!F11+'04'!F11+'05'!F11+'06'!F11+'07'!F11+'08'!F11+'09'!F11+'10'!F11+'11'!F11+'12'!F11+'13'!F11+'14'!F11+'15'!F11+'16'!F11+'17'!F11+'18'!F11+'19'!F11+'20'!F11+'21'!F11+'22'!F11+'23'!F11+'24'!F11+'25'!F11+'26'!F11+'27'!F11+'28'!F11+'29'!F11+'30'!F11+'31'!F11</f>
        <v>408</v>
      </c>
      <c r="G11" s="62">
        <f>'01'!G11+'02'!G11+'03'!G11+'04'!G11+'05'!G11+'06'!G11+'07'!G11+'08'!G11+'09'!G11+'10'!G11+'11'!G11+'12'!G11+'13'!G11+'14'!G11+'15'!G11+'16'!G11+'17'!G11+'18'!G11+'19'!G11+'20'!G11+'21'!G10+'22'!G11+'23'!G11+'24'!G11+'25'!G11+'26'!G11+'27'!G11+'28'!G11+'29'!G11+'30'!G11+'31'!G11</f>
        <v>324</v>
      </c>
      <c r="H11" s="62">
        <f>'01'!H11+'02'!H11+'03'!H11+'04'!H11+'05'!H11+'06'!H11+'07'!H11+'08'!H11+'09'!H11+'10'!H11+'11'!H11+'12'!H11+'13'!H11+'14'!H11+'15'!H11+'16'!H11+'17'!H11+'18'!H11+'19'!H11+'20'!H11+'21'!H11+'22'!H11+'23'!H11+'24'!H11+'25'!H11+'26'!H11+'27'!H11+'28'!H11+'29'!H11+'30'!H11+'31'!H11</f>
        <v>3</v>
      </c>
      <c r="I11" s="62">
        <f>'01'!I11+'02'!I11+'03'!I11+'04'!I11+'05'!I11+'06'!I11+'07'!I11+'08'!I11+'09'!I11+'10'!I11+'11'!I11+'12'!I11+'13'!I11+'14'!I11+'15'!I11+'16'!I11+'17'!I11+'18'!I11+'19'!I11+'20'!I11+'21'!I11+'22'!I11+'23'!I11+'24'!I11+'25'!I11+'26'!I11+'27'!I11+'28'!I11+'29'!I11+'30'!I11+'31'!I11</f>
        <v>185</v>
      </c>
      <c r="J11" s="62">
        <f>'01'!J11+'02'!J11+'03'!J11+'04'!J11+'05'!J11+'06'!J11+'07'!J11+'08'!J11+'09'!J11+'10'!J11+'11'!J11+'12'!J11+'13'!J11+'14'!J11+'15'!J11+'16'!J11+'17'!J11+'18'!J11+'19'!J11+'20'!J11+'21'!J11+'22'!J11+'23'!J11+'24'!J11+'25'!J11+'26'!J11+'27'!J11+'28'!J11+'29'!J11+'30'!J11+'31'!J11</f>
        <v>0</v>
      </c>
      <c r="L11" s="11" t="s">
        <v>52</v>
      </c>
      <c r="M11" s="96">
        <f>'01'!M11+'02'!M11+'03'!M11+'04'!M11+'05'!M11+'06'!M11+'07'!M11+'08'!M11+'09'!M11+'10'!M11+'11'!M11+'12'!M11+'13'!M11+'14'!M11+'15'!M11+'16'!M11+'17'!M11+'18'!M11+'19'!M11+'20'!M11+'21'!M11+'22'!M11+'23'!M11+'24'!M11+'25'!M11+'26'!M11+'27'!M11+'28'!M11+'29'!M11+'30'!M11+'31'!M11</f>
        <v>55067064</v>
      </c>
      <c r="N11" s="28">
        <f>'01'!N11+'02'!N11+'03'!N11+'04'!N11+'05'!N11+'06'!N11+'07'!N11+'08'!N11+'09'!N11+'10'!N11+'11'!N11+'12'!N11+'13'!N11+'14'!N11+'15'!N11+'16'!N11+'17'!N11+'18'!N11+'19'!N11+'20'!N11+'21'!N11+'22'!N11+'23'!N11+'24'!N11+'25'!N11+'26'!N11+'27'!N11+'28'!N11+'29'!N11+'30'!N11+'31'!N11</f>
        <v>502</v>
      </c>
    </row>
    <row r="12" spans="2:14" ht="31.5" customHeight="1" x14ac:dyDescent="0.25">
      <c r="B12" s="30" t="s">
        <v>5</v>
      </c>
      <c r="C12" s="134">
        <f>C11/C10</f>
        <v>0.84791203703703699</v>
      </c>
      <c r="E12" s="17" t="s">
        <v>34</v>
      </c>
      <c r="F12" s="30">
        <f>'01'!F12+'02'!F12+'03'!F12+'04'!F12+'05'!F12+'06'!F12+'07'!F12+'08'!F12+'09'!F12+'10'!F12+'11'!F12+'12'!F12+'13'!F12+'14'!F12+'15'!F12+'16'!F12+'17'!F12+'18'!F12+'19'!F12+'20'!F12+'21'!F12+'22'!F12+'23'!F12+'24'!F12+'25'!F12+'26'!F12+'27'!F12+'28'!F12+'29'!F12+'30'!F12+'31'!F12</f>
        <v>1384</v>
      </c>
      <c r="G12" s="30">
        <f>'01'!G12+'02'!G12+'03'!G12+'04'!G12+'05'!G12+'06'!G12+'07'!G12+'08'!G12+'09'!G12+'10'!G12+'11'!G12+'12'!G12+'13'!G12+'14'!G12+'15'!G12+'16'!G12+'17'!G12+'18'!G12+'19'!G12+'20'!G12+'21'!G11+'22'!G12+'23'!G12+'24'!G12+'25'!G12+'26'!G12+'27'!G12+'28'!G12+'29'!G12+'30'!G12+'31'!G12</f>
        <v>658</v>
      </c>
      <c r="H12" s="30">
        <f>'01'!H12+'02'!H12+'03'!H12+'04'!H12+'05'!H12+'06'!H12+'07'!H12+'08'!H12+'09'!H12+'10'!H12+'11'!H12+'12'!H12+'13'!H12+'14'!H12+'15'!H12+'16'!H12+'17'!H12+'18'!H12+'19'!H12+'20'!H12+'21'!H12+'22'!H12+'23'!H12+'24'!H12+'25'!H12+'26'!H12+'27'!H12+'28'!H12+'29'!H12+'30'!H12+'31'!H12</f>
        <v>14</v>
      </c>
      <c r="I12" s="30">
        <f>'01'!I12+'02'!I12+'03'!I12+'04'!I12+'05'!I12+'06'!I12+'07'!I12+'08'!I12+'09'!I12+'10'!I12+'11'!I12+'12'!I12+'13'!I12+'14'!I12+'15'!I12+'16'!I12+'17'!I12+'18'!I12+'19'!I12+'20'!I12+'21'!I12+'22'!I12+'23'!I12+'24'!I12+'25'!I12+'26'!I12+'27'!I12+'28'!I12+'29'!I12+'30'!I12+'31'!I12</f>
        <v>681</v>
      </c>
      <c r="J12" s="30">
        <f>'01'!J12+'02'!J12+'03'!J12+'04'!J12+'05'!J12+'06'!J12+'07'!J12+'08'!J12+'09'!J12+'10'!J12+'11'!J12+'12'!J12+'13'!J12+'14'!J12+'15'!J12+'16'!J12+'17'!J12+'18'!J12+'19'!J12+'20'!J12+'21'!J12+'22'!J12+'23'!J12+'24'!J12+'25'!J12+'26'!J12+'27'!J12+'28'!J12+'29'!J12+'30'!J12+'31'!J12</f>
        <v>0</v>
      </c>
      <c r="L12" s="11" t="s">
        <v>53</v>
      </c>
      <c r="M12" s="96">
        <f>'01'!M12+'02'!M12+'03'!M12+'04'!M12+'05'!M12+'06'!M12+'07'!M12+'08'!M12+'09'!M12+'10'!M12+'11'!M12+'12'!M12+'13'!M12+'14'!M12+'15'!M12+'16'!M12+'17'!M12+'18'!M12+'19'!M12+'20'!M12+'21'!M12+'22'!M12+'23'!M12+'24'!M12+'25'!M12+'26'!M12+'27'!M12+'28'!M12+'29'!M12+'30'!M12+'31'!M12</f>
        <v>43124013</v>
      </c>
      <c r="N12" s="28">
        <f>'01'!N12+'02'!N12+'03'!N12+'04'!N12+'05'!N12+'06'!N12+'07'!N12+'08'!N12+'09'!N12+'10'!N12+'11'!N12+'12'!N12+'13'!N12+'14'!N12+'15'!N12+'16'!N12+'17'!N12+'18'!N12+'19'!N12+'20'!N12+'21'!N12+'22'!N12+'23'!N12+'24'!N12+'25'!N12+'26'!N12+'27'!N12+'28'!N12+'29'!N12+'30'!N12+'31'!N12</f>
        <v>465</v>
      </c>
    </row>
    <row r="13" spans="2:14" ht="31.5" customHeight="1" x14ac:dyDescent="0.25">
      <c r="B13" s="29" t="s">
        <v>6</v>
      </c>
      <c r="C13" s="133">
        <f>'01'!C13+'02'!C13+'03'!C13+'04'!C13+'05'!C13+'06'!C13+'07'!C13+'08'!C13+'09'!C13+'10'!C13+'11'!C13+'12'!C13+'13'!C13+'14'!C13+'15'!C13+'16'!C13+'17'!C13+'18'!C13+'19'!C13+'20'!C13+'21'!C13+'22'!C13+'23'!C13+'24'!C13+'25'!C13+'26'!C13+'27'!C13+'28'!C13+'29'!C13+'30'!C13+'31'!C13</f>
        <v>5993</v>
      </c>
      <c r="E13" s="17" t="s">
        <v>35</v>
      </c>
      <c r="F13" s="30">
        <f>'01'!F13+'02'!F13+'03'!F13+'04'!F13+'05'!F13+'06'!F13+'07'!F13+'08'!F13+'09'!F13+'10'!F13+'11'!F13+'12'!F13+'13'!F13+'14'!F13+'15'!F13+'16'!F13+'17'!F13+'18'!F13+'19'!F13+'20'!F13+'21'!F13+'22'!F13+'23'!F13+'24'!F13+'25'!F13+'26'!F13+'27'!F13+'28'!F13+'29'!F13+'30'!F13+'31'!F13</f>
        <v>4075</v>
      </c>
      <c r="G13" s="30">
        <f>'01'!G13+'02'!G13+'03'!G13+'04'!G13+'05'!G13+'06'!G13+'07'!G13+'08'!G13+'09'!G13+'10'!G13+'11'!G13+'12'!G13+'13'!G13+'14'!G13+'15'!G13+'16'!G13+'17'!G13+'18'!G13+'19'!G13+'20'!G13+'21'!G12+'22'!G13+'23'!G13+'24'!G13+'25'!G13+'26'!G13+'27'!G13+'28'!G13+'29'!G13+'30'!G13+'31'!G13</f>
        <v>1103</v>
      </c>
      <c r="H13" s="30">
        <f>'01'!H13+'02'!H13+'03'!H13+'04'!H13+'05'!H13+'06'!H13+'07'!H13+'08'!H13+'09'!H13+'10'!H13+'11'!H13+'12'!H13+'13'!H13+'14'!H13+'15'!H13+'16'!H13+'17'!H13+'18'!H13+'19'!H13+'20'!H13+'21'!H13+'22'!H13+'23'!H13+'24'!H13+'25'!H13+'26'!H13+'27'!H13+'28'!H13+'29'!H13+'30'!H13+'31'!H13</f>
        <v>30</v>
      </c>
      <c r="I13" s="30">
        <f>'01'!I13+'02'!I13+'03'!I13+'04'!I13+'05'!I13+'06'!I13+'07'!I13+'08'!I13+'09'!I13+'10'!I13+'11'!I13+'12'!I13+'13'!I13+'14'!I13+'15'!I13+'16'!I13+'17'!I13+'18'!I13+'19'!I13+'20'!I13+'21'!I13+'22'!I13+'23'!I13+'24'!I13+'25'!I13+'26'!I13+'27'!I13+'28'!I13+'29'!I13+'30'!I13+'31'!I13</f>
        <v>1830</v>
      </c>
      <c r="J13" s="30">
        <f>'01'!J13+'02'!J13+'03'!J13+'04'!J13+'05'!J13+'06'!J13+'07'!J13+'08'!J13+'09'!J13+'10'!J13+'11'!J13+'12'!J13+'13'!J13+'14'!J13+'15'!J13+'16'!J13+'17'!J13+'18'!J13+'19'!J13+'20'!J13+'21'!J13+'22'!J13+'23'!J13+'24'!J13+'25'!J13+'26'!J13+'27'!J13+'28'!J13+'29'!J13+'30'!J13+'31'!J13</f>
        <v>0</v>
      </c>
      <c r="L13" s="12" t="s">
        <v>54</v>
      </c>
      <c r="M13" s="96">
        <f>'01'!M13+'02'!M13+'03'!M13+'04'!M13+'05'!M13+'06'!M13+'07'!M13+'08'!M13+'09'!M13+'10'!M13+'11'!M13+'12'!M13+'13'!M13+'14'!M13+'15'!M13+'16'!M13+'17'!M13+'18'!M13+'19'!M13+'20'!M13+'21'!M13+'22'!M13+'23'!M13+'24'!M13+'25'!M13+'26'!M13+'27'!M13+'28'!M13+'29'!M13+'30'!M13+'31'!M13</f>
        <v>0</v>
      </c>
      <c r="N13" s="28">
        <f>'01'!N13+'02'!N13+'03'!N13+'04'!N13+'05'!N13+'06'!N13+'07'!N13+'08'!N13+'09'!N13+'10'!N13+'11'!N13+'12'!N13+'13'!N13+'14'!N13+'15'!N13+'16'!N13+'17'!N13+'18'!N13+'19'!N13+'20'!N13+'21'!N13+'22'!N13+'23'!N13+'24'!N13+'25'!N13+'26'!N13+'27'!N13+'28'!N13+'29'!N13+'30'!N13+'31'!N13</f>
        <v>0</v>
      </c>
    </row>
    <row r="14" spans="2:14" ht="31.5" customHeight="1" x14ac:dyDescent="0.25">
      <c r="B14" s="29" t="s">
        <v>7</v>
      </c>
      <c r="C14" s="123">
        <f>('01'!C14+'02'!C14+'03'!C14+'04'!C14+'05'!C14+'06'!C14+'07'!C14+'08'!C14+'09'!C14+'10'!C14+'11'!C14+'12'!C14+'13'!C14+'14'!C14+'15'!C14+'16'!C14+'17'!C14+'18'!C14+'19'!C14+'20'!C14+'21'!C14+'22'!C14+'23'!C14+'24'!C14+'25'!C14+'26'!C14+'27'!C14+'28'!C14+'29'!C14+'30'!C14+'31'!C14)/30</f>
        <v>77514.600000000006</v>
      </c>
      <c r="E14" s="17" t="s">
        <v>36</v>
      </c>
      <c r="F14" s="30">
        <f>'01'!F14+'02'!F14+'03'!F14+'04'!F14+'05'!F14+'06'!F14+'07'!F14+'08'!F14+'09'!F14+'10'!F14+'11'!F14+'12'!F14+'13'!F14+'14'!F14+'15'!F14+'16'!F14+'17'!F14+'18'!F14+'19'!F14+'20'!F14+'21'!F14+'22'!F14+'23'!F14+'24'!F14+'25'!F14+'26'!F14+'27'!F14+'28'!F14+'29'!F14+'30'!F14+'31'!F14</f>
        <v>82</v>
      </c>
      <c r="G14" s="30">
        <f>'01'!G14+'02'!G14+'03'!G14+'04'!G14+'05'!G14+'06'!G14+'07'!G14+'08'!G14+'09'!G14+'10'!G14+'11'!G14+'12'!G14+'13'!G14+'14'!G14+'15'!G14+'16'!G14+'17'!G14+'18'!G14+'19'!G14+'20'!G14+'21'!G13+'22'!G14+'23'!G14+'24'!G14+'25'!G14+'26'!G14+'27'!G14+'28'!G14+'29'!G14+'30'!G14+'31'!G14</f>
        <v>61</v>
      </c>
      <c r="H14" s="30">
        <f>'01'!H14+'02'!H14+'03'!H14+'04'!H14+'05'!H14+'06'!H14+'07'!H14+'08'!H14+'09'!H14+'10'!H14+'11'!H14+'12'!H14+'13'!H14+'14'!H14+'15'!H14+'16'!H14+'17'!H14+'18'!H14+'19'!H14+'20'!H14+'21'!H14+'22'!H14+'23'!H14+'24'!H14+'25'!H14+'26'!H14+'27'!H14+'28'!H14+'29'!H14+'30'!H14+'31'!H14</f>
        <v>0</v>
      </c>
      <c r="I14" s="30">
        <f>'01'!I14+'02'!I14+'03'!I14+'04'!I14+'05'!I14+'06'!I14+'07'!I14+'08'!I14+'09'!I14+'10'!I14+'11'!I14+'12'!I14+'13'!I14+'14'!I14+'15'!I14+'16'!I14+'17'!I14+'18'!I14+'19'!I14+'20'!I14+'21'!I14+'22'!I14+'23'!I14+'24'!I14+'25'!I14+'26'!I14+'27'!I14+'28'!I14+'29'!I14+'30'!I14+'31'!I14</f>
        <v>64</v>
      </c>
      <c r="J14" s="30">
        <f>'01'!J14+'02'!J14+'03'!J14+'04'!J14+'05'!J14+'06'!J14+'07'!J14+'08'!J14+'09'!J14+'10'!J14+'11'!J14+'12'!J14+'13'!J14+'14'!J14+'15'!J14+'16'!J14+'17'!J14+'18'!J14+'19'!J14+'20'!J14+'21'!J14+'22'!J14+'23'!J14+'24'!J14+'25'!J14+'26'!J14+'27'!J14+'28'!J14+'29'!J14+'30'!J14+'31'!J14</f>
        <v>0</v>
      </c>
      <c r="L14" s="143" t="s">
        <v>26</v>
      </c>
      <c r="M14" s="144"/>
      <c r="N14" s="145"/>
    </row>
    <row r="15" spans="2:14" ht="31.5" customHeight="1" thickBot="1" x14ac:dyDescent="0.3">
      <c r="B15" s="29" t="s">
        <v>8</v>
      </c>
      <c r="C15" s="124">
        <f>'01'!C15+'02'!C15+'03'!C15+'04'!C15+'05'!C15+'06'!C15+'07'!C15+'08'!C15+'09'!C15+'10'!C15+'11'!C15+'12'!C15+'13'!C15+'14'!C15+'15'!C15+'16'!C15+'17'!C15+'18'!C15+'19'!C15+'20'!C15+'21'!C15+'22'!C15+'23'!C15+'24'!C15+'25'!C15+'26'!C15+'27'!C15+'28'!C15+'29'!C15+'30'!C15+'31'!C15</f>
        <v>0.5968</v>
      </c>
      <c r="E15" s="55" t="s">
        <v>37</v>
      </c>
      <c r="F15" s="56">
        <f>'01'!F15+'02'!F15+'03'!F15+'04'!F15+'05'!F15+'06'!F15+'07'!F15+'08'!F15+'09'!F15+'10'!F15+'11'!F15+'12'!F15+'13'!F15+'14'!F15+'15'!F15+'16'!F15+'17'!F15+'18'!F15+'19'!F15+'20'!F15+'21'!F15+'22'!F15+'23'!F15+'24'!F15+'25'!F15+'26'!F15+'27'!F15+'28'!F15+'29'!F15+'30'!F15+'31'!F15</f>
        <v>0</v>
      </c>
      <c r="G15" s="56">
        <f>'01'!G15+'02'!G15+'03'!G15+'04'!G15+'05'!G15+'06'!G15+'07'!G15+'08'!G15+'09'!G15+'10'!G15+'11'!G15+'12'!G15+'13'!G15+'14'!G15+'15'!G15+'16'!G15+'17'!G15+'18'!G15+'19'!G15+'20'!G15+'21'!G14+'22'!G15+'23'!G15+'24'!G15+'25'!G15+'26'!G15+'27'!G15+'28'!G15+'29'!G15+'30'!G15+'31'!G15</f>
        <v>4</v>
      </c>
      <c r="H15" s="56">
        <f>'01'!H15+'02'!H15+'03'!H15+'04'!H15+'05'!H15+'06'!H15+'07'!H15+'08'!H15+'09'!H15+'10'!H15+'11'!H15+'12'!H15+'13'!H15+'14'!H15+'15'!H15+'16'!H15+'17'!H15+'18'!H15+'19'!H15+'20'!H15+'21'!H15+'22'!H15+'23'!H15+'24'!H15+'25'!H15+'26'!H15+'27'!H15+'28'!H15+'29'!H15+'30'!H15+'31'!H15</f>
        <v>0</v>
      </c>
      <c r="I15" s="56">
        <f>'01'!I15+'02'!I15+'03'!I15+'04'!I15+'05'!I15+'06'!I15+'07'!I15+'08'!I15+'09'!I15+'10'!I15+'11'!I15+'12'!I15+'13'!I15+'14'!I15+'15'!I15+'16'!I15+'17'!I15+'18'!I15+'19'!I15+'20'!I15+'21'!I15+'22'!I15+'23'!I15+'24'!I15+'25'!I15+'26'!I15+'27'!I15+'28'!I15+'29'!I15+'30'!I15+'31'!I15</f>
        <v>0</v>
      </c>
      <c r="J15" s="56">
        <f>'01'!J15+'02'!J15+'03'!J15+'04'!J15+'05'!J15+'06'!J15+'07'!J15+'08'!J15+'09'!J15+'10'!J15+'11'!J15+'12'!J15+'13'!J15+'14'!J15+'15'!J15+'16'!J15+'17'!J15+'18'!J15+'19'!J15+'20'!J15+'21'!J15+'22'!J15+'23'!J15+'24'!J15+'25'!J15+'26'!J15+'27'!J15+'28'!J15+'29'!J15+'30'!J15+'31'!J15</f>
        <v>0</v>
      </c>
      <c r="L15" s="13" t="s">
        <v>18</v>
      </c>
      <c r="M15" s="100">
        <f>'01'!M15+'02'!M15+'03'!M15+'04'!M15+'05'!M15+'06'!M15+'07'!M15+'08'!M15+'09'!M15+'10'!M15+'11'!M15+'12'!M15+'13'!M15+'14'!M15+'15'!M15+'16'!M15+'17'!M15+'18'!M15+'19'!M15+'20'!M15+'21'!M15+'22'!M15+'23'!M15+'24'!M15+'25'!M15+'26'!M15+'27'!M15+'28'!M15+'29'!M15+'30'!M15+'31'!M15</f>
        <v>5450179</v>
      </c>
      <c r="N15" s="28">
        <f>'01'!N15+'02'!N15+'03'!N15+'04'!N15+'05'!N15+'06'!N15+'07'!N15+'08'!N15+'09'!N15+'10'!N15+'11'!N15+'12'!N15+'13'!N15+'14'!N15+'15'!N15+'16'!N15+'17'!N15+'18'!N15+'19'!N15+'20'!N15+'21'!N15+'22'!N15+'23'!N15+'24'!N15+'25'!N15+'26'!N15+'27'!N15+'28'!N15+'29'!N15+'30'!N15+'31'!N15</f>
        <v>110</v>
      </c>
    </row>
    <row r="16" spans="2:14" ht="31.5" customHeight="1" thickBot="1" x14ac:dyDescent="0.3">
      <c r="B16" s="14" t="s">
        <v>9</v>
      </c>
      <c r="C16" s="125">
        <f>'01'!C16+'02'!C16+'03'!C16+'04'!C16+'05'!C16+'06'!C16+'07'!C16+'08'!C16+'09'!C16+'10'!C16+'11'!C16+'12'!C16+'13'!C16+'14'!C16+'15'!C16+'16'!C16+'17'!C16+'18'!C16+'19'!C16+'20'!C16+'21'!C16+'22'!C16+'23'!C16+'24'!C16+'25'!C16+'26'!C16+'27'!C16+'28'!C16+'29'!C16+'30'!C16+'31'!C16</f>
        <v>0</v>
      </c>
      <c r="E16" s="67" t="s">
        <v>38</v>
      </c>
      <c r="F16" s="68">
        <f>'01'!F16+'02'!F16+'03'!F16+'04'!F16+'05'!F16+'06'!F16+'07'!F16+'08'!F16+'09'!F16+'10'!F16+'11'!F16+'12'!F16+'13'!F16+'14'!F16+'15'!F16+'16'!F16+'17'!F16+'18'!F16+'19'!F16+'20'!F16+'21'!F16+'22'!F16+'23'!F16+'24'!F16+'25'!F16+'26'!F16+'27'!F16+'28'!F16+'29'!F16+'30'!F16+'31'!F16</f>
        <v>626</v>
      </c>
      <c r="G16" s="68">
        <f>'01'!G16+'02'!G16+'03'!G16+'04'!G16+'05'!G16+'06'!G16+'07'!G16+'08'!G16+'09'!G16+'10'!G16+'11'!G16+'12'!G16+'13'!G16+'14'!G16+'15'!G16+'16'!G16+'17'!G16+'18'!G16+'19'!G16+'20'!G16+'21'!G15+'22'!G16+'23'!G16+'24'!G16+'25'!G16+'26'!G16+'27'!G16+'28'!G16+'29'!G16+'30'!G16+'31'!G16</f>
        <v>217</v>
      </c>
      <c r="H16" s="68">
        <f>'01'!H16+'02'!H16+'03'!H16+'04'!H16+'05'!H16+'06'!H16+'07'!H16+'08'!H16+'09'!H16+'10'!H16+'11'!H16+'12'!H16+'13'!H16+'14'!H16+'15'!H16+'16'!H16+'17'!H16+'18'!H16+'19'!H16+'20'!H16+'21'!H16+'22'!H16+'23'!H16+'24'!H16+'25'!H16+'26'!H16+'27'!H16+'28'!H16+'29'!H16+'30'!H16+'31'!H16</f>
        <v>80</v>
      </c>
      <c r="I16" s="68">
        <f>'01'!I16+'02'!I16+'03'!I16+'04'!I16+'05'!I16+'06'!I16+'07'!I16+'08'!I16+'09'!I16+'10'!I16+'11'!I16+'12'!I16+'13'!I16+'14'!I16+'15'!I16+'16'!I16+'17'!I16+'18'!I16+'19'!I16+'20'!I16+'21'!I16+'22'!I16+'23'!I16+'24'!I16+'25'!I16+'26'!I16+'27'!I16+'28'!I16+'29'!I16+'30'!I16+'31'!I16</f>
        <v>354</v>
      </c>
      <c r="J16" s="122">
        <f>'01'!J16+'02'!J16+'03'!J16+'04'!J16+'05'!J16+'06'!J16+'07'!J16+'08'!J16+'09'!J16+'10'!J16+'11'!J16+'12'!J16+'13'!J16+'14'!J16+'15'!J16+'16'!J16+'17'!J16+'18'!J16+'19'!J16+'20'!J16+'21'!J16+'22'!J16+'23'!J16+'24'!J16+'25'!J16+'26'!J16+'27'!J16+'28'!J16+'29'!J16+'30'!J16+'31'!J16</f>
        <v>0</v>
      </c>
      <c r="L16" s="14" t="s">
        <v>19</v>
      </c>
      <c r="M16" s="100">
        <f>'01'!M16+'02'!M16+'03'!M16+'04'!M16+'05'!M16+'06'!M16+'07'!M16+'08'!M16+'09'!M16+'10'!M16+'11'!M16+'12'!M16+'13'!M16+'14'!M16+'15'!M16+'16'!M16+'17'!M16+'18'!M16+'19'!M16+'20'!M16+'21'!M16+'22'!M16+'23'!M16+'24'!M16+'25'!M16+'26'!M16+'27'!M16+'28'!M16+'29'!M16+'30'!M16+'31'!M16</f>
        <v>2160055</v>
      </c>
      <c r="N16" s="28">
        <f>'01'!N16+'02'!N16+'03'!N16+'04'!N16+'05'!N16+'06'!N16+'07'!N16+'08'!N16+'09'!N16+'10'!N16+'11'!N16+'12'!N16+'13'!N16+'14'!N16+'15'!N16+'16'!N16+'17'!N16+'18'!N16+'19'!N16+'20'!N16+'21'!N16+'22'!N16+'23'!N16+'24'!N16+'25'!N16+'26'!N16+'27'!N16+'28'!N16+'29'!N16+'30'!N16+'31'!N16</f>
        <v>27</v>
      </c>
    </row>
    <row r="17" spans="2:14" ht="31.5" customHeight="1" thickBot="1" x14ac:dyDescent="0.3">
      <c r="B17" s="6"/>
      <c r="C17" s="50"/>
      <c r="D17" s="6"/>
      <c r="E17" s="119" t="s">
        <v>39</v>
      </c>
      <c r="F17" s="120">
        <f>'01'!F17+'02'!F17+'03'!F17+'04'!F17+'05'!F17+'06'!F17+'07'!F17+'08'!F17+'09'!F17+'10'!F17+'11'!F17+'12'!F17+'13'!F17+'14'!F17+'15'!F17+'16'!F17+'17'!F17+'18'!F17+'19'!F17+'20'!F17+'21'!F17+'22'!F17+'23'!F17+'24'!F17+'25'!F17+'26'!F17+'27'!F17+'28'!F17+'29'!F17+'30'!F17+'31'!F17</f>
        <v>0</v>
      </c>
      <c r="G17" s="120">
        <f>'01'!G17+'02'!G17+'03'!G17+'04'!G17+'05'!G17+'06'!G17+'07'!G17+'08'!G17+'09'!G17+'10'!G17+'11'!G17+'12'!G17+'13'!G17+'14'!G17+'15'!G17+'16'!G17+'17'!G17+'18'!G17+'19'!G17+'20'!G17+'21'!G16+'22'!G17+'23'!G17+'24'!G17+'25'!G17+'26'!G17+'27'!G17+'28'!G17+'29'!G17+'30'!G17+'31'!G17</f>
        <v>1302</v>
      </c>
      <c r="H17" s="120">
        <f>'01'!H17+'02'!H17+'03'!H17+'04'!H17+'05'!H17+'06'!H17+'07'!H17+'08'!H17+'09'!H17+'10'!H17+'11'!H17+'12'!H17+'13'!H17+'14'!H17+'15'!H17+'16'!H17+'17'!H17+'18'!H17+'19'!H17+'20'!H17+'21'!H17+'22'!H17+'23'!H17+'24'!H17+'25'!H17+'26'!H17+'27'!H17+'28'!H17+'29'!H17+'30'!H17+'31'!H17</f>
        <v>0</v>
      </c>
      <c r="I17" s="120">
        <f>'01'!I17+'02'!I17+'03'!I17+'04'!I17+'05'!I17+'06'!I17+'07'!I17+'08'!I17+'09'!I17+'10'!I17+'11'!I17+'12'!I17+'13'!I17+'14'!I17+'15'!I17+'16'!I17+'17'!I17+'18'!I17+'19'!I17+'20'!I17+'21'!I17+'22'!I17+'23'!I17+'24'!I17+'25'!I17+'26'!I17+'27'!I17+'28'!I17+'29'!I17+'30'!I17+'31'!I17</f>
        <v>0</v>
      </c>
      <c r="J17" s="121">
        <f>'01'!J17+'02'!J17+'03'!J17+'04'!J17+'05'!J17+'06'!J17+'07'!J17+'08'!J17+'09'!J17+'10'!J17+'11'!J17+'12'!J17+'13'!J17+'14'!J17+'15'!J17+'16'!J17+'17'!J17+'18'!J17+'19'!J17+'20'!J17+'21'!J17+'22'!J17+'23'!J17+'24'!J17+'25'!J17+'26'!J17+'27'!J17+'28'!J17+'29'!J17+'30'!J17+'31'!J17</f>
        <v>0</v>
      </c>
      <c r="L17" s="143" t="s">
        <v>55</v>
      </c>
      <c r="M17" s="144"/>
      <c r="N17" s="145"/>
    </row>
    <row r="18" spans="2:14" ht="33.75" customHeight="1" x14ac:dyDescent="0.25">
      <c r="B18" s="146" t="s">
        <v>58</v>
      </c>
      <c r="C18" s="146"/>
      <c r="D18" s="6"/>
      <c r="E18" s="76" t="s">
        <v>40</v>
      </c>
      <c r="F18" s="62">
        <f>'01'!F18+'02'!F18+'03'!F18+'04'!F18+'05'!F18+'06'!F18+'07'!F18+'08'!F18+'09'!F18+'10'!F18+'11'!F18+'12'!F18+'13'!F18+'14'!F18+'15'!F18+'16'!F18+'17'!F18+'18'!F18+'19'!F18+'20'!F18+'21'!F18+'22'!F18+'23'!F18+'24'!F18+'25'!F18+'26'!F18+'27'!F18+'28'!F18+'29'!F18+'30'!F18+'31'!F18</f>
        <v>0</v>
      </c>
      <c r="G18" s="62">
        <f>'01'!G18+'02'!G18+'03'!G18+'04'!G18+'05'!G18+'06'!G18+'07'!G18+'08'!G18+'09'!G18+'10'!G18+'11'!G18+'12'!G18+'13'!G18+'14'!G18+'15'!G18+'16'!G18+'17'!G18+'18'!G18+'19'!G18+'20'!G18+'21'!G17+'22'!G18+'23'!G18+'24'!G18+'25'!G18+'26'!G18+'27'!G18+'28'!G18+'29'!G18+'30'!G18+'31'!G18</f>
        <v>1519</v>
      </c>
      <c r="H18" s="62">
        <f>'01'!H18+'02'!H18+'03'!H18+'04'!H18+'05'!H18+'06'!H18+'07'!H18+'08'!H18+'09'!H18+'10'!H18+'11'!H18+'12'!H18+'13'!H18+'14'!H18+'15'!H18+'16'!H18+'17'!H18+'18'!H18+'19'!H18+'20'!H18+'21'!H18+'22'!H18+'23'!H18+'24'!H18+'25'!H18+'26'!H18+'27'!H18+'28'!H18+'29'!H18+'30'!H18+'31'!H18</f>
        <v>0</v>
      </c>
      <c r="I18" s="62">
        <f>'01'!I18+'02'!I18+'03'!I18+'04'!I18+'05'!I18+'06'!I18+'07'!I18+'08'!I18+'09'!I18+'10'!I18+'11'!I18+'12'!I18+'13'!I18+'14'!I18+'15'!I18+'16'!I18+'17'!I18+'18'!I18+'19'!I18+'20'!I18+'21'!I18+'22'!I18+'23'!I18+'24'!I18+'25'!I18+'26'!I18+'27'!I18+'28'!I18+'29'!I18+'30'!I18+'31'!I18</f>
        <v>0</v>
      </c>
      <c r="J18" s="62">
        <f>'01'!J18+'02'!J18+'03'!J18+'04'!J18+'05'!J18+'06'!J18+'07'!J18+'08'!J18+'09'!J18+'10'!J18+'11'!J18+'12'!J18+'13'!J18+'14'!J18+'15'!J18+'16'!J18+'17'!J18+'18'!J18+'19'!J18+'20'!J18+'21'!J18+'22'!J18+'23'!J18+'24'!J18+'25'!J18+'26'!J18+'27'!J18+'28'!J18+'29'!J18+'30'!J18+'31'!J18</f>
        <v>0</v>
      </c>
      <c r="L18" s="15" t="s">
        <v>18</v>
      </c>
      <c r="M18" s="100">
        <f>'01'!M18+'02'!M18+'03'!M18+'04'!M18+'05'!M18+'06'!M18+'07'!M18+'08'!M18+'09'!M18+'10'!M18+'11'!M18+'12'!M18+'13'!M18+'14'!M18+'15'!M18+'16'!M18+'17'!M18+'18'!M18+'19'!M18+'20'!M18+'21'!M18+'22'!M18+'23'!M18+'24'!M18+'25'!M18+'26'!M18+'27'!M18+'28'!M18+'29'!M18+'30'!M18+'31'!M18</f>
        <v>2940113</v>
      </c>
      <c r="N18" s="28">
        <f>'01'!N18+'02'!N18+'03'!N18+'04'!N18+'05'!N18+'06'!N18+'07'!N18+'08'!N18+'09'!N18+'10'!N18+'11'!N18+'12'!N18+'13'!N18+'14'!N18+'15'!N18+'16'!N18+'17'!N18+'18'!N18+'19'!N18+'20'!N18+'21'!N18+'22'!N18+'23'!N18+'24'!N18+'25'!N18+'26'!N18+'27'!N18+'28'!N18+'29'!N18+'30'!N18+'31'!N18</f>
        <v>84</v>
      </c>
    </row>
    <row r="19" spans="2:14" ht="31.5" customHeight="1" thickBot="1" x14ac:dyDescent="0.3">
      <c r="B19" s="54" t="s">
        <v>59</v>
      </c>
      <c r="C19" s="117"/>
      <c r="D19" s="6"/>
      <c r="E19" s="55" t="s">
        <v>41</v>
      </c>
      <c r="F19" s="56">
        <f>'01'!F19+'02'!F19+'03'!F19+'04'!F19+'05'!F19+'06'!F19+'07'!F19+'08'!F19+'09'!F19+'10'!F19+'11'!F19+'12'!F19+'13'!F19+'14'!F19+'15'!F19+'16'!F19+'17'!F19+'18'!F19+'19'!F19+'20'!F19+'21'!F19+'22'!F19+'23'!F19+'24'!F19+'25'!F19+'26'!F19+'27'!F19+'28'!F19+'29'!F19+'30'!F19+'31'!F19</f>
        <v>0</v>
      </c>
      <c r="G19" s="56">
        <f>'01'!G19+'02'!G19+'03'!G19+'04'!G19+'05'!G19+'06'!G19+'07'!G19+'08'!G19+'09'!G19+'10'!G19+'11'!G19+'12'!G19+'13'!G19+'14'!G19+'15'!G19+'16'!G19+'17'!G19+'18'!G19+'19'!G19+'20'!G19+'21'!G18+'22'!G19+'23'!G19+'24'!G19+'25'!G19+'26'!G19+'27'!G19+'28'!G19+'29'!G19+'30'!G19+'31'!G19</f>
        <v>394</v>
      </c>
      <c r="H19" s="56">
        <f>'01'!H19+'02'!H19+'03'!H19+'04'!H19+'05'!H19+'06'!H19+'07'!H19+'08'!H19+'09'!H19+'10'!H19+'11'!H19+'12'!H19+'13'!H19+'14'!H19+'15'!H19+'16'!H19+'17'!H19+'18'!H19+'19'!H19+'20'!H19+'21'!H19+'22'!H19+'23'!H19+'24'!H19+'25'!H19+'26'!H19+'27'!H19+'28'!H19+'29'!H19+'30'!H19+'31'!H19</f>
        <v>0</v>
      </c>
      <c r="I19" s="56">
        <f>'01'!I19+'02'!I19+'03'!I19+'04'!I19+'05'!I19+'06'!I19+'07'!I19+'08'!I19+'09'!I19+'10'!I19+'11'!I19+'12'!I19+'13'!I19+'14'!I19+'15'!I19+'16'!I19+'17'!I19+'18'!I19+'19'!I19+'20'!I19+'21'!I19+'22'!I19+'23'!I19+'24'!I19+'25'!I19+'26'!I19+'27'!I19+'28'!I19+'29'!I19+'30'!I19+'31'!I19</f>
        <v>0</v>
      </c>
      <c r="J19" s="56">
        <f>'01'!J19+'02'!J19+'03'!J19+'04'!J19+'05'!J19+'06'!J19+'07'!J19+'08'!J19+'09'!J19+'10'!J19+'11'!J19+'12'!J19+'13'!J19+'14'!J19+'15'!J19+'16'!J19+'17'!J19+'18'!J19+'19'!J19+'20'!J19+'21'!J19+'22'!J19+'23'!J19+'24'!J19+'25'!J19+'26'!J19+'27'!J19+'28'!J19+'29'!J19+'30'!J19+'31'!J19</f>
        <v>0</v>
      </c>
      <c r="L19" s="14" t="s">
        <v>19</v>
      </c>
      <c r="M19" s="100">
        <f>'01'!M19+'02'!M19+'03'!M19+'04'!M19+'05'!M19+'06'!M19+'07'!M19+'08'!M19+'09'!M19+'10'!M19+'11'!M19+'12'!M19+'13'!M19+'14'!M19+'15'!M19+'16'!M19+'17'!M19+'18'!M19+'19'!M19+'20'!M19+'21'!M19+'22'!M19+'23'!M19+'24'!M19+'25'!M19+'26'!M19+'27'!M19+'28'!M19+'29'!M19+'30'!M19+'31'!M19</f>
        <v>5700182</v>
      </c>
      <c r="N19" s="28">
        <f>'01'!N19+'02'!N19+'03'!N19+'04'!N19+'05'!N19+'06'!N19+'07'!N19+'08'!N19+'09'!N19+'10'!N19+'11'!N19+'12'!N19+'13'!N19+'14'!N19+'15'!N19+'16'!N19+'17'!N19+'18'!N19+'19'!N19+'20'!N19+'21'!N19+'22'!N19+'23'!N19+'24'!N19+'25'!N19+'26'!N19+'27'!N19+'28'!N19+'29'!N19+'30'!N19+'31'!N19</f>
        <v>114</v>
      </c>
    </row>
    <row r="20" spans="2:14" ht="31.5" customHeight="1" thickBot="1" x14ac:dyDescent="0.3">
      <c r="B20" s="53" t="s">
        <v>60</v>
      </c>
      <c r="C20" s="118"/>
      <c r="D20" s="6"/>
      <c r="E20" s="67" t="s">
        <v>42</v>
      </c>
      <c r="F20" s="68">
        <f>'01'!F20+'02'!F20+'03'!F20+'04'!F20+'05'!F20+'06'!F20+'07'!F20+'08'!F20+'09'!F20+'10'!F20+'11'!F20+'12'!F20+'13'!F20+'14'!F20+'15'!F20+'16'!F20+'17'!F20+'18'!F20+'19'!F20+'20'!F20+'21'!F20+'22'!F20+'23'!F20+'24'!F20+'25'!F20+'26'!F20+'27'!F20+'28'!F20+'29'!F20+'30'!F20+'31'!F20</f>
        <v>0</v>
      </c>
      <c r="G20" s="68">
        <f>'01'!G20+'02'!G20+'03'!G20+'04'!G20+'05'!G20+'06'!G20+'07'!G20+'08'!G20+'09'!G20+'10'!G20+'11'!G20+'12'!G20+'13'!G20+'14'!G20+'15'!G20+'16'!G20+'17'!G20+'18'!G20+'19'!G20+'20'!G20+'21'!G19+'22'!G20+'23'!G20+'24'!G20+'25'!G20+'26'!G20+'27'!G20+'28'!G20+'29'!G20+'30'!G20+'31'!G20</f>
        <v>109</v>
      </c>
      <c r="H20" s="68">
        <f>'01'!H20+'02'!H20+'03'!H20+'04'!H20+'05'!H20+'06'!H20+'07'!H20+'08'!H20+'09'!H20+'10'!H20+'11'!H20+'12'!H20+'13'!H20+'14'!H20+'15'!H20+'16'!H20+'17'!H20+'18'!H20+'19'!H20+'20'!H20+'21'!H20+'22'!H20+'23'!H20+'24'!H20+'25'!H20+'26'!H20+'27'!H20+'28'!H20+'29'!H20+'30'!H20+'31'!H20</f>
        <v>0</v>
      </c>
      <c r="I20" s="68">
        <f>'01'!I20+'02'!I20+'03'!I20+'04'!I20+'05'!I20+'06'!I20+'07'!I20+'08'!I20+'09'!I20+'10'!I20+'11'!I20+'12'!I20+'13'!I20+'14'!I20+'15'!I20+'16'!I20+'17'!I20+'18'!I20+'19'!I20+'20'!I20+'21'!I20+'22'!I20+'23'!I20+'24'!I20+'25'!I20+'26'!I20+'27'!I20+'28'!I20+'29'!I20+'30'!I20+'31'!I20</f>
        <v>0</v>
      </c>
      <c r="J20" s="122">
        <f>'01'!J20+'02'!J20+'03'!J20+'04'!J20+'05'!J20+'06'!J20+'07'!J20+'08'!J20+'09'!J20+'10'!J20+'11'!J20+'12'!J20+'13'!J20+'14'!J20+'15'!J20+'16'!J20+'17'!J20+'18'!J20+'19'!J20+'20'!J20+'21'!J20+'22'!J20+'23'!J20+'24'!J20+'25'!J20+'26'!J20+'27'!J20+'28'!J20+'29'!J20+'30'!J20+'31'!J20</f>
        <v>0</v>
      </c>
      <c r="L20" s="147" t="s">
        <v>56</v>
      </c>
      <c r="M20" s="147"/>
      <c r="N20" s="147"/>
    </row>
    <row r="21" spans="2:14" ht="31.5" customHeight="1" x14ac:dyDescent="0.25">
      <c r="B21" s="53" t="s">
        <v>61</v>
      </c>
      <c r="C21" s="118"/>
      <c r="D21" s="6"/>
      <c r="E21" s="61" t="s">
        <v>43</v>
      </c>
      <c r="F21" s="62">
        <f>'01'!F21+'02'!F21+'03'!F21+'04'!F21+'05'!F21+'06'!F21+'07'!F21+'08'!F21+'09'!F21+'10'!F21+'11'!F21+'12'!F21+'13'!F21+'14'!F21+'15'!F21+'16'!F21+'17'!F21+'18'!F21+'19'!F21+'20'!F21+'21'!F21+'22'!F21+'23'!F21+'24'!F21+'25'!F21+'26'!F21+'27'!F21+'28'!F21+'29'!F21+'30'!F21+'31'!F21</f>
        <v>0</v>
      </c>
      <c r="G21" s="62">
        <f>'01'!G21+'02'!G21+'03'!G21+'04'!G21+'05'!G21+'06'!G21+'07'!G21+'08'!G21+'09'!G21+'10'!G21+'11'!G21+'12'!G21+'13'!G21+'14'!G21+'15'!G21+'16'!G21+'17'!G21+'18'!G21+'19'!G21+'20'!G21+'21'!G20+'22'!G21+'23'!G21+'24'!G21+'25'!G21+'26'!G21+'27'!G21+'28'!G21+'29'!G21+'30'!G21+'31'!G21</f>
        <v>19</v>
      </c>
      <c r="H21" s="62">
        <f>'01'!H21+'02'!H21+'03'!H21+'04'!H21+'05'!H21+'06'!H21+'07'!H21+'08'!H21+'09'!H21+'10'!H21+'11'!H21+'12'!H21+'13'!H21+'14'!H21+'15'!H21+'16'!H21+'17'!H21+'18'!H21+'19'!H21+'20'!H21+'21'!H21+'22'!H21+'23'!H21+'24'!H21+'25'!H21+'26'!H21+'27'!H21+'28'!H21+'29'!H21+'30'!H21+'31'!H21</f>
        <v>0</v>
      </c>
      <c r="I21" s="62">
        <f>'01'!I21+'02'!I21+'03'!I21+'04'!I21+'05'!I21+'06'!I21+'07'!I21+'08'!I21+'09'!I21+'10'!I21+'11'!I21+'12'!I21+'13'!I21+'14'!I21+'15'!I21+'16'!I21+'17'!I21+'18'!I21+'19'!I21+'20'!I21+'21'!I21+'22'!I21+'23'!I21+'24'!I21+'25'!I21+'26'!I21+'27'!I21+'28'!I21+'29'!I21+'30'!I21+'31'!I21</f>
        <v>0</v>
      </c>
      <c r="J21" s="62">
        <f>'01'!J21+'02'!J21+'03'!J21+'04'!J21+'05'!J21+'06'!J21+'07'!J21+'08'!J21+'09'!J21+'10'!J21+'11'!J21+'12'!J21+'13'!J21+'14'!J21+'15'!J21+'16'!J21+'17'!J21+'18'!J21+'19'!J21+'20'!J21+'21'!J21+'22'!J21+'23'!J21+'24'!J21+'25'!J21+'26'!J21+'27'!J21+'28'!J21+'29'!J21+'30'!J21+'31'!J21</f>
        <v>0</v>
      </c>
      <c r="L21" s="79" t="s">
        <v>64</v>
      </c>
      <c r="M21" s="100">
        <f>'01'!M21+'02'!M21+'03'!M21+'04'!M21+'05'!M21+'06'!M21+'07'!M21+'08'!M21+'09'!M21+'10'!M21+'11'!M21+'12'!M21+'13'!M21+'14'!M21+'15'!M21+'16'!M21+'17'!M21+'18'!M21+'19'!M21+'20'!M21+'21'!M21+'22'!M21+'23'!M21+'24'!M21+'25'!M21+'26'!M21+'27'!M21+'28'!M21+'29'!M21+'30'!M21+'31'!M21</f>
        <v>780095</v>
      </c>
      <c r="N21" s="28">
        <f>'01'!N21+'02'!N21+'03'!N21+'04'!N21+'05'!N21+'06'!N21+'07'!N21+'08'!N21+'09'!N21+'10'!N21+'11'!N21+'12'!N21+'13'!N21+'14'!N21+'15'!N21+'16'!N21+'17'!N21+'18'!N21+'19'!N21+'20'!N21+'21'!N21+'22'!N21+'23'!N21+'24'!N21+'25'!N21+'26'!N21+'27'!N21+'28'!N21+'29'!N21+'30'!N21+'31'!N21</f>
        <v>39</v>
      </c>
    </row>
    <row r="22" spans="2:14" ht="31.5" customHeight="1" x14ac:dyDescent="0.25">
      <c r="B22" s="53" t="s">
        <v>62</v>
      </c>
      <c r="C22" s="118"/>
      <c r="D22" s="6"/>
      <c r="E22" s="17" t="s">
        <v>44</v>
      </c>
      <c r="F22" s="30">
        <f>'01'!F22+'02'!F22+'03'!F22+'04'!F22+'05'!F22+'06'!F22+'07'!F22+'08'!F22+'09'!F22+'10'!F22+'11'!F22+'12'!F22+'13'!F22+'14'!F22+'15'!F22+'16'!F22+'17'!F22+'18'!F22+'19'!F22+'20'!F22+'21'!F22+'22'!F22+'23'!F22+'24'!F22+'25'!F22+'26'!F22+'27'!F22+'28'!F22+'29'!F22+'30'!F22+'31'!F22</f>
        <v>0</v>
      </c>
      <c r="G22" s="30">
        <f>'01'!G22+'02'!G22+'03'!G22+'04'!G22+'05'!G22+'06'!G22+'07'!G22+'08'!G22+'09'!G22+'10'!G22+'11'!G22+'12'!G22+'13'!G22+'14'!G22+'15'!G22+'16'!G22+'17'!G22+'18'!G22+'19'!G22+'20'!G22+'21'!G21+'22'!G22+'23'!G22+'24'!G22+'25'!G22+'26'!G22+'27'!G22+'28'!G22+'29'!G22+'30'!G22+'31'!G22</f>
        <v>155</v>
      </c>
      <c r="H22" s="30">
        <f>'01'!H22+'02'!H22+'03'!H22+'04'!H22+'05'!H22+'06'!H22+'07'!H22+'08'!H22+'09'!H22+'10'!H22+'11'!H22+'12'!H22+'13'!H22+'14'!H22+'15'!H22+'16'!H22+'17'!H22+'18'!H22+'19'!H22+'20'!H22+'21'!H22+'22'!H22+'23'!H22+'24'!H22+'25'!H22+'26'!H22+'27'!H22+'28'!H22+'29'!H22+'30'!H22+'31'!H22</f>
        <v>0</v>
      </c>
      <c r="I22" s="30">
        <f>'01'!I22+'02'!I22+'03'!I22+'04'!I22+'05'!I22+'06'!I22+'07'!I22+'08'!I22+'09'!I22+'10'!I22+'11'!I22+'12'!I22+'13'!I22+'14'!I22+'15'!I22+'16'!I22+'17'!I22+'18'!I22+'19'!I22+'20'!I22+'21'!I22+'22'!I22+'23'!I22+'24'!I22+'25'!I22+'26'!I22+'27'!I22+'28'!I22+'29'!I22+'30'!I22+'31'!I22</f>
        <v>0</v>
      </c>
      <c r="J22" s="30">
        <f>'01'!J22+'02'!J22+'03'!J22+'04'!J22+'05'!J22+'06'!J22+'07'!J22+'08'!J22+'09'!J22+'10'!J22+'11'!J22+'12'!J22+'13'!J22+'14'!J22+'15'!J22+'16'!J22+'17'!J22+'18'!J22+'19'!J22+'20'!J22+'21'!J22+'22'!J22+'23'!J22+'24'!J22+'25'!J22+'26'!J22+'27'!J22+'28'!J22+'29'!J22+'30'!J22+'31'!J22</f>
        <v>0</v>
      </c>
      <c r="L22" s="80" t="s">
        <v>65</v>
      </c>
      <c r="M22" s="101">
        <f>'01'!M22+'02'!M22+'03'!M22+'04'!M22+'05'!M22+'06'!M22+'07'!M22+'08'!M22+'09'!M22+'10'!M22+'11'!M22+'12'!M22+'13'!M22+'14'!M22+'15'!M22+'16'!M22+'17'!M22+'18'!M22+'19'!M22+'20'!M22+'21'!M22+'22'!M22+'23'!M22+'24'!M22+'25'!M22+'26'!M22+'27'!M22+'28'!M22+'29'!M22+'30'!M22+'31'!M22</f>
        <v>820095</v>
      </c>
      <c r="N22" s="39">
        <f>'01'!N22+'02'!N22+'03'!N22+'04'!N22+'05'!N22+'06'!N22+'07'!N22+'08'!N22+'09'!N22+'10'!N22+'11'!N22+'12'!N22+'13'!N22+'14'!N22+'15'!N22+'16'!N22+'17'!N22+'18'!N22+'19'!N22+'20'!N22+'21'!N22+'22'!N22+'23'!N22+'24'!N22+'25'!N22+'26'!N22+'27'!N22+'28'!N22+'29'!N22+'30'!N22+'31'!N22</f>
        <v>41</v>
      </c>
    </row>
    <row r="23" spans="2:14" ht="31.5" customHeight="1" x14ac:dyDescent="0.25">
      <c r="B23" s="16" t="s">
        <v>63</v>
      </c>
      <c r="C23" s="44"/>
      <c r="D23" s="6"/>
      <c r="E23" s="18" t="s">
        <v>45</v>
      </c>
      <c r="F23" s="45">
        <f>'01'!F23+'02'!F23+'03'!F23+'04'!F23+'05'!F23+'06'!F23+'07'!F23+'08'!F23+'09'!F23+'10'!F23+'11'!F23+'12'!F23+'13'!F23+'14'!F23+'15'!F23+'16'!F23+'17'!F23+'18'!F23+'19'!F23+'20'!F23+'21'!F23+'22'!F23+'23'!F23+'24'!F23+'25'!F23+'26'!F23+'27'!F23+'28'!F23+'29'!F23+'30'!F23+'31'!F23</f>
        <v>0</v>
      </c>
      <c r="G23" s="45">
        <f>'01'!G23+'02'!G23+'03'!G23+'04'!G23+'05'!G23+'06'!G23+'07'!G23+'08'!G23+'09'!G23+'10'!G23+'11'!G23+'12'!G23+'13'!G23+'14'!G23+'15'!G23+'16'!G23+'17'!G23+'18'!G23+'19'!G23+'20'!G23+'21'!G22+'22'!G23+'23'!G23+'24'!G23+'25'!G23+'26'!G23+'27'!G23+'28'!G23+'29'!G23+'30'!G23+'31'!G23</f>
        <v>10</v>
      </c>
      <c r="H23" s="45">
        <f>'01'!H23+'02'!H23+'03'!H23+'04'!H23+'05'!H23+'06'!H23+'07'!H23+'08'!H23+'09'!H23+'10'!H23+'11'!H23+'12'!H23+'13'!H23+'14'!H23+'15'!H23+'16'!H23+'17'!H23+'18'!H23+'19'!H23+'20'!H23+'21'!H23+'22'!H23+'23'!H23+'24'!H23+'25'!H23+'26'!H23+'27'!H23+'28'!H23+'29'!H23+'30'!H23+'31'!H23</f>
        <v>0</v>
      </c>
      <c r="I23" s="45">
        <f>'01'!I23+'02'!I23+'03'!I23+'04'!I23+'05'!I23+'06'!I23+'07'!I23+'08'!I23+'09'!I23+'10'!I23+'11'!I23+'12'!I23+'13'!I23+'14'!I23+'15'!I23+'16'!I23+'17'!I23+'18'!I23+'19'!I23+'20'!I23+'21'!I23+'22'!I23+'23'!I23+'24'!I23+'25'!I23+'26'!I23+'27'!I23+'28'!I23+'29'!I23+'30'!I23+'31'!I23</f>
        <v>0</v>
      </c>
      <c r="J23" s="45">
        <f>'01'!J23+'02'!J23+'03'!J23+'04'!J23+'05'!J23+'06'!J23+'07'!J23+'08'!J23+'09'!J23+'10'!J23+'11'!J23+'12'!J23+'13'!J23+'14'!J23+'15'!J23+'16'!J23+'17'!J23+'18'!J23+'19'!J23+'20'!J23+'21'!J23+'22'!J23+'23'!J23+'24'!J23+'25'!J23+'26'!J23+'27'!J23+'28'!J23+'29'!J23+'30'!J23+'31'!J23</f>
        <v>0</v>
      </c>
      <c r="M23" s="105"/>
      <c r="N23" s="50"/>
    </row>
    <row r="24" spans="2:14" x14ac:dyDescent="0.25">
      <c r="B24" s="6"/>
      <c r="C24" s="50"/>
      <c r="D24" s="6"/>
      <c r="M24" s="105"/>
      <c r="N24" s="50"/>
    </row>
    <row r="25" spans="2:14" x14ac:dyDescent="0.25">
      <c r="B25" s="6"/>
      <c r="C25" s="50"/>
      <c r="D25" s="6"/>
      <c r="M25" s="105"/>
      <c r="N25" s="50"/>
    </row>
    <row r="26" spans="2:14" x14ac:dyDescent="0.25">
      <c r="B26" s="6"/>
      <c r="C26" s="50"/>
      <c r="D26" s="6"/>
      <c r="M26" s="105"/>
      <c r="N26" s="50"/>
    </row>
    <row r="27" spans="2:14" x14ac:dyDescent="0.25">
      <c r="B27" s="6"/>
      <c r="C27" s="50"/>
      <c r="D27" s="6"/>
      <c r="M27" s="105"/>
      <c r="N27" s="50"/>
    </row>
  </sheetData>
  <sheetProtection password="CF6E" sheet="1" objects="1" scenarios="1"/>
  <mergeCells count="4">
    <mergeCell ref="L14:N14"/>
    <mergeCell ref="L17:N17"/>
    <mergeCell ref="B18:C18"/>
    <mergeCell ref="L20:N20"/>
  </mergeCells>
  <pageMargins left="0.7" right="0.7" top="0.75" bottom="0.75" header="0.3" footer="0.3"/>
  <pageSetup paperSize="9" scale="6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B1:N27"/>
  <sheetViews>
    <sheetView zoomScale="80" zoomScaleNormal="80" workbookViewId="0">
      <selection activeCell="B8" sqref="B8"/>
    </sheetView>
  </sheetViews>
  <sheetFormatPr defaultColWidth="9" defaultRowHeight="18" x14ac:dyDescent="0.25"/>
  <cols>
    <col min="1" max="1" width="4" style="6" customWidth="1"/>
    <col min="2" max="2" width="23.85546875" style="19" customWidth="1"/>
    <col min="3" max="3" width="19" style="19" customWidth="1"/>
    <col min="4" max="4" width="4.42578125" style="20" customWidth="1"/>
    <col min="5" max="5" width="17.42578125" style="3" bestFit="1" customWidth="1"/>
    <col min="6" max="6" width="10.85546875" style="21" customWidth="1"/>
    <col min="7" max="7" width="9" style="22"/>
    <col min="8" max="8" width="9" style="23"/>
    <col min="9" max="9" width="9" style="24"/>
    <col min="10" max="10" width="11.42578125" style="25" customWidth="1"/>
    <col min="11" max="11" width="4.28515625" style="6" customWidth="1"/>
    <col min="12" max="12" width="14.85546875" style="6" customWidth="1"/>
    <col min="13" max="13" width="24.85546875" style="94" customWidth="1"/>
    <col min="14" max="14" width="12.140625" style="26" customWidth="1"/>
    <col min="15" max="15" width="5.85546875" style="6" customWidth="1"/>
    <col min="16" max="16" width="14" style="6" bestFit="1" customWidth="1"/>
    <col min="17" max="17" width="21" style="6" customWidth="1"/>
    <col min="18" max="16384" width="9" style="6"/>
  </cols>
  <sheetData>
    <row r="1" spans="2:14" ht="26.25" customHeight="1" x14ac:dyDescent="0.25"/>
    <row r="2" spans="2:14" ht="27.75" customHeight="1" thickBot="1" x14ac:dyDescent="0.3">
      <c r="B2" s="2" t="s">
        <v>75</v>
      </c>
    </row>
    <row r="3" spans="2:14" ht="48" customHeight="1" thickBot="1" x14ac:dyDescent="0.3">
      <c r="B3" s="1" t="s">
        <v>1</v>
      </c>
      <c r="C3" s="111">
        <f>C4+C5+C6+C8</f>
        <v>8104000</v>
      </c>
      <c r="D3" s="27"/>
      <c r="E3" s="84" t="s">
        <v>17</v>
      </c>
      <c r="F3" s="85" t="s">
        <v>12</v>
      </c>
      <c r="G3" s="86" t="s">
        <v>10</v>
      </c>
      <c r="H3" s="87" t="s">
        <v>11</v>
      </c>
      <c r="I3" s="88" t="s">
        <v>57</v>
      </c>
      <c r="J3" s="89" t="s">
        <v>13</v>
      </c>
      <c r="L3" s="4" t="s">
        <v>16</v>
      </c>
      <c r="M3" s="95" t="s">
        <v>25</v>
      </c>
      <c r="N3" s="5" t="s">
        <v>6</v>
      </c>
    </row>
    <row r="4" spans="2:14" ht="31.5" customHeight="1" thickBot="1" x14ac:dyDescent="0.3">
      <c r="B4" s="82" t="s">
        <v>23</v>
      </c>
      <c r="C4" s="100">
        <v>8104000</v>
      </c>
      <c r="E4" s="67" t="s">
        <v>27</v>
      </c>
      <c r="F4" s="68"/>
      <c r="G4" s="69"/>
      <c r="H4" s="70"/>
      <c r="I4" s="71"/>
      <c r="J4" s="72"/>
      <c r="L4" s="7" t="s">
        <v>15</v>
      </c>
      <c r="M4" s="96"/>
      <c r="N4" s="28"/>
    </row>
    <row r="5" spans="2:14" ht="31.5" customHeight="1" x14ac:dyDescent="0.25">
      <c r="B5" s="83" t="s">
        <v>24</v>
      </c>
      <c r="C5" s="112"/>
      <c r="E5" s="61" t="s">
        <v>28</v>
      </c>
      <c r="F5" s="62">
        <v>156</v>
      </c>
      <c r="G5" s="63">
        <v>136</v>
      </c>
      <c r="H5" s="64">
        <v>20</v>
      </c>
      <c r="I5" s="65">
        <v>0</v>
      </c>
      <c r="J5" s="66"/>
      <c r="L5" s="8" t="s">
        <v>46</v>
      </c>
      <c r="M5" s="97"/>
      <c r="N5" s="35"/>
    </row>
    <row r="6" spans="2:14" ht="31.5" customHeight="1" thickBot="1" x14ac:dyDescent="0.3">
      <c r="B6" s="51" t="s">
        <v>20</v>
      </c>
      <c r="C6" s="113"/>
      <c r="E6" s="17" t="s">
        <v>14</v>
      </c>
      <c r="F6" s="30">
        <v>72</v>
      </c>
      <c r="G6" s="31">
        <v>67</v>
      </c>
      <c r="H6" s="32">
        <v>5</v>
      </c>
      <c r="I6" s="33">
        <v>0</v>
      </c>
      <c r="J6" s="34"/>
      <c r="L6" s="9" t="s">
        <v>47</v>
      </c>
      <c r="M6" s="97"/>
      <c r="N6" s="35"/>
    </row>
    <row r="7" spans="2:14" ht="31.5" customHeight="1" thickBot="1" x14ac:dyDescent="0.3">
      <c r="B7" s="90" t="s">
        <v>22</v>
      </c>
      <c r="C7" s="114">
        <f>'08'!C7+'09'!C6</f>
        <v>100000</v>
      </c>
      <c r="E7" s="17" t="s">
        <v>29</v>
      </c>
      <c r="F7" s="30"/>
      <c r="G7" s="31"/>
      <c r="H7" s="32"/>
      <c r="I7" s="33"/>
      <c r="J7" s="34"/>
      <c r="L7" s="10" t="s">
        <v>48</v>
      </c>
      <c r="M7" s="97">
        <v>62000</v>
      </c>
      <c r="N7" s="35"/>
    </row>
    <row r="8" spans="2:14" ht="35.25" customHeight="1" thickBot="1" x14ac:dyDescent="0.3">
      <c r="B8" s="52" t="s">
        <v>21</v>
      </c>
      <c r="C8" s="115"/>
      <c r="E8" s="55" t="s">
        <v>30</v>
      </c>
      <c r="F8" s="56"/>
      <c r="G8" s="57"/>
      <c r="H8" s="58"/>
      <c r="I8" s="59"/>
      <c r="J8" s="60"/>
      <c r="L8" s="9" t="s">
        <v>50</v>
      </c>
      <c r="M8" s="97">
        <v>2084000</v>
      </c>
      <c r="N8" s="35"/>
    </row>
    <row r="9" spans="2:14" ht="31.5" customHeight="1" thickBot="1" x14ac:dyDescent="0.3">
      <c r="B9" s="90" t="s">
        <v>2</v>
      </c>
      <c r="C9" s="114">
        <f>'02'!C8+'09'!C8</f>
        <v>0</v>
      </c>
      <c r="E9" s="67" t="s">
        <v>31</v>
      </c>
      <c r="F9" s="68">
        <v>35</v>
      </c>
      <c r="G9" s="69">
        <v>12</v>
      </c>
      <c r="H9" s="70">
        <v>0</v>
      </c>
      <c r="I9" s="71">
        <v>23</v>
      </c>
      <c r="J9" s="72"/>
      <c r="L9" s="11" t="s">
        <v>49</v>
      </c>
      <c r="M9" s="98">
        <v>1231000</v>
      </c>
      <c r="N9" s="36"/>
    </row>
    <row r="10" spans="2:14" ht="31.5" customHeight="1" thickBot="1" x14ac:dyDescent="0.3">
      <c r="B10" s="77" t="s">
        <v>3</v>
      </c>
      <c r="C10" s="115">
        <v>540000000</v>
      </c>
      <c r="D10" s="37"/>
      <c r="E10" s="67" t="s">
        <v>32</v>
      </c>
      <c r="F10" s="68"/>
      <c r="G10" s="69"/>
      <c r="H10" s="70"/>
      <c r="I10" s="71"/>
      <c r="J10" s="72"/>
      <c r="L10" s="11" t="s">
        <v>51</v>
      </c>
      <c r="M10" s="98">
        <v>919000</v>
      </c>
      <c r="N10" s="36"/>
    </row>
    <row r="11" spans="2:14" ht="31.5" customHeight="1" thickBot="1" x14ac:dyDescent="0.3">
      <c r="B11" s="91" t="s">
        <v>4</v>
      </c>
      <c r="C11" s="116">
        <f>C3+'08'!C11</f>
        <v>125955500</v>
      </c>
      <c r="D11" s="38"/>
      <c r="E11" s="61" t="s">
        <v>33</v>
      </c>
      <c r="F11" s="62">
        <v>9</v>
      </c>
      <c r="G11" s="63">
        <v>6</v>
      </c>
      <c r="H11" s="64">
        <v>0</v>
      </c>
      <c r="I11" s="65">
        <v>3</v>
      </c>
      <c r="J11" s="66"/>
      <c r="L11" s="11" t="s">
        <v>52</v>
      </c>
      <c r="M11" s="98">
        <v>2035000</v>
      </c>
      <c r="N11" s="36"/>
    </row>
    <row r="12" spans="2:14" ht="31.5" customHeight="1" thickBot="1" x14ac:dyDescent="0.3">
      <c r="B12" s="92" t="s">
        <v>5</v>
      </c>
      <c r="C12" s="136">
        <f>C11/C10</f>
        <v>0.23325092592592592</v>
      </c>
      <c r="E12" s="17" t="s">
        <v>34</v>
      </c>
      <c r="F12" s="30">
        <v>54</v>
      </c>
      <c r="G12" s="31">
        <v>4</v>
      </c>
      <c r="H12" s="32">
        <v>0</v>
      </c>
      <c r="I12" s="33">
        <v>50</v>
      </c>
      <c r="J12" s="34"/>
      <c r="L12" s="11" t="s">
        <v>53</v>
      </c>
      <c r="M12" s="98">
        <v>1773000</v>
      </c>
      <c r="N12" s="36"/>
    </row>
    <row r="13" spans="2:14" ht="31.5" customHeight="1" x14ac:dyDescent="0.25">
      <c r="B13" s="13" t="s">
        <v>6</v>
      </c>
      <c r="C13" s="28">
        <v>111</v>
      </c>
      <c r="E13" s="17" t="s">
        <v>35</v>
      </c>
      <c r="F13" s="30">
        <v>114</v>
      </c>
      <c r="G13" s="31">
        <v>21</v>
      </c>
      <c r="H13" s="32">
        <v>0</v>
      </c>
      <c r="I13" s="33">
        <v>76</v>
      </c>
      <c r="J13" s="34"/>
      <c r="L13" s="12" t="s">
        <v>54</v>
      </c>
      <c r="M13" s="99"/>
      <c r="N13" s="39"/>
    </row>
    <row r="14" spans="2:14" ht="31.5" customHeight="1" x14ac:dyDescent="0.25">
      <c r="B14" s="29" t="s">
        <v>7</v>
      </c>
      <c r="C14" s="81">
        <v>73673</v>
      </c>
      <c r="E14" s="17" t="s">
        <v>36</v>
      </c>
      <c r="F14" s="30">
        <v>2</v>
      </c>
      <c r="G14" s="31">
        <v>0</v>
      </c>
      <c r="H14" s="32">
        <v>0</v>
      </c>
      <c r="I14" s="33">
        <v>2</v>
      </c>
      <c r="J14" s="34"/>
      <c r="L14" s="143" t="s">
        <v>26</v>
      </c>
      <c r="M14" s="144"/>
      <c r="N14" s="145"/>
    </row>
    <row r="15" spans="2:14" ht="31.5" customHeight="1" thickBot="1" x14ac:dyDescent="0.3">
      <c r="B15" s="29" t="s">
        <v>8</v>
      </c>
      <c r="C15" s="40">
        <v>1.7999999999999999E-2</v>
      </c>
      <c r="E15" s="55" t="s">
        <v>37</v>
      </c>
      <c r="F15" s="56"/>
      <c r="G15" s="57"/>
      <c r="H15" s="58"/>
      <c r="I15" s="59"/>
      <c r="J15" s="60"/>
      <c r="L15" s="13" t="s">
        <v>18</v>
      </c>
      <c r="M15" s="100">
        <v>4</v>
      </c>
      <c r="N15" s="28"/>
    </row>
    <row r="16" spans="2:14" ht="31.5" customHeight="1" thickBot="1" x14ac:dyDescent="0.3">
      <c r="B16" s="14" t="s">
        <v>9</v>
      </c>
      <c r="C16" s="41">
        <v>0</v>
      </c>
      <c r="E16" s="67" t="s">
        <v>38</v>
      </c>
      <c r="F16" s="73">
        <v>32</v>
      </c>
      <c r="G16" s="74">
        <v>1</v>
      </c>
      <c r="H16" s="73">
        <v>0</v>
      </c>
      <c r="I16" s="73">
        <v>31</v>
      </c>
      <c r="J16" s="75"/>
      <c r="L16" s="14" t="s">
        <v>19</v>
      </c>
      <c r="M16" s="101">
        <v>1</v>
      </c>
      <c r="N16" s="39"/>
    </row>
    <row r="17" spans="2:14" ht="31.5" customHeight="1" thickBot="1" x14ac:dyDescent="0.3">
      <c r="B17" s="6"/>
      <c r="C17" s="6"/>
      <c r="D17" s="6"/>
      <c r="E17" s="67" t="s">
        <v>39</v>
      </c>
      <c r="F17" s="68"/>
      <c r="G17" s="69">
        <v>20</v>
      </c>
      <c r="H17" s="70">
        <v>0</v>
      </c>
      <c r="I17" s="71"/>
      <c r="J17" s="72"/>
      <c r="L17" s="143" t="s">
        <v>55</v>
      </c>
      <c r="M17" s="144"/>
      <c r="N17" s="145"/>
    </row>
    <row r="18" spans="2:14" ht="33.75" customHeight="1" x14ac:dyDescent="0.25">
      <c r="B18" s="146" t="s">
        <v>58</v>
      </c>
      <c r="C18" s="146"/>
      <c r="D18" s="6"/>
      <c r="E18" s="76" t="s">
        <v>40</v>
      </c>
      <c r="F18" s="62"/>
      <c r="G18" s="63">
        <v>18</v>
      </c>
      <c r="H18" s="64">
        <v>0</v>
      </c>
      <c r="I18" s="65"/>
      <c r="J18" s="66"/>
      <c r="L18" s="15" t="s">
        <v>18</v>
      </c>
      <c r="M18" s="102">
        <v>5</v>
      </c>
      <c r="N18" s="42"/>
    </row>
    <row r="19" spans="2:14" ht="31.5" customHeight="1" thickBot="1" x14ac:dyDescent="0.3">
      <c r="B19" s="54" t="s">
        <v>59</v>
      </c>
      <c r="C19" s="54">
        <v>16</v>
      </c>
      <c r="D19" s="6"/>
      <c r="E19" s="55" t="s">
        <v>41</v>
      </c>
      <c r="F19" s="56"/>
      <c r="G19" s="57">
        <v>2</v>
      </c>
      <c r="H19" s="58">
        <v>0</v>
      </c>
      <c r="I19" s="59"/>
      <c r="J19" s="60"/>
      <c r="L19" s="14" t="s">
        <v>19</v>
      </c>
      <c r="M19" s="101">
        <v>2</v>
      </c>
      <c r="N19" s="39"/>
    </row>
    <row r="20" spans="2:14" ht="31.5" customHeight="1" thickBot="1" x14ac:dyDescent="0.3">
      <c r="B20" s="53" t="s">
        <v>60</v>
      </c>
      <c r="C20" s="53"/>
      <c r="D20" s="6"/>
      <c r="E20" s="67" t="s">
        <v>42</v>
      </c>
      <c r="F20" s="68"/>
      <c r="G20" s="69">
        <v>5</v>
      </c>
      <c r="H20" s="70">
        <v>0</v>
      </c>
      <c r="I20" s="71"/>
      <c r="J20" s="72"/>
      <c r="L20" s="147" t="s">
        <v>56</v>
      </c>
      <c r="M20" s="147"/>
      <c r="N20" s="147"/>
    </row>
    <row r="21" spans="2:14" ht="31.5" customHeight="1" x14ac:dyDescent="0.25">
      <c r="B21" s="53" t="s">
        <v>61</v>
      </c>
      <c r="C21" s="53"/>
      <c r="D21" s="6"/>
      <c r="E21" s="61" t="s">
        <v>43</v>
      </c>
      <c r="F21" s="62"/>
      <c r="G21" s="63"/>
      <c r="H21" s="64"/>
      <c r="I21" s="65"/>
      <c r="J21" s="66"/>
      <c r="L21" s="79" t="s">
        <v>64</v>
      </c>
      <c r="M21" s="103">
        <v>4</v>
      </c>
      <c r="N21" s="43"/>
    </row>
    <row r="22" spans="2:14" ht="31.5" customHeight="1" x14ac:dyDescent="0.25">
      <c r="B22" s="53" t="s">
        <v>62</v>
      </c>
      <c r="C22" s="53"/>
      <c r="D22" s="6"/>
      <c r="E22" s="17" t="s">
        <v>44</v>
      </c>
      <c r="F22" s="30"/>
      <c r="G22" s="31">
        <v>5</v>
      </c>
      <c r="H22" s="32">
        <v>0</v>
      </c>
      <c r="I22" s="33"/>
      <c r="J22" s="34"/>
      <c r="L22" s="80" t="s">
        <v>65</v>
      </c>
      <c r="M22" s="104">
        <v>4</v>
      </c>
      <c r="N22" s="44"/>
    </row>
    <row r="23" spans="2:14" ht="31.5" customHeight="1" x14ac:dyDescent="0.25">
      <c r="B23" s="16" t="s">
        <v>63</v>
      </c>
      <c r="C23" s="16"/>
      <c r="D23" s="6"/>
      <c r="E23" s="18" t="s">
        <v>45</v>
      </c>
      <c r="F23" s="45"/>
      <c r="G23" s="46"/>
      <c r="H23" s="47"/>
      <c r="I23" s="48"/>
      <c r="J23" s="49"/>
      <c r="M23" s="105"/>
      <c r="N23" s="50"/>
    </row>
    <row r="24" spans="2:14" x14ac:dyDescent="0.25">
      <c r="B24" s="6"/>
      <c r="C24" s="6"/>
      <c r="D24" s="6"/>
      <c r="M24" s="105"/>
      <c r="N24" s="50"/>
    </row>
    <row r="25" spans="2:14" x14ac:dyDescent="0.25">
      <c r="B25" s="6"/>
      <c r="C25" s="6"/>
      <c r="D25" s="6"/>
      <c r="M25" s="105"/>
      <c r="N25" s="50"/>
    </row>
    <row r="26" spans="2:14" x14ac:dyDescent="0.25">
      <c r="B26" s="6"/>
      <c r="C26" s="6"/>
      <c r="D26" s="6"/>
      <c r="M26" s="105"/>
      <c r="N26" s="50"/>
    </row>
    <row r="27" spans="2:14" x14ac:dyDescent="0.25">
      <c r="B27" s="6"/>
      <c r="C27" s="6"/>
      <c r="D27" s="6"/>
      <c r="M27" s="105"/>
      <c r="N27" s="50"/>
    </row>
  </sheetData>
  <mergeCells count="4">
    <mergeCell ref="L14:N14"/>
    <mergeCell ref="L17:N17"/>
    <mergeCell ref="B18:C18"/>
    <mergeCell ref="L20:N20"/>
  </mergeCells>
  <pageMargins left="0.7" right="0.7" top="0.75" bottom="0.75" header="0.3" footer="0.3"/>
  <pageSetup paperSize="9" scale="6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N27"/>
  <sheetViews>
    <sheetView zoomScale="80" zoomScaleNormal="80" workbookViewId="0">
      <selection activeCell="M13" sqref="M13"/>
    </sheetView>
  </sheetViews>
  <sheetFormatPr defaultColWidth="9" defaultRowHeight="18" x14ac:dyDescent="0.25"/>
  <cols>
    <col min="1" max="1" width="4" style="6" customWidth="1"/>
    <col min="2" max="2" width="23.85546875" style="19" customWidth="1"/>
    <col min="3" max="3" width="19" style="19" customWidth="1"/>
    <col min="4" max="4" width="4.42578125" style="20" customWidth="1"/>
    <col min="5" max="5" width="17.42578125" style="3" bestFit="1" customWidth="1"/>
    <col min="6" max="6" width="10.85546875" style="21" customWidth="1"/>
    <col min="7" max="7" width="9" style="22"/>
    <col min="8" max="8" width="9" style="23"/>
    <col min="9" max="9" width="9" style="24"/>
    <col min="10" max="10" width="11.42578125" style="25" customWidth="1"/>
    <col min="11" max="11" width="4.28515625" style="6" customWidth="1"/>
    <col min="12" max="12" width="14.85546875" style="6" customWidth="1"/>
    <col min="13" max="13" width="24.85546875" style="94" customWidth="1"/>
    <col min="14" max="14" width="12.140625" style="26" customWidth="1"/>
    <col min="15" max="15" width="5.85546875" style="6" customWidth="1"/>
    <col min="16" max="16" width="14" style="6" bestFit="1" customWidth="1"/>
    <col min="17" max="17" width="21" style="6" customWidth="1"/>
    <col min="18" max="16384" width="9" style="6"/>
  </cols>
  <sheetData>
    <row r="1" spans="2:14" ht="26.25" customHeight="1" x14ac:dyDescent="0.25"/>
    <row r="2" spans="2:14" ht="27.75" customHeight="1" thickBot="1" x14ac:dyDescent="0.3">
      <c r="B2" s="2" t="s">
        <v>76</v>
      </c>
    </row>
    <row r="3" spans="2:14" ht="48" customHeight="1" thickBot="1" x14ac:dyDescent="0.3">
      <c r="B3" s="1" t="s">
        <v>1</v>
      </c>
      <c r="C3" s="111">
        <f>C4+C5+C6+C8</f>
        <v>12353000</v>
      </c>
      <c r="D3" s="27"/>
      <c r="E3" s="84" t="s">
        <v>17</v>
      </c>
      <c r="F3" s="85" t="s">
        <v>12</v>
      </c>
      <c r="G3" s="86" t="s">
        <v>10</v>
      </c>
      <c r="H3" s="87" t="s">
        <v>11</v>
      </c>
      <c r="I3" s="88" t="s">
        <v>57</v>
      </c>
      <c r="J3" s="89" t="s">
        <v>13</v>
      </c>
      <c r="L3" s="4" t="s">
        <v>16</v>
      </c>
      <c r="M3" s="95" t="s">
        <v>25</v>
      </c>
      <c r="N3" s="5" t="s">
        <v>6</v>
      </c>
    </row>
    <row r="4" spans="2:14" ht="31.5" customHeight="1" thickBot="1" x14ac:dyDescent="0.3">
      <c r="B4" s="82" t="s">
        <v>23</v>
      </c>
      <c r="C4" s="100">
        <v>12093000</v>
      </c>
      <c r="E4" s="67" t="s">
        <v>27</v>
      </c>
      <c r="F4" s="68"/>
      <c r="G4" s="69"/>
      <c r="H4" s="70"/>
      <c r="I4" s="71"/>
      <c r="J4" s="72"/>
      <c r="L4" s="7" t="s">
        <v>15</v>
      </c>
      <c r="M4" s="96"/>
      <c r="N4" s="28"/>
    </row>
    <row r="5" spans="2:14" ht="31.5" customHeight="1" x14ac:dyDescent="0.25">
      <c r="B5" s="83" t="s">
        <v>24</v>
      </c>
      <c r="C5" s="112">
        <v>260000</v>
      </c>
      <c r="E5" s="61" t="s">
        <v>28</v>
      </c>
      <c r="F5" s="62">
        <v>160</v>
      </c>
      <c r="G5" s="63">
        <v>142</v>
      </c>
      <c r="H5" s="64">
        <v>18</v>
      </c>
      <c r="I5" s="65">
        <v>0</v>
      </c>
      <c r="J5" s="66"/>
      <c r="L5" s="8" t="s">
        <v>46</v>
      </c>
      <c r="M5" s="97"/>
      <c r="N5" s="35"/>
    </row>
    <row r="6" spans="2:14" ht="31.5" customHeight="1" thickBot="1" x14ac:dyDescent="0.3">
      <c r="B6" s="51" t="s">
        <v>20</v>
      </c>
      <c r="C6" s="113"/>
      <c r="E6" s="17" t="s">
        <v>14</v>
      </c>
      <c r="F6" s="30">
        <v>62</v>
      </c>
      <c r="G6" s="31">
        <v>58</v>
      </c>
      <c r="H6" s="32">
        <v>4</v>
      </c>
      <c r="I6" s="33">
        <v>0</v>
      </c>
      <c r="J6" s="34"/>
      <c r="L6" s="9" t="s">
        <v>47</v>
      </c>
      <c r="M6" s="97"/>
      <c r="N6" s="35"/>
    </row>
    <row r="7" spans="2:14" ht="31.5" customHeight="1" thickBot="1" x14ac:dyDescent="0.3">
      <c r="B7" s="90" t="s">
        <v>22</v>
      </c>
      <c r="C7" s="114">
        <f>'09'!C7+'10'!C6</f>
        <v>100000</v>
      </c>
      <c r="E7" s="17" t="s">
        <v>29</v>
      </c>
      <c r="F7" s="30"/>
      <c r="G7" s="31"/>
      <c r="H7" s="32"/>
      <c r="I7" s="33"/>
      <c r="J7" s="34"/>
      <c r="L7" s="10" t="s">
        <v>48</v>
      </c>
      <c r="M7" s="97">
        <v>86000</v>
      </c>
      <c r="N7" s="35"/>
    </row>
    <row r="8" spans="2:14" ht="35.25" customHeight="1" thickBot="1" x14ac:dyDescent="0.3">
      <c r="B8" s="52" t="s">
        <v>21</v>
      </c>
      <c r="C8" s="115"/>
      <c r="E8" s="55" t="s">
        <v>30</v>
      </c>
      <c r="F8" s="56">
        <v>0</v>
      </c>
      <c r="G8" s="57">
        <v>3</v>
      </c>
      <c r="H8" s="58">
        <v>0</v>
      </c>
      <c r="I8" s="59">
        <v>0</v>
      </c>
      <c r="J8" s="60"/>
      <c r="L8" s="9" t="s">
        <v>50</v>
      </c>
      <c r="M8" s="97">
        <v>4234000</v>
      </c>
      <c r="N8" s="35"/>
    </row>
    <row r="9" spans="2:14" ht="31.5" customHeight="1" thickBot="1" x14ac:dyDescent="0.3">
      <c r="B9" s="90" t="s">
        <v>2</v>
      </c>
      <c r="C9" s="114">
        <f>'09'!C9+'10'!C8</f>
        <v>0</v>
      </c>
      <c r="E9" s="67" t="s">
        <v>31</v>
      </c>
      <c r="F9" s="68">
        <v>39</v>
      </c>
      <c r="G9" s="69">
        <v>16</v>
      </c>
      <c r="H9" s="70">
        <v>0</v>
      </c>
      <c r="I9" s="71">
        <v>20</v>
      </c>
      <c r="J9" s="72"/>
      <c r="L9" s="11" t="s">
        <v>49</v>
      </c>
      <c r="M9" s="98">
        <v>1903000</v>
      </c>
      <c r="N9" s="36"/>
    </row>
    <row r="10" spans="2:14" ht="31.5" customHeight="1" thickBot="1" x14ac:dyDescent="0.3">
      <c r="B10" s="77" t="s">
        <v>3</v>
      </c>
      <c r="C10" s="115">
        <v>540000000</v>
      </c>
      <c r="D10" s="37"/>
      <c r="E10" s="67" t="s">
        <v>32</v>
      </c>
      <c r="F10" s="68"/>
      <c r="G10" s="69">
        <v>47</v>
      </c>
      <c r="H10" s="70">
        <v>5</v>
      </c>
      <c r="I10" s="71"/>
      <c r="J10" s="72"/>
      <c r="L10" s="11" t="s">
        <v>51</v>
      </c>
      <c r="M10" s="98">
        <v>3097000</v>
      </c>
      <c r="N10" s="36"/>
    </row>
    <row r="11" spans="2:14" ht="31.5" customHeight="1" thickBot="1" x14ac:dyDescent="0.3">
      <c r="B11" s="91" t="s">
        <v>4</v>
      </c>
      <c r="C11" s="116">
        <f>C3+'09'!C11</f>
        <v>138308500</v>
      </c>
      <c r="D11" s="38"/>
      <c r="E11" s="61" t="s">
        <v>33</v>
      </c>
      <c r="F11" s="62">
        <v>20</v>
      </c>
      <c r="G11" s="63">
        <v>15</v>
      </c>
      <c r="H11" s="64">
        <v>0</v>
      </c>
      <c r="I11" s="65">
        <v>5</v>
      </c>
      <c r="J11" s="66"/>
      <c r="L11" s="11" t="s">
        <v>52</v>
      </c>
      <c r="M11" s="98">
        <v>2277000</v>
      </c>
      <c r="N11" s="36"/>
    </row>
    <row r="12" spans="2:14" ht="31.5" customHeight="1" thickBot="1" x14ac:dyDescent="0.3">
      <c r="B12" s="92" t="s">
        <v>5</v>
      </c>
      <c r="C12" s="78">
        <f>C11/C10</f>
        <v>0.25612685185185186</v>
      </c>
      <c r="E12" s="17" t="s">
        <v>34</v>
      </c>
      <c r="F12" s="30">
        <v>50</v>
      </c>
      <c r="G12" s="31">
        <v>10</v>
      </c>
      <c r="H12" s="32">
        <v>0</v>
      </c>
      <c r="I12" s="33">
        <v>40</v>
      </c>
      <c r="J12" s="34"/>
      <c r="L12" s="11" t="s">
        <v>53</v>
      </c>
      <c r="M12" s="98">
        <v>756000</v>
      </c>
      <c r="N12" s="36"/>
    </row>
    <row r="13" spans="2:14" ht="31.5" customHeight="1" x14ac:dyDescent="0.25">
      <c r="B13" s="13" t="s">
        <v>6</v>
      </c>
      <c r="C13" s="28">
        <v>151</v>
      </c>
      <c r="E13" s="17" t="s">
        <v>35</v>
      </c>
      <c r="F13" s="30">
        <v>76</v>
      </c>
      <c r="G13" s="31">
        <v>15</v>
      </c>
      <c r="H13" s="32">
        <v>5</v>
      </c>
      <c r="I13" s="33">
        <v>33</v>
      </c>
      <c r="J13" s="34"/>
      <c r="L13" s="12" t="s">
        <v>54</v>
      </c>
      <c r="M13" s="99"/>
      <c r="N13" s="39"/>
    </row>
    <row r="14" spans="2:14" ht="31.5" customHeight="1" x14ac:dyDescent="0.25">
      <c r="B14" s="29" t="s">
        <v>7</v>
      </c>
      <c r="C14" s="81">
        <v>81808</v>
      </c>
      <c r="E14" s="17" t="s">
        <v>36</v>
      </c>
      <c r="F14" s="30">
        <v>2</v>
      </c>
      <c r="G14" s="31">
        <v>1</v>
      </c>
      <c r="H14" s="32">
        <v>0</v>
      </c>
      <c r="I14" s="33">
        <v>1</v>
      </c>
      <c r="J14" s="34"/>
      <c r="L14" s="143" t="s">
        <v>26</v>
      </c>
      <c r="M14" s="144"/>
      <c r="N14" s="145"/>
    </row>
    <row r="15" spans="2:14" ht="31.5" customHeight="1" thickBot="1" x14ac:dyDescent="0.3">
      <c r="B15" s="29" t="s">
        <v>8</v>
      </c>
      <c r="C15" s="135">
        <v>1.54E-2</v>
      </c>
      <c r="E15" s="55" t="s">
        <v>37</v>
      </c>
      <c r="F15" s="56"/>
      <c r="G15" s="57"/>
      <c r="H15" s="58"/>
      <c r="I15" s="59"/>
      <c r="J15" s="60"/>
      <c r="L15" s="13" t="s">
        <v>18</v>
      </c>
      <c r="M15" s="100">
        <v>6</v>
      </c>
      <c r="N15" s="28"/>
    </row>
    <row r="16" spans="2:14" ht="31.5" customHeight="1" thickBot="1" x14ac:dyDescent="0.3">
      <c r="B16" s="14" t="s">
        <v>9</v>
      </c>
      <c r="C16" s="41">
        <v>0</v>
      </c>
      <c r="E16" s="67" t="s">
        <v>38</v>
      </c>
      <c r="F16" s="73">
        <v>31</v>
      </c>
      <c r="G16" s="74">
        <v>9</v>
      </c>
      <c r="H16" s="73">
        <v>0</v>
      </c>
      <c r="I16" s="73">
        <v>22</v>
      </c>
      <c r="J16" s="75"/>
      <c r="L16" s="14" t="s">
        <v>19</v>
      </c>
      <c r="M16" s="101">
        <v>0</v>
      </c>
      <c r="N16" s="39"/>
    </row>
    <row r="17" spans="2:14" ht="31.5" customHeight="1" thickBot="1" x14ac:dyDescent="0.3">
      <c r="B17" s="6"/>
      <c r="C17" s="6"/>
      <c r="D17" s="6"/>
      <c r="E17" s="67" t="s">
        <v>39</v>
      </c>
      <c r="F17" s="68"/>
      <c r="G17" s="69"/>
      <c r="H17" s="70"/>
      <c r="I17" s="71"/>
      <c r="J17" s="72"/>
      <c r="L17" s="143" t="s">
        <v>55</v>
      </c>
      <c r="M17" s="144"/>
      <c r="N17" s="145"/>
    </row>
    <row r="18" spans="2:14" ht="33.75" customHeight="1" x14ac:dyDescent="0.25">
      <c r="B18" s="146" t="s">
        <v>58</v>
      </c>
      <c r="C18" s="146"/>
      <c r="D18" s="6"/>
      <c r="E18" s="76" t="s">
        <v>40</v>
      </c>
      <c r="F18" s="62"/>
      <c r="G18" s="63">
        <v>40</v>
      </c>
      <c r="H18" s="64">
        <v>0</v>
      </c>
      <c r="I18" s="65"/>
      <c r="J18" s="66"/>
      <c r="L18" s="15" t="s">
        <v>18</v>
      </c>
      <c r="M18" s="102">
        <v>4</v>
      </c>
      <c r="N18" s="42"/>
    </row>
    <row r="19" spans="2:14" ht="31.5" customHeight="1" thickBot="1" x14ac:dyDescent="0.3">
      <c r="B19" s="54" t="s">
        <v>59</v>
      </c>
      <c r="C19" s="54"/>
      <c r="D19" s="6"/>
      <c r="E19" s="55" t="s">
        <v>41</v>
      </c>
      <c r="F19" s="56"/>
      <c r="G19" s="57">
        <v>3</v>
      </c>
      <c r="H19" s="58">
        <v>0</v>
      </c>
      <c r="I19" s="59"/>
      <c r="J19" s="60"/>
      <c r="L19" s="14" t="s">
        <v>19</v>
      </c>
      <c r="M19" s="101">
        <v>4</v>
      </c>
      <c r="N19" s="39"/>
    </row>
    <row r="20" spans="2:14" ht="31.5" customHeight="1" thickBot="1" x14ac:dyDescent="0.3">
      <c r="B20" s="53" t="s">
        <v>60</v>
      </c>
      <c r="C20" s="53"/>
      <c r="D20" s="6"/>
      <c r="E20" s="67" t="s">
        <v>42</v>
      </c>
      <c r="F20" s="68"/>
      <c r="G20" s="69"/>
      <c r="H20" s="70"/>
      <c r="I20" s="71"/>
      <c r="J20" s="72"/>
      <c r="L20" s="147" t="s">
        <v>56</v>
      </c>
      <c r="M20" s="147"/>
      <c r="N20" s="147"/>
    </row>
    <row r="21" spans="2:14" ht="31.5" customHeight="1" x14ac:dyDescent="0.25">
      <c r="B21" s="53" t="s">
        <v>61</v>
      </c>
      <c r="C21" s="53"/>
      <c r="D21" s="6"/>
      <c r="E21" s="61" t="s">
        <v>43</v>
      </c>
      <c r="F21" s="62"/>
      <c r="G21" s="63"/>
      <c r="H21" s="64"/>
      <c r="I21" s="65"/>
      <c r="J21" s="66"/>
      <c r="L21" s="79" t="s">
        <v>64</v>
      </c>
      <c r="M21" s="103">
        <v>5</v>
      </c>
      <c r="N21" s="43"/>
    </row>
    <row r="22" spans="2:14" ht="31.5" customHeight="1" x14ac:dyDescent="0.25">
      <c r="B22" s="53" t="s">
        <v>62</v>
      </c>
      <c r="C22" s="53"/>
      <c r="D22" s="6"/>
      <c r="E22" s="17" t="s">
        <v>44</v>
      </c>
      <c r="F22" s="30"/>
      <c r="G22" s="31">
        <v>7</v>
      </c>
      <c r="H22" s="32">
        <v>0</v>
      </c>
      <c r="I22" s="33"/>
      <c r="J22" s="34"/>
      <c r="L22" s="80" t="s">
        <v>65</v>
      </c>
      <c r="M22" s="104">
        <v>5</v>
      </c>
      <c r="N22" s="44"/>
    </row>
    <row r="23" spans="2:14" ht="31.5" customHeight="1" x14ac:dyDescent="0.25">
      <c r="B23" s="16" t="s">
        <v>63</v>
      </c>
      <c r="C23" s="16"/>
      <c r="D23" s="6"/>
      <c r="E23" s="18" t="s">
        <v>45</v>
      </c>
      <c r="F23" s="45"/>
      <c r="G23" s="46"/>
      <c r="H23" s="47"/>
      <c r="I23" s="48"/>
      <c r="J23" s="49"/>
      <c r="M23" s="105"/>
      <c r="N23" s="50"/>
    </row>
    <row r="24" spans="2:14" x14ac:dyDescent="0.25">
      <c r="B24" s="6"/>
      <c r="C24" s="6"/>
      <c r="D24" s="6"/>
      <c r="M24" s="105"/>
      <c r="N24" s="50"/>
    </row>
    <row r="25" spans="2:14" x14ac:dyDescent="0.25">
      <c r="B25" s="6"/>
      <c r="C25" s="6"/>
      <c r="D25" s="6"/>
      <c r="M25" s="105"/>
      <c r="N25" s="50"/>
    </row>
    <row r="26" spans="2:14" x14ac:dyDescent="0.25">
      <c r="B26" s="6"/>
      <c r="C26" s="6"/>
      <c r="D26" s="6"/>
      <c r="M26" s="105"/>
      <c r="N26" s="50"/>
    </row>
    <row r="27" spans="2:14" x14ac:dyDescent="0.25">
      <c r="B27" s="6"/>
      <c r="C27" s="6"/>
      <c r="D27" s="6"/>
      <c r="M27" s="105"/>
      <c r="N27" s="50"/>
    </row>
  </sheetData>
  <mergeCells count="4">
    <mergeCell ref="L14:N14"/>
    <mergeCell ref="L17:N17"/>
    <mergeCell ref="B18:C18"/>
    <mergeCell ref="L20:N20"/>
  </mergeCells>
  <pageMargins left="0.7" right="0.7" top="0.75" bottom="0.75" header="0.3" footer="0.3"/>
  <pageSetup paperSize="9" scale="6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N27"/>
  <sheetViews>
    <sheetView zoomScale="80" zoomScaleNormal="80" workbookViewId="0">
      <selection activeCell="I5" sqref="I5"/>
    </sheetView>
  </sheetViews>
  <sheetFormatPr defaultColWidth="9" defaultRowHeight="18" x14ac:dyDescent="0.25"/>
  <cols>
    <col min="1" max="1" width="4" style="6" customWidth="1"/>
    <col min="2" max="2" width="23.85546875" style="19" customWidth="1"/>
    <col min="3" max="3" width="19" style="19" customWidth="1"/>
    <col min="4" max="4" width="4.42578125" style="20" customWidth="1"/>
    <col min="5" max="5" width="17.42578125" style="3" bestFit="1" customWidth="1"/>
    <col min="6" max="6" width="10.85546875" style="21" customWidth="1"/>
    <col min="7" max="7" width="9" style="22"/>
    <col min="8" max="8" width="9" style="23"/>
    <col min="9" max="9" width="9" style="24"/>
    <col min="10" max="10" width="11.42578125" style="25" customWidth="1"/>
    <col min="11" max="11" width="4.28515625" style="6" customWidth="1"/>
    <col min="12" max="12" width="14.85546875" style="6" customWidth="1"/>
    <col min="13" max="13" width="24.85546875" style="94" customWidth="1"/>
    <col min="14" max="14" width="12.140625" style="26" customWidth="1"/>
    <col min="15" max="15" width="5.85546875" style="6" customWidth="1"/>
    <col min="16" max="16" width="14" style="6" bestFit="1" customWidth="1"/>
    <col min="17" max="17" width="21" style="6" customWidth="1"/>
    <col min="18" max="16384" width="9" style="6"/>
  </cols>
  <sheetData>
    <row r="1" spans="2:14" ht="26.25" customHeight="1" x14ac:dyDescent="0.25"/>
    <row r="2" spans="2:14" ht="27.75" customHeight="1" thickBot="1" x14ac:dyDescent="0.3">
      <c r="B2" s="2" t="s">
        <v>77</v>
      </c>
    </row>
    <row r="3" spans="2:14" ht="48" customHeight="1" thickBot="1" x14ac:dyDescent="0.3">
      <c r="B3" s="1" t="s">
        <v>1</v>
      </c>
      <c r="C3" s="111">
        <f>C4+C5+C6+C8</f>
        <v>10788000</v>
      </c>
      <c r="D3" s="27"/>
      <c r="E3" s="84" t="s">
        <v>17</v>
      </c>
      <c r="F3" s="85" t="s">
        <v>12</v>
      </c>
      <c r="G3" s="86" t="s">
        <v>10</v>
      </c>
      <c r="H3" s="87" t="s">
        <v>11</v>
      </c>
      <c r="I3" s="88" t="s">
        <v>57</v>
      </c>
      <c r="J3" s="89" t="s">
        <v>13</v>
      </c>
      <c r="L3" s="4" t="s">
        <v>16</v>
      </c>
      <c r="M3" s="95" t="s">
        <v>25</v>
      </c>
      <c r="N3" s="5" t="s">
        <v>6</v>
      </c>
    </row>
    <row r="4" spans="2:14" ht="31.5" customHeight="1" thickBot="1" x14ac:dyDescent="0.3">
      <c r="B4" s="82" t="s">
        <v>23</v>
      </c>
      <c r="C4" s="100">
        <v>10221000</v>
      </c>
      <c r="E4" s="67" t="s">
        <v>27</v>
      </c>
      <c r="F4" s="68"/>
      <c r="G4" s="69">
        <v>223</v>
      </c>
      <c r="H4" s="70">
        <v>52</v>
      </c>
      <c r="I4" s="71"/>
      <c r="J4" s="72"/>
      <c r="L4" s="7" t="s">
        <v>15</v>
      </c>
      <c r="M4" s="96"/>
      <c r="N4" s="28"/>
    </row>
    <row r="5" spans="2:14" ht="31.5" customHeight="1" x14ac:dyDescent="0.25">
      <c r="B5" s="83" t="s">
        <v>24</v>
      </c>
      <c r="C5" s="112">
        <v>567000</v>
      </c>
      <c r="E5" s="61" t="s">
        <v>28</v>
      </c>
      <c r="F5" s="62">
        <v>196</v>
      </c>
      <c r="G5" s="63">
        <v>150</v>
      </c>
      <c r="H5" s="64">
        <v>46</v>
      </c>
      <c r="I5" s="65">
        <v>0</v>
      </c>
      <c r="J5" s="66"/>
      <c r="L5" s="8" t="s">
        <v>46</v>
      </c>
      <c r="M5" s="97"/>
      <c r="N5" s="35"/>
    </row>
    <row r="6" spans="2:14" ht="31.5" customHeight="1" thickBot="1" x14ac:dyDescent="0.3">
      <c r="B6" s="51" t="s">
        <v>20</v>
      </c>
      <c r="C6" s="113"/>
      <c r="E6" s="17" t="s">
        <v>14</v>
      </c>
      <c r="F6" s="30">
        <v>61</v>
      </c>
      <c r="G6" s="31">
        <v>55</v>
      </c>
      <c r="H6" s="32">
        <v>6</v>
      </c>
      <c r="I6" s="33">
        <v>0</v>
      </c>
      <c r="J6" s="34"/>
      <c r="L6" s="9" t="s">
        <v>47</v>
      </c>
      <c r="M6" s="97"/>
      <c r="N6" s="35"/>
    </row>
    <row r="7" spans="2:14" ht="31.5" customHeight="1" thickBot="1" x14ac:dyDescent="0.3">
      <c r="B7" s="90" t="s">
        <v>22</v>
      </c>
      <c r="C7" s="114">
        <f>'10'!C7+'11'!C6</f>
        <v>100000</v>
      </c>
      <c r="E7" s="17" t="s">
        <v>29</v>
      </c>
      <c r="F7" s="30"/>
      <c r="G7" s="31"/>
      <c r="H7" s="32"/>
      <c r="I7" s="33"/>
      <c r="J7" s="34"/>
      <c r="L7" s="10" t="s">
        <v>48</v>
      </c>
      <c r="M7" s="97">
        <v>204000</v>
      </c>
      <c r="N7" s="35"/>
    </row>
    <row r="8" spans="2:14" ht="35.25" customHeight="1" thickBot="1" x14ac:dyDescent="0.3">
      <c r="B8" s="52" t="s">
        <v>21</v>
      </c>
      <c r="C8" s="115"/>
      <c r="E8" s="55" t="s">
        <v>30</v>
      </c>
      <c r="F8" s="56">
        <v>18</v>
      </c>
      <c r="G8" s="57">
        <v>18</v>
      </c>
      <c r="H8" s="58">
        <v>0</v>
      </c>
      <c r="I8" s="59">
        <v>0</v>
      </c>
      <c r="J8" s="60"/>
      <c r="L8" s="9" t="s">
        <v>50</v>
      </c>
      <c r="M8" s="97">
        <v>3739000</v>
      </c>
      <c r="N8" s="35"/>
    </row>
    <row r="9" spans="2:14" ht="31.5" customHeight="1" thickBot="1" x14ac:dyDescent="0.3">
      <c r="B9" s="90" t="s">
        <v>2</v>
      </c>
      <c r="C9" s="114">
        <f>'10'!C9+'11'!C8</f>
        <v>0</v>
      </c>
      <c r="E9" s="67" t="s">
        <v>31</v>
      </c>
      <c r="F9" s="68"/>
      <c r="G9" s="69">
        <v>9</v>
      </c>
      <c r="H9" s="70">
        <v>0</v>
      </c>
      <c r="I9" s="71"/>
      <c r="J9" s="72"/>
      <c r="L9" s="11" t="s">
        <v>49</v>
      </c>
      <c r="M9" s="98">
        <v>937000</v>
      </c>
      <c r="N9" s="36"/>
    </row>
    <row r="10" spans="2:14" ht="31.5" customHeight="1" thickBot="1" x14ac:dyDescent="0.3">
      <c r="B10" s="77" t="s">
        <v>3</v>
      </c>
      <c r="C10" s="115">
        <v>540000000</v>
      </c>
      <c r="D10" s="37"/>
      <c r="E10" s="67" t="s">
        <v>32</v>
      </c>
      <c r="F10" s="68"/>
      <c r="G10" s="69">
        <v>48</v>
      </c>
      <c r="H10" s="70">
        <v>5</v>
      </c>
      <c r="I10" s="71"/>
      <c r="J10" s="72"/>
      <c r="L10" s="11" t="s">
        <v>51</v>
      </c>
      <c r="M10" s="98">
        <v>1569000</v>
      </c>
      <c r="N10" s="36"/>
    </row>
    <row r="11" spans="2:14" ht="31.5" customHeight="1" thickBot="1" x14ac:dyDescent="0.3">
      <c r="B11" s="91" t="s">
        <v>4</v>
      </c>
      <c r="C11" s="116">
        <f>C3+'10'!C11</f>
        <v>149096500</v>
      </c>
      <c r="D11" s="38"/>
      <c r="E11" s="61" t="s">
        <v>33</v>
      </c>
      <c r="F11" s="62">
        <v>11</v>
      </c>
      <c r="G11" s="63">
        <v>8</v>
      </c>
      <c r="H11" s="64">
        <v>0</v>
      </c>
      <c r="I11" s="65">
        <v>3</v>
      </c>
      <c r="J11" s="66"/>
      <c r="L11" s="11" t="s">
        <v>52</v>
      </c>
      <c r="M11" s="98">
        <v>2011000</v>
      </c>
      <c r="N11" s="36"/>
    </row>
    <row r="12" spans="2:14" ht="31.5" customHeight="1" thickBot="1" x14ac:dyDescent="0.3">
      <c r="B12" s="92" t="s">
        <v>5</v>
      </c>
      <c r="C12" s="78">
        <f>C11/C10</f>
        <v>0.27610462962962962</v>
      </c>
      <c r="E12" s="17" t="s">
        <v>34</v>
      </c>
      <c r="F12" s="30">
        <v>40</v>
      </c>
      <c r="G12" s="31">
        <v>9</v>
      </c>
      <c r="H12" s="32">
        <v>0</v>
      </c>
      <c r="I12" s="33">
        <v>32</v>
      </c>
      <c r="J12" s="34"/>
      <c r="L12" s="11" t="s">
        <v>53</v>
      </c>
      <c r="M12" s="98">
        <v>2328000</v>
      </c>
      <c r="N12" s="36"/>
    </row>
    <row r="13" spans="2:14" ht="31.5" customHeight="1" x14ac:dyDescent="0.25">
      <c r="B13" s="13" t="s">
        <v>6</v>
      </c>
      <c r="C13" s="28">
        <v>134</v>
      </c>
      <c r="E13" s="17" t="s">
        <v>35</v>
      </c>
      <c r="F13" s="30">
        <v>89</v>
      </c>
      <c r="G13" s="31">
        <v>20</v>
      </c>
      <c r="H13" s="32">
        <v>5</v>
      </c>
      <c r="I13" s="33">
        <v>21</v>
      </c>
      <c r="J13" s="34"/>
      <c r="L13" s="12" t="s">
        <v>54</v>
      </c>
      <c r="M13" s="99"/>
      <c r="N13" s="39"/>
    </row>
    <row r="14" spans="2:14" ht="31.5" customHeight="1" x14ac:dyDescent="0.25">
      <c r="B14" s="29" t="s">
        <v>7</v>
      </c>
      <c r="C14" s="81">
        <v>80507</v>
      </c>
      <c r="E14" s="17" t="s">
        <v>36</v>
      </c>
      <c r="F14" s="30">
        <v>1</v>
      </c>
      <c r="G14" s="31">
        <v>0</v>
      </c>
      <c r="H14" s="32">
        <v>0</v>
      </c>
      <c r="I14" s="33">
        <v>1</v>
      </c>
      <c r="J14" s="34"/>
      <c r="L14" s="143" t="s">
        <v>26</v>
      </c>
      <c r="M14" s="144"/>
      <c r="N14" s="145"/>
    </row>
    <row r="15" spans="2:14" ht="31.5" customHeight="1" thickBot="1" x14ac:dyDescent="0.3">
      <c r="B15" s="29" t="s">
        <v>8</v>
      </c>
      <c r="C15" s="135">
        <v>1.41E-2</v>
      </c>
      <c r="E15" s="55" t="s">
        <v>37</v>
      </c>
      <c r="F15" s="56"/>
      <c r="G15" s="57"/>
      <c r="H15" s="58"/>
      <c r="I15" s="59"/>
      <c r="J15" s="60"/>
      <c r="L15" s="13" t="s">
        <v>18</v>
      </c>
      <c r="M15" s="100">
        <v>6</v>
      </c>
      <c r="N15" s="28"/>
    </row>
    <row r="16" spans="2:14" ht="31.5" customHeight="1" thickBot="1" x14ac:dyDescent="0.3">
      <c r="B16" s="14" t="s">
        <v>9</v>
      </c>
      <c r="C16" s="41">
        <v>0</v>
      </c>
      <c r="E16" s="67" t="s">
        <v>38</v>
      </c>
      <c r="F16" s="73">
        <v>22</v>
      </c>
      <c r="G16" s="74">
        <v>11</v>
      </c>
      <c r="H16" s="73">
        <v>0</v>
      </c>
      <c r="I16" s="73">
        <v>11</v>
      </c>
      <c r="J16" s="75"/>
      <c r="L16" s="14" t="s">
        <v>19</v>
      </c>
      <c r="M16" s="101">
        <v>5</v>
      </c>
      <c r="N16" s="39"/>
    </row>
    <row r="17" spans="2:14" ht="31.5" customHeight="1" thickBot="1" x14ac:dyDescent="0.3">
      <c r="B17" s="6"/>
      <c r="C17" s="6"/>
      <c r="D17" s="6"/>
      <c r="E17" s="67" t="s">
        <v>39</v>
      </c>
      <c r="F17" s="68"/>
      <c r="G17" s="69">
        <v>26</v>
      </c>
      <c r="H17" s="70">
        <v>0</v>
      </c>
      <c r="I17" s="71"/>
      <c r="J17" s="72"/>
      <c r="L17" s="143" t="s">
        <v>55</v>
      </c>
      <c r="M17" s="144"/>
      <c r="N17" s="145"/>
    </row>
    <row r="18" spans="2:14" ht="33.75" customHeight="1" x14ac:dyDescent="0.25">
      <c r="B18" s="146" t="s">
        <v>58</v>
      </c>
      <c r="C18" s="146"/>
      <c r="D18" s="6"/>
      <c r="E18" s="76" t="s">
        <v>40</v>
      </c>
      <c r="F18" s="62"/>
      <c r="G18" s="63">
        <v>21</v>
      </c>
      <c r="H18" s="64">
        <v>0</v>
      </c>
      <c r="I18" s="65"/>
      <c r="J18" s="66"/>
      <c r="L18" s="15" t="s">
        <v>18</v>
      </c>
      <c r="M18" s="102">
        <v>2</v>
      </c>
      <c r="N18" s="42"/>
    </row>
    <row r="19" spans="2:14" ht="31.5" customHeight="1" thickBot="1" x14ac:dyDescent="0.3">
      <c r="B19" s="54" t="s">
        <v>59</v>
      </c>
      <c r="C19" s="54"/>
      <c r="D19" s="6"/>
      <c r="E19" s="55" t="s">
        <v>41</v>
      </c>
      <c r="F19" s="56"/>
      <c r="G19" s="57">
        <v>5</v>
      </c>
      <c r="H19" s="58">
        <v>0</v>
      </c>
      <c r="I19" s="59"/>
      <c r="J19" s="60"/>
      <c r="L19" s="14" t="s">
        <v>19</v>
      </c>
      <c r="M19" s="101">
        <v>8</v>
      </c>
      <c r="N19" s="39"/>
    </row>
    <row r="20" spans="2:14" ht="31.5" customHeight="1" thickBot="1" x14ac:dyDescent="0.3">
      <c r="B20" s="53" t="s">
        <v>60</v>
      </c>
      <c r="C20" s="53"/>
      <c r="D20" s="6"/>
      <c r="E20" s="67" t="s">
        <v>42</v>
      </c>
      <c r="F20" s="68"/>
      <c r="G20" s="69"/>
      <c r="H20" s="70"/>
      <c r="I20" s="71"/>
      <c r="J20" s="72"/>
      <c r="L20" s="147" t="s">
        <v>56</v>
      </c>
      <c r="M20" s="147"/>
      <c r="N20" s="147"/>
    </row>
    <row r="21" spans="2:14" ht="31.5" customHeight="1" x14ac:dyDescent="0.25">
      <c r="B21" s="53" t="s">
        <v>61</v>
      </c>
      <c r="C21" s="53"/>
      <c r="D21" s="6"/>
      <c r="E21" s="61" t="s">
        <v>43</v>
      </c>
      <c r="F21" s="62"/>
      <c r="G21" s="63"/>
      <c r="H21" s="64"/>
      <c r="I21" s="65"/>
      <c r="J21" s="66"/>
      <c r="L21" s="79" t="s">
        <v>64</v>
      </c>
      <c r="M21" s="103">
        <v>3</v>
      </c>
      <c r="N21" s="43"/>
    </row>
    <row r="22" spans="2:14" ht="31.5" customHeight="1" x14ac:dyDescent="0.25">
      <c r="B22" s="53" t="s">
        <v>62</v>
      </c>
      <c r="C22" s="53"/>
      <c r="D22" s="6"/>
      <c r="E22" s="17" t="s">
        <v>44</v>
      </c>
      <c r="F22" s="30"/>
      <c r="G22" s="31">
        <v>4</v>
      </c>
      <c r="H22" s="32">
        <v>0</v>
      </c>
      <c r="I22" s="33"/>
      <c r="J22" s="34"/>
      <c r="L22" s="80" t="s">
        <v>65</v>
      </c>
      <c r="M22" s="104">
        <v>4</v>
      </c>
      <c r="N22" s="44"/>
    </row>
    <row r="23" spans="2:14" ht="31.5" customHeight="1" x14ac:dyDescent="0.25">
      <c r="B23" s="16" t="s">
        <v>63</v>
      </c>
      <c r="C23" s="16"/>
      <c r="D23" s="6"/>
      <c r="E23" s="18" t="s">
        <v>45</v>
      </c>
      <c r="F23" s="45"/>
      <c r="G23" s="46">
        <v>1</v>
      </c>
      <c r="H23" s="47">
        <v>0</v>
      </c>
      <c r="I23" s="48"/>
      <c r="J23" s="49"/>
      <c r="M23" s="105"/>
      <c r="N23" s="50"/>
    </row>
    <row r="24" spans="2:14" x14ac:dyDescent="0.25">
      <c r="B24" s="6"/>
      <c r="C24" s="6"/>
      <c r="D24" s="6"/>
      <c r="M24" s="105"/>
      <c r="N24" s="50"/>
    </row>
    <row r="25" spans="2:14" x14ac:dyDescent="0.25">
      <c r="B25" s="6"/>
      <c r="C25" s="6"/>
      <c r="D25" s="6"/>
      <c r="M25" s="105"/>
      <c r="N25" s="50"/>
    </row>
    <row r="26" spans="2:14" x14ac:dyDescent="0.25">
      <c r="B26" s="6"/>
      <c r="C26" s="6"/>
      <c r="D26" s="6"/>
      <c r="M26" s="105"/>
      <c r="N26" s="50"/>
    </row>
    <row r="27" spans="2:14" x14ac:dyDescent="0.25">
      <c r="B27" s="6"/>
      <c r="C27" s="6"/>
      <c r="D27" s="6"/>
      <c r="M27" s="105"/>
      <c r="N27" s="50"/>
    </row>
  </sheetData>
  <mergeCells count="4">
    <mergeCell ref="L14:N14"/>
    <mergeCell ref="L17:N17"/>
    <mergeCell ref="B18:C18"/>
    <mergeCell ref="L20:N20"/>
  </mergeCells>
  <pageMargins left="0.7" right="0.7" top="0.75" bottom="0.75" header="0.3" footer="0.3"/>
  <pageSetup paperSize="9" scale="6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N27"/>
  <sheetViews>
    <sheetView zoomScale="80" zoomScaleNormal="80" workbookViewId="0">
      <selection activeCell="C8" sqref="C8"/>
    </sheetView>
  </sheetViews>
  <sheetFormatPr defaultColWidth="9" defaultRowHeight="18" x14ac:dyDescent="0.25"/>
  <cols>
    <col min="1" max="1" width="4" style="6" customWidth="1"/>
    <col min="2" max="2" width="23.85546875" style="19" customWidth="1"/>
    <col min="3" max="3" width="19" style="19" customWidth="1"/>
    <col min="4" max="4" width="4.42578125" style="20" customWidth="1"/>
    <col min="5" max="5" width="17.42578125" style="3" bestFit="1" customWidth="1"/>
    <col min="6" max="6" width="10.85546875" style="21" customWidth="1"/>
    <col min="7" max="7" width="9" style="22"/>
    <col min="8" max="8" width="9" style="23"/>
    <col min="9" max="9" width="9" style="24"/>
    <col min="10" max="10" width="11.42578125" style="25" customWidth="1"/>
    <col min="11" max="11" width="4.28515625" style="6" customWidth="1"/>
    <col min="12" max="12" width="14.85546875" style="6" customWidth="1"/>
    <col min="13" max="13" width="24.85546875" style="94" customWidth="1"/>
    <col min="14" max="14" width="12.140625" style="26" customWidth="1"/>
    <col min="15" max="15" width="5.85546875" style="6" customWidth="1"/>
    <col min="16" max="16" width="14" style="6" bestFit="1" customWidth="1"/>
    <col min="17" max="17" width="21" style="6" customWidth="1"/>
    <col min="18" max="16384" width="9" style="6"/>
  </cols>
  <sheetData>
    <row r="1" spans="2:14" ht="26.25" customHeight="1" x14ac:dyDescent="0.25"/>
    <row r="2" spans="2:14" ht="27.75" customHeight="1" thickBot="1" x14ac:dyDescent="0.3">
      <c r="B2" s="2" t="s">
        <v>78</v>
      </c>
    </row>
    <row r="3" spans="2:14" ht="48" customHeight="1" thickBot="1" x14ac:dyDescent="0.3">
      <c r="B3" s="1" t="s">
        <v>1</v>
      </c>
      <c r="C3" s="111">
        <f>C4+C5+C6+C8</f>
        <v>9747000</v>
      </c>
      <c r="D3" s="27"/>
      <c r="E3" s="84" t="s">
        <v>17</v>
      </c>
      <c r="F3" s="85" t="s">
        <v>12</v>
      </c>
      <c r="G3" s="86" t="s">
        <v>10</v>
      </c>
      <c r="H3" s="87" t="s">
        <v>11</v>
      </c>
      <c r="I3" s="88" t="s">
        <v>57</v>
      </c>
      <c r="J3" s="89" t="s">
        <v>13</v>
      </c>
      <c r="L3" s="4" t="s">
        <v>16</v>
      </c>
      <c r="M3" s="95" t="s">
        <v>25</v>
      </c>
      <c r="N3" s="5" t="s">
        <v>6</v>
      </c>
    </row>
    <row r="4" spans="2:14" ht="31.5" customHeight="1" thickBot="1" x14ac:dyDescent="0.3">
      <c r="B4" s="82" t="s">
        <v>23</v>
      </c>
      <c r="C4" s="100">
        <v>9747000</v>
      </c>
      <c r="E4" s="67" t="s">
        <v>27</v>
      </c>
      <c r="F4" s="68"/>
      <c r="G4" s="69"/>
      <c r="H4" s="70"/>
      <c r="I4" s="71"/>
      <c r="J4" s="72"/>
      <c r="L4" s="7" t="s">
        <v>15</v>
      </c>
      <c r="M4" s="96"/>
      <c r="N4" s="28"/>
    </row>
    <row r="5" spans="2:14" ht="31.5" customHeight="1" x14ac:dyDescent="0.25">
      <c r="B5" s="83" t="s">
        <v>24</v>
      </c>
      <c r="C5" s="112"/>
      <c r="E5" s="61" t="s">
        <v>28</v>
      </c>
      <c r="F5" s="62">
        <v>170</v>
      </c>
      <c r="G5" s="63">
        <v>150</v>
      </c>
      <c r="H5" s="64">
        <v>20</v>
      </c>
      <c r="I5" s="65">
        <v>0</v>
      </c>
      <c r="J5" s="66"/>
      <c r="L5" s="8" t="s">
        <v>46</v>
      </c>
      <c r="M5" s="97"/>
      <c r="N5" s="35"/>
    </row>
    <row r="6" spans="2:14" ht="31.5" customHeight="1" thickBot="1" x14ac:dyDescent="0.3">
      <c r="B6" s="51" t="s">
        <v>20</v>
      </c>
      <c r="C6" s="113"/>
      <c r="E6" s="17" t="s">
        <v>14</v>
      </c>
      <c r="F6" s="30">
        <v>98</v>
      </c>
      <c r="G6" s="31">
        <v>69</v>
      </c>
      <c r="H6" s="32">
        <v>29</v>
      </c>
      <c r="I6" s="33">
        <v>0</v>
      </c>
      <c r="J6" s="34"/>
      <c r="L6" s="9" t="s">
        <v>47</v>
      </c>
      <c r="M6" s="97"/>
      <c r="N6" s="35"/>
    </row>
    <row r="7" spans="2:14" ht="31.5" customHeight="1" thickBot="1" x14ac:dyDescent="0.3">
      <c r="B7" s="90" t="s">
        <v>22</v>
      </c>
      <c r="C7" s="114">
        <f>'11'!C7+'12'!C6</f>
        <v>100000</v>
      </c>
      <c r="E7" s="17" t="s">
        <v>29</v>
      </c>
      <c r="F7" s="30"/>
      <c r="G7" s="31"/>
      <c r="H7" s="32"/>
      <c r="I7" s="33"/>
      <c r="J7" s="34"/>
      <c r="L7" s="10" t="s">
        <v>48</v>
      </c>
      <c r="M7" s="97"/>
      <c r="N7" s="35"/>
    </row>
    <row r="8" spans="2:14" ht="35.25" customHeight="1" thickBot="1" x14ac:dyDescent="0.3">
      <c r="B8" s="52" t="s">
        <v>21</v>
      </c>
      <c r="C8" s="115"/>
      <c r="E8" s="55" t="s">
        <v>30</v>
      </c>
      <c r="F8" s="56">
        <v>17</v>
      </c>
      <c r="G8" s="57">
        <v>15</v>
      </c>
      <c r="H8" s="58">
        <v>2</v>
      </c>
      <c r="I8" s="59">
        <v>0</v>
      </c>
      <c r="J8" s="60"/>
      <c r="L8" s="9" t="s">
        <v>50</v>
      </c>
      <c r="M8" s="97"/>
      <c r="N8" s="35"/>
    </row>
    <row r="9" spans="2:14" ht="31.5" customHeight="1" thickBot="1" x14ac:dyDescent="0.3">
      <c r="B9" s="90" t="s">
        <v>2</v>
      </c>
      <c r="C9" s="114">
        <f>'02'!C8+'12'!C8</f>
        <v>0</v>
      </c>
      <c r="E9" s="67" t="s">
        <v>31</v>
      </c>
      <c r="F9" s="68"/>
      <c r="G9" s="69">
        <v>18</v>
      </c>
      <c r="H9" s="70">
        <v>0</v>
      </c>
      <c r="I9" s="71"/>
      <c r="J9" s="72"/>
      <c r="L9" s="11" t="s">
        <v>49</v>
      </c>
      <c r="M9" s="98"/>
      <c r="N9" s="36"/>
    </row>
    <row r="10" spans="2:14" ht="31.5" customHeight="1" thickBot="1" x14ac:dyDescent="0.3">
      <c r="B10" s="77" t="s">
        <v>3</v>
      </c>
      <c r="C10" s="115">
        <v>540000000</v>
      </c>
      <c r="D10" s="37"/>
      <c r="E10" s="67" t="s">
        <v>32</v>
      </c>
      <c r="F10" s="68"/>
      <c r="G10" s="69"/>
      <c r="H10" s="70"/>
      <c r="I10" s="71"/>
      <c r="J10" s="72"/>
      <c r="L10" s="11" t="s">
        <v>51</v>
      </c>
      <c r="M10" s="98"/>
      <c r="N10" s="36"/>
    </row>
    <row r="11" spans="2:14" ht="31.5" customHeight="1" thickBot="1" x14ac:dyDescent="0.3">
      <c r="B11" s="91" t="s">
        <v>4</v>
      </c>
      <c r="C11" s="116">
        <f>C3+'11'!C11</f>
        <v>158843500</v>
      </c>
      <c r="D11" s="38"/>
      <c r="E11" s="61" t="s">
        <v>33</v>
      </c>
      <c r="F11" s="62">
        <v>10</v>
      </c>
      <c r="G11" s="63">
        <v>4</v>
      </c>
      <c r="H11" s="64">
        <v>0</v>
      </c>
      <c r="I11" s="65">
        <v>6</v>
      </c>
      <c r="J11" s="66"/>
      <c r="L11" s="11" t="s">
        <v>52</v>
      </c>
      <c r="M11" s="98"/>
      <c r="N11" s="36"/>
    </row>
    <row r="12" spans="2:14" ht="31.5" customHeight="1" thickBot="1" x14ac:dyDescent="0.3">
      <c r="B12" s="92" t="s">
        <v>5</v>
      </c>
      <c r="C12" s="78">
        <f>C11/C10</f>
        <v>0.29415462962962963</v>
      </c>
      <c r="E12" s="17" t="s">
        <v>34</v>
      </c>
      <c r="F12" s="30">
        <v>53</v>
      </c>
      <c r="G12" s="31">
        <v>21</v>
      </c>
      <c r="H12" s="32">
        <v>0</v>
      </c>
      <c r="I12" s="33">
        <v>32</v>
      </c>
      <c r="J12" s="34"/>
      <c r="L12" s="11" t="s">
        <v>53</v>
      </c>
      <c r="M12" s="98"/>
      <c r="N12" s="36"/>
    </row>
    <row r="13" spans="2:14" ht="31.5" customHeight="1" x14ac:dyDescent="0.25">
      <c r="B13" s="13" t="s">
        <v>6</v>
      </c>
      <c r="C13" s="28">
        <v>136</v>
      </c>
      <c r="E13" s="17" t="s">
        <v>35</v>
      </c>
      <c r="F13" s="30">
        <v>70</v>
      </c>
      <c r="G13" s="31">
        <v>6</v>
      </c>
      <c r="H13" s="32">
        <v>0</v>
      </c>
      <c r="I13" s="33">
        <v>18</v>
      </c>
      <c r="J13" s="34"/>
      <c r="L13" s="12" t="s">
        <v>54</v>
      </c>
      <c r="M13" s="99"/>
      <c r="N13" s="39"/>
    </row>
    <row r="14" spans="2:14" ht="31.5" customHeight="1" x14ac:dyDescent="0.25">
      <c r="B14" s="29" t="s">
        <v>7</v>
      </c>
      <c r="C14" s="81">
        <v>71669</v>
      </c>
      <c r="E14" s="17" t="s">
        <v>36</v>
      </c>
      <c r="F14" s="30">
        <v>1</v>
      </c>
      <c r="G14" s="31">
        <v>0</v>
      </c>
      <c r="H14" s="32">
        <v>0</v>
      </c>
      <c r="I14" s="33">
        <v>1</v>
      </c>
      <c r="J14" s="34"/>
      <c r="L14" s="143" t="s">
        <v>26</v>
      </c>
      <c r="M14" s="144"/>
      <c r="N14" s="145"/>
    </row>
    <row r="15" spans="2:14" ht="31.5" customHeight="1" thickBot="1" x14ac:dyDescent="0.3">
      <c r="B15" s="29" t="s">
        <v>8</v>
      </c>
      <c r="C15" s="137">
        <v>0.03</v>
      </c>
      <c r="E15" s="55" t="s">
        <v>37</v>
      </c>
      <c r="F15" s="56"/>
      <c r="G15" s="57"/>
      <c r="H15" s="58"/>
      <c r="I15" s="59"/>
      <c r="J15" s="60"/>
      <c r="L15" s="13" t="s">
        <v>18</v>
      </c>
      <c r="M15" s="100">
        <v>7</v>
      </c>
      <c r="N15" s="28"/>
    </row>
    <row r="16" spans="2:14" ht="31.5" customHeight="1" thickBot="1" x14ac:dyDescent="0.3">
      <c r="B16" s="14" t="s">
        <v>9</v>
      </c>
      <c r="C16" s="138">
        <v>0</v>
      </c>
      <c r="E16" s="67" t="s">
        <v>38</v>
      </c>
      <c r="F16" s="73"/>
      <c r="G16" s="74">
        <v>4</v>
      </c>
      <c r="H16" s="73">
        <v>0</v>
      </c>
      <c r="I16" s="73"/>
      <c r="J16" s="75"/>
      <c r="L16" s="14" t="s">
        <v>19</v>
      </c>
      <c r="M16" s="101">
        <v>5</v>
      </c>
      <c r="N16" s="39"/>
    </row>
    <row r="17" spans="2:14" ht="31.5" customHeight="1" thickBot="1" x14ac:dyDescent="0.3">
      <c r="B17" s="6"/>
      <c r="C17" s="6"/>
      <c r="D17" s="6"/>
      <c r="E17" s="67" t="s">
        <v>39</v>
      </c>
      <c r="F17" s="68"/>
      <c r="G17" s="69"/>
      <c r="H17" s="70"/>
      <c r="I17" s="71"/>
      <c r="J17" s="72"/>
      <c r="L17" s="143" t="s">
        <v>55</v>
      </c>
      <c r="M17" s="144"/>
      <c r="N17" s="145"/>
    </row>
    <row r="18" spans="2:14" ht="33.75" customHeight="1" x14ac:dyDescent="0.25">
      <c r="B18" s="146" t="s">
        <v>58</v>
      </c>
      <c r="C18" s="146"/>
      <c r="D18" s="6"/>
      <c r="E18" s="76" t="s">
        <v>40</v>
      </c>
      <c r="F18" s="62"/>
      <c r="G18" s="63">
        <v>26</v>
      </c>
      <c r="H18" s="64">
        <v>0</v>
      </c>
      <c r="I18" s="65"/>
      <c r="J18" s="66"/>
      <c r="L18" s="15" t="s">
        <v>18</v>
      </c>
      <c r="M18" s="102">
        <v>3</v>
      </c>
      <c r="N18" s="42"/>
    </row>
    <row r="19" spans="2:14" ht="31.5" customHeight="1" thickBot="1" x14ac:dyDescent="0.3">
      <c r="B19" s="54" t="s">
        <v>59</v>
      </c>
      <c r="C19" s="54"/>
      <c r="D19" s="6"/>
      <c r="E19" s="55" t="s">
        <v>41</v>
      </c>
      <c r="F19" s="56"/>
      <c r="G19" s="57">
        <v>7</v>
      </c>
      <c r="H19" s="58">
        <v>0</v>
      </c>
      <c r="I19" s="59"/>
      <c r="J19" s="60"/>
      <c r="L19" s="14" t="s">
        <v>19</v>
      </c>
      <c r="M19" s="101">
        <v>6</v>
      </c>
      <c r="N19" s="39"/>
    </row>
    <row r="20" spans="2:14" ht="31.5" customHeight="1" thickBot="1" x14ac:dyDescent="0.3">
      <c r="B20" s="53" t="s">
        <v>60</v>
      </c>
      <c r="C20" s="53"/>
      <c r="D20" s="6"/>
      <c r="E20" s="67" t="s">
        <v>42</v>
      </c>
      <c r="F20" s="68"/>
      <c r="G20" s="69"/>
      <c r="H20" s="70"/>
      <c r="I20" s="71"/>
      <c r="J20" s="72"/>
      <c r="L20" s="147" t="s">
        <v>56</v>
      </c>
      <c r="M20" s="147"/>
      <c r="N20" s="147"/>
    </row>
    <row r="21" spans="2:14" ht="31.5" customHeight="1" x14ac:dyDescent="0.25">
      <c r="B21" s="53" t="s">
        <v>61</v>
      </c>
      <c r="C21" s="53"/>
      <c r="D21" s="6"/>
      <c r="E21" s="61" t="s">
        <v>43</v>
      </c>
      <c r="F21" s="62"/>
      <c r="G21" s="63"/>
      <c r="H21" s="64"/>
      <c r="I21" s="65"/>
      <c r="J21" s="66"/>
      <c r="L21" s="79" t="s">
        <v>64</v>
      </c>
      <c r="M21" s="103">
        <v>4</v>
      </c>
      <c r="N21" s="43"/>
    </row>
    <row r="22" spans="2:14" ht="31.5" customHeight="1" x14ac:dyDescent="0.25">
      <c r="B22" s="53" t="s">
        <v>62</v>
      </c>
      <c r="C22" s="53"/>
      <c r="D22" s="6"/>
      <c r="E22" s="17" t="s">
        <v>44</v>
      </c>
      <c r="F22" s="30"/>
      <c r="G22" s="31"/>
      <c r="H22" s="32"/>
      <c r="I22" s="33"/>
      <c r="J22" s="34"/>
      <c r="L22" s="80" t="s">
        <v>65</v>
      </c>
      <c r="M22" s="104">
        <v>4</v>
      </c>
      <c r="N22" s="44"/>
    </row>
    <row r="23" spans="2:14" ht="31.5" customHeight="1" x14ac:dyDescent="0.25">
      <c r="B23" s="16" t="s">
        <v>63</v>
      </c>
      <c r="C23" s="16"/>
      <c r="D23" s="6"/>
      <c r="E23" s="18" t="s">
        <v>45</v>
      </c>
      <c r="F23" s="45"/>
      <c r="G23" s="46"/>
      <c r="H23" s="47"/>
      <c r="I23" s="48"/>
      <c r="J23" s="49"/>
      <c r="M23" s="105"/>
      <c r="N23" s="50"/>
    </row>
    <row r="24" spans="2:14" x14ac:dyDescent="0.25">
      <c r="B24" s="6"/>
      <c r="C24" s="6"/>
      <c r="D24" s="6"/>
      <c r="M24" s="105"/>
      <c r="N24" s="50"/>
    </row>
    <row r="25" spans="2:14" x14ac:dyDescent="0.25">
      <c r="B25" s="6"/>
      <c r="C25" s="6"/>
      <c r="D25" s="6"/>
      <c r="M25" s="105"/>
      <c r="N25" s="50"/>
    </row>
    <row r="26" spans="2:14" x14ac:dyDescent="0.25">
      <c r="B26" s="6"/>
      <c r="C26" s="6"/>
      <c r="D26" s="6"/>
      <c r="M26" s="105"/>
      <c r="N26" s="50"/>
    </row>
    <row r="27" spans="2:14" x14ac:dyDescent="0.25">
      <c r="B27" s="6"/>
      <c r="C27" s="6"/>
      <c r="D27" s="6"/>
      <c r="M27" s="105"/>
      <c r="N27" s="50"/>
    </row>
  </sheetData>
  <mergeCells count="4">
    <mergeCell ref="L14:N14"/>
    <mergeCell ref="L17:N17"/>
    <mergeCell ref="B18:C18"/>
    <mergeCell ref="L20:N20"/>
  </mergeCells>
  <pageMargins left="0.7" right="0.7" top="0.75" bottom="0.75" header="0.3" footer="0.3"/>
  <pageSetup paperSize="9" scale="6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N27"/>
  <sheetViews>
    <sheetView zoomScale="80" zoomScaleNormal="80" workbookViewId="0">
      <selection activeCell="C7" sqref="C7"/>
    </sheetView>
  </sheetViews>
  <sheetFormatPr defaultColWidth="9" defaultRowHeight="18" x14ac:dyDescent="0.25"/>
  <cols>
    <col min="1" max="1" width="4" style="6" customWidth="1"/>
    <col min="2" max="2" width="23.85546875" style="19" customWidth="1"/>
    <col min="3" max="3" width="19" style="19" customWidth="1"/>
    <col min="4" max="4" width="4.42578125" style="20" customWidth="1"/>
    <col min="5" max="5" width="17.42578125" style="3" bestFit="1" customWidth="1"/>
    <col min="6" max="6" width="10.85546875" style="21" customWidth="1"/>
    <col min="7" max="7" width="9" style="22"/>
    <col min="8" max="8" width="9" style="23"/>
    <col min="9" max="9" width="9" style="24"/>
    <col min="10" max="10" width="11.42578125" style="25" customWidth="1"/>
    <col min="11" max="11" width="4.28515625" style="6" customWidth="1"/>
    <col min="12" max="12" width="14.85546875" style="6" customWidth="1"/>
    <col min="13" max="13" width="24.85546875" style="94" customWidth="1"/>
    <col min="14" max="14" width="12.140625" style="26" customWidth="1"/>
    <col min="15" max="15" width="5.85546875" style="6" customWidth="1"/>
    <col min="16" max="16" width="14" style="6" bestFit="1" customWidth="1"/>
    <col min="17" max="17" width="21" style="6" customWidth="1"/>
    <col min="18" max="16384" width="9" style="6"/>
  </cols>
  <sheetData>
    <row r="1" spans="2:14" ht="26.25" customHeight="1" x14ac:dyDescent="0.25"/>
    <row r="2" spans="2:14" ht="27.75" customHeight="1" thickBot="1" x14ac:dyDescent="0.3">
      <c r="B2" s="2" t="s">
        <v>79</v>
      </c>
    </row>
    <row r="3" spans="2:14" ht="48" customHeight="1" thickBot="1" x14ac:dyDescent="0.3">
      <c r="B3" s="1" t="s">
        <v>1</v>
      </c>
      <c r="C3" s="111">
        <f>C4+C5+C6+C8</f>
        <v>12389000</v>
      </c>
      <c r="D3" s="27"/>
      <c r="E3" s="84" t="s">
        <v>17</v>
      </c>
      <c r="F3" s="85" t="s">
        <v>12</v>
      </c>
      <c r="G3" s="86" t="s">
        <v>10</v>
      </c>
      <c r="H3" s="87" t="s">
        <v>11</v>
      </c>
      <c r="I3" s="88" t="s">
        <v>57</v>
      </c>
      <c r="J3" s="89" t="s">
        <v>13</v>
      </c>
      <c r="L3" s="4" t="s">
        <v>16</v>
      </c>
      <c r="M3" s="95" t="s">
        <v>25</v>
      </c>
      <c r="N3" s="5" t="s">
        <v>6</v>
      </c>
    </row>
    <row r="4" spans="2:14" ht="31.5" customHeight="1" thickBot="1" x14ac:dyDescent="0.3">
      <c r="B4" s="82" t="s">
        <v>23</v>
      </c>
      <c r="C4" s="100">
        <v>12079000</v>
      </c>
      <c r="E4" s="67" t="s">
        <v>27</v>
      </c>
      <c r="F4" s="68"/>
      <c r="G4" s="69"/>
      <c r="H4" s="70"/>
      <c r="I4" s="71"/>
      <c r="J4" s="72"/>
      <c r="L4" s="7" t="s">
        <v>15</v>
      </c>
      <c r="M4" s="96"/>
      <c r="N4" s="28"/>
    </row>
    <row r="5" spans="2:14" ht="31.5" customHeight="1" x14ac:dyDescent="0.25">
      <c r="B5" s="83" t="s">
        <v>24</v>
      </c>
      <c r="C5" s="112">
        <v>310000</v>
      </c>
      <c r="E5" s="61" t="s">
        <v>28</v>
      </c>
      <c r="F5" s="62">
        <v>177</v>
      </c>
      <c r="G5" s="63">
        <v>164</v>
      </c>
      <c r="H5" s="64">
        <v>13</v>
      </c>
      <c r="I5" s="65">
        <v>0</v>
      </c>
      <c r="J5" s="66"/>
      <c r="L5" s="8" t="s">
        <v>46</v>
      </c>
      <c r="M5" s="97"/>
      <c r="N5" s="35"/>
    </row>
    <row r="6" spans="2:14" ht="31.5" customHeight="1" thickBot="1" x14ac:dyDescent="0.3">
      <c r="B6" s="51" t="s">
        <v>20</v>
      </c>
      <c r="C6" s="113"/>
      <c r="E6" s="17" t="s">
        <v>14</v>
      </c>
      <c r="F6" s="30">
        <v>63</v>
      </c>
      <c r="G6" s="31">
        <v>61</v>
      </c>
      <c r="H6" s="32">
        <v>2</v>
      </c>
      <c r="I6" s="33">
        <v>0</v>
      </c>
      <c r="J6" s="34"/>
      <c r="L6" s="9" t="s">
        <v>47</v>
      </c>
      <c r="M6" s="97"/>
      <c r="N6" s="35"/>
    </row>
    <row r="7" spans="2:14" ht="31.5" customHeight="1" thickBot="1" x14ac:dyDescent="0.3">
      <c r="B7" s="90" t="s">
        <v>22</v>
      </c>
      <c r="C7" s="114">
        <f>'12'!C7+'13'!C6</f>
        <v>100000</v>
      </c>
      <c r="E7" s="17" t="s">
        <v>29</v>
      </c>
      <c r="F7" s="30"/>
      <c r="G7" s="31"/>
      <c r="H7" s="32"/>
      <c r="I7" s="33"/>
      <c r="J7" s="34"/>
      <c r="L7" s="10" t="s">
        <v>48</v>
      </c>
      <c r="M7" s="97"/>
      <c r="N7" s="35"/>
    </row>
    <row r="8" spans="2:14" ht="35.25" customHeight="1" thickBot="1" x14ac:dyDescent="0.3">
      <c r="B8" s="52" t="s">
        <v>21</v>
      </c>
      <c r="C8" s="115"/>
      <c r="E8" s="55" t="s">
        <v>30</v>
      </c>
      <c r="F8" s="56">
        <v>17</v>
      </c>
      <c r="G8" s="57">
        <v>15</v>
      </c>
      <c r="H8" s="58">
        <v>2</v>
      </c>
      <c r="I8" s="59">
        <v>0</v>
      </c>
      <c r="J8" s="60"/>
      <c r="L8" s="9" t="s">
        <v>50</v>
      </c>
      <c r="M8" s="97"/>
      <c r="N8" s="35"/>
    </row>
    <row r="9" spans="2:14" ht="31.5" customHeight="1" thickBot="1" x14ac:dyDescent="0.3">
      <c r="B9" s="90" t="s">
        <v>2</v>
      </c>
      <c r="C9" s="114">
        <f>'12'!C9+'13'!C8</f>
        <v>0</v>
      </c>
      <c r="E9" s="67" t="s">
        <v>31</v>
      </c>
      <c r="F9" s="68">
        <v>57</v>
      </c>
      <c r="G9" s="69">
        <v>25</v>
      </c>
      <c r="H9" s="70">
        <v>0</v>
      </c>
      <c r="I9" s="71">
        <v>22</v>
      </c>
      <c r="J9" s="72"/>
      <c r="L9" s="11" t="s">
        <v>49</v>
      </c>
      <c r="M9" s="98"/>
      <c r="N9" s="36"/>
    </row>
    <row r="10" spans="2:14" ht="31.5" customHeight="1" thickBot="1" x14ac:dyDescent="0.3">
      <c r="B10" s="77" t="s">
        <v>3</v>
      </c>
      <c r="C10" s="115">
        <v>540000000</v>
      </c>
      <c r="D10" s="37"/>
      <c r="E10" s="67" t="s">
        <v>32</v>
      </c>
      <c r="F10" s="68"/>
      <c r="G10" s="69"/>
      <c r="H10" s="70"/>
      <c r="I10" s="71"/>
      <c r="J10" s="72"/>
      <c r="L10" s="11" t="s">
        <v>51</v>
      </c>
      <c r="M10" s="98"/>
      <c r="N10" s="36"/>
    </row>
    <row r="11" spans="2:14" ht="31.5" customHeight="1" thickBot="1" x14ac:dyDescent="0.3">
      <c r="B11" s="91" t="s">
        <v>4</v>
      </c>
      <c r="C11" s="116">
        <f>C3+'12'!C11</f>
        <v>171232500</v>
      </c>
      <c r="D11" s="38"/>
      <c r="E11" s="61" t="s">
        <v>33</v>
      </c>
      <c r="F11" s="62">
        <v>14</v>
      </c>
      <c r="G11" s="63">
        <v>5</v>
      </c>
      <c r="H11" s="64">
        <v>0</v>
      </c>
      <c r="I11" s="65">
        <v>9</v>
      </c>
      <c r="J11" s="66"/>
      <c r="L11" s="11" t="s">
        <v>52</v>
      </c>
      <c r="M11" s="98"/>
      <c r="N11" s="36"/>
    </row>
    <row r="12" spans="2:14" ht="31.5" customHeight="1" thickBot="1" x14ac:dyDescent="0.3">
      <c r="B12" s="92" t="s">
        <v>5</v>
      </c>
      <c r="C12" s="78">
        <f>C11/C10</f>
        <v>0.3170972222222222</v>
      </c>
      <c r="E12" s="17" t="s">
        <v>34</v>
      </c>
      <c r="F12" s="30">
        <v>40</v>
      </c>
      <c r="G12" s="31">
        <v>24</v>
      </c>
      <c r="H12" s="32">
        <v>0</v>
      </c>
      <c r="I12" s="33">
        <v>16</v>
      </c>
      <c r="J12" s="34"/>
      <c r="L12" s="11" t="s">
        <v>53</v>
      </c>
      <c r="M12" s="98"/>
      <c r="N12" s="36"/>
    </row>
    <row r="13" spans="2:14" ht="31.5" customHeight="1" x14ac:dyDescent="0.25">
      <c r="B13" s="13" t="s">
        <v>6</v>
      </c>
      <c r="C13" s="28">
        <v>180</v>
      </c>
      <c r="E13" s="17" t="s">
        <v>35</v>
      </c>
      <c r="F13" s="30">
        <v>175</v>
      </c>
      <c r="G13" s="31">
        <v>31</v>
      </c>
      <c r="H13" s="32">
        <v>3</v>
      </c>
      <c r="I13" s="33">
        <v>107</v>
      </c>
      <c r="J13" s="34"/>
      <c r="L13" s="12" t="s">
        <v>54</v>
      </c>
      <c r="M13" s="99"/>
      <c r="N13" s="39"/>
    </row>
    <row r="14" spans="2:14" ht="31.5" customHeight="1" x14ac:dyDescent="0.25">
      <c r="B14" s="29" t="s">
        <v>7</v>
      </c>
      <c r="C14" s="81">
        <v>68828</v>
      </c>
      <c r="E14" s="17" t="s">
        <v>36</v>
      </c>
      <c r="F14" s="30">
        <v>1</v>
      </c>
      <c r="G14" s="31">
        <v>1</v>
      </c>
      <c r="H14" s="32">
        <v>0</v>
      </c>
      <c r="I14" s="33">
        <v>0</v>
      </c>
      <c r="J14" s="34"/>
      <c r="L14" s="143" t="s">
        <v>26</v>
      </c>
      <c r="M14" s="144"/>
      <c r="N14" s="145"/>
    </row>
    <row r="15" spans="2:14" ht="31.5" customHeight="1" thickBot="1" x14ac:dyDescent="0.3">
      <c r="B15" s="29" t="s">
        <v>8</v>
      </c>
      <c r="C15" s="135">
        <v>3.4500000000000003E-2</v>
      </c>
      <c r="E15" s="55" t="s">
        <v>37</v>
      </c>
      <c r="F15" s="56"/>
      <c r="G15" s="57"/>
      <c r="H15" s="58"/>
      <c r="I15" s="59"/>
      <c r="J15" s="60"/>
      <c r="L15" s="13" t="s">
        <v>18</v>
      </c>
      <c r="M15" s="100">
        <v>9</v>
      </c>
      <c r="N15" s="28"/>
    </row>
    <row r="16" spans="2:14" ht="31.5" customHeight="1" thickBot="1" x14ac:dyDescent="0.3">
      <c r="B16" s="14" t="s">
        <v>9</v>
      </c>
      <c r="C16" s="41">
        <v>0</v>
      </c>
      <c r="E16" s="67" t="s">
        <v>38</v>
      </c>
      <c r="F16" s="73">
        <v>60</v>
      </c>
      <c r="G16" s="74">
        <v>11</v>
      </c>
      <c r="H16" s="73">
        <v>0</v>
      </c>
      <c r="I16" s="73">
        <v>49</v>
      </c>
      <c r="J16" s="75"/>
      <c r="L16" s="14" t="s">
        <v>19</v>
      </c>
      <c r="M16" s="101">
        <v>2</v>
      </c>
      <c r="N16" s="39"/>
    </row>
    <row r="17" spans="2:14" ht="31.5" customHeight="1" thickBot="1" x14ac:dyDescent="0.3">
      <c r="B17" s="6"/>
      <c r="C17" s="6"/>
      <c r="D17" s="6"/>
      <c r="E17" s="67" t="s">
        <v>39</v>
      </c>
      <c r="F17" s="68"/>
      <c r="G17" s="69"/>
      <c r="H17" s="70"/>
      <c r="I17" s="71"/>
      <c r="J17" s="72"/>
      <c r="L17" s="143" t="s">
        <v>55</v>
      </c>
      <c r="M17" s="144"/>
      <c r="N17" s="145"/>
    </row>
    <row r="18" spans="2:14" ht="33.75" customHeight="1" x14ac:dyDescent="0.25">
      <c r="B18" s="146" t="s">
        <v>58</v>
      </c>
      <c r="C18" s="146"/>
      <c r="D18" s="6"/>
      <c r="E18" s="76" t="s">
        <v>40</v>
      </c>
      <c r="F18" s="62"/>
      <c r="G18" s="63">
        <v>47</v>
      </c>
      <c r="H18" s="64">
        <v>0</v>
      </c>
      <c r="I18" s="65"/>
      <c r="J18" s="66"/>
      <c r="L18" s="15" t="s">
        <v>18</v>
      </c>
      <c r="M18" s="102">
        <v>6</v>
      </c>
      <c r="N18" s="42"/>
    </row>
    <row r="19" spans="2:14" ht="31.5" customHeight="1" thickBot="1" x14ac:dyDescent="0.3">
      <c r="B19" s="54" t="s">
        <v>59</v>
      </c>
      <c r="C19" s="54"/>
      <c r="D19" s="6"/>
      <c r="E19" s="55" t="s">
        <v>41</v>
      </c>
      <c r="F19" s="56"/>
      <c r="G19" s="57">
        <v>4</v>
      </c>
      <c r="H19" s="58">
        <v>0</v>
      </c>
      <c r="I19" s="59"/>
      <c r="J19" s="60"/>
      <c r="L19" s="14" t="s">
        <v>19</v>
      </c>
      <c r="M19" s="101">
        <v>7</v>
      </c>
      <c r="N19" s="39"/>
    </row>
    <row r="20" spans="2:14" ht="31.5" customHeight="1" thickBot="1" x14ac:dyDescent="0.3">
      <c r="B20" s="53" t="s">
        <v>60</v>
      </c>
      <c r="C20" s="53"/>
      <c r="D20" s="6"/>
      <c r="E20" s="67" t="s">
        <v>42</v>
      </c>
      <c r="F20" s="68"/>
      <c r="G20" s="69"/>
      <c r="H20" s="70"/>
      <c r="I20" s="71"/>
      <c r="J20" s="72"/>
      <c r="L20" s="147" t="s">
        <v>56</v>
      </c>
      <c r="M20" s="147"/>
      <c r="N20" s="147"/>
    </row>
    <row r="21" spans="2:14" ht="31.5" customHeight="1" x14ac:dyDescent="0.25">
      <c r="B21" s="53" t="s">
        <v>61</v>
      </c>
      <c r="C21" s="53"/>
      <c r="D21" s="6"/>
      <c r="E21" s="61" t="s">
        <v>43</v>
      </c>
      <c r="F21" s="62"/>
      <c r="G21" s="63"/>
      <c r="H21" s="64"/>
      <c r="I21" s="65"/>
      <c r="J21" s="66"/>
      <c r="L21" s="79" t="s">
        <v>64</v>
      </c>
      <c r="M21" s="103">
        <v>4</v>
      </c>
      <c r="N21" s="43"/>
    </row>
    <row r="22" spans="2:14" ht="31.5" customHeight="1" x14ac:dyDescent="0.25">
      <c r="B22" s="53" t="s">
        <v>62</v>
      </c>
      <c r="C22" s="53"/>
      <c r="D22" s="6"/>
      <c r="E22" s="17" t="s">
        <v>44</v>
      </c>
      <c r="F22" s="30"/>
      <c r="G22" s="31">
        <v>6</v>
      </c>
      <c r="H22" s="32">
        <v>0</v>
      </c>
      <c r="I22" s="33"/>
      <c r="J22" s="34"/>
      <c r="L22" s="80" t="s">
        <v>65</v>
      </c>
      <c r="M22" s="104">
        <v>3</v>
      </c>
      <c r="N22" s="44"/>
    </row>
    <row r="23" spans="2:14" ht="31.5" customHeight="1" x14ac:dyDescent="0.25">
      <c r="B23" s="16" t="s">
        <v>63</v>
      </c>
      <c r="C23" s="16"/>
      <c r="D23" s="6"/>
      <c r="E23" s="18" t="s">
        <v>45</v>
      </c>
      <c r="F23" s="45"/>
      <c r="G23" s="46"/>
      <c r="H23" s="47"/>
      <c r="I23" s="48"/>
      <c r="J23" s="49"/>
      <c r="M23" s="105"/>
      <c r="N23" s="50"/>
    </row>
    <row r="24" spans="2:14" x14ac:dyDescent="0.25">
      <c r="B24" s="6"/>
      <c r="C24" s="6"/>
      <c r="D24" s="6"/>
      <c r="M24" s="105"/>
      <c r="N24" s="50"/>
    </row>
    <row r="25" spans="2:14" x14ac:dyDescent="0.25">
      <c r="B25" s="6"/>
      <c r="C25" s="6"/>
      <c r="D25" s="6"/>
      <c r="M25" s="105"/>
      <c r="N25" s="50"/>
    </row>
    <row r="26" spans="2:14" x14ac:dyDescent="0.25">
      <c r="B26" s="6"/>
      <c r="C26" s="6"/>
      <c r="D26" s="6"/>
      <c r="M26" s="105"/>
      <c r="N26" s="50"/>
    </row>
    <row r="27" spans="2:14" x14ac:dyDescent="0.25">
      <c r="B27" s="6"/>
      <c r="C27" s="6"/>
      <c r="D27" s="6"/>
      <c r="M27" s="105"/>
      <c r="N27" s="50"/>
    </row>
  </sheetData>
  <mergeCells count="4">
    <mergeCell ref="L14:N14"/>
    <mergeCell ref="L17:N17"/>
    <mergeCell ref="B18:C18"/>
    <mergeCell ref="L20:N20"/>
  </mergeCells>
  <pageMargins left="0.7" right="0.7" top="0.75" bottom="0.75" header="0.3" footer="0.3"/>
  <pageSetup paperSize="9" scale="6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B1:N27"/>
  <sheetViews>
    <sheetView zoomScale="80" zoomScaleNormal="80" workbookViewId="0">
      <selection activeCell="I5" sqref="I5"/>
    </sheetView>
  </sheetViews>
  <sheetFormatPr defaultColWidth="9" defaultRowHeight="18" x14ac:dyDescent="0.25"/>
  <cols>
    <col min="1" max="1" width="4" style="6" customWidth="1"/>
    <col min="2" max="2" width="23.85546875" style="19" customWidth="1"/>
    <col min="3" max="3" width="19" style="19" customWidth="1"/>
    <col min="4" max="4" width="4.42578125" style="20" customWidth="1"/>
    <col min="5" max="5" width="17.42578125" style="3" bestFit="1" customWidth="1"/>
    <col min="6" max="6" width="10.85546875" style="21" customWidth="1"/>
    <col min="7" max="7" width="9" style="22"/>
    <col min="8" max="8" width="9" style="23"/>
    <col min="9" max="9" width="9" style="24"/>
    <col min="10" max="10" width="11.42578125" style="25" customWidth="1"/>
    <col min="11" max="11" width="4.28515625" style="6" customWidth="1"/>
    <col min="12" max="12" width="14.85546875" style="6" customWidth="1"/>
    <col min="13" max="13" width="24.85546875" style="94" customWidth="1"/>
    <col min="14" max="14" width="12.140625" style="26" customWidth="1"/>
    <col min="15" max="15" width="5.85546875" style="6" customWidth="1"/>
    <col min="16" max="16" width="14" style="6" bestFit="1" customWidth="1"/>
    <col min="17" max="17" width="21" style="6" customWidth="1"/>
    <col min="18" max="16384" width="9" style="6"/>
  </cols>
  <sheetData>
    <row r="1" spans="2:14" ht="26.25" customHeight="1" x14ac:dyDescent="0.25"/>
    <row r="2" spans="2:14" ht="27.75" customHeight="1" thickBot="1" x14ac:dyDescent="0.3">
      <c r="B2" s="2" t="s">
        <v>80</v>
      </c>
    </row>
    <row r="3" spans="2:14" ht="48" customHeight="1" thickBot="1" x14ac:dyDescent="0.3">
      <c r="B3" s="1" t="s">
        <v>1</v>
      </c>
      <c r="C3" s="111">
        <f>C4+C5+C6+C8</f>
        <v>25894500</v>
      </c>
      <c r="D3" s="27"/>
      <c r="E3" s="84" t="s">
        <v>17</v>
      </c>
      <c r="F3" s="85" t="s">
        <v>12</v>
      </c>
      <c r="G3" s="86" t="s">
        <v>10</v>
      </c>
      <c r="H3" s="87" t="s">
        <v>11</v>
      </c>
      <c r="I3" s="88" t="s">
        <v>57</v>
      </c>
      <c r="J3" s="89" t="s">
        <v>13</v>
      </c>
      <c r="L3" s="4" t="s">
        <v>16</v>
      </c>
      <c r="M3" s="95" t="s">
        <v>25</v>
      </c>
      <c r="N3" s="5" t="s">
        <v>6</v>
      </c>
    </row>
    <row r="4" spans="2:14" ht="31.5" customHeight="1" thickBot="1" x14ac:dyDescent="0.3">
      <c r="B4" s="82" t="s">
        <v>23</v>
      </c>
      <c r="C4" s="100">
        <v>25894500</v>
      </c>
      <c r="E4" s="67" t="s">
        <v>27</v>
      </c>
      <c r="F4" s="68"/>
      <c r="G4" s="69"/>
      <c r="H4" s="70"/>
      <c r="I4" s="71"/>
      <c r="J4" s="72"/>
      <c r="L4" s="7" t="s">
        <v>15</v>
      </c>
      <c r="M4" s="96"/>
      <c r="N4" s="28"/>
    </row>
    <row r="5" spans="2:14" ht="31.5" customHeight="1" x14ac:dyDescent="0.25">
      <c r="B5" s="83" t="s">
        <v>24</v>
      </c>
      <c r="C5" s="112"/>
      <c r="E5" s="61" t="s">
        <v>28</v>
      </c>
      <c r="F5" s="62">
        <v>377</v>
      </c>
      <c r="G5" s="63">
        <v>370</v>
      </c>
      <c r="H5" s="64">
        <v>7</v>
      </c>
      <c r="I5" s="65">
        <v>0</v>
      </c>
      <c r="J5" s="66"/>
      <c r="L5" s="8" t="s">
        <v>46</v>
      </c>
      <c r="M5" s="97"/>
      <c r="N5" s="35"/>
    </row>
    <row r="6" spans="2:14" ht="31.5" customHeight="1" thickBot="1" x14ac:dyDescent="0.3">
      <c r="B6" s="51" t="s">
        <v>20</v>
      </c>
      <c r="C6" s="113"/>
      <c r="E6" s="17" t="s">
        <v>14</v>
      </c>
      <c r="F6" s="30">
        <v>180</v>
      </c>
      <c r="G6" s="31">
        <v>178</v>
      </c>
      <c r="H6" s="32">
        <v>2</v>
      </c>
      <c r="I6" s="33">
        <v>0</v>
      </c>
      <c r="J6" s="34"/>
      <c r="L6" s="9" t="s">
        <v>47</v>
      </c>
      <c r="M6" s="97"/>
      <c r="N6" s="35"/>
    </row>
    <row r="7" spans="2:14" ht="31.5" customHeight="1" thickBot="1" x14ac:dyDescent="0.3">
      <c r="B7" s="90" t="s">
        <v>22</v>
      </c>
      <c r="C7" s="114">
        <f>'13'!C7+'14'!C6</f>
        <v>100000</v>
      </c>
      <c r="E7" s="17" t="s">
        <v>29</v>
      </c>
      <c r="F7" s="30"/>
      <c r="G7" s="31"/>
      <c r="H7" s="32"/>
      <c r="I7" s="33"/>
      <c r="J7" s="34"/>
      <c r="L7" s="10" t="s">
        <v>48</v>
      </c>
      <c r="M7" s="97"/>
      <c r="N7" s="35"/>
    </row>
    <row r="8" spans="2:14" ht="35.25" customHeight="1" thickBot="1" x14ac:dyDescent="0.3">
      <c r="B8" s="52" t="s">
        <v>21</v>
      </c>
      <c r="C8" s="115"/>
      <c r="E8" s="55" t="s">
        <v>30</v>
      </c>
      <c r="F8" s="56">
        <v>18</v>
      </c>
      <c r="G8" s="57">
        <v>18</v>
      </c>
      <c r="H8" s="58">
        <v>0</v>
      </c>
      <c r="I8" s="59">
        <v>0</v>
      </c>
      <c r="J8" s="60"/>
      <c r="L8" s="9" t="s">
        <v>50</v>
      </c>
      <c r="M8" s="97"/>
      <c r="N8" s="35"/>
    </row>
    <row r="9" spans="2:14" ht="31.5" customHeight="1" thickBot="1" x14ac:dyDescent="0.3">
      <c r="B9" s="90" t="s">
        <v>2</v>
      </c>
      <c r="C9" s="114">
        <f>'13'!C9+'14'!C8</f>
        <v>0</v>
      </c>
      <c r="E9" s="67" t="s">
        <v>31</v>
      </c>
      <c r="F9" s="68">
        <v>62</v>
      </c>
      <c r="G9" s="69">
        <v>19</v>
      </c>
      <c r="H9" s="70">
        <v>0</v>
      </c>
      <c r="I9" s="71">
        <v>37</v>
      </c>
      <c r="J9" s="72"/>
      <c r="L9" s="11" t="s">
        <v>49</v>
      </c>
      <c r="M9" s="98"/>
      <c r="N9" s="36"/>
    </row>
    <row r="10" spans="2:14" ht="31.5" customHeight="1" thickBot="1" x14ac:dyDescent="0.3">
      <c r="B10" s="77" t="s">
        <v>3</v>
      </c>
      <c r="C10" s="115">
        <v>540000000</v>
      </c>
      <c r="D10" s="37"/>
      <c r="E10" s="67" t="s">
        <v>32</v>
      </c>
      <c r="F10" s="68"/>
      <c r="G10" s="69"/>
      <c r="H10" s="70"/>
      <c r="I10" s="71"/>
      <c r="J10" s="72"/>
      <c r="L10" s="11" t="s">
        <v>51</v>
      </c>
      <c r="M10" s="98"/>
      <c r="N10" s="36"/>
    </row>
    <row r="11" spans="2:14" ht="31.5" customHeight="1" thickBot="1" x14ac:dyDescent="0.3">
      <c r="B11" s="91" t="s">
        <v>4</v>
      </c>
      <c r="C11" s="116">
        <f>C3+'13'!C11</f>
        <v>197127000</v>
      </c>
      <c r="D11" s="38"/>
      <c r="E11" s="61" t="s">
        <v>33</v>
      </c>
      <c r="F11" s="62">
        <v>18</v>
      </c>
      <c r="G11" s="63">
        <v>13</v>
      </c>
      <c r="H11" s="64">
        <v>0</v>
      </c>
      <c r="I11" s="65">
        <v>5</v>
      </c>
      <c r="J11" s="66"/>
      <c r="L11" s="11" t="s">
        <v>52</v>
      </c>
      <c r="M11" s="98"/>
      <c r="N11" s="36"/>
    </row>
    <row r="12" spans="2:14" ht="31.5" customHeight="1" thickBot="1" x14ac:dyDescent="0.3">
      <c r="B12" s="92" t="s">
        <v>5</v>
      </c>
      <c r="C12" s="78">
        <f>C11/C10</f>
        <v>0.36504999999999999</v>
      </c>
      <c r="E12" s="17" t="s">
        <v>34</v>
      </c>
      <c r="F12" s="30">
        <v>43</v>
      </c>
      <c r="G12" s="31">
        <v>34</v>
      </c>
      <c r="H12" s="32">
        <v>0</v>
      </c>
      <c r="I12" s="33">
        <v>9</v>
      </c>
      <c r="J12" s="34"/>
      <c r="L12" s="11" t="s">
        <v>53</v>
      </c>
      <c r="M12" s="98"/>
      <c r="N12" s="36"/>
    </row>
    <row r="13" spans="2:14" ht="31.5" customHeight="1" x14ac:dyDescent="0.25">
      <c r="B13" s="13" t="s">
        <v>6</v>
      </c>
      <c r="C13" s="28">
        <v>329</v>
      </c>
      <c r="E13" s="17" t="s">
        <v>35</v>
      </c>
      <c r="F13" s="30">
        <v>153</v>
      </c>
      <c r="G13" s="31">
        <v>41</v>
      </c>
      <c r="H13" s="32">
        <v>0</v>
      </c>
      <c r="I13" s="33">
        <v>58</v>
      </c>
      <c r="J13" s="34"/>
      <c r="L13" s="12" t="s">
        <v>54</v>
      </c>
      <c r="M13" s="99"/>
      <c r="N13" s="39"/>
    </row>
    <row r="14" spans="2:14" ht="31.5" customHeight="1" x14ac:dyDescent="0.25">
      <c r="B14" s="29" t="s">
        <v>7</v>
      </c>
      <c r="C14" s="81">
        <v>78708</v>
      </c>
      <c r="E14" s="17" t="s">
        <v>36</v>
      </c>
      <c r="F14" s="30"/>
      <c r="G14" s="31"/>
      <c r="H14" s="32"/>
      <c r="I14" s="33"/>
      <c r="J14" s="34"/>
      <c r="L14" s="143" t="s">
        <v>26</v>
      </c>
      <c r="M14" s="144"/>
      <c r="N14" s="145"/>
    </row>
    <row r="15" spans="2:14" ht="31.5" customHeight="1" thickBot="1" x14ac:dyDescent="0.3">
      <c r="B15" s="29" t="s">
        <v>8</v>
      </c>
      <c r="C15" s="135">
        <v>2.4500000000000001E-2</v>
      </c>
      <c r="E15" s="55" t="s">
        <v>37</v>
      </c>
      <c r="F15" s="56"/>
      <c r="G15" s="57"/>
      <c r="H15" s="58"/>
      <c r="I15" s="59"/>
      <c r="J15" s="60"/>
      <c r="L15" s="13" t="s">
        <v>18</v>
      </c>
      <c r="M15" s="100">
        <v>9</v>
      </c>
      <c r="N15" s="28"/>
    </row>
    <row r="16" spans="2:14" ht="31.5" customHeight="1" thickBot="1" x14ac:dyDescent="0.3">
      <c r="B16" s="14" t="s">
        <v>9</v>
      </c>
      <c r="C16" s="41">
        <v>0</v>
      </c>
      <c r="E16" s="67" t="s">
        <v>38</v>
      </c>
      <c r="F16" s="73">
        <v>49</v>
      </c>
      <c r="G16" s="74">
        <v>25</v>
      </c>
      <c r="H16" s="73">
        <v>0</v>
      </c>
      <c r="I16" s="73">
        <v>24</v>
      </c>
      <c r="J16" s="75"/>
      <c r="L16" s="14" t="s">
        <v>19</v>
      </c>
      <c r="M16" s="101">
        <v>5</v>
      </c>
      <c r="N16" s="39"/>
    </row>
    <row r="17" spans="2:14" ht="31.5" customHeight="1" thickBot="1" x14ac:dyDescent="0.3">
      <c r="B17" s="6"/>
      <c r="C17" s="6"/>
      <c r="D17" s="6"/>
      <c r="E17" s="67" t="s">
        <v>39</v>
      </c>
      <c r="F17" s="68"/>
      <c r="G17" s="69"/>
      <c r="H17" s="70"/>
      <c r="I17" s="71"/>
      <c r="J17" s="72"/>
      <c r="L17" s="143" t="s">
        <v>55</v>
      </c>
      <c r="M17" s="144"/>
      <c r="N17" s="145"/>
    </row>
    <row r="18" spans="2:14" ht="33.75" customHeight="1" x14ac:dyDescent="0.25">
      <c r="B18" s="146" t="s">
        <v>58</v>
      </c>
      <c r="C18" s="146"/>
      <c r="D18" s="6"/>
      <c r="E18" s="76" t="s">
        <v>40</v>
      </c>
      <c r="F18" s="62"/>
      <c r="G18" s="63">
        <v>117</v>
      </c>
      <c r="H18" s="64">
        <v>0</v>
      </c>
      <c r="I18" s="65"/>
      <c r="J18" s="66"/>
      <c r="L18" s="15" t="s">
        <v>18</v>
      </c>
      <c r="M18" s="102">
        <v>7</v>
      </c>
      <c r="N18" s="42"/>
    </row>
    <row r="19" spans="2:14" ht="31.5" customHeight="1" thickBot="1" x14ac:dyDescent="0.3">
      <c r="B19" s="54" t="s">
        <v>59</v>
      </c>
      <c r="C19" s="54"/>
      <c r="D19" s="6"/>
      <c r="E19" s="55" t="s">
        <v>41</v>
      </c>
      <c r="F19" s="56"/>
      <c r="G19" s="57">
        <v>9</v>
      </c>
      <c r="H19" s="58">
        <v>0</v>
      </c>
      <c r="I19" s="59"/>
      <c r="J19" s="60"/>
      <c r="L19" s="14" t="s">
        <v>19</v>
      </c>
      <c r="M19" s="101">
        <v>24</v>
      </c>
      <c r="N19" s="39"/>
    </row>
    <row r="20" spans="2:14" ht="31.5" customHeight="1" thickBot="1" x14ac:dyDescent="0.3">
      <c r="B20" s="53" t="s">
        <v>60</v>
      </c>
      <c r="C20" s="53"/>
      <c r="D20" s="6"/>
      <c r="E20" s="67" t="s">
        <v>42</v>
      </c>
      <c r="F20" s="68"/>
      <c r="G20" s="69"/>
      <c r="H20" s="70"/>
      <c r="I20" s="71"/>
      <c r="J20" s="72"/>
      <c r="L20" s="147" t="s">
        <v>56</v>
      </c>
      <c r="M20" s="147"/>
      <c r="N20" s="147"/>
    </row>
    <row r="21" spans="2:14" ht="31.5" customHeight="1" x14ac:dyDescent="0.25">
      <c r="B21" s="53" t="s">
        <v>61</v>
      </c>
      <c r="C21" s="53"/>
      <c r="D21" s="6"/>
      <c r="E21" s="61" t="s">
        <v>43</v>
      </c>
      <c r="F21" s="62"/>
      <c r="G21" s="63"/>
      <c r="H21" s="64"/>
      <c r="I21" s="65"/>
      <c r="J21" s="66"/>
      <c r="L21" s="79" t="s">
        <v>64</v>
      </c>
      <c r="M21" s="103">
        <v>9</v>
      </c>
      <c r="N21" s="43"/>
    </row>
    <row r="22" spans="2:14" ht="31.5" customHeight="1" x14ac:dyDescent="0.25">
      <c r="B22" s="53" t="s">
        <v>62</v>
      </c>
      <c r="C22" s="53"/>
      <c r="D22" s="6"/>
      <c r="E22" s="17" t="s">
        <v>44</v>
      </c>
      <c r="F22" s="30"/>
      <c r="G22" s="31">
        <v>20</v>
      </c>
      <c r="H22" s="32">
        <v>0</v>
      </c>
      <c r="I22" s="33"/>
      <c r="J22" s="34"/>
      <c r="L22" s="80" t="s">
        <v>65</v>
      </c>
      <c r="M22" s="104">
        <v>10</v>
      </c>
      <c r="N22" s="44"/>
    </row>
    <row r="23" spans="2:14" ht="31.5" customHeight="1" x14ac:dyDescent="0.25">
      <c r="B23" s="16" t="s">
        <v>63</v>
      </c>
      <c r="C23" s="16"/>
      <c r="D23" s="6"/>
      <c r="E23" s="18" t="s">
        <v>45</v>
      </c>
      <c r="F23" s="45"/>
      <c r="G23" s="46"/>
      <c r="H23" s="47"/>
      <c r="I23" s="48"/>
      <c r="J23" s="49"/>
      <c r="M23" s="105"/>
      <c r="N23" s="50"/>
    </row>
    <row r="24" spans="2:14" x14ac:dyDescent="0.25">
      <c r="B24" s="6"/>
      <c r="C24" s="6"/>
      <c r="D24" s="6"/>
      <c r="M24" s="105"/>
      <c r="N24" s="50"/>
    </row>
    <row r="25" spans="2:14" x14ac:dyDescent="0.25">
      <c r="B25" s="6"/>
      <c r="C25" s="6"/>
      <c r="D25" s="6"/>
      <c r="M25" s="105"/>
      <c r="N25" s="50"/>
    </row>
    <row r="26" spans="2:14" x14ac:dyDescent="0.25">
      <c r="B26" s="6"/>
      <c r="C26" s="6"/>
      <c r="D26" s="6"/>
      <c r="M26" s="105"/>
      <c r="N26" s="50"/>
    </row>
    <row r="27" spans="2:14" x14ac:dyDescent="0.25">
      <c r="B27" s="6"/>
      <c r="C27" s="6"/>
      <c r="D27" s="6"/>
      <c r="M27" s="105"/>
      <c r="N27" s="50"/>
    </row>
  </sheetData>
  <mergeCells count="4">
    <mergeCell ref="L14:N14"/>
    <mergeCell ref="L17:N17"/>
    <mergeCell ref="B18:C18"/>
    <mergeCell ref="L20:N20"/>
  </mergeCells>
  <pageMargins left="0.7" right="0.7" top="0.75" bottom="0.75" header="0.3" footer="0.3"/>
  <pageSetup paperSize="9" scale="6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N27"/>
  <sheetViews>
    <sheetView zoomScale="80" zoomScaleNormal="80" workbookViewId="0">
      <selection activeCell="C8" sqref="C8"/>
    </sheetView>
  </sheetViews>
  <sheetFormatPr defaultColWidth="9" defaultRowHeight="18" x14ac:dyDescent="0.25"/>
  <cols>
    <col min="1" max="1" width="4" style="6" customWidth="1"/>
    <col min="2" max="2" width="23.85546875" style="19" customWidth="1"/>
    <col min="3" max="3" width="19" style="19" customWidth="1"/>
    <col min="4" max="4" width="4.42578125" style="20" customWidth="1"/>
    <col min="5" max="5" width="17.42578125" style="3" bestFit="1" customWidth="1"/>
    <col min="6" max="6" width="10.85546875" style="21" customWidth="1"/>
    <col min="7" max="7" width="9" style="22"/>
    <col min="8" max="8" width="9" style="23"/>
    <col min="9" max="9" width="9" style="24"/>
    <col min="10" max="10" width="11.42578125" style="25" customWidth="1"/>
    <col min="11" max="11" width="4.28515625" style="6" customWidth="1"/>
    <col min="12" max="12" width="14.85546875" style="6" customWidth="1"/>
    <col min="13" max="13" width="24.85546875" style="94" customWidth="1"/>
    <col min="14" max="14" width="12.140625" style="26" customWidth="1"/>
    <col min="15" max="15" width="5.85546875" style="6" customWidth="1"/>
    <col min="16" max="16" width="14" style="6" bestFit="1" customWidth="1"/>
    <col min="17" max="17" width="21" style="6" customWidth="1"/>
    <col min="18" max="16384" width="9" style="6"/>
  </cols>
  <sheetData>
    <row r="1" spans="2:14" ht="26.25" customHeight="1" x14ac:dyDescent="0.25"/>
    <row r="2" spans="2:14" ht="27.75" customHeight="1" thickBot="1" x14ac:dyDescent="0.3">
      <c r="B2" s="2" t="s">
        <v>81</v>
      </c>
    </row>
    <row r="3" spans="2:14" ht="48" customHeight="1" thickBot="1" x14ac:dyDescent="0.3">
      <c r="B3" s="1" t="s">
        <v>1</v>
      </c>
      <c r="C3" s="111">
        <f>C4+C5+C6+C8</f>
        <v>27311000</v>
      </c>
      <c r="D3" s="27"/>
      <c r="E3" s="84" t="s">
        <v>17</v>
      </c>
      <c r="F3" s="85" t="s">
        <v>12</v>
      </c>
      <c r="G3" s="86" t="s">
        <v>10</v>
      </c>
      <c r="H3" s="87" t="s">
        <v>11</v>
      </c>
      <c r="I3" s="88" t="s">
        <v>57</v>
      </c>
      <c r="J3" s="89" t="s">
        <v>13</v>
      </c>
      <c r="L3" s="4" t="s">
        <v>16</v>
      </c>
      <c r="M3" s="95" t="s">
        <v>25</v>
      </c>
      <c r="N3" s="5" t="s">
        <v>6</v>
      </c>
    </row>
    <row r="4" spans="2:14" ht="31.5" customHeight="1" thickBot="1" x14ac:dyDescent="0.3">
      <c r="B4" s="82" t="s">
        <v>23</v>
      </c>
      <c r="C4" s="100">
        <v>26966000</v>
      </c>
      <c r="E4" s="67" t="s">
        <v>27</v>
      </c>
      <c r="F4" s="68"/>
      <c r="G4" s="69"/>
      <c r="H4" s="70"/>
      <c r="I4" s="71"/>
      <c r="J4" s="72"/>
      <c r="L4" s="7" t="s">
        <v>15</v>
      </c>
      <c r="M4" s="96"/>
      <c r="N4" s="28"/>
    </row>
    <row r="5" spans="2:14" ht="31.5" customHeight="1" x14ac:dyDescent="0.25">
      <c r="B5" s="83" t="s">
        <v>24</v>
      </c>
      <c r="C5" s="112">
        <v>345000</v>
      </c>
      <c r="E5" s="61" t="s">
        <v>28</v>
      </c>
      <c r="F5" s="62">
        <v>510</v>
      </c>
      <c r="G5" s="63">
        <v>478</v>
      </c>
      <c r="H5" s="64">
        <v>32</v>
      </c>
      <c r="I5" s="65">
        <v>0</v>
      </c>
      <c r="J5" s="66"/>
      <c r="L5" s="8" t="s">
        <v>46</v>
      </c>
      <c r="M5" s="97"/>
      <c r="N5" s="35"/>
    </row>
    <row r="6" spans="2:14" ht="31.5" customHeight="1" thickBot="1" x14ac:dyDescent="0.3">
      <c r="B6" s="51" t="s">
        <v>20</v>
      </c>
      <c r="C6" s="113"/>
      <c r="E6" s="17" t="s">
        <v>14</v>
      </c>
      <c r="F6" s="30">
        <v>231</v>
      </c>
      <c r="G6" s="31">
        <v>220</v>
      </c>
      <c r="H6" s="32">
        <v>11</v>
      </c>
      <c r="I6" s="33">
        <v>0</v>
      </c>
      <c r="J6" s="34"/>
      <c r="L6" s="9" t="s">
        <v>47</v>
      </c>
      <c r="M6" s="97"/>
      <c r="N6" s="35"/>
    </row>
    <row r="7" spans="2:14" ht="31.5" customHeight="1" thickBot="1" x14ac:dyDescent="0.3">
      <c r="B7" s="90" t="s">
        <v>22</v>
      </c>
      <c r="C7" s="114">
        <f>'14'!C7+'15'!C6</f>
        <v>100000</v>
      </c>
      <c r="E7" s="17" t="s">
        <v>29</v>
      </c>
      <c r="F7" s="30"/>
      <c r="G7" s="31"/>
      <c r="H7" s="32"/>
      <c r="I7" s="33"/>
      <c r="J7" s="34"/>
      <c r="L7" s="10" t="s">
        <v>48</v>
      </c>
      <c r="M7" s="97"/>
      <c r="N7" s="35"/>
    </row>
    <row r="8" spans="2:14" ht="35.25" customHeight="1" thickBot="1" x14ac:dyDescent="0.3">
      <c r="B8" s="52" t="s">
        <v>21</v>
      </c>
      <c r="C8" s="115"/>
      <c r="E8" s="55" t="s">
        <v>30</v>
      </c>
      <c r="F8" s="56">
        <v>18</v>
      </c>
      <c r="G8" s="57">
        <v>18</v>
      </c>
      <c r="H8" s="58">
        <v>0</v>
      </c>
      <c r="I8" s="59">
        <v>0</v>
      </c>
      <c r="J8" s="60"/>
      <c r="L8" s="9" t="s">
        <v>50</v>
      </c>
      <c r="M8" s="97"/>
      <c r="N8" s="35"/>
    </row>
    <row r="9" spans="2:14" ht="31.5" customHeight="1" thickBot="1" x14ac:dyDescent="0.3">
      <c r="B9" s="90" t="s">
        <v>2</v>
      </c>
      <c r="C9" s="114">
        <f>'02'!C8+'15'!C8</f>
        <v>0</v>
      </c>
      <c r="E9" s="67" t="s">
        <v>31</v>
      </c>
      <c r="F9" s="68">
        <v>63</v>
      </c>
      <c r="G9" s="69">
        <v>31</v>
      </c>
      <c r="H9" s="70">
        <v>0</v>
      </c>
      <c r="I9" s="71">
        <v>23</v>
      </c>
      <c r="J9" s="72"/>
      <c r="L9" s="11" t="s">
        <v>49</v>
      </c>
      <c r="M9" s="98"/>
      <c r="N9" s="36"/>
    </row>
    <row r="10" spans="2:14" ht="31.5" customHeight="1" thickBot="1" x14ac:dyDescent="0.3">
      <c r="B10" s="77" t="s">
        <v>3</v>
      </c>
      <c r="C10" s="115">
        <v>540000000</v>
      </c>
      <c r="D10" s="37"/>
      <c r="E10" s="67" t="s">
        <v>32</v>
      </c>
      <c r="F10" s="68"/>
      <c r="G10" s="69"/>
      <c r="H10" s="70"/>
      <c r="I10" s="71"/>
      <c r="J10" s="72"/>
      <c r="L10" s="11" t="s">
        <v>51</v>
      </c>
      <c r="M10" s="98"/>
      <c r="N10" s="36"/>
    </row>
    <row r="11" spans="2:14" ht="31.5" customHeight="1" thickBot="1" x14ac:dyDescent="0.3">
      <c r="B11" s="91" t="s">
        <v>4</v>
      </c>
      <c r="C11" s="116">
        <f>C3+'14'!C11</f>
        <v>224438000</v>
      </c>
      <c r="D11" s="38"/>
      <c r="E11" s="61" t="s">
        <v>33</v>
      </c>
      <c r="F11" s="62">
        <v>13</v>
      </c>
      <c r="G11" s="63">
        <v>9</v>
      </c>
      <c r="H11" s="64">
        <v>0</v>
      </c>
      <c r="I11" s="65">
        <v>4</v>
      </c>
      <c r="J11" s="66"/>
      <c r="L11" s="11" t="s">
        <v>52</v>
      </c>
      <c r="M11" s="98"/>
      <c r="N11" s="36"/>
    </row>
    <row r="12" spans="2:14" ht="31.5" customHeight="1" thickBot="1" x14ac:dyDescent="0.3">
      <c r="B12" s="92" t="s">
        <v>5</v>
      </c>
      <c r="C12" s="78">
        <f>C11/C10</f>
        <v>0.4156259259259259</v>
      </c>
      <c r="E12" s="17" t="s">
        <v>34</v>
      </c>
      <c r="F12" s="30">
        <v>47</v>
      </c>
      <c r="G12" s="31">
        <v>27</v>
      </c>
      <c r="H12" s="32">
        <v>0</v>
      </c>
      <c r="I12" s="33">
        <v>20</v>
      </c>
      <c r="J12" s="34"/>
      <c r="L12" s="11" t="s">
        <v>53</v>
      </c>
      <c r="M12" s="98"/>
      <c r="N12" s="36"/>
    </row>
    <row r="13" spans="2:14" ht="31.5" customHeight="1" x14ac:dyDescent="0.25">
      <c r="B13" s="13" t="s">
        <v>6</v>
      </c>
      <c r="C13" s="28">
        <v>370</v>
      </c>
      <c r="E13" s="17" t="s">
        <v>35</v>
      </c>
      <c r="F13" s="30">
        <v>98</v>
      </c>
      <c r="G13" s="31">
        <v>51</v>
      </c>
      <c r="H13" s="32">
        <v>0</v>
      </c>
      <c r="I13" s="33">
        <v>7</v>
      </c>
      <c r="J13" s="34"/>
      <c r="L13" s="12" t="s">
        <v>54</v>
      </c>
      <c r="M13" s="99"/>
      <c r="N13" s="39"/>
    </row>
    <row r="14" spans="2:14" ht="31.5" customHeight="1" x14ac:dyDescent="0.25">
      <c r="B14" s="29" t="s">
        <v>7</v>
      </c>
      <c r="C14" s="81">
        <v>73814</v>
      </c>
      <c r="E14" s="17" t="s">
        <v>36</v>
      </c>
      <c r="F14" s="30"/>
      <c r="G14" s="31"/>
      <c r="H14" s="32"/>
      <c r="I14" s="33"/>
      <c r="J14" s="34"/>
      <c r="L14" s="143" t="s">
        <v>26</v>
      </c>
      <c r="M14" s="144"/>
      <c r="N14" s="145"/>
    </row>
    <row r="15" spans="2:14" ht="31.5" customHeight="1" thickBot="1" x14ac:dyDescent="0.3">
      <c r="B15" s="29" t="s">
        <v>8</v>
      </c>
      <c r="C15" s="135">
        <v>1.7899999999999999E-2</v>
      </c>
      <c r="E15" s="55" t="s">
        <v>37</v>
      </c>
      <c r="F15" s="56"/>
      <c r="G15" s="57"/>
      <c r="H15" s="58"/>
      <c r="I15" s="59"/>
      <c r="J15" s="60"/>
      <c r="L15" s="13" t="s">
        <v>18</v>
      </c>
      <c r="M15" s="100">
        <v>10</v>
      </c>
      <c r="N15" s="28"/>
    </row>
    <row r="16" spans="2:14" ht="31.5" customHeight="1" thickBot="1" x14ac:dyDescent="0.3">
      <c r="B16" s="14" t="s">
        <v>9</v>
      </c>
      <c r="C16" s="139">
        <v>0</v>
      </c>
      <c r="E16" s="67" t="s">
        <v>38</v>
      </c>
      <c r="F16" s="73">
        <v>24</v>
      </c>
      <c r="G16" s="74">
        <v>11</v>
      </c>
      <c r="H16" s="73">
        <v>0</v>
      </c>
      <c r="I16" s="73">
        <v>13</v>
      </c>
      <c r="J16" s="75"/>
      <c r="L16" s="14" t="s">
        <v>19</v>
      </c>
      <c r="M16" s="101">
        <v>2</v>
      </c>
      <c r="N16" s="39"/>
    </row>
    <row r="17" spans="2:14" ht="31.5" customHeight="1" thickBot="1" x14ac:dyDescent="0.3">
      <c r="B17" s="6"/>
      <c r="C17" s="6"/>
      <c r="D17" s="6"/>
      <c r="E17" s="67" t="s">
        <v>39</v>
      </c>
      <c r="F17" s="68"/>
      <c r="G17" s="69"/>
      <c r="H17" s="70"/>
      <c r="I17" s="71"/>
      <c r="J17" s="72"/>
      <c r="L17" s="143" t="s">
        <v>55</v>
      </c>
      <c r="M17" s="144"/>
      <c r="N17" s="145"/>
    </row>
    <row r="18" spans="2:14" ht="33.75" customHeight="1" x14ac:dyDescent="0.25">
      <c r="B18" s="146" t="s">
        <v>58</v>
      </c>
      <c r="C18" s="146"/>
      <c r="D18" s="6"/>
      <c r="E18" s="76" t="s">
        <v>40</v>
      </c>
      <c r="F18" s="62"/>
      <c r="G18" s="63">
        <v>107</v>
      </c>
      <c r="H18" s="64">
        <v>0</v>
      </c>
      <c r="I18" s="65"/>
      <c r="J18" s="66"/>
      <c r="L18" s="15" t="s">
        <v>18</v>
      </c>
      <c r="M18" s="102">
        <v>19</v>
      </c>
      <c r="N18" s="42"/>
    </row>
    <row r="19" spans="2:14" ht="31.5" customHeight="1" thickBot="1" x14ac:dyDescent="0.3">
      <c r="B19" s="54" t="s">
        <v>59</v>
      </c>
      <c r="C19" s="54"/>
      <c r="D19" s="6"/>
      <c r="E19" s="55" t="s">
        <v>41</v>
      </c>
      <c r="F19" s="56"/>
      <c r="G19" s="57">
        <v>13</v>
      </c>
      <c r="H19" s="58">
        <v>0</v>
      </c>
      <c r="I19" s="59"/>
      <c r="J19" s="60"/>
      <c r="L19" s="14" t="s">
        <v>19</v>
      </c>
      <c r="M19" s="101">
        <v>18</v>
      </c>
      <c r="N19" s="39"/>
    </row>
    <row r="20" spans="2:14" ht="31.5" customHeight="1" thickBot="1" x14ac:dyDescent="0.3">
      <c r="B20" s="53" t="s">
        <v>60</v>
      </c>
      <c r="C20" s="53"/>
      <c r="D20" s="6"/>
      <c r="E20" s="67" t="s">
        <v>42</v>
      </c>
      <c r="F20" s="68"/>
      <c r="G20" s="69"/>
      <c r="H20" s="70"/>
      <c r="I20" s="71"/>
      <c r="J20" s="72"/>
      <c r="L20" s="147" t="s">
        <v>56</v>
      </c>
      <c r="M20" s="147"/>
      <c r="N20" s="147"/>
    </row>
    <row r="21" spans="2:14" ht="31.5" customHeight="1" x14ac:dyDescent="0.25">
      <c r="B21" s="53" t="s">
        <v>61</v>
      </c>
      <c r="C21" s="53"/>
      <c r="D21" s="6"/>
      <c r="E21" s="61" t="s">
        <v>43</v>
      </c>
      <c r="F21" s="62"/>
      <c r="G21" s="63"/>
      <c r="H21" s="64"/>
      <c r="I21" s="65"/>
      <c r="J21" s="66"/>
      <c r="L21" s="79" t="s">
        <v>64</v>
      </c>
      <c r="M21" s="103">
        <v>10</v>
      </c>
      <c r="N21" s="43"/>
    </row>
    <row r="22" spans="2:14" ht="31.5" customHeight="1" x14ac:dyDescent="0.25">
      <c r="B22" s="53" t="s">
        <v>62</v>
      </c>
      <c r="C22" s="53"/>
      <c r="D22" s="6"/>
      <c r="E22" s="17" t="s">
        <v>44</v>
      </c>
      <c r="F22" s="30"/>
      <c r="G22" s="31">
        <v>4</v>
      </c>
      <c r="H22" s="32">
        <v>0</v>
      </c>
      <c r="I22" s="33"/>
      <c r="J22" s="34"/>
      <c r="L22" s="80" t="s">
        <v>65</v>
      </c>
      <c r="M22" s="104">
        <v>8</v>
      </c>
      <c r="N22" s="44"/>
    </row>
    <row r="23" spans="2:14" ht="31.5" customHeight="1" x14ac:dyDescent="0.25">
      <c r="B23" s="16" t="s">
        <v>63</v>
      </c>
      <c r="C23" s="16"/>
      <c r="D23" s="6"/>
      <c r="E23" s="18" t="s">
        <v>45</v>
      </c>
      <c r="F23" s="45"/>
      <c r="G23" s="46"/>
      <c r="H23" s="47"/>
      <c r="I23" s="48"/>
      <c r="J23" s="49"/>
      <c r="M23" s="105"/>
      <c r="N23" s="50"/>
    </row>
    <row r="24" spans="2:14" x14ac:dyDescent="0.25">
      <c r="B24" s="6"/>
      <c r="C24" s="6"/>
      <c r="D24" s="6"/>
      <c r="M24" s="105"/>
      <c r="N24" s="50"/>
    </row>
    <row r="25" spans="2:14" x14ac:dyDescent="0.25">
      <c r="B25" s="6"/>
      <c r="C25" s="6"/>
      <c r="D25" s="6"/>
      <c r="M25" s="105"/>
      <c r="N25" s="50"/>
    </row>
    <row r="26" spans="2:14" x14ac:dyDescent="0.25">
      <c r="B26" s="6"/>
      <c r="C26" s="6"/>
      <c r="D26" s="6"/>
      <c r="M26" s="105"/>
      <c r="N26" s="50"/>
    </row>
    <row r="27" spans="2:14" x14ac:dyDescent="0.25">
      <c r="B27" s="6"/>
      <c r="C27" s="6"/>
      <c r="D27" s="6"/>
      <c r="M27" s="105"/>
      <c r="N27" s="50"/>
    </row>
  </sheetData>
  <mergeCells count="4">
    <mergeCell ref="L14:N14"/>
    <mergeCell ref="L17:N17"/>
    <mergeCell ref="B18:C18"/>
    <mergeCell ref="L20:N20"/>
  </mergeCells>
  <pageMargins left="0.7" right="0.7" top="0.75" bottom="0.75" header="0.3" footer="0.3"/>
  <pageSetup paperSize="9" scale="6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N27"/>
  <sheetViews>
    <sheetView zoomScale="80" zoomScaleNormal="80" workbookViewId="0">
      <selection activeCell="M23" sqref="M23"/>
    </sheetView>
  </sheetViews>
  <sheetFormatPr defaultColWidth="9" defaultRowHeight="18" x14ac:dyDescent="0.25"/>
  <cols>
    <col min="1" max="1" width="4" style="6" customWidth="1"/>
    <col min="2" max="2" width="23.85546875" style="19" customWidth="1"/>
    <col min="3" max="3" width="19" style="19" customWidth="1"/>
    <col min="4" max="4" width="4.42578125" style="20" customWidth="1"/>
    <col min="5" max="5" width="17.42578125" style="3" bestFit="1" customWidth="1"/>
    <col min="6" max="6" width="10.85546875" style="21" customWidth="1"/>
    <col min="7" max="7" width="9" style="22"/>
    <col min="8" max="8" width="9" style="23"/>
    <col min="9" max="9" width="9" style="24"/>
    <col min="10" max="10" width="11.42578125" style="25" customWidth="1"/>
    <col min="11" max="11" width="4.28515625" style="6" customWidth="1"/>
    <col min="12" max="12" width="14.85546875" style="6" customWidth="1"/>
    <col min="13" max="13" width="24.85546875" style="94" customWidth="1"/>
    <col min="14" max="14" width="12.140625" style="26" customWidth="1"/>
    <col min="15" max="15" width="5.85546875" style="6" customWidth="1"/>
    <col min="16" max="16" width="14" style="6" bestFit="1" customWidth="1"/>
    <col min="17" max="17" width="21" style="6" customWidth="1"/>
    <col min="18" max="16384" width="9" style="6"/>
  </cols>
  <sheetData>
    <row r="1" spans="2:14" ht="26.25" customHeight="1" x14ac:dyDescent="0.25"/>
    <row r="2" spans="2:14" ht="27.75" customHeight="1" thickBot="1" x14ac:dyDescent="0.3">
      <c r="B2" s="2" t="s">
        <v>82</v>
      </c>
    </row>
    <row r="3" spans="2:14" ht="48" customHeight="1" thickBot="1" x14ac:dyDescent="0.3">
      <c r="B3" s="1" t="s">
        <v>1</v>
      </c>
      <c r="C3" s="111">
        <f>C4+C5+C6+C8</f>
        <v>10274000</v>
      </c>
      <c r="D3" s="27"/>
      <c r="E3" s="84" t="s">
        <v>17</v>
      </c>
      <c r="F3" s="85" t="s">
        <v>12</v>
      </c>
      <c r="G3" s="86" t="s">
        <v>10</v>
      </c>
      <c r="H3" s="87" t="s">
        <v>11</v>
      </c>
      <c r="I3" s="88" t="s">
        <v>57</v>
      </c>
      <c r="J3" s="89" t="s">
        <v>13</v>
      </c>
      <c r="L3" s="4" t="s">
        <v>16</v>
      </c>
      <c r="M3" s="95" t="s">
        <v>25</v>
      </c>
      <c r="N3" s="5" t="s">
        <v>6</v>
      </c>
    </row>
    <row r="4" spans="2:14" ht="31.5" customHeight="1" thickBot="1" x14ac:dyDescent="0.3">
      <c r="B4" s="82" t="s">
        <v>23</v>
      </c>
      <c r="C4" s="100">
        <v>9933000</v>
      </c>
      <c r="E4" s="67" t="s">
        <v>27</v>
      </c>
      <c r="F4" s="68"/>
      <c r="G4" s="69"/>
      <c r="H4" s="70"/>
      <c r="I4" s="71"/>
      <c r="J4" s="72"/>
      <c r="L4" s="7" t="s">
        <v>15</v>
      </c>
      <c r="M4" s="96"/>
      <c r="N4" s="28"/>
    </row>
    <row r="5" spans="2:14" ht="31.5" customHeight="1" x14ac:dyDescent="0.25">
      <c r="B5" s="83" t="s">
        <v>24</v>
      </c>
      <c r="C5" s="112">
        <v>341000</v>
      </c>
      <c r="E5" s="61" t="s">
        <v>28</v>
      </c>
      <c r="F5" s="62">
        <v>191</v>
      </c>
      <c r="G5" s="63">
        <v>150</v>
      </c>
      <c r="H5" s="64">
        <v>41</v>
      </c>
      <c r="I5" s="65">
        <v>0</v>
      </c>
      <c r="J5" s="66"/>
      <c r="L5" s="8" t="s">
        <v>46</v>
      </c>
      <c r="M5" s="97"/>
      <c r="N5" s="35"/>
    </row>
    <row r="6" spans="2:14" ht="31.5" customHeight="1" thickBot="1" x14ac:dyDescent="0.3">
      <c r="B6" s="51" t="s">
        <v>20</v>
      </c>
      <c r="C6" s="113"/>
      <c r="E6" s="17" t="s">
        <v>14</v>
      </c>
      <c r="F6" s="30">
        <v>76</v>
      </c>
      <c r="G6" s="31">
        <v>71</v>
      </c>
      <c r="H6" s="32">
        <v>5</v>
      </c>
      <c r="I6" s="33">
        <v>0</v>
      </c>
      <c r="J6" s="34"/>
      <c r="L6" s="9" t="s">
        <v>47</v>
      </c>
      <c r="M6" s="97"/>
      <c r="N6" s="35"/>
    </row>
    <row r="7" spans="2:14" ht="31.5" customHeight="1" thickBot="1" x14ac:dyDescent="0.3">
      <c r="B7" s="90" t="s">
        <v>22</v>
      </c>
      <c r="C7" s="114">
        <f>'15'!C7+'16'!C6</f>
        <v>100000</v>
      </c>
      <c r="E7" s="17" t="s">
        <v>29</v>
      </c>
      <c r="F7" s="30"/>
      <c r="G7" s="31"/>
      <c r="H7" s="32"/>
      <c r="I7" s="33"/>
      <c r="J7" s="34"/>
      <c r="L7" s="10" t="s">
        <v>48</v>
      </c>
      <c r="M7" s="97"/>
      <c r="N7" s="35"/>
    </row>
    <row r="8" spans="2:14" ht="35.25" customHeight="1" thickBot="1" x14ac:dyDescent="0.3">
      <c r="B8" s="52" t="s">
        <v>21</v>
      </c>
      <c r="C8" s="115"/>
      <c r="E8" s="55" t="s">
        <v>30</v>
      </c>
      <c r="F8" s="56">
        <v>11</v>
      </c>
      <c r="G8" s="57">
        <v>11</v>
      </c>
      <c r="H8" s="58">
        <v>0</v>
      </c>
      <c r="I8" s="59">
        <v>0</v>
      </c>
      <c r="J8" s="60"/>
      <c r="L8" s="9" t="s">
        <v>50</v>
      </c>
      <c r="M8" s="97"/>
      <c r="N8" s="35"/>
    </row>
    <row r="9" spans="2:14" ht="31.5" customHeight="1" thickBot="1" x14ac:dyDescent="0.3">
      <c r="B9" s="90" t="s">
        <v>2</v>
      </c>
      <c r="C9" s="114">
        <f>'15'!C9+'16'!C8</f>
        <v>0</v>
      </c>
      <c r="E9" s="67" t="s">
        <v>31</v>
      </c>
      <c r="F9" s="68">
        <v>30</v>
      </c>
      <c r="G9" s="69">
        <v>17</v>
      </c>
      <c r="H9" s="70">
        <v>0</v>
      </c>
      <c r="I9" s="71">
        <v>13</v>
      </c>
      <c r="J9" s="72"/>
      <c r="L9" s="11" t="s">
        <v>49</v>
      </c>
      <c r="M9" s="98"/>
      <c r="N9" s="36"/>
    </row>
    <row r="10" spans="2:14" ht="31.5" customHeight="1" thickBot="1" x14ac:dyDescent="0.3">
      <c r="B10" s="77" t="s">
        <v>3</v>
      </c>
      <c r="C10" s="115">
        <v>540000000</v>
      </c>
      <c r="D10" s="37"/>
      <c r="E10" s="67" t="s">
        <v>32</v>
      </c>
      <c r="F10" s="68"/>
      <c r="G10" s="69"/>
      <c r="H10" s="70"/>
      <c r="I10" s="71"/>
      <c r="J10" s="72"/>
      <c r="L10" s="11" t="s">
        <v>51</v>
      </c>
      <c r="M10" s="98"/>
      <c r="N10" s="36"/>
    </row>
    <row r="11" spans="2:14" ht="31.5" customHeight="1" thickBot="1" x14ac:dyDescent="0.3">
      <c r="B11" s="91" t="s">
        <v>4</v>
      </c>
      <c r="C11" s="116">
        <f>C3+'15'!C11</f>
        <v>234712000</v>
      </c>
      <c r="D11" s="38"/>
      <c r="E11" s="61" t="s">
        <v>33</v>
      </c>
      <c r="F11" s="62">
        <v>13</v>
      </c>
      <c r="G11" s="63">
        <v>4</v>
      </c>
      <c r="H11" s="64">
        <v>0</v>
      </c>
      <c r="I11" s="65">
        <v>8</v>
      </c>
      <c r="J11" s="66"/>
      <c r="L11" s="11" t="s">
        <v>52</v>
      </c>
      <c r="M11" s="98"/>
      <c r="N11" s="36"/>
    </row>
    <row r="12" spans="2:14" ht="31.5" customHeight="1" thickBot="1" x14ac:dyDescent="0.3">
      <c r="B12" s="92" t="s">
        <v>5</v>
      </c>
      <c r="C12" s="78">
        <f>C11/C10</f>
        <v>0.43465185185185184</v>
      </c>
      <c r="E12" s="17" t="s">
        <v>34</v>
      </c>
      <c r="F12" s="30">
        <v>39</v>
      </c>
      <c r="G12" s="31">
        <v>13</v>
      </c>
      <c r="H12" s="32">
        <v>0</v>
      </c>
      <c r="I12" s="33">
        <v>26</v>
      </c>
      <c r="J12" s="34"/>
      <c r="L12" s="11" t="s">
        <v>53</v>
      </c>
      <c r="M12" s="98"/>
      <c r="N12" s="36"/>
    </row>
    <row r="13" spans="2:14" ht="31.5" customHeight="1" x14ac:dyDescent="0.25">
      <c r="B13" s="13" t="s">
        <v>6</v>
      </c>
      <c r="C13" s="28">
        <v>148</v>
      </c>
      <c r="E13" s="17" t="s">
        <v>35</v>
      </c>
      <c r="F13" s="30">
        <v>161</v>
      </c>
      <c r="G13" s="31">
        <v>24</v>
      </c>
      <c r="H13" s="32">
        <v>0</v>
      </c>
      <c r="I13" s="33">
        <v>99</v>
      </c>
      <c r="J13" s="34"/>
      <c r="L13" s="12" t="s">
        <v>54</v>
      </c>
      <c r="M13" s="99"/>
      <c r="N13" s="39"/>
    </row>
    <row r="14" spans="2:14" ht="31.5" customHeight="1" x14ac:dyDescent="0.25">
      <c r="B14" s="29" t="s">
        <v>7</v>
      </c>
      <c r="C14" s="81">
        <v>69419</v>
      </c>
      <c r="E14" s="17" t="s">
        <v>36</v>
      </c>
      <c r="F14" s="30"/>
      <c r="G14" s="31"/>
      <c r="H14" s="32"/>
      <c r="I14" s="33"/>
      <c r="J14" s="34"/>
      <c r="L14" s="143" t="s">
        <v>26</v>
      </c>
      <c r="M14" s="144"/>
      <c r="N14" s="145"/>
    </row>
    <row r="15" spans="2:14" ht="31.5" customHeight="1" thickBot="1" x14ac:dyDescent="0.3">
      <c r="B15" s="29" t="s">
        <v>8</v>
      </c>
      <c r="C15" s="135">
        <v>1.9300000000000001E-2</v>
      </c>
      <c r="E15" s="55" t="s">
        <v>37</v>
      </c>
      <c r="F15" s="56"/>
      <c r="G15" s="57"/>
      <c r="H15" s="58"/>
      <c r="I15" s="59"/>
      <c r="J15" s="60"/>
      <c r="L15" s="13" t="s">
        <v>18</v>
      </c>
      <c r="M15" s="100">
        <v>6</v>
      </c>
      <c r="N15" s="28"/>
    </row>
    <row r="16" spans="2:14" ht="31.5" customHeight="1" thickBot="1" x14ac:dyDescent="0.3">
      <c r="B16" s="14" t="s">
        <v>9</v>
      </c>
      <c r="C16" s="139">
        <v>0</v>
      </c>
      <c r="E16" s="67" t="s">
        <v>38</v>
      </c>
      <c r="F16" s="73">
        <v>13</v>
      </c>
      <c r="G16" s="74">
        <v>3</v>
      </c>
      <c r="H16" s="73">
        <v>0</v>
      </c>
      <c r="I16" s="73">
        <v>10</v>
      </c>
      <c r="J16" s="75"/>
      <c r="L16" s="14" t="s">
        <v>19</v>
      </c>
      <c r="M16" s="101">
        <v>4</v>
      </c>
      <c r="N16" s="39"/>
    </row>
    <row r="17" spans="2:14" ht="31.5" customHeight="1" thickBot="1" x14ac:dyDescent="0.3">
      <c r="B17" s="6"/>
      <c r="C17" s="6"/>
      <c r="D17" s="6"/>
      <c r="E17" s="67" t="s">
        <v>39</v>
      </c>
      <c r="F17" s="68"/>
      <c r="G17" s="69"/>
      <c r="H17" s="70"/>
      <c r="I17" s="71"/>
      <c r="J17" s="72"/>
      <c r="L17" s="143" t="s">
        <v>55</v>
      </c>
      <c r="M17" s="144"/>
      <c r="N17" s="145"/>
    </row>
    <row r="18" spans="2:14" ht="33.75" customHeight="1" x14ac:dyDescent="0.25">
      <c r="B18" s="146" t="s">
        <v>58</v>
      </c>
      <c r="C18" s="146"/>
      <c r="D18" s="6"/>
      <c r="E18" s="76" t="s">
        <v>40</v>
      </c>
      <c r="F18" s="62"/>
      <c r="G18" s="63">
        <v>28</v>
      </c>
      <c r="H18" s="64">
        <v>0</v>
      </c>
      <c r="I18" s="65"/>
      <c r="J18" s="66"/>
      <c r="L18" s="15" t="s">
        <v>18</v>
      </c>
      <c r="M18" s="102">
        <v>3</v>
      </c>
      <c r="N18" s="42"/>
    </row>
    <row r="19" spans="2:14" ht="31.5" customHeight="1" thickBot="1" x14ac:dyDescent="0.3">
      <c r="B19" s="54" t="s">
        <v>59</v>
      </c>
      <c r="C19" s="54"/>
      <c r="D19" s="6"/>
      <c r="E19" s="55" t="s">
        <v>41</v>
      </c>
      <c r="F19" s="56"/>
      <c r="G19" s="57">
        <v>1</v>
      </c>
      <c r="H19" s="58">
        <v>0</v>
      </c>
      <c r="I19" s="59"/>
      <c r="J19" s="60"/>
      <c r="L19" s="14" t="s">
        <v>19</v>
      </c>
      <c r="M19" s="101">
        <v>7</v>
      </c>
      <c r="N19" s="39"/>
    </row>
    <row r="20" spans="2:14" ht="31.5" customHeight="1" thickBot="1" x14ac:dyDescent="0.3">
      <c r="B20" s="53" t="s">
        <v>60</v>
      </c>
      <c r="C20" s="53"/>
      <c r="D20" s="6"/>
      <c r="E20" s="67" t="s">
        <v>42</v>
      </c>
      <c r="F20" s="68"/>
      <c r="G20" s="69"/>
      <c r="H20" s="70"/>
      <c r="I20" s="71"/>
      <c r="J20" s="72"/>
      <c r="L20" s="147" t="s">
        <v>56</v>
      </c>
      <c r="M20" s="147"/>
      <c r="N20" s="147"/>
    </row>
    <row r="21" spans="2:14" ht="31.5" customHeight="1" x14ac:dyDescent="0.25">
      <c r="B21" s="53" t="s">
        <v>61</v>
      </c>
      <c r="C21" s="53"/>
      <c r="D21" s="6"/>
      <c r="E21" s="61" t="s">
        <v>43</v>
      </c>
      <c r="F21" s="62"/>
      <c r="G21" s="63"/>
      <c r="H21" s="64"/>
      <c r="I21" s="65"/>
      <c r="J21" s="66"/>
      <c r="L21" s="79" t="s">
        <v>64</v>
      </c>
      <c r="M21" s="103">
        <v>4</v>
      </c>
      <c r="N21" s="43"/>
    </row>
    <row r="22" spans="2:14" ht="31.5" customHeight="1" x14ac:dyDescent="0.25">
      <c r="B22" s="53" t="s">
        <v>62</v>
      </c>
      <c r="C22" s="53"/>
      <c r="D22" s="6"/>
      <c r="E22" s="17" t="s">
        <v>44</v>
      </c>
      <c r="F22" s="30"/>
      <c r="G22" s="31">
        <v>13</v>
      </c>
      <c r="H22" s="32">
        <v>0</v>
      </c>
      <c r="I22" s="33"/>
      <c r="J22" s="34"/>
      <c r="L22" s="80" t="s">
        <v>65</v>
      </c>
      <c r="M22" s="104">
        <v>4</v>
      </c>
      <c r="N22" s="44"/>
    </row>
    <row r="23" spans="2:14" ht="31.5" customHeight="1" x14ac:dyDescent="0.25">
      <c r="B23" s="16" t="s">
        <v>63</v>
      </c>
      <c r="C23" s="16"/>
      <c r="D23" s="6"/>
      <c r="E23" s="18" t="s">
        <v>45</v>
      </c>
      <c r="F23" s="45"/>
      <c r="G23" s="46"/>
      <c r="H23" s="47"/>
      <c r="I23" s="48"/>
      <c r="J23" s="49"/>
      <c r="M23" s="105"/>
      <c r="N23" s="50"/>
    </row>
    <row r="24" spans="2:14" x14ac:dyDescent="0.25">
      <c r="B24" s="6"/>
      <c r="C24" s="6"/>
      <c r="D24" s="6"/>
      <c r="M24" s="105"/>
      <c r="N24" s="50"/>
    </row>
    <row r="25" spans="2:14" x14ac:dyDescent="0.25">
      <c r="B25" s="6"/>
      <c r="C25" s="6"/>
      <c r="D25" s="6"/>
      <c r="M25" s="105"/>
      <c r="N25" s="50"/>
    </row>
    <row r="26" spans="2:14" x14ac:dyDescent="0.25">
      <c r="B26" s="6"/>
      <c r="C26" s="6"/>
      <c r="D26" s="6"/>
      <c r="M26" s="105"/>
      <c r="N26" s="50"/>
    </row>
    <row r="27" spans="2:14" x14ac:dyDescent="0.25">
      <c r="B27" s="6"/>
      <c r="C27" s="6"/>
      <c r="D27" s="6"/>
      <c r="M27" s="105"/>
      <c r="N27" s="50"/>
    </row>
  </sheetData>
  <mergeCells count="4">
    <mergeCell ref="L14:N14"/>
    <mergeCell ref="L17:N17"/>
    <mergeCell ref="B18:C18"/>
    <mergeCell ref="L20:N20"/>
  </mergeCells>
  <pageMargins left="0.7" right="0.7" top="0.75" bottom="0.75" header="0.3" footer="0.3"/>
  <pageSetup paperSize="9" scale="6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N27"/>
  <sheetViews>
    <sheetView zoomScale="80" zoomScaleNormal="80" workbookViewId="0">
      <selection activeCell="M23" sqref="M23"/>
    </sheetView>
  </sheetViews>
  <sheetFormatPr defaultColWidth="9" defaultRowHeight="18" x14ac:dyDescent="0.25"/>
  <cols>
    <col min="1" max="1" width="4" style="6" customWidth="1"/>
    <col min="2" max="2" width="23.85546875" style="19" customWidth="1"/>
    <col min="3" max="3" width="19" style="19" customWidth="1"/>
    <col min="4" max="4" width="4.42578125" style="20" customWidth="1"/>
    <col min="5" max="5" width="17.42578125" style="3" bestFit="1" customWidth="1"/>
    <col min="6" max="6" width="10.85546875" style="21" customWidth="1"/>
    <col min="7" max="7" width="9" style="22"/>
    <col min="8" max="8" width="9" style="23"/>
    <col min="9" max="9" width="9" style="24"/>
    <col min="10" max="10" width="11.42578125" style="25" customWidth="1"/>
    <col min="11" max="11" width="4.28515625" style="6" customWidth="1"/>
    <col min="12" max="12" width="14.85546875" style="6" customWidth="1"/>
    <col min="13" max="13" width="24.85546875" style="94" customWidth="1"/>
    <col min="14" max="14" width="12.140625" style="26" customWidth="1"/>
    <col min="15" max="15" width="5.85546875" style="6" customWidth="1"/>
    <col min="16" max="16" width="14" style="6" bestFit="1" customWidth="1"/>
    <col min="17" max="17" width="21" style="6" customWidth="1"/>
    <col min="18" max="16384" width="9" style="6"/>
  </cols>
  <sheetData>
    <row r="1" spans="2:14" ht="26.25" customHeight="1" x14ac:dyDescent="0.25"/>
    <row r="2" spans="2:14" ht="27.75" customHeight="1" thickBot="1" x14ac:dyDescent="0.3">
      <c r="B2" s="2" t="s">
        <v>83</v>
      </c>
    </row>
    <row r="3" spans="2:14" ht="48" customHeight="1" thickBot="1" x14ac:dyDescent="0.3">
      <c r="B3" s="1" t="s">
        <v>1</v>
      </c>
      <c r="C3" s="111">
        <f>C4+C5+C6+C8</f>
        <v>9935000</v>
      </c>
      <c r="D3" s="27"/>
      <c r="E3" s="84" t="s">
        <v>17</v>
      </c>
      <c r="F3" s="85" t="s">
        <v>12</v>
      </c>
      <c r="G3" s="86" t="s">
        <v>10</v>
      </c>
      <c r="H3" s="87" t="s">
        <v>11</v>
      </c>
      <c r="I3" s="88" t="s">
        <v>57</v>
      </c>
      <c r="J3" s="89" t="s">
        <v>13</v>
      </c>
      <c r="L3" s="4" t="s">
        <v>16</v>
      </c>
      <c r="M3" s="95" t="s">
        <v>25</v>
      </c>
      <c r="N3" s="5" t="s">
        <v>6</v>
      </c>
    </row>
    <row r="4" spans="2:14" ht="31.5" customHeight="1" thickBot="1" x14ac:dyDescent="0.3">
      <c r="B4" s="82" t="s">
        <v>23</v>
      </c>
      <c r="C4" s="100">
        <v>9935000</v>
      </c>
      <c r="E4" s="67" t="s">
        <v>27</v>
      </c>
      <c r="F4" s="68"/>
      <c r="G4" s="69"/>
      <c r="H4" s="70"/>
      <c r="I4" s="71"/>
      <c r="J4" s="72"/>
      <c r="L4" s="7" t="s">
        <v>15</v>
      </c>
      <c r="M4" s="96"/>
      <c r="N4" s="28"/>
    </row>
    <row r="5" spans="2:14" ht="31.5" customHeight="1" x14ac:dyDescent="0.25">
      <c r="B5" s="83" t="s">
        <v>24</v>
      </c>
      <c r="C5" s="112"/>
      <c r="E5" s="61" t="s">
        <v>28</v>
      </c>
      <c r="F5" s="62">
        <v>163</v>
      </c>
      <c r="G5" s="63">
        <v>131</v>
      </c>
      <c r="H5" s="64">
        <v>32</v>
      </c>
      <c r="I5" s="65">
        <v>0</v>
      </c>
      <c r="J5" s="66"/>
      <c r="L5" s="8" t="s">
        <v>46</v>
      </c>
      <c r="M5" s="97"/>
      <c r="N5" s="35"/>
    </row>
    <row r="6" spans="2:14" ht="31.5" customHeight="1" thickBot="1" x14ac:dyDescent="0.3">
      <c r="B6" s="51" t="s">
        <v>20</v>
      </c>
      <c r="C6" s="113"/>
      <c r="E6" s="17" t="s">
        <v>14</v>
      </c>
      <c r="F6" s="30">
        <v>76</v>
      </c>
      <c r="G6" s="31">
        <v>68</v>
      </c>
      <c r="H6" s="32">
        <v>8</v>
      </c>
      <c r="I6" s="33">
        <v>0</v>
      </c>
      <c r="J6" s="34"/>
      <c r="L6" s="9" t="s">
        <v>47</v>
      </c>
      <c r="M6" s="97"/>
      <c r="N6" s="35"/>
    </row>
    <row r="7" spans="2:14" ht="31.5" customHeight="1" thickBot="1" x14ac:dyDescent="0.3">
      <c r="B7" s="90" t="s">
        <v>22</v>
      </c>
      <c r="C7" s="114">
        <f>'16'!C7+'17'!C6</f>
        <v>100000</v>
      </c>
      <c r="E7" s="17" t="s">
        <v>29</v>
      </c>
      <c r="F7" s="30"/>
      <c r="G7" s="31"/>
      <c r="H7" s="32"/>
      <c r="I7" s="33"/>
      <c r="J7" s="34"/>
      <c r="L7" s="10" t="s">
        <v>48</v>
      </c>
      <c r="M7" s="97"/>
      <c r="N7" s="35"/>
    </row>
    <row r="8" spans="2:14" ht="35.25" customHeight="1" thickBot="1" x14ac:dyDescent="0.3">
      <c r="B8" s="52" t="s">
        <v>21</v>
      </c>
      <c r="C8" s="115"/>
      <c r="E8" s="55" t="s">
        <v>30</v>
      </c>
      <c r="F8" s="56">
        <v>8</v>
      </c>
      <c r="G8" s="57">
        <v>8</v>
      </c>
      <c r="H8" s="58">
        <v>0</v>
      </c>
      <c r="I8" s="59">
        <v>0</v>
      </c>
      <c r="J8" s="60"/>
      <c r="L8" s="9" t="s">
        <v>50</v>
      </c>
      <c r="M8" s="97"/>
      <c r="N8" s="35"/>
    </row>
    <row r="9" spans="2:14" ht="31.5" customHeight="1" thickBot="1" x14ac:dyDescent="0.3">
      <c r="B9" s="90" t="s">
        <v>2</v>
      </c>
      <c r="C9" s="114">
        <f>'16'!C9+'17'!C8</f>
        <v>0</v>
      </c>
      <c r="E9" s="67" t="s">
        <v>31</v>
      </c>
      <c r="F9" s="68">
        <v>41</v>
      </c>
      <c r="G9" s="69">
        <v>9</v>
      </c>
      <c r="H9" s="70">
        <v>0</v>
      </c>
      <c r="I9" s="71">
        <v>28</v>
      </c>
      <c r="J9" s="72"/>
      <c r="L9" s="11" t="s">
        <v>49</v>
      </c>
      <c r="M9" s="98"/>
      <c r="N9" s="36"/>
    </row>
    <row r="10" spans="2:14" ht="31.5" customHeight="1" thickBot="1" x14ac:dyDescent="0.3">
      <c r="B10" s="77" t="s">
        <v>3</v>
      </c>
      <c r="C10" s="115">
        <v>540000000</v>
      </c>
      <c r="D10" s="37"/>
      <c r="E10" s="67" t="s">
        <v>32</v>
      </c>
      <c r="F10" s="68"/>
      <c r="G10" s="69"/>
      <c r="H10" s="70"/>
      <c r="I10" s="71"/>
      <c r="J10" s="72"/>
      <c r="L10" s="11" t="s">
        <v>51</v>
      </c>
      <c r="M10" s="98"/>
      <c r="N10" s="36"/>
    </row>
    <row r="11" spans="2:14" ht="31.5" customHeight="1" thickBot="1" x14ac:dyDescent="0.3">
      <c r="B11" s="91" t="s">
        <v>4</v>
      </c>
      <c r="C11" s="116">
        <f>C3+'16'!C11</f>
        <v>244647000</v>
      </c>
      <c r="D11" s="38"/>
      <c r="E11" s="61" t="s">
        <v>33</v>
      </c>
      <c r="F11" s="62">
        <v>10</v>
      </c>
      <c r="G11" s="63">
        <v>3</v>
      </c>
      <c r="H11" s="64">
        <v>0</v>
      </c>
      <c r="I11" s="65">
        <v>7</v>
      </c>
      <c r="J11" s="66"/>
      <c r="L11" s="11" t="s">
        <v>52</v>
      </c>
      <c r="M11" s="98"/>
      <c r="N11" s="36"/>
    </row>
    <row r="12" spans="2:14" ht="31.5" customHeight="1" thickBot="1" x14ac:dyDescent="0.3">
      <c r="B12" s="92" t="s">
        <v>5</v>
      </c>
      <c r="C12" s="78">
        <f>C11/C10</f>
        <v>0.45305000000000001</v>
      </c>
      <c r="E12" s="17" t="s">
        <v>34</v>
      </c>
      <c r="F12" s="30">
        <v>44</v>
      </c>
      <c r="G12" s="31">
        <v>26</v>
      </c>
      <c r="H12" s="32">
        <v>6</v>
      </c>
      <c r="I12" s="33">
        <v>12</v>
      </c>
      <c r="J12" s="34"/>
      <c r="L12" s="11" t="s">
        <v>53</v>
      </c>
      <c r="M12" s="98"/>
      <c r="N12" s="36"/>
    </row>
    <row r="13" spans="2:14" ht="31.5" customHeight="1" x14ac:dyDescent="0.25">
      <c r="B13" s="13" t="s">
        <v>6</v>
      </c>
      <c r="C13" s="28">
        <v>135</v>
      </c>
      <c r="E13" s="17" t="s">
        <v>35</v>
      </c>
      <c r="F13" s="30">
        <v>141</v>
      </c>
      <c r="G13" s="31">
        <v>35</v>
      </c>
      <c r="H13" s="32">
        <v>0</v>
      </c>
      <c r="I13" s="33">
        <v>69</v>
      </c>
      <c r="J13" s="34"/>
      <c r="L13" s="12" t="s">
        <v>54</v>
      </c>
      <c r="M13" s="99"/>
      <c r="N13" s="39"/>
    </row>
    <row r="14" spans="2:14" ht="31.5" customHeight="1" x14ac:dyDescent="0.25">
      <c r="B14" s="29" t="s">
        <v>7</v>
      </c>
      <c r="C14" s="81">
        <v>73593</v>
      </c>
      <c r="E14" s="17" t="s">
        <v>36</v>
      </c>
      <c r="F14" s="30"/>
      <c r="G14" s="31"/>
      <c r="H14" s="32"/>
      <c r="I14" s="33"/>
      <c r="J14" s="34"/>
      <c r="L14" s="143" t="s">
        <v>26</v>
      </c>
      <c r="M14" s="144"/>
      <c r="N14" s="145"/>
    </row>
    <row r="15" spans="2:14" ht="31.5" customHeight="1" thickBot="1" x14ac:dyDescent="0.3">
      <c r="B15" s="29" t="s">
        <v>8</v>
      </c>
      <c r="C15" s="135">
        <v>8.0999999999999996E-3</v>
      </c>
      <c r="E15" s="55" t="s">
        <v>37</v>
      </c>
      <c r="F15" s="56"/>
      <c r="G15" s="57"/>
      <c r="H15" s="58"/>
      <c r="I15" s="59"/>
      <c r="J15" s="60"/>
      <c r="L15" s="13" t="s">
        <v>18</v>
      </c>
      <c r="M15" s="100">
        <v>9</v>
      </c>
      <c r="N15" s="28"/>
    </row>
    <row r="16" spans="2:14" ht="31.5" customHeight="1" thickBot="1" x14ac:dyDescent="0.3">
      <c r="B16" s="14" t="s">
        <v>9</v>
      </c>
      <c r="C16" s="139">
        <v>0</v>
      </c>
      <c r="E16" s="67" t="s">
        <v>38</v>
      </c>
      <c r="F16" s="73">
        <v>10</v>
      </c>
      <c r="G16" s="74">
        <v>1</v>
      </c>
      <c r="H16" s="73">
        <v>9</v>
      </c>
      <c r="I16" s="73">
        <v>0</v>
      </c>
      <c r="J16" s="75"/>
      <c r="L16" s="14" t="s">
        <v>19</v>
      </c>
      <c r="M16" s="101">
        <v>2</v>
      </c>
      <c r="N16" s="39"/>
    </row>
    <row r="17" spans="2:14" ht="31.5" customHeight="1" thickBot="1" x14ac:dyDescent="0.3">
      <c r="B17" s="6"/>
      <c r="C17" s="6"/>
      <c r="D17" s="6"/>
      <c r="E17" s="67" t="s">
        <v>39</v>
      </c>
      <c r="F17" s="68"/>
      <c r="G17" s="69"/>
      <c r="H17" s="70"/>
      <c r="I17" s="71"/>
      <c r="J17" s="72"/>
      <c r="L17" s="143" t="s">
        <v>55</v>
      </c>
      <c r="M17" s="144"/>
      <c r="N17" s="145"/>
    </row>
    <row r="18" spans="2:14" ht="33.75" customHeight="1" x14ac:dyDescent="0.25">
      <c r="B18" s="146" t="s">
        <v>58</v>
      </c>
      <c r="C18" s="146"/>
      <c r="D18" s="6"/>
      <c r="E18" s="76" t="s">
        <v>40</v>
      </c>
      <c r="F18" s="62"/>
      <c r="G18" s="63">
        <v>33</v>
      </c>
      <c r="H18" s="64">
        <v>0</v>
      </c>
      <c r="I18" s="65"/>
      <c r="J18" s="66"/>
      <c r="L18" s="15" t="s">
        <v>18</v>
      </c>
      <c r="M18" s="102">
        <v>5</v>
      </c>
      <c r="N18" s="42"/>
    </row>
    <row r="19" spans="2:14" ht="31.5" customHeight="1" thickBot="1" x14ac:dyDescent="0.3">
      <c r="B19" s="54" t="s">
        <v>59</v>
      </c>
      <c r="C19" s="54"/>
      <c r="D19" s="6"/>
      <c r="E19" s="55" t="s">
        <v>41</v>
      </c>
      <c r="F19" s="56"/>
      <c r="G19" s="57">
        <v>5</v>
      </c>
      <c r="H19" s="58">
        <v>0</v>
      </c>
      <c r="I19" s="59"/>
      <c r="J19" s="60"/>
      <c r="L19" s="14" t="s">
        <v>19</v>
      </c>
      <c r="M19" s="101">
        <v>7</v>
      </c>
      <c r="N19" s="39"/>
    </row>
    <row r="20" spans="2:14" ht="31.5" customHeight="1" thickBot="1" x14ac:dyDescent="0.3">
      <c r="B20" s="53" t="s">
        <v>60</v>
      </c>
      <c r="C20" s="53"/>
      <c r="D20" s="6"/>
      <c r="E20" s="67" t="s">
        <v>42</v>
      </c>
      <c r="F20" s="68"/>
      <c r="G20" s="69"/>
      <c r="H20" s="70"/>
      <c r="I20" s="71"/>
      <c r="J20" s="72"/>
      <c r="L20" s="147" t="s">
        <v>56</v>
      </c>
      <c r="M20" s="147"/>
      <c r="N20" s="147"/>
    </row>
    <row r="21" spans="2:14" ht="31.5" customHeight="1" x14ac:dyDescent="0.25">
      <c r="B21" s="53" t="s">
        <v>61</v>
      </c>
      <c r="C21" s="53"/>
      <c r="D21" s="6"/>
      <c r="E21" s="61" t="s">
        <v>43</v>
      </c>
      <c r="F21" s="62"/>
      <c r="G21" s="63"/>
      <c r="H21" s="64"/>
      <c r="I21" s="65"/>
      <c r="J21" s="66"/>
      <c r="L21" s="79" t="s">
        <v>64</v>
      </c>
      <c r="M21" s="103">
        <v>3</v>
      </c>
      <c r="N21" s="43"/>
    </row>
    <row r="22" spans="2:14" ht="31.5" customHeight="1" x14ac:dyDescent="0.25">
      <c r="B22" s="53" t="s">
        <v>62</v>
      </c>
      <c r="C22" s="53"/>
      <c r="D22" s="6"/>
      <c r="E22" s="17" t="s">
        <v>44</v>
      </c>
      <c r="F22" s="30"/>
      <c r="G22" s="31"/>
      <c r="H22" s="32"/>
      <c r="I22" s="33"/>
      <c r="J22" s="34"/>
      <c r="L22" s="80" t="s">
        <v>65</v>
      </c>
      <c r="M22" s="104">
        <v>5</v>
      </c>
      <c r="N22" s="44"/>
    </row>
    <row r="23" spans="2:14" ht="31.5" customHeight="1" x14ac:dyDescent="0.25">
      <c r="B23" s="16" t="s">
        <v>63</v>
      </c>
      <c r="C23" s="16"/>
      <c r="D23" s="6"/>
      <c r="E23" s="18" t="s">
        <v>45</v>
      </c>
      <c r="F23" s="45"/>
      <c r="G23" s="46"/>
      <c r="H23" s="47"/>
      <c r="I23" s="48"/>
      <c r="J23" s="49"/>
      <c r="M23" s="105"/>
      <c r="N23" s="50"/>
    </row>
    <row r="24" spans="2:14" x14ac:dyDescent="0.25">
      <c r="B24" s="6"/>
      <c r="C24" s="6"/>
      <c r="D24" s="6"/>
      <c r="M24" s="105"/>
      <c r="N24" s="50"/>
    </row>
    <row r="25" spans="2:14" x14ac:dyDescent="0.25">
      <c r="B25" s="6"/>
      <c r="C25" s="6"/>
      <c r="D25" s="6"/>
      <c r="M25" s="105"/>
      <c r="N25" s="50"/>
    </row>
    <row r="26" spans="2:14" x14ac:dyDescent="0.25">
      <c r="B26" s="6"/>
      <c r="C26" s="6"/>
      <c r="D26" s="6"/>
      <c r="M26" s="105"/>
      <c r="N26" s="50"/>
    </row>
    <row r="27" spans="2:14" x14ac:dyDescent="0.25">
      <c r="B27" s="6"/>
      <c r="C27" s="6"/>
      <c r="D27" s="6"/>
      <c r="M27" s="105"/>
      <c r="N27" s="50"/>
    </row>
  </sheetData>
  <mergeCells count="4">
    <mergeCell ref="L14:N14"/>
    <mergeCell ref="L17:N17"/>
    <mergeCell ref="B18:C18"/>
    <mergeCell ref="L20:N20"/>
  </mergeCells>
  <pageMargins left="0.7" right="0.7" top="0.75" bottom="0.75" header="0.3" footer="0.3"/>
  <pageSetup paperSize="9" scale="6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N27"/>
  <sheetViews>
    <sheetView zoomScale="80" zoomScaleNormal="80" workbookViewId="0">
      <selection activeCell="C8" sqref="C8"/>
    </sheetView>
  </sheetViews>
  <sheetFormatPr defaultColWidth="9" defaultRowHeight="18" x14ac:dyDescent="0.25"/>
  <cols>
    <col min="1" max="1" width="4" style="6" customWidth="1"/>
    <col min="2" max="2" width="23.85546875" style="19" customWidth="1"/>
    <col min="3" max="3" width="19" style="19" customWidth="1"/>
    <col min="4" max="4" width="4.42578125" style="20" customWidth="1"/>
    <col min="5" max="5" width="17.42578125" style="3" bestFit="1" customWidth="1"/>
    <col min="6" max="6" width="10.85546875" style="21" customWidth="1"/>
    <col min="7" max="7" width="9" style="22"/>
    <col min="8" max="8" width="9" style="23"/>
    <col min="9" max="9" width="9" style="24"/>
    <col min="10" max="10" width="11.42578125" style="25" customWidth="1"/>
    <col min="11" max="11" width="4.28515625" style="6" customWidth="1"/>
    <col min="12" max="12" width="14.85546875" style="6" customWidth="1"/>
    <col min="13" max="13" width="24.85546875" style="94" customWidth="1"/>
    <col min="14" max="14" width="12.140625" style="26" customWidth="1"/>
    <col min="15" max="15" width="5.85546875" style="6" customWidth="1"/>
    <col min="16" max="16" width="14" style="6" bestFit="1" customWidth="1"/>
    <col min="17" max="17" width="21" style="6" customWidth="1"/>
    <col min="18" max="16384" width="9" style="6"/>
  </cols>
  <sheetData>
    <row r="1" spans="2:14" ht="26.25" customHeight="1" x14ac:dyDescent="0.25"/>
    <row r="2" spans="2:14" ht="27.75" customHeight="1" thickBot="1" x14ac:dyDescent="0.3">
      <c r="B2" s="2" t="s">
        <v>84</v>
      </c>
    </row>
    <row r="3" spans="2:14" ht="48" customHeight="1" thickBot="1" x14ac:dyDescent="0.3">
      <c r="B3" s="1" t="s">
        <v>1</v>
      </c>
      <c r="C3" s="111">
        <f>C4+C5+C6+C8</f>
        <v>9271000</v>
      </c>
      <c r="D3" s="27"/>
      <c r="E3" s="84" t="s">
        <v>17</v>
      </c>
      <c r="F3" s="85" t="s">
        <v>12</v>
      </c>
      <c r="G3" s="86" t="s">
        <v>10</v>
      </c>
      <c r="H3" s="87" t="s">
        <v>11</v>
      </c>
      <c r="I3" s="88" t="s">
        <v>57</v>
      </c>
      <c r="J3" s="89" t="s">
        <v>13</v>
      </c>
      <c r="L3" s="4" t="s">
        <v>16</v>
      </c>
      <c r="M3" s="95" t="s">
        <v>25</v>
      </c>
      <c r="N3" s="5" t="s">
        <v>6</v>
      </c>
    </row>
    <row r="4" spans="2:14" ht="31.5" customHeight="1" thickBot="1" x14ac:dyDescent="0.3">
      <c r="B4" s="82" t="s">
        <v>23</v>
      </c>
      <c r="C4" s="100">
        <v>8564000</v>
      </c>
      <c r="E4" s="67" t="s">
        <v>27</v>
      </c>
      <c r="F4" s="68"/>
      <c r="G4" s="69"/>
      <c r="H4" s="70"/>
      <c r="I4" s="71"/>
      <c r="J4" s="72"/>
      <c r="L4" s="7" t="s">
        <v>15</v>
      </c>
      <c r="M4" s="96"/>
      <c r="N4" s="28"/>
    </row>
    <row r="5" spans="2:14" ht="31.5" customHeight="1" x14ac:dyDescent="0.25">
      <c r="B5" s="83" t="s">
        <v>24</v>
      </c>
      <c r="C5" s="112">
        <v>707000</v>
      </c>
      <c r="E5" s="61" t="s">
        <v>28</v>
      </c>
      <c r="F5" s="62">
        <v>170</v>
      </c>
      <c r="G5" s="63">
        <v>146</v>
      </c>
      <c r="H5" s="64">
        <v>24</v>
      </c>
      <c r="I5" s="65">
        <v>0</v>
      </c>
      <c r="J5" s="66"/>
      <c r="L5" s="8" t="s">
        <v>46</v>
      </c>
      <c r="M5" s="97"/>
      <c r="N5" s="35"/>
    </row>
    <row r="6" spans="2:14" ht="31.5" customHeight="1" thickBot="1" x14ac:dyDescent="0.3">
      <c r="B6" s="51" t="s">
        <v>20</v>
      </c>
      <c r="C6" s="113"/>
      <c r="E6" s="17" t="s">
        <v>14</v>
      </c>
      <c r="F6" s="30">
        <v>65</v>
      </c>
      <c r="G6" s="31">
        <v>58</v>
      </c>
      <c r="H6" s="32">
        <v>7</v>
      </c>
      <c r="I6" s="33">
        <v>0</v>
      </c>
      <c r="J6" s="34"/>
      <c r="L6" s="9" t="s">
        <v>47</v>
      </c>
      <c r="M6" s="97"/>
      <c r="N6" s="35"/>
    </row>
    <row r="7" spans="2:14" ht="31.5" customHeight="1" thickBot="1" x14ac:dyDescent="0.3">
      <c r="B7" s="90" t="s">
        <v>22</v>
      </c>
      <c r="C7" s="114">
        <f>'17'!C7+'18'!C6</f>
        <v>100000</v>
      </c>
      <c r="E7" s="17" t="s">
        <v>29</v>
      </c>
      <c r="F7" s="30"/>
      <c r="G7" s="31"/>
      <c r="H7" s="32"/>
      <c r="I7" s="33"/>
      <c r="J7" s="34"/>
      <c r="L7" s="10" t="s">
        <v>48</v>
      </c>
      <c r="M7" s="97"/>
      <c r="N7" s="35"/>
    </row>
    <row r="8" spans="2:14" ht="35.25" customHeight="1" thickBot="1" x14ac:dyDescent="0.3">
      <c r="B8" s="52" t="s">
        <v>21</v>
      </c>
      <c r="C8" s="115"/>
      <c r="E8" s="55" t="s">
        <v>30</v>
      </c>
      <c r="F8" s="56">
        <v>7</v>
      </c>
      <c r="G8" s="57">
        <v>7</v>
      </c>
      <c r="H8" s="58">
        <v>0</v>
      </c>
      <c r="I8" s="59">
        <v>0</v>
      </c>
      <c r="J8" s="60"/>
      <c r="L8" s="9" t="s">
        <v>50</v>
      </c>
      <c r="M8" s="97"/>
      <c r="N8" s="35"/>
    </row>
    <row r="9" spans="2:14" ht="31.5" customHeight="1" thickBot="1" x14ac:dyDescent="0.3">
      <c r="B9" s="90" t="s">
        <v>2</v>
      </c>
      <c r="C9" s="114">
        <f>'02'!C8+'18'!C8</f>
        <v>0</v>
      </c>
      <c r="E9" s="67" t="s">
        <v>31</v>
      </c>
      <c r="F9" s="68">
        <v>40</v>
      </c>
      <c r="G9" s="69">
        <v>18</v>
      </c>
      <c r="H9" s="70">
        <v>0</v>
      </c>
      <c r="I9" s="71">
        <v>16</v>
      </c>
      <c r="J9" s="72"/>
      <c r="L9" s="11" t="s">
        <v>49</v>
      </c>
      <c r="M9" s="98"/>
      <c r="N9" s="36"/>
    </row>
    <row r="10" spans="2:14" ht="31.5" customHeight="1" thickBot="1" x14ac:dyDescent="0.3">
      <c r="B10" s="77" t="s">
        <v>3</v>
      </c>
      <c r="C10" s="115">
        <v>540000000</v>
      </c>
      <c r="D10" s="37"/>
      <c r="E10" s="67" t="s">
        <v>32</v>
      </c>
      <c r="F10" s="68"/>
      <c r="G10" s="69"/>
      <c r="H10" s="70"/>
      <c r="I10" s="71"/>
      <c r="J10" s="72"/>
      <c r="L10" s="11" t="s">
        <v>51</v>
      </c>
      <c r="M10" s="98"/>
      <c r="N10" s="36"/>
    </row>
    <row r="11" spans="2:14" ht="31.5" customHeight="1" thickBot="1" x14ac:dyDescent="0.3">
      <c r="B11" s="91" t="s">
        <v>4</v>
      </c>
      <c r="C11" s="116">
        <f>C3+'17'!C11</f>
        <v>253918000</v>
      </c>
      <c r="D11" s="38"/>
      <c r="E11" s="61" t="s">
        <v>33</v>
      </c>
      <c r="F11" s="62">
        <v>11</v>
      </c>
      <c r="G11" s="63">
        <v>5</v>
      </c>
      <c r="H11" s="64">
        <v>0</v>
      </c>
      <c r="I11" s="65">
        <v>6</v>
      </c>
      <c r="J11" s="66"/>
      <c r="L11" s="11" t="s">
        <v>52</v>
      </c>
      <c r="M11" s="98"/>
      <c r="N11" s="36"/>
    </row>
    <row r="12" spans="2:14" ht="31.5" customHeight="1" thickBot="1" x14ac:dyDescent="0.3">
      <c r="B12" s="92" t="s">
        <v>5</v>
      </c>
      <c r="C12" s="78">
        <f>C11/C10</f>
        <v>0.47021851851851854</v>
      </c>
      <c r="E12" s="17" t="s">
        <v>34</v>
      </c>
      <c r="F12" s="30">
        <v>35</v>
      </c>
      <c r="G12" s="31">
        <v>20</v>
      </c>
      <c r="H12" s="32">
        <v>3</v>
      </c>
      <c r="I12" s="33">
        <v>13</v>
      </c>
      <c r="J12" s="34"/>
      <c r="L12" s="11" t="s">
        <v>53</v>
      </c>
      <c r="M12" s="98"/>
      <c r="N12" s="36"/>
    </row>
    <row r="13" spans="2:14" ht="31.5" customHeight="1" x14ac:dyDescent="0.25">
      <c r="B13" s="13" t="s">
        <v>6</v>
      </c>
      <c r="C13" s="28">
        <v>122</v>
      </c>
      <c r="E13" s="17" t="s">
        <v>35</v>
      </c>
      <c r="F13" s="30">
        <v>111</v>
      </c>
      <c r="G13" s="31">
        <v>26</v>
      </c>
      <c r="H13" s="32">
        <v>0</v>
      </c>
      <c r="I13" s="33">
        <v>56</v>
      </c>
      <c r="J13" s="34"/>
      <c r="L13" s="12" t="s">
        <v>54</v>
      </c>
      <c r="M13" s="99"/>
      <c r="N13" s="39"/>
    </row>
    <row r="14" spans="2:14" ht="31.5" customHeight="1" x14ac:dyDescent="0.25">
      <c r="B14" s="29" t="s">
        <v>7</v>
      </c>
      <c r="C14" s="81">
        <v>75992</v>
      </c>
      <c r="E14" s="17" t="s">
        <v>36</v>
      </c>
      <c r="F14" s="30"/>
      <c r="G14" s="31"/>
      <c r="H14" s="32"/>
      <c r="I14" s="33"/>
      <c r="J14" s="34"/>
      <c r="L14" s="143" t="s">
        <v>26</v>
      </c>
      <c r="M14" s="144"/>
      <c r="N14" s="145"/>
    </row>
    <row r="15" spans="2:14" ht="31.5" customHeight="1" thickBot="1" x14ac:dyDescent="0.3">
      <c r="B15" s="29" t="s">
        <v>8</v>
      </c>
      <c r="C15" s="137">
        <v>1.7000000000000001E-2</v>
      </c>
      <c r="E15" s="55" t="s">
        <v>37</v>
      </c>
      <c r="F15" s="56"/>
      <c r="G15" s="57"/>
      <c r="H15" s="58"/>
      <c r="I15" s="59"/>
      <c r="J15" s="60"/>
      <c r="L15" s="13" t="s">
        <v>18</v>
      </c>
      <c r="M15" s="100">
        <v>3</v>
      </c>
      <c r="N15" s="28"/>
    </row>
    <row r="16" spans="2:14" ht="31.5" customHeight="1" thickBot="1" x14ac:dyDescent="0.3">
      <c r="B16" s="14" t="s">
        <v>9</v>
      </c>
      <c r="C16" s="41">
        <v>0</v>
      </c>
      <c r="E16" s="67" t="s">
        <v>38</v>
      </c>
      <c r="F16" s="73"/>
      <c r="G16" s="74">
        <v>0</v>
      </c>
      <c r="H16" s="73">
        <v>0</v>
      </c>
      <c r="I16" s="73"/>
      <c r="J16" s="75"/>
      <c r="L16" s="14" t="s">
        <v>19</v>
      </c>
      <c r="M16" s="101">
        <v>4</v>
      </c>
      <c r="N16" s="39"/>
    </row>
    <row r="17" spans="2:14" ht="31.5" customHeight="1" thickBot="1" x14ac:dyDescent="0.3">
      <c r="B17" s="6"/>
      <c r="C17" s="6"/>
      <c r="D17" s="6"/>
      <c r="E17" s="67" t="s">
        <v>39</v>
      </c>
      <c r="F17" s="68"/>
      <c r="G17" s="69"/>
      <c r="H17" s="70"/>
      <c r="I17" s="71"/>
      <c r="J17" s="72"/>
      <c r="L17" s="143" t="s">
        <v>55</v>
      </c>
      <c r="M17" s="144"/>
      <c r="N17" s="145"/>
    </row>
    <row r="18" spans="2:14" ht="33.75" customHeight="1" x14ac:dyDescent="0.25">
      <c r="B18" s="146" t="s">
        <v>58</v>
      </c>
      <c r="C18" s="146"/>
      <c r="D18" s="6"/>
      <c r="E18" s="76" t="s">
        <v>40</v>
      </c>
      <c r="F18" s="62"/>
      <c r="G18" s="63">
        <v>5</v>
      </c>
      <c r="H18" s="64">
        <v>0</v>
      </c>
      <c r="I18" s="65"/>
      <c r="J18" s="66"/>
      <c r="L18" s="15" t="s">
        <v>18</v>
      </c>
      <c r="M18" s="102">
        <v>2</v>
      </c>
      <c r="N18" s="42"/>
    </row>
    <row r="19" spans="2:14" ht="31.5" customHeight="1" thickBot="1" x14ac:dyDescent="0.3">
      <c r="B19" s="54" t="s">
        <v>59</v>
      </c>
      <c r="C19" s="54"/>
      <c r="D19" s="6"/>
      <c r="E19" s="55" t="s">
        <v>41</v>
      </c>
      <c r="F19" s="56"/>
      <c r="G19" s="57">
        <v>1</v>
      </c>
      <c r="H19" s="58">
        <v>0</v>
      </c>
      <c r="I19" s="59"/>
      <c r="J19" s="60"/>
      <c r="L19" s="14" t="s">
        <v>19</v>
      </c>
      <c r="M19" s="101">
        <v>6</v>
      </c>
      <c r="N19" s="39"/>
    </row>
    <row r="20" spans="2:14" ht="31.5" customHeight="1" thickBot="1" x14ac:dyDescent="0.3">
      <c r="B20" s="53" t="s">
        <v>60</v>
      </c>
      <c r="C20" s="53"/>
      <c r="D20" s="6"/>
      <c r="E20" s="67" t="s">
        <v>42</v>
      </c>
      <c r="F20" s="68"/>
      <c r="G20" s="69"/>
      <c r="H20" s="70"/>
      <c r="I20" s="71"/>
      <c r="J20" s="72"/>
      <c r="L20" s="147" t="s">
        <v>56</v>
      </c>
      <c r="M20" s="147"/>
      <c r="N20" s="147"/>
    </row>
    <row r="21" spans="2:14" ht="31.5" customHeight="1" x14ac:dyDescent="0.25">
      <c r="B21" s="53" t="s">
        <v>61</v>
      </c>
      <c r="C21" s="53"/>
      <c r="D21" s="6"/>
      <c r="E21" s="61" t="s">
        <v>43</v>
      </c>
      <c r="F21" s="62"/>
      <c r="G21" s="63">
        <v>1</v>
      </c>
      <c r="H21" s="64">
        <v>0</v>
      </c>
      <c r="I21" s="65"/>
      <c r="J21" s="66"/>
      <c r="L21" s="79" t="s">
        <v>64</v>
      </c>
      <c r="M21" s="103">
        <v>4</v>
      </c>
      <c r="N21" s="43"/>
    </row>
    <row r="22" spans="2:14" ht="31.5" customHeight="1" x14ac:dyDescent="0.25">
      <c r="B22" s="53" t="s">
        <v>62</v>
      </c>
      <c r="C22" s="53"/>
      <c r="D22" s="6"/>
      <c r="E22" s="17" t="s">
        <v>44</v>
      </c>
      <c r="F22" s="30"/>
      <c r="G22" s="31">
        <v>14</v>
      </c>
      <c r="H22" s="32">
        <v>0</v>
      </c>
      <c r="I22" s="33"/>
      <c r="J22" s="34"/>
      <c r="L22" s="80" t="s">
        <v>65</v>
      </c>
      <c r="M22" s="104">
        <v>4</v>
      </c>
      <c r="N22" s="44"/>
    </row>
    <row r="23" spans="2:14" ht="31.5" customHeight="1" x14ac:dyDescent="0.25">
      <c r="B23" s="16" t="s">
        <v>63</v>
      </c>
      <c r="C23" s="16"/>
      <c r="D23" s="6"/>
      <c r="E23" s="18" t="s">
        <v>45</v>
      </c>
      <c r="F23" s="45"/>
      <c r="G23" s="46"/>
      <c r="H23" s="47"/>
      <c r="I23" s="48"/>
      <c r="J23" s="49"/>
      <c r="M23" s="105"/>
      <c r="N23" s="50"/>
    </row>
    <row r="24" spans="2:14" x14ac:dyDescent="0.25">
      <c r="B24" s="6"/>
      <c r="C24" s="6"/>
      <c r="D24" s="6"/>
      <c r="M24" s="105"/>
      <c r="N24" s="50"/>
    </row>
    <row r="25" spans="2:14" x14ac:dyDescent="0.25">
      <c r="B25" s="6"/>
      <c r="C25" s="6"/>
      <c r="D25" s="6"/>
      <c r="M25" s="105"/>
      <c r="N25" s="50"/>
    </row>
    <row r="26" spans="2:14" x14ac:dyDescent="0.25">
      <c r="B26" s="6"/>
      <c r="C26" s="6"/>
      <c r="D26" s="6"/>
      <c r="M26" s="105"/>
      <c r="N26" s="50"/>
    </row>
    <row r="27" spans="2:14" x14ac:dyDescent="0.25">
      <c r="B27" s="6"/>
      <c r="C27" s="6"/>
      <c r="D27" s="6"/>
      <c r="M27" s="105"/>
      <c r="N27" s="50"/>
    </row>
  </sheetData>
  <mergeCells count="4">
    <mergeCell ref="L14:N14"/>
    <mergeCell ref="L17:N17"/>
    <mergeCell ref="B18:C18"/>
    <mergeCell ref="L20:N20"/>
  </mergeCells>
  <pageMargins left="0.7" right="0.7" top="0.75" bottom="0.75" header="0.3" footer="0.3"/>
  <pageSetup paperSize="9" scale="6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N27"/>
  <sheetViews>
    <sheetView zoomScale="80" zoomScaleNormal="80" workbookViewId="0">
      <selection activeCell="M15" sqref="M15"/>
    </sheetView>
  </sheetViews>
  <sheetFormatPr defaultColWidth="9" defaultRowHeight="18" x14ac:dyDescent="0.25"/>
  <cols>
    <col min="1" max="1" width="4" style="6" customWidth="1"/>
    <col min="2" max="2" width="23.85546875" style="19" customWidth="1"/>
    <col min="3" max="3" width="22.42578125" style="19" customWidth="1"/>
    <col min="4" max="4" width="4.42578125" style="20" customWidth="1"/>
    <col min="5" max="5" width="17.42578125" style="3" bestFit="1" customWidth="1"/>
    <col min="6" max="6" width="10.85546875" style="21" customWidth="1"/>
    <col min="7" max="7" width="9" style="22"/>
    <col min="8" max="8" width="9" style="23"/>
    <col min="9" max="9" width="9" style="24"/>
    <col min="10" max="10" width="11.42578125" style="25" customWidth="1"/>
    <col min="11" max="11" width="4.28515625" style="6" customWidth="1"/>
    <col min="12" max="12" width="14.85546875" style="6" customWidth="1"/>
    <col min="13" max="13" width="24.85546875" style="94" customWidth="1"/>
    <col min="14" max="14" width="12.140625" style="26" customWidth="1"/>
    <col min="15" max="15" width="5.85546875" style="6" customWidth="1"/>
    <col min="16" max="16" width="14" style="6" bestFit="1" customWidth="1"/>
    <col min="17" max="17" width="21" style="6" customWidth="1"/>
    <col min="18" max="16384" width="9" style="6"/>
  </cols>
  <sheetData>
    <row r="1" spans="2:14" ht="26.25" customHeight="1" x14ac:dyDescent="0.25"/>
    <row r="2" spans="2:14" ht="27.75" customHeight="1" thickBot="1" x14ac:dyDescent="0.3">
      <c r="B2" s="2" t="s">
        <v>66</v>
      </c>
    </row>
    <row r="3" spans="2:14" ht="48" customHeight="1" thickBot="1" x14ac:dyDescent="0.3">
      <c r="B3" s="1" t="s">
        <v>1</v>
      </c>
      <c r="C3" s="106">
        <f>C4+C5+C6+C8</f>
        <v>20935000</v>
      </c>
      <c r="D3" s="27"/>
      <c r="E3" s="84" t="s">
        <v>17</v>
      </c>
      <c r="F3" s="85" t="s">
        <v>12</v>
      </c>
      <c r="G3" s="86" t="s">
        <v>10</v>
      </c>
      <c r="H3" s="87" t="s">
        <v>11</v>
      </c>
      <c r="I3" s="88" t="s">
        <v>57</v>
      </c>
      <c r="J3" s="89" t="s">
        <v>13</v>
      </c>
      <c r="L3" s="4" t="s">
        <v>16</v>
      </c>
      <c r="M3" s="95" t="s">
        <v>25</v>
      </c>
      <c r="N3" s="5" t="s">
        <v>6</v>
      </c>
    </row>
    <row r="4" spans="2:14" ht="31.5" customHeight="1" thickBot="1" x14ac:dyDescent="0.3">
      <c r="B4" s="82" t="s">
        <v>23</v>
      </c>
      <c r="C4" s="93">
        <v>20380000</v>
      </c>
      <c r="E4" s="67" t="s">
        <v>27</v>
      </c>
      <c r="F4" s="68"/>
      <c r="G4" s="69"/>
      <c r="H4" s="70"/>
      <c r="I4" s="71"/>
      <c r="J4" s="72"/>
      <c r="L4" s="7" t="s">
        <v>15</v>
      </c>
      <c r="M4" s="96"/>
      <c r="N4" s="28"/>
    </row>
    <row r="5" spans="2:14" ht="31.5" customHeight="1" x14ac:dyDescent="0.25">
      <c r="B5" s="83" t="s">
        <v>24</v>
      </c>
      <c r="C5" s="107">
        <v>555000</v>
      </c>
      <c r="E5" s="61" t="s">
        <v>28</v>
      </c>
      <c r="F5" s="62">
        <v>452</v>
      </c>
      <c r="G5" s="63">
        <v>397</v>
      </c>
      <c r="H5" s="64">
        <v>55</v>
      </c>
      <c r="I5" s="65">
        <v>0</v>
      </c>
      <c r="J5" s="66"/>
      <c r="L5" s="8" t="s">
        <v>46</v>
      </c>
      <c r="M5" s="97"/>
      <c r="N5" s="35"/>
    </row>
    <row r="6" spans="2:14" ht="31.5" customHeight="1" thickBot="1" x14ac:dyDescent="0.3">
      <c r="B6" s="51" t="s">
        <v>20</v>
      </c>
      <c r="C6" s="108"/>
      <c r="E6" s="17" t="s">
        <v>14</v>
      </c>
      <c r="F6" s="30">
        <v>138</v>
      </c>
      <c r="G6" s="31">
        <v>111</v>
      </c>
      <c r="H6" s="32">
        <v>27</v>
      </c>
      <c r="I6" s="33">
        <v>0</v>
      </c>
      <c r="J6" s="34"/>
      <c r="L6" s="9" t="s">
        <v>47</v>
      </c>
      <c r="M6" s="97"/>
      <c r="N6" s="35"/>
    </row>
    <row r="7" spans="2:14" ht="31.5" customHeight="1" thickBot="1" x14ac:dyDescent="0.3">
      <c r="B7" s="90" t="s">
        <v>22</v>
      </c>
      <c r="C7" s="109">
        <f>C6</f>
        <v>0</v>
      </c>
      <c r="E7" s="17" t="s">
        <v>29</v>
      </c>
      <c r="F7" s="30"/>
      <c r="G7" s="31"/>
      <c r="H7" s="32"/>
      <c r="I7" s="33"/>
      <c r="J7" s="34"/>
      <c r="L7" s="10" t="s">
        <v>48</v>
      </c>
      <c r="M7" s="97">
        <v>599000</v>
      </c>
      <c r="N7" s="35"/>
    </row>
    <row r="8" spans="2:14" ht="35.25" customHeight="1" thickBot="1" x14ac:dyDescent="0.3">
      <c r="B8" s="52" t="s">
        <v>21</v>
      </c>
      <c r="C8" s="110"/>
      <c r="E8" s="55" t="s">
        <v>30</v>
      </c>
      <c r="F8" s="56">
        <v>17</v>
      </c>
      <c r="G8" s="57">
        <v>17</v>
      </c>
      <c r="H8" s="58">
        <v>0</v>
      </c>
      <c r="I8" s="59">
        <v>0</v>
      </c>
      <c r="J8" s="60"/>
      <c r="L8" s="9" t="s">
        <v>50</v>
      </c>
      <c r="M8" s="97"/>
      <c r="N8" s="35"/>
    </row>
    <row r="9" spans="2:14" ht="31.5" customHeight="1" thickBot="1" x14ac:dyDescent="0.3">
      <c r="B9" s="90" t="s">
        <v>2</v>
      </c>
      <c r="C9" s="109">
        <f>C8</f>
        <v>0</v>
      </c>
      <c r="E9" s="67" t="s">
        <v>31</v>
      </c>
      <c r="F9" s="68">
        <v>44</v>
      </c>
      <c r="G9" s="69">
        <v>23</v>
      </c>
      <c r="H9" s="70">
        <v>0</v>
      </c>
      <c r="I9" s="71">
        <v>9</v>
      </c>
      <c r="J9" s="72"/>
      <c r="L9" s="11" t="s">
        <v>49</v>
      </c>
      <c r="M9" s="98"/>
      <c r="N9" s="36"/>
    </row>
    <row r="10" spans="2:14" ht="31.5" customHeight="1" thickBot="1" x14ac:dyDescent="0.3">
      <c r="B10" s="77" t="s">
        <v>3</v>
      </c>
      <c r="C10" s="115">
        <v>540000000</v>
      </c>
      <c r="D10" s="37"/>
      <c r="E10" s="67" t="s">
        <v>32</v>
      </c>
      <c r="F10" s="68"/>
      <c r="G10" s="69"/>
      <c r="H10" s="70"/>
      <c r="I10" s="71"/>
      <c r="J10" s="72"/>
      <c r="L10" s="11" t="s">
        <v>51</v>
      </c>
      <c r="M10" s="98"/>
      <c r="N10" s="36"/>
    </row>
    <row r="11" spans="2:14" ht="31.5" customHeight="1" thickBot="1" x14ac:dyDescent="0.3">
      <c r="B11" s="91" t="s">
        <v>4</v>
      </c>
      <c r="C11" s="116">
        <f>C3</f>
        <v>20935000</v>
      </c>
      <c r="D11" s="38"/>
      <c r="E11" s="61" t="s">
        <v>33</v>
      </c>
      <c r="F11" s="62">
        <v>15</v>
      </c>
      <c r="G11" s="63">
        <v>3</v>
      </c>
      <c r="H11" s="64">
        <v>0</v>
      </c>
      <c r="I11" s="65">
        <v>12</v>
      </c>
      <c r="J11" s="66"/>
      <c r="L11" s="11" t="s">
        <v>52</v>
      </c>
      <c r="M11" s="98"/>
      <c r="N11" s="36"/>
    </row>
    <row r="12" spans="2:14" ht="31.5" customHeight="1" thickBot="1" x14ac:dyDescent="0.3">
      <c r="B12" s="92" t="s">
        <v>5</v>
      </c>
      <c r="C12" s="78">
        <f>C11/C10</f>
        <v>3.8768518518518522E-2</v>
      </c>
      <c r="E12" s="17" t="s">
        <v>34</v>
      </c>
      <c r="F12" s="30">
        <v>40</v>
      </c>
      <c r="G12" s="31">
        <v>24</v>
      </c>
      <c r="H12" s="32">
        <v>0</v>
      </c>
      <c r="I12" s="33">
        <v>16</v>
      </c>
      <c r="J12" s="34"/>
      <c r="L12" s="11" t="s">
        <v>53</v>
      </c>
      <c r="M12" s="98"/>
      <c r="N12" s="36"/>
    </row>
    <row r="13" spans="2:14" ht="31.5" customHeight="1" x14ac:dyDescent="0.25">
      <c r="B13" s="13" t="s">
        <v>6</v>
      </c>
      <c r="C13" s="28">
        <v>148</v>
      </c>
      <c r="E13" s="17" t="s">
        <v>35</v>
      </c>
      <c r="F13" s="30">
        <v>130</v>
      </c>
      <c r="G13" s="31">
        <v>55</v>
      </c>
      <c r="H13" s="32">
        <v>0</v>
      </c>
      <c r="I13" s="33">
        <v>37</v>
      </c>
      <c r="J13" s="34"/>
      <c r="L13" s="12" t="s">
        <v>54</v>
      </c>
      <c r="M13" s="99"/>
      <c r="N13" s="39"/>
    </row>
    <row r="14" spans="2:14" ht="31.5" customHeight="1" x14ac:dyDescent="0.25">
      <c r="B14" s="29" t="s">
        <v>7</v>
      </c>
      <c r="C14" s="81">
        <v>69419</v>
      </c>
      <c r="E14" s="17" t="s">
        <v>36</v>
      </c>
      <c r="F14" s="30">
        <v>11</v>
      </c>
      <c r="G14" s="31">
        <v>0</v>
      </c>
      <c r="H14" s="32">
        <v>0</v>
      </c>
      <c r="I14" s="33">
        <v>11</v>
      </c>
      <c r="J14" s="34"/>
      <c r="L14" s="143" t="s">
        <v>26</v>
      </c>
      <c r="M14" s="144"/>
      <c r="N14" s="145"/>
    </row>
    <row r="15" spans="2:14" ht="31.5" customHeight="1" thickBot="1" x14ac:dyDescent="0.3">
      <c r="B15" s="29" t="s">
        <v>8</v>
      </c>
      <c r="C15" s="40">
        <v>1.9E-2</v>
      </c>
      <c r="E15" s="55" t="s">
        <v>37</v>
      </c>
      <c r="F15" s="56"/>
      <c r="G15" s="57">
        <v>2</v>
      </c>
      <c r="H15" s="58">
        <v>0</v>
      </c>
      <c r="I15" s="59"/>
      <c r="J15" s="60"/>
      <c r="L15" s="13" t="s">
        <v>18</v>
      </c>
      <c r="M15" s="100">
        <v>11</v>
      </c>
      <c r="N15" s="28"/>
    </row>
    <row r="16" spans="2:14" ht="31.5" customHeight="1" thickBot="1" x14ac:dyDescent="0.3">
      <c r="B16" s="14" t="s">
        <v>9</v>
      </c>
      <c r="C16" s="41">
        <v>0</v>
      </c>
      <c r="E16" s="67" t="s">
        <v>38</v>
      </c>
      <c r="F16" s="73">
        <v>55</v>
      </c>
      <c r="G16" s="73">
        <v>5</v>
      </c>
      <c r="H16" s="73">
        <v>0</v>
      </c>
      <c r="I16" s="73">
        <v>50</v>
      </c>
      <c r="J16" s="75"/>
      <c r="L16" s="14" t="s">
        <v>19</v>
      </c>
      <c r="M16" s="101">
        <v>1</v>
      </c>
      <c r="N16" s="39"/>
    </row>
    <row r="17" spans="2:14" ht="31.5" customHeight="1" thickBot="1" x14ac:dyDescent="0.3">
      <c r="B17" s="6"/>
      <c r="C17" s="6"/>
      <c r="D17" s="6"/>
      <c r="E17" s="67" t="s">
        <v>39</v>
      </c>
      <c r="F17" s="68"/>
      <c r="G17" s="69">
        <v>131</v>
      </c>
      <c r="H17" s="70"/>
      <c r="I17" s="71"/>
      <c r="J17" s="72"/>
      <c r="L17" s="143" t="s">
        <v>55</v>
      </c>
      <c r="M17" s="144"/>
      <c r="N17" s="145"/>
    </row>
    <row r="18" spans="2:14" ht="33.75" customHeight="1" x14ac:dyDescent="0.25">
      <c r="B18" s="146" t="s">
        <v>58</v>
      </c>
      <c r="C18" s="146"/>
      <c r="D18" s="6"/>
      <c r="E18" s="76" t="s">
        <v>40</v>
      </c>
      <c r="F18" s="62"/>
      <c r="G18" s="63">
        <v>95</v>
      </c>
      <c r="H18" s="64"/>
      <c r="I18" s="65"/>
      <c r="J18" s="66"/>
      <c r="L18" s="15" t="s">
        <v>18</v>
      </c>
      <c r="M18" s="42">
        <v>10</v>
      </c>
      <c r="N18" s="42"/>
    </row>
    <row r="19" spans="2:14" ht="31.5" customHeight="1" thickBot="1" x14ac:dyDescent="0.3">
      <c r="B19" s="54" t="s">
        <v>59</v>
      </c>
      <c r="C19" s="54">
        <v>16</v>
      </c>
      <c r="D19" s="6"/>
      <c r="E19" s="55" t="s">
        <v>41</v>
      </c>
      <c r="F19" s="56"/>
      <c r="G19" s="57">
        <v>36</v>
      </c>
      <c r="H19" s="58"/>
      <c r="I19" s="59"/>
      <c r="J19" s="60"/>
      <c r="L19" s="14" t="s">
        <v>19</v>
      </c>
      <c r="M19" s="39">
        <v>21</v>
      </c>
      <c r="N19" s="39"/>
    </row>
    <row r="20" spans="2:14" ht="31.5" customHeight="1" thickBot="1" x14ac:dyDescent="0.3">
      <c r="B20" s="53" t="s">
        <v>60</v>
      </c>
      <c r="C20" s="53"/>
      <c r="D20" s="6"/>
      <c r="E20" s="67" t="s">
        <v>42</v>
      </c>
      <c r="F20" s="68"/>
      <c r="G20" s="69"/>
      <c r="H20" s="70"/>
      <c r="I20" s="71"/>
      <c r="J20" s="72"/>
      <c r="L20" s="147" t="s">
        <v>56</v>
      </c>
      <c r="M20" s="147"/>
      <c r="N20" s="147"/>
    </row>
    <row r="21" spans="2:14" ht="31.5" customHeight="1" x14ac:dyDescent="0.25">
      <c r="B21" s="53" t="s">
        <v>61</v>
      </c>
      <c r="C21" s="53" t="s">
        <v>68</v>
      </c>
      <c r="D21" s="6"/>
      <c r="E21" s="61" t="s">
        <v>43</v>
      </c>
      <c r="F21" s="62"/>
      <c r="G21" s="63">
        <v>0</v>
      </c>
      <c r="H21" s="64">
        <v>0</v>
      </c>
      <c r="I21" s="65"/>
      <c r="J21" s="66"/>
      <c r="L21" s="79" t="s">
        <v>64</v>
      </c>
      <c r="M21" s="103">
        <v>7</v>
      </c>
      <c r="N21" s="43"/>
    </row>
    <row r="22" spans="2:14" ht="31.5" customHeight="1" x14ac:dyDescent="0.25">
      <c r="B22" s="53" t="s">
        <v>62</v>
      </c>
      <c r="C22" s="53" t="s">
        <v>67</v>
      </c>
      <c r="D22" s="6"/>
      <c r="E22" s="17" t="s">
        <v>44</v>
      </c>
      <c r="F22" s="30"/>
      <c r="G22" s="31">
        <v>3</v>
      </c>
      <c r="H22" s="32">
        <v>0</v>
      </c>
      <c r="I22" s="33"/>
      <c r="J22" s="34"/>
      <c r="L22" s="80" t="s">
        <v>65</v>
      </c>
      <c r="M22" s="104">
        <v>9</v>
      </c>
      <c r="N22" s="44"/>
    </row>
    <row r="23" spans="2:14" ht="31.5" customHeight="1" x14ac:dyDescent="0.25">
      <c r="B23" s="16" t="s">
        <v>63</v>
      </c>
      <c r="C23" s="16"/>
      <c r="D23" s="6"/>
      <c r="E23" s="18" t="s">
        <v>45</v>
      </c>
      <c r="F23" s="45"/>
      <c r="G23" s="46"/>
      <c r="H23" s="47"/>
      <c r="I23" s="48"/>
      <c r="J23" s="49"/>
      <c r="M23" s="105"/>
      <c r="N23" s="50"/>
    </row>
    <row r="24" spans="2:14" x14ac:dyDescent="0.25">
      <c r="B24" s="6"/>
      <c r="C24" s="6"/>
      <c r="D24" s="6"/>
      <c r="M24" s="105"/>
      <c r="N24" s="50"/>
    </row>
    <row r="25" spans="2:14" x14ac:dyDescent="0.25">
      <c r="B25" s="6"/>
      <c r="C25" s="6"/>
      <c r="D25" s="6"/>
      <c r="M25" s="105"/>
      <c r="N25" s="50"/>
    </row>
    <row r="26" spans="2:14" x14ac:dyDescent="0.25">
      <c r="B26" s="6"/>
      <c r="C26" s="6"/>
      <c r="D26" s="6"/>
      <c r="M26" s="105"/>
      <c r="N26" s="50"/>
    </row>
    <row r="27" spans="2:14" x14ac:dyDescent="0.25">
      <c r="B27" s="6"/>
      <c r="C27" s="6"/>
      <c r="D27" s="6"/>
      <c r="M27" s="105"/>
      <c r="N27" s="50"/>
    </row>
  </sheetData>
  <mergeCells count="4">
    <mergeCell ref="L14:N14"/>
    <mergeCell ref="L17:N17"/>
    <mergeCell ref="L20:N20"/>
    <mergeCell ref="B18:C18"/>
  </mergeCells>
  <pageMargins left="0.7" right="0.7" top="0.75" bottom="0.75" header="0.3" footer="0.3"/>
  <pageSetup paperSize="9" scale="6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N27"/>
  <sheetViews>
    <sheetView zoomScale="80" zoomScaleNormal="80" workbookViewId="0">
      <selection activeCell="J5" sqref="J5"/>
    </sheetView>
  </sheetViews>
  <sheetFormatPr defaultColWidth="9" defaultRowHeight="18" x14ac:dyDescent="0.25"/>
  <cols>
    <col min="1" max="1" width="4" style="6" customWidth="1"/>
    <col min="2" max="2" width="23.85546875" style="19" customWidth="1"/>
    <col min="3" max="3" width="19" style="19" customWidth="1"/>
    <col min="4" max="4" width="4.42578125" style="20" customWidth="1"/>
    <col min="5" max="5" width="17.42578125" style="3" bestFit="1" customWidth="1"/>
    <col min="6" max="6" width="10.85546875" style="21" customWidth="1"/>
    <col min="7" max="7" width="9" style="22"/>
    <col min="8" max="8" width="9" style="23"/>
    <col min="9" max="9" width="9" style="24"/>
    <col min="10" max="10" width="11.42578125" style="25" customWidth="1"/>
    <col min="11" max="11" width="4.28515625" style="6" customWidth="1"/>
    <col min="12" max="12" width="14.85546875" style="6" customWidth="1"/>
    <col min="13" max="13" width="24.85546875" style="94" customWidth="1"/>
    <col min="14" max="14" width="12.140625" style="26" customWidth="1"/>
    <col min="15" max="15" width="5.85546875" style="6" customWidth="1"/>
    <col min="16" max="16" width="14" style="6" bestFit="1" customWidth="1"/>
    <col min="17" max="17" width="21" style="6" customWidth="1"/>
    <col min="18" max="16384" width="9" style="6"/>
  </cols>
  <sheetData>
    <row r="1" spans="2:14" ht="26.25" customHeight="1" x14ac:dyDescent="0.25"/>
    <row r="2" spans="2:14" ht="27.75" customHeight="1" thickBot="1" x14ac:dyDescent="0.3">
      <c r="B2" s="2" t="s">
        <v>87</v>
      </c>
    </row>
    <row r="3" spans="2:14" ht="48" customHeight="1" thickBot="1" x14ac:dyDescent="0.3">
      <c r="B3" s="1" t="s">
        <v>1</v>
      </c>
      <c r="C3" s="111">
        <f>C4+C5+C6+C8</f>
        <v>9215000</v>
      </c>
      <c r="D3" s="27"/>
      <c r="E3" s="84" t="s">
        <v>17</v>
      </c>
      <c r="F3" s="85" t="s">
        <v>12</v>
      </c>
      <c r="G3" s="86" t="s">
        <v>10</v>
      </c>
      <c r="H3" s="87" t="s">
        <v>11</v>
      </c>
      <c r="I3" s="88" t="s">
        <v>57</v>
      </c>
      <c r="J3" s="89" t="s">
        <v>13</v>
      </c>
      <c r="L3" s="4" t="s">
        <v>16</v>
      </c>
      <c r="M3" s="95" t="s">
        <v>25</v>
      </c>
      <c r="N3" s="5" t="s">
        <v>6</v>
      </c>
    </row>
    <row r="4" spans="2:14" ht="31.5" customHeight="1" thickBot="1" x14ac:dyDescent="0.3">
      <c r="B4" s="82" t="s">
        <v>23</v>
      </c>
      <c r="C4" s="100">
        <v>8602000</v>
      </c>
      <c r="E4" s="67" t="s">
        <v>27</v>
      </c>
      <c r="F4" s="68"/>
      <c r="G4" s="69"/>
      <c r="H4" s="70"/>
      <c r="I4" s="71"/>
      <c r="J4" s="72"/>
      <c r="L4" s="7" t="s">
        <v>15</v>
      </c>
      <c r="M4" s="96"/>
      <c r="N4" s="28"/>
    </row>
    <row r="5" spans="2:14" ht="31.5" customHeight="1" x14ac:dyDescent="0.25">
      <c r="B5" s="83" t="s">
        <v>24</v>
      </c>
      <c r="C5" s="112">
        <v>613000</v>
      </c>
      <c r="E5" s="61" t="s">
        <v>28</v>
      </c>
      <c r="F5" s="62">
        <v>171</v>
      </c>
      <c r="G5" s="63">
        <v>163</v>
      </c>
      <c r="H5" s="64">
        <v>8</v>
      </c>
      <c r="I5" s="65">
        <v>0</v>
      </c>
      <c r="J5" s="66"/>
      <c r="L5" s="8" t="s">
        <v>46</v>
      </c>
      <c r="M5" s="97"/>
      <c r="N5" s="35"/>
    </row>
    <row r="6" spans="2:14" ht="31.5" customHeight="1" thickBot="1" x14ac:dyDescent="0.3">
      <c r="B6" s="51" t="s">
        <v>20</v>
      </c>
      <c r="C6" s="113"/>
      <c r="E6" s="17" t="s">
        <v>14</v>
      </c>
      <c r="F6" s="30">
        <v>68</v>
      </c>
      <c r="G6" s="31">
        <v>63</v>
      </c>
      <c r="H6" s="32">
        <v>5</v>
      </c>
      <c r="I6" s="33">
        <v>0</v>
      </c>
      <c r="J6" s="34"/>
      <c r="L6" s="9" t="s">
        <v>47</v>
      </c>
      <c r="M6" s="97"/>
      <c r="N6" s="35"/>
    </row>
    <row r="7" spans="2:14" ht="31.5" customHeight="1" thickBot="1" x14ac:dyDescent="0.3">
      <c r="B7" s="90" t="s">
        <v>22</v>
      </c>
      <c r="C7" s="114">
        <f>'18'!C7+'19'!C6</f>
        <v>100000</v>
      </c>
      <c r="E7" s="17" t="s">
        <v>29</v>
      </c>
      <c r="F7" s="30"/>
      <c r="G7" s="31"/>
      <c r="H7" s="32"/>
      <c r="I7" s="33"/>
      <c r="J7" s="34"/>
      <c r="L7" s="10" t="s">
        <v>48</v>
      </c>
      <c r="M7" s="97">
        <v>410000</v>
      </c>
      <c r="N7" s="35"/>
    </row>
    <row r="8" spans="2:14" ht="35.25" customHeight="1" thickBot="1" x14ac:dyDescent="0.3">
      <c r="B8" s="52" t="s">
        <v>21</v>
      </c>
      <c r="C8" s="115"/>
      <c r="E8" s="55" t="s">
        <v>30</v>
      </c>
      <c r="F8" s="56">
        <v>10</v>
      </c>
      <c r="G8" s="57">
        <v>10</v>
      </c>
      <c r="H8" s="58">
        <v>0</v>
      </c>
      <c r="I8" s="59"/>
      <c r="J8" s="60"/>
      <c r="L8" s="9" t="s">
        <v>50</v>
      </c>
      <c r="M8" s="97">
        <v>2598000</v>
      </c>
      <c r="N8" s="35"/>
    </row>
    <row r="9" spans="2:14" ht="31.5" customHeight="1" thickBot="1" x14ac:dyDescent="0.3">
      <c r="B9" s="90" t="s">
        <v>2</v>
      </c>
      <c r="C9" s="114">
        <f>'18'!C9+'19'!C8</f>
        <v>0</v>
      </c>
      <c r="E9" s="67" t="s">
        <v>31</v>
      </c>
      <c r="F9" s="68">
        <v>32</v>
      </c>
      <c r="G9" s="69">
        <v>13</v>
      </c>
      <c r="H9" s="70">
        <v>0</v>
      </c>
      <c r="I9" s="71">
        <v>18</v>
      </c>
      <c r="J9" s="72"/>
      <c r="L9" s="11" t="s">
        <v>49</v>
      </c>
      <c r="M9" s="98">
        <v>1446000</v>
      </c>
      <c r="N9" s="36"/>
    </row>
    <row r="10" spans="2:14" ht="31.5" customHeight="1" thickBot="1" x14ac:dyDescent="0.3">
      <c r="B10" s="77" t="s">
        <v>3</v>
      </c>
      <c r="C10" s="115">
        <v>540000000</v>
      </c>
      <c r="D10" s="37"/>
      <c r="E10" s="67" t="s">
        <v>32</v>
      </c>
      <c r="F10" s="68"/>
      <c r="G10" s="69"/>
      <c r="H10" s="70"/>
      <c r="I10" s="71"/>
      <c r="J10" s="72"/>
      <c r="L10" s="11" t="s">
        <v>51</v>
      </c>
      <c r="M10" s="98">
        <v>2005000</v>
      </c>
      <c r="N10" s="36"/>
    </row>
    <row r="11" spans="2:14" ht="31.5" customHeight="1" thickBot="1" x14ac:dyDescent="0.3">
      <c r="B11" s="91" t="s">
        <v>4</v>
      </c>
      <c r="C11" s="116">
        <f>C3+'18'!C11</f>
        <v>263133000</v>
      </c>
      <c r="D11" s="38"/>
      <c r="E11" s="61" t="s">
        <v>33</v>
      </c>
      <c r="F11" s="62">
        <v>10</v>
      </c>
      <c r="G11" s="63">
        <v>6</v>
      </c>
      <c r="H11" s="64">
        <v>0</v>
      </c>
      <c r="I11" s="65">
        <v>4</v>
      </c>
      <c r="J11" s="66"/>
      <c r="L11" s="11" t="s">
        <v>52</v>
      </c>
      <c r="M11" s="98">
        <v>2194000</v>
      </c>
      <c r="N11" s="36"/>
    </row>
    <row r="12" spans="2:14" ht="31.5" customHeight="1" thickBot="1" x14ac:dyDescent="0.3">
      <c r="B12" s="92" t="s">
        <v>5</v>
      </c>
      <c r="C12" s="78">
        <f>C11/C10</f>
        <v>0.48728333333333335</v>
      </c>
      <c r="E12" s="17" t="s">
        <v>34</v>
      </c>
      <c r="F12" s="30">
        <v>13</v>
      </c>
      <c r="G12" s="31">
        <v>7</v>
      </c>
      <c r="H12" s="32">
        <v>0</v>
      </c>
      <c r="I12" s="33">
        <v>20</v>
      </c>
      <c r="J12" s="34"/>
      <c r="L12" s="11" t="s">
        <v>53</v>
      </c>
      <c r="M12" s="98">
        <v>562000</v>
      </c>
      <c r="N12" s="36"/>
    </row>
    <row r="13" spans="2:14" ht="31.5" customHeight="1" x14ac:dyDescent="0.25">
      <c r="B13" s="13" t="s">
        <v>6</v>
      </c>
      <c r="C13" s="28">
        <v>134</v>
      </c>
      <c r="E13" s="17" t="s">
        <v>35</v>
      </c>
      <c r="F13" s="30">
        <v>111</v>
      </c>
      <c r="G13" s="31">
        <v>21</v>
      </c>
      <c r="H13" s="32">
        <v>0</v>
      </c>
      <c r="I13" s="33">
        <v>42</v>
      </c>
      <c r="J13" s="34"/>
      <c r="L13" s="12" t="s">
        <v>54</v>
      </c>
      <c r="M13" s="99"/>
      <c r="N13" s="39"/>
    </row>
    <row r="14" spans="2:14" ht="31.5" customHeight="1" x14ac:dyDescent="0.25">
      <c r="B14" s="29" t="s">
        <v>7</v>
      </c>
      <c r="C14" s="81">
        <v>68769</v>
      </c>
      <c r="E14" s="17" t="s">
        <v>36</v>
      </c>
      <c r="F14" s="30"/>
      <c r="G14" s="31"/>
      <c r="H14" s="32"/>
      <c r="I14" s="33"/>
      <c r="J14" s="34"/>
      <c r="L14" s="143" t="s">
        <v>26</v>
      </c>
      <c r="M14" s="144"/>
      <c r="N14" s="145"/>
    </row>
    <row r="15" spans="2:14" ht="31.5" customHeight="1" thickBot="1" x14ac:dyDescent="0.3">
      <c r="B15" s="29" t="s">
        <v>8</v>
      </c>
      <c r="C15" s="40">
        <v>2E-3</v>
      </c>
      <c r="E15" s="55" t="s">
        <v>37</v>
      </c>
      <c r="F15" s="56"/>
      <c r="G15" s="57"/>
      <c r="H15" s="58"/>
      <c r="I15" s="59"/>
      <c r="J15" s="60"/>
      <c r="L15" s="13" t="s">
        <v>18</v>
      </c>
      <c r="M15" s="100">
        <v>11</v>
      </c>
      <c r="N15" s="28"/>
    </row>
    <row r="16" spans="2:14" ht="31.5" customHeight="1" thickBot="1" x14ac:dyDescent="0.3">
      <c r="B16" s="14" t="s">
        <v>9</v>
      </c>
      <c r="C16" s="41">
        <v>0</v>
      </c>
      <c r="E16" s="67" t="s">
        <v>38</v>
      </c>
      <c r="F16" s="73"/>
      <c r="G16" s="74"/>
      <c r="H16" s="73"/>
      <c r="I16" s="73"/>
      <c r="J16" s="75"/>
      <c r="L16" s="14" t="s">
        <v>19</v>
      </c>
      <c r="M16" s="101">
        <v>3</v>
      </c>
      <c r="N16" s="39"/>
    </row>
    <row r="17" spans="2:14" ht="31.5" customHeight="1" thickBot="1" x14ac:dyDescent="0.3">
      <c r="B17" s="6"/>
      <c r="C17" s="6"/>
      <c r="D17" s="6"/>
      <c r="E17" s="67" t="s">
        <v>39</v>
      </c>
      <c r="F17" s="68"/>
      <c r="G17" s="69">
        <v>7</v>
      </c>
      <c r="H17" s="70">
        <v>0</v>
      </c>
      <c r="I17" s="71"/>
      <c r="J17" s="72"/>
      <c r="L17" s="143" t="s">
        <v>55</v>
      </c>
      <c r="M17" s="144"/>
      <c r="N17" s="145"/>
    </row>
    <row r="18" spans="2:14" ht="33.75" customHeight="1" x14ac:dyDescent="0.25">
      <c r="B18" s="146" t="s">
        <v>58</v>
      </c>
      <c r="C18" s="146"/>
      <c r="D18" s="6"/>
      <c r="E18" s="76" t="s">
        <v>40</v>
      </c>
      <c r="F18" s="62"/>
      <c r="G18" s="63"/>
      <c r="H18" s="64"/>
      <c r="I18" s="65"/>
      <c r="J18" s="66"/>
      <c r="L18" s="15" t="s">
        <v>18</v>
      </c>
      <c r="M18" s="102">
        <v>6</v>
      </c>
      <c r="N18" s="42"/>
    </row>
    <row r="19" spans="2:14" ht="31.5" customHeight="1" thickBot="1" x14ac:dyDescent="0.3">
      <c r="B19" s="54" t="s">
        <v>59</v>
      </c>
      <c r="C19" s="54">
        <v>16</v>
      </c>
      <c r="D19" s="6"/>
      <c r="E19" s="55" t="s">
        <v>41</v>
      </c>
      <c r="F19" s="56"/>
      <c r="G19" s="57">
        <v>7</v>
      </c>
      <c r="H19" s="58">
        <v>0</v>
      </c>
      <c r="I19" s="59"/>
      <c r="J19" s="60"/>
      <c r="L19" s="14" t="s">
        <v>19</v>
      </c>
      <c r="M19" s="101">
        <v>6</v>
      </c>
      <c r="N19" s="39"/>
    </row>
    <row r="20" spans="2:14" ht="31.5" customHeight="1" thickBot="1" x14ac:dyDescent="0.3">
      <c r="B20" s="53" t="s">
        <v>60</v>
      </c>
      <c r="C20" s="53"/>
      <c r="D20" s="6"/>
      <c r="E20" s="67" t="s">
        <v>42</v>
      </c>
      <c r="F20" s="68"/>
      <c r="G20" s="69">
        <v>1</v>
      </c>
      <c r="H20" s="70">
        <v>0</v>
      </c>
      <c r="I20" s="71"/>
      <c r="J20" s="72"/>
      <c r="L20" s="147" t="s">
        <v>56</v>
      </c>
      <c r="M20" s="147"/>
      <c r="N20" s="147"/>
    </row>
    <row r="21" spans="2:14" ht="31.5" customHeight="1" x14ac:dyDescent="0.25">
      <c r="B21" s="53" t="s">
        <v>61</v>
      </c>
      <c r="C21" s="53"/>
      <c r="D21" s="6"/>
      <c r="E21" s="61" t="s">
        <v>43</v>
      </c>
      <c r="F21" s="62"/>
      <c r="G21" s="63"/>
      <c r="H21" s="64"/>
      <c r="I21" s="65"/>
      <c r="J21" s="66"/>
      <c r="L21" s="79" t="s">
        <v>64</v>
      </c>
      <c r="M21" s="103">
        <v>4</v>
      </c>
      <c r="N21" s="43"/>
    </row>
    <row r="22" spans="2:14" ht="31.5" customHeight="1" x14ac:dyDescent="0.25">
      <c r="B22" s="53" t="s">
        <v>62</v>
      </c>
      <c r="C22" s="53"/>
      <c r="D22" s="6"/>
      <c r="E22" s="17" t="s">
        <v>44</v>
      </c>
      <c r="F22" s="30"/>
      <c r="G22" s="31">
        <v>1</v>
      </c>
      <c r="H22" s="32">
        <v>0</v>
      </c>
      <c r="I22" s="33"/>
      <c r="J22" s="34"/>
      <c r="L22" s="80" t="s">
        <v>65</v>
      </c>
      <c r="M22" s="104">
        <v>4</v>
      </c>
      <c r="N22" s="44"/>
    </row>
    <row r="23" spans="2:14" ht="31.5" customHeight="1" x14ac:dyDescent="0.25">
      <c r="B23" s="16" t="s">
        <v>63</v>
      </c>
      <c r="C23" s="16"/>
      <c r="D23" s="6"/>
      <c r="E23" s="18" t="s">
        <v>45</v>
      </c>
      <c r="F23" s="45"/>
      <c r="G23" s="46"/>
      <c r="H23" s="47"/>
      <c r="I23" s="48"/>
      <c r="J23" s="49"/>
      <c r="M23" s="105"/>
      <c r="N23" s="50"/>
    </row>
    <row r="24" spans="2:14" x14ac:dyDescent="0.25">
      <c r="B24" s="6"/>
      <c r="C24" s="6"/>
      <c r="D24" s="6"/>
      <c r="M24" s="105"/>
      <c r="N24" s="50"/>
    </row>
    <row r="25" spans="2:14" x14ac:dyDescent="0.25">
      <c r="B25" s="6"/>
      <c r="C25" s="6"/>
      <c r="D25" s="6"/>
      <c r="M25" s="105"/>
      <c r="N25" s="50"/>
    </row>
    <row r="26" spans="2:14" x14ac:dyDescent="0.25">
      <c r="B26" s="6"/>
      <c r="C26" s="6"/>
      <c r="D26" s="6"/>
      <c r="M26" s="105"/>
      <c r="N26" s="50"/>
    </row>
    <row r="27" spans="2:14" x14ac:dyDescent="0.25">
      <c r="B27" s="6"/>
      <c r="C27" s="6"/>
      <c r="D27" s="6"/>
      <c r="M27" s="105"/>
      <c r="N27" s="50"/>
    </row>
  </sheetData>
  <mergeCells count="4">
    <mergeCell ref="L14:N14"/>
    <mergeCell ref="L17:N17"/>
    <mergeCell ref="B18:C18"/>
    <mergeCell ref="L20:N20"/>
  </mergeCells>
  <pageMargins left="0.7" right="0.7" top="0.75" bottom="0.75" header="0.3" footer="0.3"/>
  <pageSetup paperSize="9" scale="6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N27"/>
  <sheetViews>
    <sheetView topLeftCell="B1" zoomScale="80" zoomScaleNormal="80" workbookViewId="0">
      <selection activeCell="F14" sqref="F14"/>
    </sheetView>
  </sheetViews>
  <sheetFormatPr defaultColWidth="9" defaultRowHeight="18" x14ac:dyDescent="0.25"/>
  <cols>
    <col min="1" max="1" width="4" style="6" customWidth="1"/>
    <col min="2" max="2" width="23.85546875" style="19" customWidth="1"/>
    <col min="3" max="3" width="19" style="19" customWidth="1"/>
    <col min="4" max="4" width="4.42578125" style="20" customWidth="1"/>
    <col min="5" max="5" width="17.42578125" style="3" bestFit="1" customWidth="1"/>
    <col min="6" max="6" width="10.85546875" style="21" customWidth="1"/>
    <col min="7" max="7" width="9" style="22"/>
    <col min="8" max="8" width="9" style="23"/>
    <col min="9" max="9" width="9" style="24"/>
    <col min="10" max="10" width="11.42578125" style="25" customWidth="1"/>
    <col min="11" max="11" width="4.28515625" style="6" customWidth="1"/>
    <col min="12" max="12" width="14.85546875" style="6" customWidth="1"/>
    <col min="13" max="13" width="24.85546875" style="94" customWidth="1"/>
    <col min="14" max="14" width="12.140625" style="26" customWidth="1"/>
    <col min="15" max="15" width="5.85546875" style="6" customWidth="1"/>
    <col min="16" max="16" width="14" style="6" bestFit="1" customWidth="1"/>
    <col min="17" max="17" width="21" style="6" customWidth="1"/>
    <col min="18" max="16384" width="9" style="6"/>
  </cols>
  <sheetData>
    <row r="1" spans="2:14" ht="26.25" customHeight="1" x14ac:dyDescent="0.25"/>
    <row r="2" spans="2:14" ht="27.75" customHeight="1" thickBot="1" x14ac:dyDescent="0.3">
      <c r="B2" s="2" t="s">
        <v>86</v>
      </c>
    </row>
    <row r="3" spans="2:14" ht="48" customHeight="1" thickBot="1" x14ac:dyDescent="0.3">
      <c r="B3" s="1" t="s">
        <v>1</v>
      </c>
      <c r="C3" s="111">
        <f>C4+C5+C6+C8</f>
        <v>19052000</v>
      </c>
      <c r="D3" s="27"/>
      <c r="E3" s="84" t="s">
        <v>17</v>
      </c>
      <c r="F3" s="85" t="s">
        <v>12</v>
      </c>
      <c r="G3" s="86" t="s">
        <v>10</v>
      </c>
      <c r="H3" s="87" t="s">
        <v>11</v>
      </c>
      <c r="I3" s="88" t="s">
        <v>57</v>
      </c>
      <c r="J3" s="89" t="s">
        <v>13</v>
      </c>
      <c r="L3" s="4" t="s">
        <v>16</v>
      </c>
      <c r="M3" s="95" t="s">
        <v>25</v>
      </c>
      <c r="N3" s="5" t="s">
        <v>6</v>
      </c>
    </row>
    <row r="4" spans="2:14" ht="31.5" customHeight="1" thickBot="1" x14ac:dyDescent="0.3">
      <c r="B4" s="82" t="s">
        <v>23</v>
      </c>
      <c r="C4" s="100">
        <v>18291000</v>
      </c>
      <c r="E4" s="67" t="s">
        <v>27</v>
      </c>
      <c r="F4" s="68"/>
      <c r="G4" s="69">
        <v>325</v>
      </c>
      <c r="H4" s="70">
        <v>54</v>
      </c>
      <c r="I4" s="71"/>
      <c r="J4" s="72"/>
      <c r="L4" s="7" t="s">
        <v>15</v>
      </c>
      <c r="M4" s="96"/>
      <c r="N4" s="28"/>
    </row>
    <row r="5" spans="2:14" ht="31.5" customHeight="1" x14ac:dyDescent="0.25">
      <c r="B5" s="83" t="s">
        <v>24</v>
      </c>
      <c r="C5" s="112">
        <v>761000</v>
      </c>
      <c r="E5" s="61" t="s">
        <v>28</v>
      </c>
      <c r="F5" s="62">
        <v>206</v>
      </c>
      <c r="G5" s="63">
        <v>192</v>
      </c>
      <c r="H5" s="64">
        <v>14</v>
      </c>
      <c r="I5" s="65">
        <v>0</v>
      </c>
      <c r="J5" s="66"/>
      <c r="L5" s="8" t="s">
        <v>46</v>
      </c>
      <c r="M5" s="97"/>
      <c r="N5" s="35"/>
    </row>
    <row r="6" spans="2:14" ht="31.5" customHeight="1" thickBot="1" x14ac:dyDescent="0.3">
      <c r="B6" s="51" t="s">
        <v>20</v>
      </c>
      <c r="C6" s="113"/>
      <c r="E6" s="17" t="s">
        <v>14</v>
      </c>
      <c r="F6" s="30">
        <v>152</v>
      </c>
      <c r="G6" s="31">
        <v>112</v>
      </c>
      <c r="H6" s="32">
        <v>40</v>
      </c>
      <c r="I6" s="33">
        <v>0</v>
      </c>
      <c r="J6" s="34"/>
      <c r="L6" s="9" t="s">
        <v>47</v>
      </c>
      <c r="M6" s="97"/>
      <c r="N6" s="35"/>
    </row>
    <row r="7" spans="2:14" ht="31.5" customHeight="1" thickBot="1" x14ac:dyDescent="0.3">
      <c r="B7" s="90" t="s">
        <v>22</v>
      </c>
      <c r="C7" s="114">
        <f>'19'!C7+'20'!C6</f>
        <v>100000</v>
      </c>
      <c r="E7" s="17" t="s">
        <v>29</v>
      </c>
      <c r="F7" s="30">
        <v>0</v>
      </c>
      <c r="G7" s="31">
        <v>0</v>
      </c>
      <c r="H7" s="32">
        <v>0</v>
      </c>
      <c r="I7" s="33">
        <v>0</v>
      </c>
      <c r="J7" s="34"/>
      <c r="L7" s="10" t="s">
        <v>48</v>
      </c>
      <c r="M7" s="97">
        <v>183637</v>
      </c>
      <c r="N7" s="35">
        <v>5</v>
      </c>
    </row>
    <row r="8" spans="2:14" ht="35.25" customHeight="1" thickBot="1" x14ac:dyDescent="0.3">
      <c r="B8" s="52" t="s">
        <v>21</v>
      </c>
      <c r="C8" s="115"/>
      <c r="E8" s="55" t="s">
        <v>30</v>
      </c>
      <c r="F8" s="56">
        <v>21</v>
      </c>
      <c r="G8" s="57">
        <v>21</v>
      </c>
      <c r="H8" s="58">
        <v>0</v>
      </c>
      <c r="I8" s="59">
        <v>0</v>
      </c>
      <c r="J8" s="60"/>
      <c r="L8" s="9" t="s">
        <v>50</v>
      </c>
      <c r="M8" s="97">
        <v>5098184</v>
      </c>
      <c r="N8" s="35">
        <v>56</v>
      </c>
    </row>
    <row r="9" spans="2:14" ht="31.5" customHeight="1" thickBot="1" x14ac:dyDescent="0.3">
      <c r="B9" s="90" t="s">
        <v>2</v>
      </c>
      <c r="C9" s="114">
        <f>'19'!C9+'20'!C8</f>
        <v>0</v>
      </c>
      <c r="E9" s="67" t="s">
        <v>31</v>
      </c>
      <c r="F9" s="68">
        <v>56</v>
      </c>
      <c r="G9" s="69">
        <v>21</v>
      </c>
      <c r="H9" s="70">
        <v>0</v>
      </c>
      <c r="I9" s="71">
        <v>27</v>
      </c>
      <c r="J9" s="72"/>
      <c r="L9" s="11" t="s">
        <v>49</v>
      </c>
      <c r="M9" s="98">
        <v>1882730</v>
      </c>
      <c r="N9" s="36">
        <v>28</v>
      </c>
    </row>
    <row r="10" spans="2:14" ht="31.5" customHeight="1" thickBot="1" x14ac:dyDescent="0.3">
      <c r="B10" s="77" t="s">
        <v>3</v>
      </c>
      <c r="C10" s="115">
        <v>540000000</v>
      </c>
      <c r="D10" s="37"/>
      <c r="E10" s="67" t="s">
        <v>32</v>
      </c>
      <c r="F10" s="68"/>
      <c r="G10" s="69">
        <v>94</v>
      </c>
      <c r="H10" s="70">
        <v>9</v>
      </c>
      <c r="I10" s="71"/>
      <c r="J10" s="72"/>
      <c r="L10" s="11" t="s">
        <v>51</v>
      </c>
      <c r="M10" s="98">
        <v>3157274</v>
      </c>
      <c r="N10" s="36">
        <v>34</v>
      </c>
    </row>
    <row r="11" spans="2:14" ht="31.5" customHeight="1" thickBot="1" x14ac:dyDescent="0.3">
      <c r="B11" s="91" t="s">
        <v>4</v>
      </c>
      <c r="C11" s="116">
        <f>C3+'19'!C11</f>
        <v>282185000</v>
      </c>
      <c r="D11" s="38"/>
      <c r="E11" s="61" t="s">
        <v>33</v>
      </c>
      <c r="F11" s="62">
        <v>21</v>
      </c>
      <c r="G11" s="63">
        <v>20</v>
      </c>
      <c r="H11" s="64">
        <v>0</v>
      </c>
      <c r="I11" s="65">
        <v>1</v>
      </c>
      <c r="J11" s="66"/>
      <c r="L11" s="11" t="s">
        <v>52</v>
      </c>
      <c r="M11" s="98">
        <v>3189092</v>
      </c>
      <c r="N11" s="36">
        <v>30</v>
      </c>
    </row>
    <row r="12" spans="2:14" ht="31.5" customHeight="1" thickBot="1" x14ac:dyDescent="0.3">
      <c r="B12" s="92" t="s">
        <v>5</v>
      </c>
      <c r="C12" s="78">
        <f>C11/C10</f>
        <v>0.52256481481481476</v>
      </c>
      <c r="E12" s="17" t="s">
        <v>34</v>
      </c>
      <c r="F12" s="30">
        <v>41</v>
      </c>
      <c r="G12" s="31">
        <v>33</v>
      </c>
      <c r="H12" s="32">
        <v>0</v>
      </c>
      <c r="I12" s="33">
        <v>8</v>
      </c>
      <c r="J12" s="34"/>
      <c r="L12" s="11" t="s">
        <v>53</v>
      </c>
      <c r="M12" s="98">
        <v>3809091</v>
      </c>
      <c r="N12" s="36">
        <v>59</v>
      </c>
    </row>
    <row r="13" spans="2:14" ht="31.5" customHeight="1" x14ac:dyDescent="0.25">
      <c r="B13" s="13" t="s">
        <v>6</v>
      </c>
      <c r="C13" s="28">
        <v>212</v>
      </c>
      <c r="E13" s="17" t="s">
        <v>35</v>
      </c>
      <c r="F13" s="30">
        <v>122</v>
      </c>
      <c r="G13" s="31">
        <v>21</v>
      </c>
      <c r="H13" s="32">
        <v>9</v>
      </c>
      <c r="I13" s="33">
        <v>20</v>
      </c>
      <c r="J13" s="34"/>
      <c r="L13" s="12" t="s">
        <v>54</v>
      </c>
      <c r="M13" s="99"/>
      <c r="N13" s="39"/>
    </row>
    <row r="14" spans="2:14" ht="31.5" customHeight="1" x14ac:dyDescent="0.25">
      <c r="B14" s="29" t="s">
        <v>7</v>
      </c>
      <c r="C14" s="81">
        <v>89868</v>
      </c>
      <c r="E14" s="17" t="s">
        <v>36</v>
      </c>
      <c r="F14" s="30"/>
      <c r="G14" s="31">
        <v>0</v>
      </c>
      <c r="H14" s="32">
        <v>0</v>
      </c>
      <c r="I14" s="33"/>
      <c r="J14" s="34"/>
      <c r="L14" s="143" t="s">
        <v>26</v>
      </c>
      <c r="M14" s="144"/>
      <c r="N14" s="145"/>
    </row>
    <row r="15" spans="2:14" ht="31.5" customHeight="1" thickBot="1" x14ac:dyDescent="0.3">
      <c r="B15" s="29" t="s">
        <v>8</v>
      </c>
      <c r="C15" s="40">
        <v>0.01</v>
      </c>
      <c r="E15" s="55" t="s">
        <v>37</v>
      </c>
      <c r="F15" s="56"/>
      <c r="G15" s="57">
        <v>0</v>
      </c>
      <c r="H15" s="58">
        <v>0</v>
      </c>
      <c r="I15" s="59"/>
      <c r="J15" s="60"/>
      <c r="L15" s="13" t="s">
        <v>18</v>
      </c>
      <c r="M15" s="100">
        <v>700000</v>
      </c>
      <c r="N15" s="28">
        <v>14</v>
      </c>
    </row>
    <row r="16" spans="2:14" ht="31.5" customHeight="1" thickBot="1" x14ac:dyDescent="0.3">
      <c r="B16" s="14" t="s">
        <v>9</v>
      </c>
      <c r="C16" s="41">
        <v>0</v>
      </c>
      <c r="E16" s="67" t="s">
        <v>38</v>
      </c>
      <c r="F16" s="73"/>
      <c r="G16" s="74">
        <v>0</v>
      </c>
      <c r="H16" s="73">
        <v>0</v>
      </c>
      <c r="I16" s="73"/>
      <c r="J16" s="75"/>
      <c r="L16" s="14" t="s">
        <v>19</v>
      </c>
      <c r="M16" s="101">
        <v>480000</v>
      </c>
      <c r="N16" s="39">
        <v>6</v>
      </c>
    </row>
    <row r="17" spans="2:14" ht="31.5" customHeight="1" thickBot="1" x14ac:dyDescent="0.3">
      <c r="B17" s="6"/>
      <c r="C17" s="6"/>
      <c r="D17" s="6"/>
      <c r="E17" s="67" t="s">
        <v>39</v>
      </c>
      <c r="F17" s="68"/>
      <c r="G17" s="69">
        <v>66</v>
      </c>
      <c r="H17" s="70">
        <v>0</v>
      </c>
      <c r="I17" s="71"/>
      <c r="J17" s="72"/>
      <c r="L17" s="143" t="s">
        <v>55</v>
      </c>
      <c r="M17" s="144"/>
      <c r="N17" s="145"/>
    </row>
    <row r="18" spans="2:14" ht="33.75" customHeight="1" x14ac:dyDescent="0.25">
      <c r="B18" s="146" t="s">
        <v>58</v>
      </c>
      <c r="C18" s="146"/>
      <c r="D18" s="6"/>
      <c r="E18" s="76" t="s">
        <v>40</v>
      </c>
      <c r="F18" s="62"/>
      <c r="G18" s="63">
        <v>55</v>
      </c>
      <c r="H18" s="64">
        <v>0</v>
      </c>
      <c r="I18" s="65"/>
      <c r="J18" s="66"/>
      <c r="L18" s="15" t="s">
        <v>18</v>
      </c>
      <c r="M18" s="102">
        <v>140000</v>
      </c>
      <c r="N18" s="42">
        <v>4</v>
      </c>
    </row>
    <row r="19" spans="2:14" ht="31.5" customHeight="1" thickBot="1" x14ac:dyDescent="0.3">
      <c r="B19" s="54" t="s">
        <v>59</v>
      </c>
      <c r="C19" s="54" t="s">
        <v>85</v>
      </c>
      <c r="D19" s="6"/>
      <c r="E19" s="55" t="s">
        <v>41</v>
      </c>
      <c r="F19" s="56"/>
      <c r="G19" s="57">
        <v>11</v>
      </c>
      <c r="H19" s="58">
        <v>0</v>
      </c>
      <c r="I19" s="59"/>
      <c r="J19" s="60"/>
      <c r="L19" s="14" t="s">
        <v>19</v>
      </c>
      <c r="M19" s="101">
        <v>350000</v>
      </c>
      <c r="N19" s="39">
        <v>7</v>
      </c>
    </row>
    <row r="20" spans="2:14" ht="31.5" customHeight="1" thickBot="1" x14ac:dyDescent="0.3">
      <c r="B20" s="53" t="s">
        <v>60</v>
      </c>
      <c r="C20" s="53"/>
      <c r="D20" s="6"/>
      <c r="E20" s="67" t="s">
        <v>42</v>
      </c>
      <c r="F20" s="68"/>
      <c r="G20" s="69">
        <v>12</v>
      </c>
      <c r="H20" s="70">
        <v>0</v>
      </c>
      <c r="I20" s="71"/>
      <c r="J20" s="72"/>
      <c r="L20" s="147" t="s">
        <v>56</v>
      </c>
      <c r="M20" s="147"/>
      <c r="N20" s="147"/>
    </row>
    <row r="21" spans="2:14" ht="31.5" customHeight="1" x14ac:dyDescent="0.25">
      <c r="B21" s="53" t="s">
        <v>61</v>
      </c>
      <c r="C21" s="53"/>
      <c r="D21" s="6"/>
      <c r="E21" s="61" t="s">
        <v>43</v>
      </c>
      <c r="F21" s="62"/>
      <c r="G21" s="63">
        <v>1</v>
      </c>
      <c r="H21" s="64">
        <v>0</v>
      </c>
      <c r="I21" s="65"/>
      <c r="J21" s="66"/>
      <c r="L21" s="79" t="s">
        <v>64</v>
      </c>
      <c r="M21" s="103">
        <v>180000</v>
      </c>
      <c r="N21" s="43">
        <v>9</v>
      </c>
    </row>
    <row r="22" spans="2:14" ht="31.5" customHeight="1" x14ac:dyDescent="0.25">
      <c r="B22" s="53" t="s">
        <v>62</v>
      </c>
      <c r="C22" s="53"/>
      <c r="D22" s="6"/>
      <c r="E22" s="17" t="s">
        <v>44</v>
      </c>
      <c r="F22" s="30"/>
      <c r="G22" s="31">
        <v>11</v>
      </c>
      <c r="H22" s="32">
        <v>0</v>
      </c>
      <c r="I22" s="33"/>
      <c r="J22" s="34"/>
      <c r="L22" s="80" t="s">
        <v>65</v>
      </c>
      <c r="M22" s="104">
        <v>180000</v>
      </c>
      <c r="N22" s="44">
        <v>9</v>
      </c>
    </row>
    <row r="23" spans="2:14" ht="31.5" customHeight="1" x14ac:dyDescent="0.25">
      <c r="B23" s="16" t="s">
        <v>63</v>
      </c>
      <c r="C23" s="16"/>
      <c r="D23" s="6"/>
      <c r="E23" s="18" t="s">
        <v>45</v>
      </c>
      <c r="F23" s="45"/>
      <c r="G23" s="46">
        <v>0</v>
      </c>
      <c r="H23" s="47">
        <v>0</v>
      </c>
      <c r="I23" s="48"/>
      <c r="J23" s="49"/>
      <c r="M23" s="105"/>
      <c r="N23" s="50"/>
    </row>
    <row r="24" spans="2:14" x14ac:dyDescent="0.25">
      <c r="B24" s="6"/>
      <c r="C24" s="6"/>
      <c r="D24" s="6"/>
      <c r="M24" s="105"/>
      <c r="N24" s="50"/>
    </row>
    <row r="25" spans="2:14" x14ac:dyDescent="0.25">
      <c r="B25" s="6"/>
      <c r="C25" s="6"/>
      <c r="D25" s="6"/>
      <c r="M25" s="105"/>
      <c r="N25" s="50"/>
    </row>
    <row r="26" spans="2:14" x14ac:dyDescent="0.25">
      <c r="B26" s="6"/>
      <c r="C26" s="6"/>
      <c r="D26" s="6"/>
      <c r="M26" s="105"/>
      <c r="N26" s="50"/>
    </row>
    <row r="27" spans="2:14" x14ac:dyDescent="0.25">
      <c r="B27" s="6"/>
      <c r="C27" s="6"/>
      <c r="D27" s="6"/>
      <c r="M27" s="105"/>
      <c r="N27" s="50"/>
    </row>
  </sheetData>
  <mergeCells count="4">
    <mergeCell ref="L14:N14"/>
    <mergeCell ref="L17:N17"/>
    <mergeCell ref="B18:C18"/>
    <mergeCell ref="L20:N20"/>
  </mergeCells>
  <pageMargins left="0.7" right="0.7" top="0.75" bottom="0.75" header="0.3" footer="0.3"/>
  <pageSetup paperSize="9" scale="6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B1:N27"/>
  <sheetViews>
    <sheetView topLeftCell="A8" zoomScale="80" zoomScaleNormal="80" workbookViewId="0">
      <selection activeCell="J13" sqref="J13"/>
    </sheetView>
  </sheetViews>
  <sheetFormatPr defaultColWidth="9" defaultRowHeight="18" x14ac:dyDescent="0.25"/>
  <cols>
    <col min="1" max="1" width="4" style="6" customWidth="1"/>
    <col min="2" max="2" width="23.85546875" style="19" customWidth="1"/>
    <col min="3" max="3" width="19" style="19" customWidth="1"/>
    <col min="4" max="4" width="4.42578125" style="20" customWidth="1"/>
    <col min="5" max="5" width="17.42578125" style="3" bestFit="1" customWidth="1"/>
    <col min="6" max="6" width="10.85546875" style="21" customWidth="1"/>
    <col min="7" max="7" width="9" style="22"/>
    <col min="8" max="8" width="9" style="23"/>
    <col min="9" max="9" width="9" style="24"/>
    <col min="10" max="10" width="11.42578125" style="25" customWidth="1"/>
    <col min="11" max="11" width="4.28515625" style="6" customWidth="1"/>
    <col min="12" max="12" width="14.85546875" style="6" customWidth="1"/>
    <col min="13" max="13" width="24.85546875" style="94" customWidth="1"/>
    <col min="14" max="14" width="12.140625" style="26" customWidth="1"/>
    <col min="15" max="15" width="5.85546875" style="6" customWidth="1"/>
    <col min="16" max="16" width="14" style="6" bestFit="1" customWidth="1"/>
    <col min="17" max="17" width="21" style="6" customWidth="1"/>
    <col min="18" max="16384" width="9" style="6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" t="s">
        <v>1</v>
      </c>
      <c r="C3" s="111">
        <f>C4+C5+C6+C8</f>
        <v>21486000</v>
      </c>
      <c r="D3" s="27"/>
      <c r="E3" s="84" t="s">
        <v>17</v>
      </c>
      <c r="F3" s="85" t="s">
        <v>12</v>
      </c>
      <c r="G3" s="86" t="s">
        <v>10</v>
      </c>
      <c r="H3" s="87" t="s">
        <v>11</v>
      </c>
      <c r="I3" s="88" t="s">
        <v>57</v>
      </c>
      <c r="J3" s="89" t="s">
        <v>13</v>
      </c>
      <c r="L3" s="4" t="s">
        <v>16</v>
      </c>
      <c r="M3" s="95" t="s">
        <v>25</v>
      </c>
      <c r="N3" s="5" t="s">
        <v>6</v>
      </c>
    </row>
    <row r="4" spans="2:14" ht="31.5" customHeight="1" thickBot="1" x14ac:dyDescent="0.3">
      <c r="B4" s="82" t="s">
        <v>23</v>
      </c>
      <c r="C4" s="100">
        <v>20437000</v>
      </c>
      <c r="E4" s="67" t="s">
        <v>27</v>
      </c>
      <c r="F4" s="68">
        <v>598</v>
      </c>
      <c r="G4" s="63">
        <v>506</v>
      </c>
      <c r="H4" s="70">
        <v>81</v>
      </c>
      <c r="I4" s="71">
        <v>11</v>
      </c>
      <c r="J4" s="72"/>
      <c r="L4" s="7" t="s">
        <v>15</v>
      </c>
      <c r="M4" s="96"/>
      <c r="N4" s="28"/>
    </row>
    <row r="5" spans="2:14" ht="31.5" customHeight="1" x14ac:dyDescent="0.25">
      <c r="B5" s="83" t="s">
        <v>24</v>
      </c>
      <c r="C5" s="112">
        <v>964000</v>
      </c>
      <c r="E5" s="61" t="s">
        <v>28</v>
      </c>
      <c r="F5" s="62">
        <v>451</v>
      </c>
      <c r="G5" s="31">
        <v>394</v>
      </c>
      <c r="H5" s="64">
        <v>46</v>
      </c>
      <c r="I5" s="65">
        <v>11</v>
      </c>
      <c r="J5" s="66"/>
      <c r="L5" s="8" t="s">
        <v>46</v>
      </c>
      <c r="M5" s="97"/>
      <c r="N5" s="35"/>
    </row>
    <row r="6" spans="2:14" ht="31.5" customHeight="1" thickBot="1" x14ac:dyDescent="0.3">
      <c r="B6" s="51" t="s">
        <v>20</v>
      </c>
      <c r="C6" s="113"/>
      <c r="E6" s="17" t="s">
        <v>14</v>
      </c>
      <c r="F6" s="30">
        <v>147</v>
      </c>
      <c r="G6" s="31">
        <v>112</v>
      </c>
      <c r="H6" s="32">
        <v>35</v>
      </c>
      <c r="I6" s="33">
        <v>0</v>
      </c>
      <c r="J6" s="34"/>
      <c r="L6" s="9" t="s">
        <v>47</v>
      </c>
      <c r="M6" s="97"/>
      <c r="N6" s="35"/>
    </row>
    <row r="7" spans="2:14" ht="31.5" customHeight="1" thickBot="1" x14ac:dyDescent="0.3">
      <c r="B7" s="90" t="s">
        <v>22</v>
      </c>
      <c r="C7" s="114">
        <f>'20'!C7+'21'!C6</f>
        <v>100000</v>
      </c>
      <c r="E7" s="17" t="s">
        <v>29</v>
      </c>
      <c r="F7" s="30">
        <v>0</v>
      </c>
      <c r="G7" s="57">
        <v>0</v>
      </c>
      <c r="H7" s="32">
        <v>0</v>
      </c>
      <c r="I7" s="33">
        <v>0</v>
      </c>
      <c r="J7" s="34"/>
      <c r="L7" s="10" t="s">
        <v>48</v>
      </c>
      <c r="M7" s="97">
        <v>1023638</v>
      </c>
      <c r="N7" s="35">
        <v>7</v>
      </c>
    </row>
    <row r="8" spans="2:14" ht="35.25" customHeight="1" thickBot="1" x14ac:dyDescent="0.3">
      <c r="B8" s="52" t="s">
        <v>21</v>
      </c>
      <c r="C8" s="115">
        <v>85000</v>
      </c>
      <c r="E8" s="55" t="s">
        <v>30</v>
      </c>
      <c r="F8" s="56">
        <v>0</v>
      </c>
      <c r="G8" s="69">
        <v>0</v>
      </c>
      <c r="H8" s="58">
        <v>0</v>
      </c>
      <c r="I8" s="59">
        <v>0</v>
      </c>
      <c r="J8" s="60"/>
      <c r="L8" s="9" t="s">
        <v>50</v>
      </c>
      <c r="M8" s="97">
        <v>4885461</v>
      </c>
      <c r="N8" s="35">
        <v>84</v>
      </c>
    </row>
    <row r="9" spans="2:14" ht="31.5" customHeight="1" thickBot="1" x14ac:dyDescent="0.3">
      <c r="B9" s="90" t="s">
        <v>2</v>
      </c>
      <c r="C9" s="114">
        <f>'20'!C8+'21'!C8</f>
        <v>85000</v>
      </c>
      <c r="E9" s="67" t="s">
        <v>31</v>
      </c>
      <c r="F9" s="68">
        <v>83</v>
      </c>
      <c r="G9" s="69">
        <v>19</v>
      </c>
      <c r="H9" s="70">
        <v>0</v>
      </c>
      <c r="I9" s="71">
        <v>62</v>
      </c>
      <c r="J9" s="72"/>
      <c r="L9" s="11" t="s">
        <v>49</v>
      </c>
      <c r="M9" s="98">
        <v>2128183</v>
      </c>
      <c r="N9" s="36">
        <v>33</v>
      </c>
    </row>
    <row r="10" spans="2:14" ht="31.5" customHeight="1" thickBot="1" x14ac:dyDescent="0.3">
      <c r="B10" s="77" t="s">
        <v>3</v>
      </c>
      <c r="C10" s="115">
        <v>540000000</v>
      </c>
      <c r="D10" s="37"/>
      <c r="E10" s="67" t="s">
        <v>32</v>
      </c>
      <c r="F10" s="68"/>
      <c r="G10" s="63">
        <v>120</v>
      </c>
      <c r="H10" s="70">
        <v>0</v>
      </c>
      <c r="I10" s="71"/>
      <c r="J10" s="72"/>
      <c r="L10" s="11" t="s">
        <v>51</v>
      </c>
      <c r="M10" s="98">
        <v>5674553</v>
      </c>
      <c r="N10" s="36">
        <v>59</v>
      </c>
    </row>
    <row r="11" spans="2:14" ht="31.5" customHeight="1" thickBot="1" x14ac:dyDescent="0.3">
      <c r="B11" s="91" t="s">
        <v>4</v>
      </c>
      <c r="C11" s="116">
        <f>C3+'20'!C11</f>
        <v>303671000</v>
      </c>
      <c r="D11" s="38"/>
      <c r="E11" s="61" t="s">
        <v>33</v>
      </c>
      <c r="F11" s="62">
        <v>10</v>
      </c>
      <c r="G11" s="31">
        <v>9</v>
      </c>
      <c r="H11" s="64">
        <v>0</v>
      </c>
      <c r="I11" s="65">
        <v>1</v>
      </c>
      <c r="J11" s="66"/>
      <c r="L11" s="11" t="s">
        <v>52</v>
      </c>
      <c r="M11" s="98">
        <v>2608184</v>
      </c>
      <c r="N11" s="36">
        <v>43</v>
      </c>
    </row>
    <row r="12" spans="2:14" ht="31.5" customHeight="1" thickBot="1" x14ac:dyDescent="0.3">
      <c r="B12" s="92" t="s">
        <v>5</v>
      </c>
      <c r="C12" s="78">
        <f>C11/C10</f>
        <v>0.56235370370370374</v>
      </c>
      <c r="E12" s="17" t="s">
        <v>34</v>
      </c>
      <c r="F12" s="30">
        <v>71</v>
      </c>
      <c r="G12" s="31">
        <v>56</v>
      </c>
      <c r="H12" s="32">
        <v>0</v>
      </c>
      <c r="I12" s="33">
        <v>15</v>
      </c>
      <c r="J12" s="34"/>
      <c r="L12" s="11" t="s">
        <v>53</v>
      </c>
      <c r="M12" s="98">
        <v>3058187</v>
      </c>
      <c r="N12" s="36">
        <v>50</v>
      </c>
    </row>
    <row r="13" spans="2:14" ht="31.5" customHeight="1" x14ac:dyDescent="0.25">
      <c r="B13" s="13" t="s">
        <v>6</v>
      </c>
      <c r="C13" s="28">
        <v>276</v>
      </c>
      <c r="E13" s="17" t="s">
        <v>35</v>
      </c>
      <c r="F13" s="30">
        <v>230</v>
      </c>
      <c r="G13" s="31">
        <v>43</v>
      </c>
      <c r="H13" s="32">
        <v>0</v>
      </c>
      <c r="I13" s="33">
        <v>145</v>
      </c>
      <c r="J13" s="34"/>
      <c r="L13" s="12" t="s">
        <v>54</v>
      </c>
      <c r="M13" s="99"/>
      <c r="N13" s="39"/>
    </row>
    <row r="14" spans="2:14" ht="31.5" customHeight="1" thickBot="1" x14ac:dyDescent="0.3">
      <c r="B14" s="29" t="s">
        <v>7</v>
      </c>
      <c r="C14" s="81">
        <v>77232</v>
      </c>
      <c r="E14" s="17" t="s">
        <v>36</v>
      </c>
      <c r="F14" s="30"/>
      <c r="G14" s="57">
        <v>0</v>
      </c>
      <c r="H14" s="32">
        <v>0</v>
      </c>
      <c r="I14" s="33"/>
      <c r="J14" s="34"/>
      <c r="L14" s="143" t="s">
        <v>26</v>
      </c>
      <c r="M14" s="144"/>
      <c r="N14" s="145"/>
    </row>
    <row r="15" spans="2:14" ht="31.5" customHeight="1" thickBot="1" x14ac:dyDescent="0.3">
      <c r="B15" s="29" t="s">
        <v>8</v>
      </c>
      <c r="C15" s="40">
        <v>2.4299999999999999E-2</v>
      </c>
      <c r="E15" s="55" t="s">
        <v>37</v>
      </c>
      <c r="F15" s="56"/>
      <c r="G15" s="74">
        <v>0</v>
      </c>
      <c r="H15" s="58">
        <v>0</v>
      </c>
      <c r="I15" s="59"/>
      <c r="J15" s="60"/>
      <c r="L15" s="13" t="s">
        <v>18</v>
      </c>
      <c r="M15" s="100">
        <v>450000</v>
      </c>
      <c r="N15" s="28">
        <v>9</v>
      </c>
    </row>
    <row r="16" spans="2:14" ht="31.5" customHeight="1" thickBot="1" x14ac:dyDescent="0.3">
      <c r="B16" s="14" t="s">
        <v>9</v>
      </c>
      <c r="C16" s="41">
        <v>0</v>
      </c>
      <c r="E16" s="67" t="s">
        <v>38</v>
      </c>
      <c r="F16" s="73"/>
      <c r="G16" s="69">
        <v>0</v>
      </c>
      <c r="H16" s="73">
        <v>0</v>
      </c>
      <c r="I16" s="73"/>
      <c r="J16" s="75"/>
      <c r="L16" s="14" t="s">
        <v>19</v>
      </c>
      <c r="M16" s="101">
        <v>240000</v>
      </c>
      <c r="N16" s="39">
        <v>3</v>
      </c>
    </row>
    <row r="17" spans="2:14" ht="31.5" customHeight="1" thickBot="1" x14ac:dyDescent="0.3">
      <c r="B17" s="6"/>
      <c r="C17" s="6"/>
      <c r="D17" s="6"/>
      <c r="E17" s="67" t="s">
        <v>39</v>
      </c>
      <c r="F17" s="68"/>
      <c r="G17" s="140">
        <v>95</v>
      </c>
      <c r="H17" s="70">
        <v>0</v>
      </c>
      <c r="I17" s="71"/>
      <c r="J17" s="72"/>
      <c r="L17" s="143" t="s">
        <v>55</v>
      </c>
      <c r="M17" s="144"/>
      <c r="N17" s="145"/>
    </row>
    <row r="18" spans="2:14" ht="33.75" customHeight="1" x14ac:dyDescent="0.25">
      <c r="B18" s="146" t="s">
        <v>58</v>
      </c>
      <c r="C18" s="146"/>
      <c r="D18" s="6"/>
      <c r="E18" s="76" t="s">
        <v>40</v>
      </c>
      <c r="F18" s="62"/>
      <c r="G18" s="142">
        <v>70</v>
      </c>
      <c r="H18" s="64">
        <v>0</v>
      </c>
      <c r="I18" s="65"/>
      <c r="J18" s="66"/>
      <c r="L18" s="15" t="s">
        <v>18</v>
      </c>
      <c r="M18" s="102">
        <v>70000</v>
      </c>
      <c r="N18" s="42">
        <v>2</v>
      </c>
    </row>
    <row r="19" spans="2:14" ht="31.5" customHeight="1" thickBot="1" x14ac:dyDescent="0.3">
      <c r="B19" s="54" t="s">
        <v>59</v>
      </c>
      <c r="C19" s="54" t="s">
        <v>85</v>
      </c>
      <c r="D19" s="6"/>
      <c r="E19" s="55" t="s">
        <v>41</v>
      </c>
      <c r="F19" s="56"/>
      <c r="G19" s="141">
        <v>25</v>
      </c>
      <c r="H19" s="58">
        <v>0</v>
      </c>
      <c r="I19" s="59"/>
      <c r="J19" s="60"/>
      <c r="L19" s="14" t="s">
        <v>19</v>
      </c>
      <c r="M19" s="101">
        <v>450000</v>
      </c>
      <c r="N19" s="39">
        <v>9</v>
      </c>
    </row>
    <row r="20" spans="2:14" ht="31.5" customHeight="1" thickBot="1" x14ac:dyDescent="0.3">
      <c r="B20" s="53" t="s">
        <v>60</v>
      </c>
      <c r="C20" s="53"/>
      <c r="D20" s="6"/>
      <c r="E20" s="67" t="s">
        <v>42</v>
      </c>
      <c r="F20" s="68"/>
      <c r="G20" s="140">
        <v>9</v>
      </c>
      <c r="H20" s="70">
        <v>0</v>
      </c>
      <c r="I20" s="71"/>
      <c r="J20" s="72"/>
      <c r="L20" s="147" t="s">
        <v>56</v>
      </c>
      <c r="M20" s="147"/>
      <c r="N20" s="147"/>
    </row>
    <row r="21" spans="2:14" ht="31.5" customHeight="1" x14ac:dyDescent="0.25">
      <c r="B21" s="53" t="s">
        <v>61</v>
      </c>
      <c r="C21" s="53"/>
      <c r="D21" s="6"/>
      <c r="E21" s="61" t="s">
        <v>43</v>
      </c>
      <c r="F21" s="62"/>
      <c r="G21" s="63">
        <v>0</v>
      </c>
      <c r="H21" s="64">
        <v>0</v>
      </c>
      <c r="I21" s="65"/>
      <c r="J21" s="66"/>
      <c r="L21" s="79" t="s">
        <v>64</v>
      </c>
      <c r="M21" s="103">
        <v>0</v>
      </c>
      <c r="N21" s="43">
        <v>0</v>
      </c>
    </row>
    <row r="22" spans="2:14" ht="31.5" customHeight="1" x14ac:dyDescent="0.25">
      <c r="B22" s="53" t="s">
        <v>62</v>
      </c>
      <c r="C22" s="53"/>
      <c r="D22" s="6"/>
      <c r="E22" s="17" t="s">
        <v>44</v>
      </c>
      <c r="F22" s="30"/>
      <c r="G22" s="46">
        <v>9</v>
      </c>
      <c r="H22" s="32">
        <v>0</v>
      </c>
      <c r="I22" s="33"/>
      <c r="J22" s="34"/>
      <c r="L22" s="80" t="s">
        <v>65</v>
      </c>
      <c r="M22" s="104">
        <v>0</v>
      </c>
      <c r="N22" s="44">
        <v>0</v>
      </c>
    </row>
    <row r="23" spans="2:14" ht="31.5" customHeight="1" x14ac:dyDescent="0.25">
      <c r="B23" s="16" t="s">
        <v>63</v>
      </c>
      <c r="C23" s="16"/>
      <c r="D23" s="6"/>
      <c r="E23" s="18" t="s">
        <v>45</v>
      </c>
      <c r="F23" s="45"/>
      <c r="G23" s="22">
        <v>0</v>
      </c>
      <c r="H23" s="47">
        <v>0</v>
      </c>
      <c r="I23" s="48"/>
      <c r="J23" s="49"/>
      <c r="M23" s="105"/>
      <c r="N23" s="50"/>
    </row>
    <row r="24" spans="2:14" x14ac:dyDescent="0.25">
      <c r="B24" s="6"/>
      <c r="C24" s="6"/>
      <c r="D24" s="6"/>
      <c r="M24" s="105"/>
      <c r="N24" s="50"/>
    </row>
    <row r="25" spans="2:14" x14ac:dyDescent="0.25">
      <c r="B25" s="6"/>
      <c r="C25" s="6"/>
      <c r="D25" s="6"/>
      <c r="M25" s="105"/>
      <c r="N25" s="50"/>
    </row>
    <row r="26" spans="2:14" x14ac:dyDescent="0.25">
      <c r="B26" s="6"/>
      <c r="C26" s="6"/>
      <c r="D26" s="6"/>
      <c r="M26" s="105"/>
      <c r="N26" s="50"/>
    </row>
    <row r="27" spans="2:14" x14ac:dyDescent="0.25">
      <c r="B27" s="6"/>
      <c r="C27" s="6"/>
      <c r="D27" s="6"/>
      <c r="M27" s="105"/>
      <c r="N27" s="50"/>
    </row>
  </sheetData>
  <mergeCells count="4">
    <mergeCell ref="L14:N14"/>
    <mergeCell ref="L17:N17"/>
    <mergeCell ref="B18:C18"/>
    <mergeCell ref="L20:N20"/>
  </mergeCells>
  <pageMargins left="0.7" right="0.7" top="0.75" bottom="0.75" header="0.3" footer="0.3"/>
  <pageSetup paperSize="9" scale="6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B1:N27"/>
  <sheetViews>
    <sheetView zoomScale="80" zoomScaleNormal="80" workbookViewId="0">
      <selection activeCell="I13" sqref="I13"/>
    </sheetView>
  </sheetViews>
  <sheetFormatPr defaultColWidth="9" defaultRowHeight="18" x14ac:dyDescent="0.25"/>
  <cols>
    <col min="1" max="1" width="4" style="6" customWidth="1"/>
    <col min="2" max="2" width="23.85546875" style="19" customWidth="1"/>
    <col min="3" max="3" width="19" style="19" customWidth="1"/>
    <col min="4" max="4" width="4.42578125" style="20" customWidth="1"/>
    <col min="5" max="5" width="17.42578125" style="3" bestFit="1" customWidth="1"/>
    <col min="6" max="6" width="10.85546875" style="21" customWidth="1"/>
    <col min="7" max="7" width="9" style="22"/>
    <col min="8" max="8" width="9" style="23"/>
    <col min="9" max="9" width="9" style="24"/>
    <col min="10" max="10" width="11.42578125" style="25" customWidth="1"/>
    <col min="11" max="11" width="4.28515625" style="6" customWidth="1"/>
    <col min="12" max="12" width="14.85546875" style="6" customWidth="1"/>
    <col min="13" max="13" width="24.85546875" style="94" customWidth="1"/>
    <col min="14" max="14" width="12.140625" style="26" customWidth="1"/>
    <col min="15" max="15" width="5.85546875" style="6" customWidth="1"/>
    <col min="16" max="16" width="14" style="6" bestFit="1" customWidth="1"/>
    <col min="17" max="17" width="21" style="6" customWidth="1"/>
    <col min="18" max="16384" width="9" style="6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" t="s">
        <v>1</v>
      </c>
      <c r="C3" s="111">
        <f>C4+C5+C6+C8</f>
        <v>28153500</v>
      </c>
      <c r="D3" s="27"/>
      <c r="E3" s="84" t="s">
        <v>17</v>
      </c>
      <c r="F3" s="85" t="s">
        <v>12</v>
      </c>
      <c r="G3" s="86" t="s">
        <v>10</v>
      </c>
      <c r="H3" s="87" t="s">
        <v>11</v>
      </c>
      <c r="I3" s="88" t="s">
        <v>57</v>
      </c>
      <c r="J3" s="89" t="s">
        <v>13</v>
      </c>
      <c r="L3" s="4" t="s">
        <v>16</v>
      </c>
      <c r="M3" s="95" t="s">
        <v>25</v>
      </c>
      <c r="N3" s="5" t="s">
        <v>6</v>
      </c>
    </row>
    <row r="4" spans="2:14" ht="31.5" customHeight="1" thickBot="1" x14ac:dyDescent="0.3">
      <c r="B4" s="82" t="s">
        <v>23</v>
      </c>
      <c r="C4" s="100">
        <v>27996500</v>
      </c>
      <c r="E4" s="67" t="s">
        <v>27</v>
      </c>
      <c r="F4" s="68"/>
      <c r="G4" s="69">
        <v>671</v>
      </c>
      <c r="H4" s="70">
        <v>43</v>
      </c>
      <c r="I4" s="71"/>
      <c r="J4" s="72"/>
      <c r="L4" s="7" t="s">
        <v>15</v>
      </c>
      <c r="M4" s="96"/>
      <c r="N4" s="28"/>
    </row>
    <row r="5" spans="2:14" ht="31.5" customHeight="1" x14ac:dyDescent="0.25">
      <c r="B5" s="83" t="s">
        <v>24</v>
      </c>
      <c r="C5" s="112">
        <v>157000</v>
      </c>
      <c r="E5" s="61" t="s">
        <v>28</v>
      </c>
      <c r="F5" s="62">
        <v>542</v>
      </c>
      <c r="G5" s="63">
        <v>501</v>
      </c>
      <c r="H5" s="64">
        <v>35</v>
      </c>
      <c r="I5" s="65">
        <v>6</v>
      </c>
      <c r="J5" s="66"/>
      <c r="L5" s="8" t="s">
        <v>46</v>
      </c>
      <c r="M5" s="97"/>
      <c r="N5" s="35"/>
    </row>
    <row r="6" spans="2:14" ht="31.5" customHeight="1" thickBot="1" x14ac:dyDescent="0.3">
      <c r="B6" s="51" t="s">
        <v>20</v>
      </c>
      <c r="C6" s="113"/>
      <c r="E6" s="17" t="s">
        <v>14</v>
      </c>
      <c r="F6" s="30">
        <v>160</v>
      </c>
      <c r="G6" s="31">
        <v>152</v>
      </c>
      <c r="H6" s="32">
        <v>8</v>
      </c>
      <c r="I6" s="33">
        <v>0</v>
      </c>
      <c r="J6" s="34"/>
      <c r="L6" s="9" t="s">
        <v>47</v>
      </c>
      <c r="M6" s="97"/>
      <c r="N6" s="35"/>
    </row>
    <row r="7" spans="2:14" ht="31.5" customHeight="1" thickBot="1" x14ac:dyDescent="0.3">
      <c r="B7" s="90" t="s">
        <v>22</v>
      </c>
      <c r="C7" s="114">
        <f>'21'!C7+'22'!C6</f>
        <v>100000</v>
      </c>
      <c r="E7" s="17" t="s">
        <v>29</v>
      </c>
      <c r="F7" s="30">
        <v>0</v>
      </c>
      <c r="G7" s="31">
        <v>0</v>
      </c>
      <c r="H7" s="32">
        <v>0</v>
      </c>
      <c r="I7" s="33">
        <v>0</v>
      </c>
      <c r="J7" s="34"/>
      <c r="L7" s="10" t="s">
        <v>48</v>
      </c>
      <c r="M7" s="97">
        <v>761000</v>
      </c>
      <c r="N7" s="35">
        <v>9</v>
      </c>
    </row>
    <row r="8" spans="2:14" ht="35.25" customHeight="1" thickBot="1" x14ac:dyDescent="0.3">
      <c r="B8" s="52" t="s">
        <v>21</v>
      </c>
      <c r="C8" s="115"/>
      <c r="E8" s="55" t="s">
        <v>30</v>
      </c>
      <c r="F8" s="56">
        <v>18</v>
      </c>
      <c r="G8" s="57">
        <v>18</v>
      </c>
      <c r="H8" s="58">
        <v>0</v>
      </c>
      <c r="I8" s="59">
        <v>0</v>
      </c>
      <c r="J8" s="60"/>
      <c r="L8" s="9" t="s">
        <v>50</v>
      </c>
      <c r="M8" s="97">
        <v>8914738</v>
      </c>
      <c r="N8" s="35">
        <v>145</v>
      </c>
    </row>
    <row r="9" spans="2:14" ht="31.5" customHeight="1" thickBot="1" x14ac:dyDescent="0.3">
      <c r="B9" s="90" t="s">
        <v>2</v>
      </c>
      <c r="C9" s="114">
        <f>'21'!C9+'22'!C8</f>
        <v>85000</v>
      </c>
      <c r="E9" s="67" t="s">
        <v>31</v>
      </c>
      <c r="F9" s="68">
        <v>76</v>
      </c>
      <c r="G9" s="69">
        <v>38</v>
      </c>
      <c r="H9" s="70">
        <v>0</v>
      </c>
      <c r="I9" s="71">
        <v>34</v>
      </c>
      <c r="J9" s="72"/>
      <c r="L9" s="11" t="s">
        <v>49</v>
      </c>
      <c r="M9" s="98">
        <v>3466363</v>
      </c>
      <c r="N9" s="36">
        <v>50</v>
      </c>
    </row>
    <row r="10" spans="2:14" ht="31.5" customHeight="1" thickBot="1" x14ac:dyDescent="0.3">
      <c r="B10" s="77" t="s">
        <v>3</v>
      </c>
      <c r="C10" s="115">
        <v>540000000</v>
      </c>
      <c r="D10" s="37"/>
      <c r="E10" s="67" t="s">
        <v>32</v>
      </c>
      <c r="F10" s="68"/>
      <c r="G10" s="69">
        <v>154</v>
      </c>
      <c r="H10" s="70">
        <v>0</v>
      </c>
      <c r="I10" s="71"/>
      <c r="J10" s="72"/>
      <c r="L10" s="11" t="s">
        <v>51</v>
      </c>
      <c r="M10" s="98">
        <v>4715462</v>
      </c>
      <c r="N10" s="36">
        <v>68</v>
      </c>
    </row>
    <row r="11" spans="2:14" ht="31.5" customHeight="1" thickBot="1" x14ac:dyDescent="0.3">
      <c r="B11" s="91" t="s">
        <v>4</v>
      </c>
      <c r="C11" s="116">
        <f>C3+'21'!C11</f>
        <v>331824500</v>
      </c>
      <c r="D11" s="38"/>
      <c r="E11" s="61" t="s">
        <v>33</v>
      </c>
      <c r="F11" s="62">
        <v>16</v>
      </c>
      <c r="G11" s="63">
        <v>3</v>
      </c>
      <c r="H11" s="64">
        <v>0</v>
      </c>
      <c r="I11" s="65">
        <v>13</v>
      </c>
      <c r="J11" s="66"/>
      <c r="L11" s="11" t="s">
        <v>52</v>
      </c>
      <c r="M11" s="98">
        <v>4127954</v>
      </c>
      <c r="N11" s="36">
        <v>76</v>
      </c>
    </row>
    <row r="12" spans="2:14" ht="31.5" customHeight="1" thickBot="1" x14ac:dyDescent="0.3">
      <c r="B12" s="92" t="s">
        <v>5</v>
      </c>
      <c r="C12" s="78">
        <f>C11/C10</f>
        <v>0.61448981481481479</v>
      </c>
      <c r="E12" s="17" t="s">
        <v>34</v>
      </c>
      <c r="F12" s="30">
        <v>49</v>
      </c>
      <c r="G12" s="31">
        <v>41</v>
      </c>
      <c r="H12" s="32">
        <v>0</v>
      </c>
      <c r="I12" s="33">
        <v>8</v>
      </c>
      <c r="J12" s="34"/>
      <c r="L12" s="11" t="s">
        <v>53</v>
      </c>
      <c r="M12" s="98">
        <v>3605456</v>
      </c>
      <c r="N12" s="36">
        <v>48</v>
      </c>
    </row>
    <row r="13" spans="2:14" ht="31.5" customHeight="1" x14ac:dyDescent="0.25">
      <c r="B13" s="13" t="s">
        <v>6</v>
      </c>
      <c r="C13" s="28">
        <v>396</v>
      </c>
      <c r="E13" s="17" t="s">
        <v>35</v>
      </c>
      <c r="F13" s="30">
        <v>181</v>
      </c>
      <c r="G13" s="31">
        <v>94</v>
      </c>
      <c r="H13" s="32">
        <v>0</v>
      </c>
      <c r="I13" s="33">
        <v>35</v>
      </c>
      <c r="J13" s="34"/>
      <c r="L13" s="12" t="s">
        <v>54</v>
      </c>
      <c r="M13" s="99"/>
      <c r="N13" s="39"/>
    </row>
    <row r="14" spans="2:14" ht="31.5" customHeight="1" x14ac:dyDescent="0.25">
      <c r="B14" s="29" t="s">
        <v>7</v>
      </c>
      <c r="C14" s="81">
        <v>71095</v>
      </c>
      <c r="E14" s="17" t="s">
        <v>36</v>
      </c>
      <c r="F14" s="30">
        <v>0</v>
      </c>
      <c r="G14" s="31">
        <v>0</v>
      </c>
      <c r="H14" s="32">
        <v>0</v>
      </c>
      <c r="I14" s="33">
        <v>0</v>
      </c>
      <c r="J14" s="34"/>
      <c r="L14" s="143" t="s">
        <v>26</v>
      </c>
      <c r="M14" s="144"/>
      <c r="N14" s="145"/>
    </row>
    <row r="15" spans="2:14" ht="31.5" customHeight="1" thickBot="1" x14ac:dyDescent="0.3">
      <c r="B15" s="29" t="s">
        <v>8</v>
      </c>
      <c r="C15" s="40">
        <v>1.8800000000000001E-2</v>
      </c>
      <c r="E15" s="55" t="s">
        <v>37</v>
      </c>
      <c r="F15" s="56">
        <v>0</v>
      </c>
      <c r="G15" s="57">
        <v>0</v>
      </c>
      <c r="H15" s="58">
        <v>0</v>
      </c>
      <c r="I15" s="59">
        <v>0</v>
      </c>
      <c r="J15" s="60"/>
      <c r="L15" s="13" t="s">
        <v>18</v>
      </c>
      <c r="M15" s="100">
        <v>700000</v>
      </c>
      <c r="N15" s="28">
        <v>14</v>
      </c>
    </row>
    <row r="16" spans="2:14" ht="31.5" customHeight="1" thickBot="1" x14ac:dyDescent="0.3">
      <c r="B16" s="14" t="s">
        <v>9</v>
      </c>
      <c r="C16" s="41">
        <v>0</v>
      </c>
      <c r="E16" s="67" t="s">
        <v>38</v>
      </c>
      <c r="F16" s="73">
        <v>50</v>
      </c>
      <c r="G16" s="74">
        <v>21</v>
      </c>
      <c r="H16" s="73">
        <v>0</v>
      </c>
      <c r="I16" s="73">
        <v>29</v>
      </c>
      <c r="J16" s="75"/>
      <c r="L16" s="14" t="s">
        <v>19</v>
      </c>
      <c r="M16" s="101">
        <v>160000</v>
      </c>
      <c r="N16" s="39">
        <v>2</v>
      </c>
    </row>
    <row r="17" spans="2:14" ht="31.5" customHeight="1" thickBot="1" x14ac:dyDescent="0.3">
      <c r="B17" s="6"/>
      <c r="C17" s="6"/>
      <c r="D17" s="6"/>
      <c r="E17" s="67" t="s">
        <v>39</v>
      </c>
      <c r="F17" s="68"/>
      <c r="G17" s="69">
        <v>164</v>
      </c>
      <c r="H17" s="70">
        <v>0</v>
      </c>
      <c r="I17" s="71"/>
      <c r="J17" s="72"/>
      <c r="L17" s="143" t="s">
        <v>55</v>
      </c>
      <c r="M17" s="144"/>
      <c r="N17" s="145"/>
    </row>
    <row r="18" spans="2:14" ht="33.75" customHeight="1" x14ac:dyDescent="0.25">
      <c r="B18" s="146" t="s">
        <v>58</v>
      </c>
      <c r="C18" s="146"/>
      <c r="D18" s="6"/>
      <c r="E18" s="76" t="s">
        <v>40</v>
      </c>
      <c r="F18" s="62"/>
      <c r="G18" s="63">
        <v>117</v>
      </c>
      <c r="H18" s="64">
        <v>0</v>
      </c>
      <c r="I18" s="65"/>
      <c r="J18" s="66"/>
      <c r="L18" s="15" t="s">
        <v>18</v>
      </c>
      <c r="M18" s="102">
        <v>420000</v>
      </c>
      <c r="N18" s="42">
        <v>12</v>
      </c>
    </row>
    <row r="19" spans="2:14" ht="31.5" customHeight="1" thickBot="1" x14ac:dyDescent="0.3">
      <c r="B19" s="54" t="s">
        <v>59</v>
      </c>
      <c r="C19" s="54" t="s">
        <v>88</v>
      </c>
      <c r="D19" s="6"/>
      <c r="E19" s="55" t="s">
        <v>41</v>
      </c>
      <c r="F19" s="56"/>
      <c r="G19" s="57">
        <v>47</v>
      </c>
      <c r="H19" s="58">
        <v>0</v>
      </c>
      <c r="I19" s="59"/>
      <c r="J19" s="60"/>
      <c r="L19" s="14" t="s">
        <v>19</v>
      </c>
      <c r="M19" s="101">
        <v>700000</v>
      </c>
      <c r="N19" s="39">
        <v>14</v>
      </c>
    </row>
    <row r="20" spans="2:14" ht="31.5" customHeight="1" thickBot="1" x14ac:dyDescent="0.3">
      <c r="B20" s="53" t="s">
        <v>60</v>
      </c>
      <c r="C20" s="53"/>
      <c r="D20" s="6"/>
      <c r="E20" s="67" t="s">
        <v>42</v>
      </c>
      <c r="F20" s="68"/>
      <c r="G20" s="69">
        <v>9</v>
      </c>
      <c r="H20" s="70">
        <v>0</v>
      </c>
      <c r="I20" s="71"/>
      <c r="J20" s="72"/>
      <c r="L20" s="147" t="s">
        <v>56</v>
      </c>
      <c r="M20" s="147"/>
      <c r="N20" s="147"/>
    </row>
    <row r="21" spans="2:14" ht="31.5" customHeight="1" x14ac:dyDescent="0.25">
      <c r="B21" s="53" t="s">
        <v>61</v>
      </c>
      <c r="C21" s="53"/>
      <c r="D21" s="6"/>
      <c r="E21" s="61" t="s">
        <v>43</v>
      </c>
      <c r="F21" s="62"/>
      <c r="G21" s="63">
        <v>1</v>
      </c>
      <c r="H21" s="64">
        <v>0</v>
      </c>
      <c r="I21" s="65"/>
      <c r="J21" s="66"/>
      <c r="L21" s="79" t="s">
        <v>64</v>
      </c>
      <c r="M21" s="103">
        <v>0</v>
      </c>
      <c r="N21" s="43">
        <v>0</v>
      </c>
    </row>
    <row r="22" spans="2:14" ht="31.5" customHeight="1" x14ac:dyDescent="0.25">
      <c r="B22" s="53" t="s">
        <v>62</v>
      </c>
      <c r="C22" s="53"/>
      <c r="D22" s="6"/>
      <c r="E22" s="17" t="s">
        <v>44</v>
      </c>
      <c r="F22" s="30"/>
      <c r="G22" s="31">
        <v>8</v>
      </c>
      <c r="H22" s="32">
        <v>0</v>
      </c>
      <c r="I22" s="33"/>
      <c r="J22" s="34"/>
      <c r="L22" s="80" t="s">
        <v>65</v>
      </c>
      <c r="M22" s="104">
        <v>0</v>
      </c>
      <c r="N22" s="44">
        <v>0</v>
      </c>
    </row>
    <row r="23" spans="2:14" ht="31.5" customHeight="1" x14ac:dyDescent="0.25">
      <c r="B23" s="16" t="s">
        <v>63</v>
      </c>
      <c r="C23" s="16"/>
      <c r="D23" s="6"/>
      <c r="E23" s="18" t="s">
        <v>45</v>
      </c>
      <c r="F23" s="45"/>
      <c r="G23" s="46">
        <v>0</v>
      </c>
      <c r="H23" s="47">
        <v>0</v>
      </c>
      <c r="I23" s="48"/>
      <c r="J23" s="49"/>
      <c r="M23" s="105"/>
      <c r="N23" s="50"/>
    </row>
    <row r="24" spans="2:14" x14ac:dyDescent="0.25">
      <c r="B24" s="6"/>
      <c r="C24" s="6"/>
      <c r="D24" s="6"/>
      <c r="M24" s="105"/>
      <c r="N24" s="50"/>
    </row>
    <row r="25" spans="2:14" x14ac:dyDescent="0.25">
      <c r="B25" s="6"/>
      <c r="C25" s="6"/>
      <c r="D25" s="6"/>
      <c r="M25" s="105"/>
      <c r="N25" s="50"/>
    </row>
    <row r="26" spans="2:14" x14ac:dyDescent="0.25">
      <c r="B26" s="6"/>
      <c r="C26" s="6"/>
      <c r="D26" s="6"/>
      <c r="M26" s="105"/>
      <c r="N26" s="50"/>
    </row>
    <row r="27" spans="2:14" x14ac:dyDescent="0.25">
      <c r="B27" s="6"/>
      <c r="C27" s="6"/>
      <c r="D27" s="6"/>
      <c r="M27" s="105"/>
      <c r="N27" s="50"/>
    </row>
  </sheetData>
  <mergeCells count="4">
    <mergeCell ref="L14:N14"/>
    <mergeCell ref="L17:N17"/>
    <mergeCell ref="B18:C18"/>
    <mergeCell ref="L20:N20"/>
  </mergeCells>
  <pageMargins left="0.7" right="0.7" top="0.75" bottom="0.75" header="0.3" footer="0.3"/>
  <pageSetup paperSize="9" scale="6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B1:N27"/>
  <sheetViews>
    <sheetView zoomScale="80" zoomScaleNormal="80" workbookViewId="0">
      <selection activeCell="C9" sqref="C9"/>
    </sheetView>
  </sheetViews>
  <sheetFormatPr defaultColWidth="9" defaultRowHeight="18" x14ac:dyDescent="0.25"/>
  <cols>
    <col min="1" max="1" width="4" style="6" customWidth="1"/>
    <col min="2" max="2" width="23.85546875" style="19" customWidth="1"/>
    <col min="3" max="3" width="19" style="19" customWidth="1"/>
    <col min="4" max="4" width="4.42578125" style="20" customWidth="1"/>
    <col min="5" max="5" width="17.42578125" style="3" bestFit="1" customWidth="1"/>
    <col min="6" max="6" width="10.85546875" style="21" customWidth="1"/>
    <col min="7" max="7" width="9" style="22"/>
    <col min="8" max="8" width="9" style="23"/>
    <col min="9" max="9" width="9" style="24"/>
    <col min="10" max="10" width="11.42578125" style="25" customWidth="1"/>
    <col min="11" max="11" width="4.28515625" style="6" customWidth="1"/>
    <col min="12" max="12" width="14.85546875" style="6" customWidth="1"/>
    <col min="13" max="13" width="24.85546875" style="94" customWidth="1"/>
    <col min="14" max="14" width="12.140625" style="26" customWidth="1"/>
    <col min="15" max="15" width="5.85546875" style="6" customWidth="1"/>
    <col min="16" max="16" width="14" style="6" bestFit="1" customWidth="1"/>
    <col min="17" max="17" width="21" style="6" customWidth="1"/>
    <col min="18" max="16384" width="9" style="6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" t="s">
        <v>1</v>
      </c>
      <c r="C3" s="111">
        <f>C4+C5+C6+C8</f>
        <v>8494000</v>
      </c>
      <c r="D3" s="27"/>
      <c r="E3" s="84" t="s">
        <v>17</v>
      </c>
      <c r="F3" s="85" t="s">
        <v>12</v>
      </c>
      <c r="G3" s="86" t="s">
        <v>10</v>
      </c>
      <c r="H3" s="87" t="s">
        <v>11</v>
      </c>
      <c r="I3" s="88" t="s">
        <v>57</v>
      </c>
      <c r="J3" s="89" t="s">
        <v>13</v>
      </c>
      <c r="L3" s="4" t="s">
        <v>16</v>
      </c>
      <c r="M3" s="95" t="s">
        <v>25</v>
      </c>
      <c r="N3" s="5" t="s">
        <v>6</v>
      </c>
    </row>
    <row r="4" spans="2:14" ht="31.5" customHeight="1" thickBot="1" x14ac:dyDescent="0.3">
      <c r="B4" s="82" t="s">
        <v>23</v>
      </c>
      <c r="C4" s="100">
        <v>8494000</v>
      </c>
      <c r="E4" s="67" t="s">
        <v>27</v>
      </c>
      <c r="F4" s="68"/>
      <c r="G4" s="69">
        <v>202</v>
      </c>
      <c r="H4" s="70">
        <v>50</v>
      </c>
      <c r="I4" s="71"/>
      <c r="J4" s="72"/>
      <c r="L4" s="7" t="s">
        <v>15</v>
      </c>
      <c r="M4" s="96"/>
      <c r="N4" s="28"/>
    </row>
    <row r="5" spans="2:14" ht="31.5" customHeight="1" x14ac:dyDescent="0.25">
      <c r="B5" s="83" t="s">
        <v>24</v>
      </c>
      <c r="C5" s="112"/>
      <c r="E5" s="61" t="s">
        <v>28</v>
      </c>
      <c r="F5" s="62">
        <v>183</v>
      </c>
      <c r="G5" s="63">
        <v>128</v>
      </c>
      <c r="H5" s="64">
        <v>37</v>
      </c>
      <c r="I5" s="65">
        <v>18</v>
      </c>
      <c r="J5" s="66"/>
      <c r="L5" s="8" t="s">
        <v>46</v>
      </c>
      <c r="M5" s="97"/>
      <c r="N5" s="35"/>
    </row>
    <row r="6" spans="2:14" ht="31.5" customHeight="1" thickBot="1" x14ac:dyDescent="0.3">
      <c r="B6" s="51" t="s">
        <v>20</v>
      </c>
      <c r="C6" s="113"/>
      <c r="E6" s="17" t="s">
        <v>14</v>
      </c>
      <c r="F6" s="30">
        <v>72</v>
      </c>
      <c r="G6" s="31">
        <v>65</v>
      </c>
      <c r="H6" s="32">
        <v>7</v>
      </c>
      <c r="I6" s="33">
        <v>0</v>
      </c>
      <c r="J6" s="34"/>
      <c r="L6" s="9" t="s">
        <v>47</v>
      </c>
      <c r="M6" s="97"/>
      <c r="N6" s="35"/>
    </row>
    <row r="7" spans="2:14" ht="31.5" customHeight="1" thickBot="1" x14ac:dyDescent="0.3">
      <c r="B7" s="90" t="s">
        <v>22</v>
      </c>
      <c r="C7" s="114">
        <f>'22'!C7+'23'!C6</f>
        <v>100000</v>
      </c>
      <c r="E7" s="17" t="s">
        <v>29</v>
      </c>
      <c r="F7" s="30">
        <v>0</v>
      </c>
      <c r="G7" s="31">
        <v>0</v>
      </c>
      <c r="H7" s="32">
        <v>0</v>
      </c>
      <c r="I7" s="33">
        <v>0</v>
      </c>
      <c r="J7" s="34"/>
      <c r="L7" s="10" t="s">
        <v>48</v>
      </c>
      <c r="M7" s="97">
        <v>31818</v>
      </c>
      <c r="N7" s="35">
        <v>1</v>
      </c>
    </row>
    <row r="8" spans="2:14" ht="35.25" customHeight="1" thickBot="1" x14ac:dyDescent="0.3">
      <c r="B8" s="52" t="s">
        <v>21</v>
      </c>
      <c r="C8" s="115"/>
      <c r="E8" s="55" t="s">
        <v>30</v>
      </c>
      <c r="F8" s="56">
        <v>10</v>
      </c>
      <c r="G8" s="57">
        <v>8</v>
      </c>
      <c r="H8" s="58">
        <v>2</v>
      </c>
      <c r="I8" s="59">
        <v>0</v>
      </c>
      <c r="J8" s="60"/>
      <c r="L8" s="9" t="s">
        <v>50</v>
      </c>
      <c r="M8" s="97">
        <v>2072728</v>
      </c>
      <c r="N8" s="35">
        <v>35</v>
      </c>
    </row>
    <row r="9" spans="2:14" ht="31.5" customHeight="1" thickBot="1" x14ac:dyDescent="0.3">
      <c r="B9" s="90" t="s">
        <v>2</v>
      </c>
      <c r="C9" s="114">
        <f>'22'!C9+'23'!C8</f>
        <v>85000</v>
      </c>
      <c r="E9" s="67" t="s">
        <v>31</v>
      </c>
      <c r="F9" s="68">
        <v>46</v>
      </c>
      <c r="G9" s="69">
        <v>14</v>
      </c>
      <c r="H9" s="70">
        <v>0</v>
      </c>
      <c r="I9" s="71">
        <v>25</v>
      </c>
      <c r="J9" s="72"/>
      <c r="L9" s="11" t="s">
        <v>49</v>
      </c>
      <c r="M9" s="98">
        <v>1402729</v>
      </c>
      <c r="N9" s="36">
        <v>18</v>
      </c>
    </row>
    <row r="10" spans="2:14" ht="31.5" customHeight="1" thickBot="1" x14ac:dyDescent="0.3">
      <c r="B10" s="77" t="s">
        <v>3</v>
      </c>
      <c r="C10" s="115">
        <v>540000000</v>
      </c>
      <c r="D10" s="37"/>
      <c r="E10" s="67" t="s">
        <v>32</v>
      </c>
      <c r="F10" s="68"/>
      <c r="G10" s="69">
        <v>37</v>
      </c>
      <c r="H10" s="70">
        <v>0</v>
      </c>
      <c r="I10" s="71"/>
      <c r="J10" s="72"/>
      <c r="L10" s="11" t="s">
        <v>51</v>
      </c>
      <c r="M10" s="98">
        <v>1689089</v>
      </c>
      <c r="N10" s="36">
        <v>19</v>
      </c>
    </row>
    <row r="11" spans="2:14" ht="31.5" customHeight="1" thickBot="1" x14ac:dyDescent="0.3">
      <c r="B11" s="91" t="s">
        <v>4</v>
      </c>
      <c r="C11" s="116">
        <f>C3+'22'!C11</f>
        <v>340318500</v>
      </c>
      <c r="D11" s="38"/>
      <c r="E11" s="61" t="s">
        <v>33</v>
      </c>
      <c r="F11" s="62">
        <v>15</v>
      </c>
      <c r="G11" s="63">
        <v>6</v>
      </c>
      <c r="H11" s="64">
        <v>0</v>
      </c>
      <c r="I11" s="65">
        <v>9</v>
      </c>
      <c r="J11" s="66"/>
      <c r="L11" s="11" t="s">
        <v>52</v>
      </c>
      <c r="M11" s="98">
        <v>1521818</v>
      </c>
      <c r="N11" s="36">
        <v>21</v>
      </c>
    </row>
    <row r="12" spans="2:14" ht="31.5" customHeight="1" thickBot="1" x14ac:dyDescent="0.3">
      <c r="B12" s="92" t="s">
        <v>5</v>
      </c>
      <c r="C12" s="78">
        <f>C11/C10</f>
        <v>0.63021944444444444</v>
      </c>
      <c r="E12" s="17" t="s">
        <v>34</v>
      </c>
      <c r="F12" s="30">
        <v>43</v>
      </c>
      <c r="G12" s="31">
        <v>8</v>
      </c>
      <c r="H12" s="32">
        <v>0</v>
      </c>
      <c r="I12" s="33">
        <v>35</v>
      </c>
      <c r="J12" s="34"/>
      <c r="L12" s="11" t="s">
        <v>53</v>
      </c>
      <c r="M12" s="98">
        <v>1003635</v>
      </c>
      <c r="N12" s="36">
        <v>15</v>
      </c>
    </row>
    <row r="13" spans="2:14" ht="31.5" customHeight="1" x14ac:dyDescent="0.25">
      <c r="B13" s="13" t="s">
        <v>6</v>
      </c>
      <c r="C13" s="28">
        <v>109</v>
      </c>
      <c r="E13" s="17" t="s">
        <v>35</v>
      </c>
      <c r="F13" s="30">
        <v>51</v>
      </c>
      <c r="G13" s="31">
        <v>22</v>
      </c>
      <c r="H13" s="32">
        <v>0</v>
      </c>
      <c r="I13" s="33">
        <v>26</v>
      </c>
      <c r="J13" s="34"/>
      <c r="L13" s="12" t="s">
        <v>54</v>
      </c>
      <c r="M13" s="99"/>
      <c r="N13" s="39"/>
    </row>
    <row r="14" spans="2:14" ht="31.5" customHeight="1" x14ac:dyDescent="0.25">
      <c r="B14" s="29" t="s">
        <v>7</v>
      </c>
      <c r="C14" s="81">
        <v>77927</v>
      </c>
      <c r="E14" s="17" t="s">
        <v>36</v>
      </c>
      <c r="F14" s="30">
        <v>0</v>
      </c>
      <c r="G14" s="31">
        <v>0</v>
      </c>
      <c r="H14" s="32">
        <v>0</v>
      </c>
      <c r="I14" s="33">
        <v>0</v>
      </c>
      <c r="J14" s="34"/>
      <c r="L14" s="143" t="s">
        <v>26</v>
      </c>
      <c r="M14" s="144"/>
      <c r="N14" s="145"/>
    </row>
    <row r="15" spans="2:14" ht="31.5" customHeight="1" thickBot="1" x14ac:dyDescent="0.3">
      <c r="B15" s="29" t="s">
        <v>8</v>
      </c>
      <c r="C15" s="40">
        <v>1.9400000000000001E-2</v>
      </c>
      <c r="E15" s="55" t="s">
        <v>37</v>
      </c>
      <c r="F15" s="56">
        <v>0</v>
      </c>
      <c r="G15" s="57">
        <v>0</v>
      </c>
      <c r="H15" s="58">
        <v>0</v>
      </c>
      <c r="I15" s="59">
        <v>0</v>
      </c>
      <c r="J15" s="60"/>
      <c r="L15" s="13" t="s">
        <v>18</v>
      </c>
      <c r="M15" s="100">
        <v>50</v>
      </c>
      <c r="N15" s="28">
        <v>1</v>
      </c>
    </row>
    <row r="16" spans="2:14" ht="31.5" customHeight="1" thickBot="1" x14ac:dyDescent="0.3">
      <c r="B16" s="14" t="s">
        <v>9</v>
      </c>
      <c r="C16" s="41">
        <v>0</v>
      </c>
      <c r="E16" s="67" t="s">
        <v>38</v>
      </c>
      <c r="F16" s="73">
        <v>0</v>
      </c>
      <c r="G16" s="74">
        <v>0</v>
      </c>
      <c r="H16" s="73">
        <v>0</v>
      </c>
      <c r="I16" s="73">
        <v>0</v>
      </c>
      <c r="J16" s="75"/>
      <c r="L16" s="14" t="s">
        <v>19</v>
      </c>
      <c r="M16" s="101"/>
      <c r="N16" s="39"/>
    </row>
    <row r="17" spans="2:14" ht="31.5" customHeight="1" thickBot="1" x14ac:dyDescent="0.3">
      <c r="B17" s="6"/>
      <c r="C17" s="6"/>
      <c r="D17" s="6"/>
      <c r="E17" s="67" t="s">
        <v>39</v>
      </c>
      <c r="F17" s="68"/>
      <c r="G17" s="69">
        <v>21</v>
      </c>
      <c r="H17" s="70">
        <v>0</v>
      </c>
      <c r="I17" s="71"/>
      <c r="J17" s="72"/>
      <c r="L17" s="143" t="s">
        <v>55</v>
      </c>
      <c r="M17" s="144"/>
      <c r="N17" s="145"/>
    </row>
    <row r="18" spans="2:14" ht="33.75" customHeight="1" x14ac:dyDescent="0.25">
      <c r="B18" s="146" t="s">
        <v>58</v>
      </c>
      <c r="C18" s="146"/>
      <c r="D18" s="6"/>
      <c r="E18" s="76" t="s">
        <v>40</v>
      </c>
      <c r="F18" s="62"/>
      <c r="G18" s="63">
        <v>18</v>
      </c>
      <c r="H18" s="64">
        <v>0</v>
      </c>
      <c r="I18" s="65"/>
      <c r="J18" s="66"/>
      <c r="L18" s="15" t="s">
        <v>18</v>
      </c>
      <c r="M18" s="102">
        <v>210000</v>
      </c>
      <c r="N18" s="42">
        <v>6</v>
      </c>
    </row>
    <row r="19" spans="2:14" ht="31.5" customHeight="1" thickBot="1" x14ac:dyDescent="0.3">
      <c r="B19" s="54" t="s">
        <v>59</v>
      </c>
      <c r="C19" s="54" t="s">
        <v>85</v>
      </c>
      <c r="D19" s="6"/>
      <c r="E19" s="55" t="s">
        <v>41</v>
      </c>
      <c r="F19" s="56"/>
      <c r="G19" s="57">
        <v>3</v>
      </c>
      <c r="H19" s="58">
        <v>0</v>
      </c>
      <c r="I19" s="59"/>
      <c r="J19" s="60"/>
      <c r="L19" s="14" t="s">
        <v>19</v>
      </c>
      <c r="M19" s="101">
        <v>250000</v>
      </c>
      <c r="N19" s="39">
        <v>5</v>
      </c>
    </row>
    <row r="20" spans="2:14" ht="31.5" customHeight="1" thickBot="1" x14ac:dyDescent="0.3">
      <c r="B20" s="53" t="s">
        <v>60</v>
      </c>
      <c r="C20" s="53"/>
      <c r="D20" s="6"/>
      <c r="E20" s="67" t="s">
        <v>42</v>
      </c>
      <c r="F20" s="68"/>
      <c r="G20" s="69">
        <v>3</v>
      </c>
      <c r="H20" s="70">
        <v>0</v>
      </c>
      <c r="I20" s="71"/>
      <c r="J20" s="72"/>
      <c r="L20" s="147" t="s">
        <v>56</v>
      </c>
      <c r="M20" s="147"/>
      <c r="N20" s="147"/>
    </row>
    <row r="21" spans="2:14" ht="31.5" customHeight="1" x14ac:dyDescent="0.25">
      <c r="B21" s="53" t="s">
        <v>61</v>
      </c>
      <c r="C21" s="53"/>
      <c r="D21" s="6"/>
      <c r="E21" s="61" t="s">
        <v>43</v>
      </c>
      <c r="F21" s="62"/>
      <c r="G21" s="63">
        <v>1</v>
      </c>
      <c r="H21" s="64">
        <v>0</v>
      </c>
      <c r="I21" s="65"/>
      <c r="J21" s="66"/>
      <c r="L21" s="79" t="s">
        <v>64</v>
      </c>
      <c r="M21" s="103">
        <v>80000</v>
      </c>
      <c r="N21" s="43">
        <v>4</v>
      </c>
    </row>
    <row r="22" spans="2:14" ht="31.5" customHeight="1" x14ac:dyDescent="0.25">
      <c r="B22" s="53" t="s">
        <v>62</v>
      </c>
      <c r="C22" s="53"/>
      <c r="D22" s="6"/>
      <c r="E22" s="17" t="s">
        <v>44</v>
      </c>
      <c r="F22" s="30"/>
      <c r="G22" s="31">
        <v>2</v>
      </c>
      <c r="H22" s="32">
        <v>0</v>
      </c>
      <c r="I22" s="33"/>
      <c r="J22" s="34"/>
      <c r="L22" s="80" t="s">
        <v>65</v>
      </c>
      <c r="M22" s="104">
        <v>80000</v>
      </c>
      <c r="N22" s="44">
        <v>4</v>
      </c>
    </row>
    <row r="23" spans="2:14" ht="31.5" customHeight="1" x14ac:dyDescent="0.25">
      <c r="B23" s="16" t="s">
        <v>63</v>
      </c>
      <c r="C23" s="16"/>
      <c r="D23" s="6"/>
      <c r="E23" s="18" t="s">
        <v>45</v>
      </c>
      <c r="F23" s="45"/>
      <c r="G23" s="46">
        <v>0</v>
      </c>
      <c r="H23" s="47">
        <v>0</v>
      </c>
      <c r="I23" s="48"/>
      <c r="J23" s="49"/>
      <c r="M23" s="105"/>
      <c r="N23" s="50"/>
    </row>
    <row r="24" spans="2:14" x14ac:dyDescent="0.25">
      <c r="B24" s="6"/>
      <c r="C24" s="6"/>
      <c r="D24" s="6"/>
      <c r="M24" s="105"/>
      <c r="N24" s="50"/>
    </row>
    <row r="25" spans="2:14" x14ac:dyDescent="0.25">
      <c r="B25" s="6"/>
      <c r="C25" s="6"/>
      <c r="D25" s="6"/>
      <c r="M25" s="105"/>
      <c r="N25" s="50"/>
    </row>
    <row r="26" spans="2:14" x14ac:dyDescent="0.25">
      <c r="B26" s="6"/>
      <c r="C26" s="6"/>
      <c r="D26" s="6"/>
      <c r="M26" s="105"/>
      <c r="N26" s="50"/>
    </row>
    <row r="27" spans="2:14" x14ac:dyDescent="0.25">
      <c r="B27" s="6"/>
      <c r="C27" s="6"/>
      <c r="D27" s="6"/>
      <c r="M27" s="105"/>
      <c r="N27" s="50"/>
    </row>
  </sheetData>
  <mergeCells count="4">
    <mergeCell ref="L14:N14"/>
    <mergeCell ref="L17:N17"/>
    <mergeCell ref="B18:C18"/>
    <mergeCell ref="L20:N20"/>
  </mergeCells>
  <pageMargins left="0.7" right="0.7" top="0.75" bottom="0.75" header="0.3" footer="0.3"/>
  <pageSetup paperSize="9" scale="6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B1:N27"/>
  <sheetViews>
    <sheetView topLeftCell="A4" zoomScale="80" zoomScaleNormal="80" workbookViewId="0">
      <selection activeCell="C10" sqref="C10"/>
    </sheetView>
  </sheetViews>
  <sheetFormatPr defaultColWidth="9" defaultRowHeight="18" x14ac:dyDescent="0.25"/>
  <cols>
    <col min="1" max="1" width="4" style="6" customWidth="1"/>
    <col min="2" max="2" width="23.85546875" style="19" customWidth="1"/>
    <col min="3" max="3" width="19" style="19" customWidth="1"/>
    <col min="4" max="4" width="4.42578125" style="20" customWidth="1"/>
    <col min="5" max="5" width="17.42578125" style="3" bestFit="1" customWidth="1"/>
    <col min="6" max="6" width="10.85546875" style="21" customWidth="1"/>
    <col min="7" max="7" width="9" style="22"/>
    <col min="8" max="8" width="9" style="23"/>
    <col min="9" max="9" width="9" style="24"/>
    <col min="10" max="10" width="11.42578125" style="25" customWidth="1"/>
    <col min="11" max="11" width="4.28515625" style="6" customWidth="1"/>
    <col min="12" max="12" width="14.85546875" style="6" customWidth="1"/>
    <col min="13" max="13" width="24.85546875" style="94" customWidth="1"/>
    <col min="14" max="14" width="12.140625" style="26" customWidth="1"/>
    <col min="15" max="15" width="5.85546875" style="6" customWidth="1"/>
    <col min="16" max="16" width="14" style="6" bestFit="1" customWidth="1"/>
    <col min="17" max="17" width="21" style="6" customWidth="1"/>
    <col min="18" max="16384" width="9" style="6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" t="s">
        <v>1</v>
      </c>
      <c r="C3" s="111">
        <f>C4+C5+C6+C8</f>
        <v>11425000</v>
      </c>
      <c r="D3" s="27"/>
      <c r="E3" s="84" t="s">
        <v>17</v>
      </c>
      <c r="F3" s="85" t="s">
        <v>12</v>
      </c>
      <c r="G3" s="86" t="s">
        <v>10</v>
      </c>
      <c r="H3" s="87" t="s">
        <v>11</v>
      </c>
      <c r="I3" s="88" t="s">
        <v>57</v>
      </c>
      <c r="J3" s="89" t="s">
        <v>13</v>
      </c>
      <c r="L3" s="4" t="s">
        <v>16</v>
      </c>
      <c r="M3" s="95" t="s">
        <v>25</v>
      </c>
      <c r="N3" s="5" t="s">
        <v>6</v>
      </c>
    </row>
    <row r="4" spans="2:14" ht="31.5" customHeight="1" thickBot="1" x14ac:dyDescent="0.3">
      <c r="B4" s="82" t="s">
        <v>23</v>
      </c>
      <c r="C4" s="100">
        <v>10716000</v>
      </c>
      <c r="E4" s="67" t="s">
        <v>27</v>
      </c>
      <c r="F4" s="68"/>
      <c r="G4" s="69">
        <v>232</v>
      </c>
      <c r="H4" s="70">
        <v>34</v>
      </c>
      <c r="I4" s="71"/>
      <c r="J4" s="72"/>
      <c r="L4" s="7" t="s">
        <v>15</v>
      </c>
      <c r="M4" s="96"/>
      <c r="N4" s="28"/>
    </row>
    <row r="5" spans="2:14" ht="31.5" customHeight="1" x14ac:dyDescent="0.25">
      <c r="B5" s="83" t="s">
        <v>24</v>
      </c>
      <c r="C5" s="112">
        <v>709000</v>
      </c>
      <c r="E5" s="61" t="s">
        <v>28</v>
      </c>
      <c r="F5" s="62">
        <v>202</v>
      </c>
      <c r="G5" s="63">
        <v>166</v>
      </c>
      <c r="H5" s="64">
        <v>34</v>
      </c>
      <c r="I5" s="65">
        <v>2</v>
      </c>
      <c r="J5" s="66"/>
      <c r="L5" s="8" t="s">
        <v>46</v>
      </c>
      <c r="M5" s="97"/>
      <c r="N5" s="35"/>
    </row>
    <row r="6" spans="2:14" ht="31.5" customHeight="1" thickBot="1" x14ac:dyDescent="0.3">
      <c r="B6" s="51" t="s">
        <v>20</v>
      </c>
      <c r="C6" s="113"/>
      <c r="E6" s="17" t="s">
        <v>14</v>
      </c>
      <c r="F6" s="30">
        <v>55</v>
      </c>
      <c r="G6" s="31">
        <v>55</v>
      </c>
      <c r="H6" s="32">
        <v>0</v>
      </c>
      <c r="I6" s="33">
        <v>0</v>
      </c>
      <c r="J6" s="34"/>
      <c r="L6" s="9" t="s">
        <v>47</v>
      </c>
      <c r="M6" s="97"/>
      <c r="N6" s="35"/>
    </row>
    <row r="7" spans="2:14" ht="31.5" customHeight="1" thickBot="1" x14ac:dyDescent="0.3">
      <c r="B7" s="90" t="s">
        <v>22</v>
      </c>
      <c r="C7" s="114">
        <f>'23'!C7+'24'!C6</f>
        <v>100000</v>
      </c>
      <c r="E7" s="17" t="s">
        <v>29</v>
      </c>
      <c r="F7" s="30">
        <v>0</v>
      </c>
      <c r="G7" s="31">
        <v>0</v>
      </c>
      <c r="H7" s="32">
        <v>0</v>
      </c>
      <c r="I7" s="33">
        <v>0</v>
      </c>
      <c r="J7" s="34"/>
      <c r="L7" s="10" t="s">
        <v>48</v>
      </c>
      <c r="M7" s="97">
        <v>462728</v>
      </c>
      <c r="N7" s="35">
        <v>8</v>
      </c>
    </row>
    <row r="8" spans="2:14" ht="35.25" customHeight="1" thickBot="1" x14ac:dyDescent="0.3">
      <c r="B8" s="52" t="s">
        <v>21</v>
      </c>
      <c r="C8" s="115"/>
      <c r="E8" s="55" t="s">
        <v>30</v>
      </c>
      <c r="F8" s="56">
        <v>11</v>
      </c>
      <c r="G8" s="57">
        <v>11</v>
      </c>
      <c r="H8" s="58">
        <v>0</v>
      </c>
      <c r="I8" s="59">
        <v>0</v>
      </c>
      <c r="J8" s="60"/>
      <c r="L8" s="9" t="s">
        <v>50</v>
      </c>
      <c r="M8" s="97">
        <v>2806365</v>
      </c>
      <c r="N8" s="35">
        <v>34</v>
      </c>
    </row>
    <row r="9" spans="2:14" ht="31.5" customHeight="1" thickBot="1" x14ac:dyDescent="0.3">
      <c r="B9" s="90" t="s">
        <v>2</v>
      </c>
      <c r="C9" s="114">
        <f>'23'!C9+'24'!C8</f>
        <v>85000</v>
      </c>
      <c r="E9" s="67" t="s">
        <v>31</v>
      </c>
      <c r="F9" s="68">
        <v>43</v>
      </c>
      <c r="G9" s="69">
        <v>11</v>
      </c>
      <c r="H9" s="70">
        <v>0</v>
      </c>
      <c r="I9" s="71">
        <v>25</v>
      </c>
      <c r="J9" s="72"/>
      <c r="L9" s="11" t="s">
        <v>49</v>
      </c>
      <c r="M9" s="98">
        <v>2429097</v>
      </c>
      <c r="N9" s="36">
        <v>22</v>
      </c>
    </row>
    <row r="10" spans="2:14" ht="31.5" customHeight="1" thickBot="1" x14ac:dyDescent="0.3">
      <c r="B10" s="77" t="s">
        <v>3</v>
      </c>
      <c r="C10" s="115">
        <v>540000000</v>
      </c>
      <c r="D10" s="37"/>
      <c r="E10" s="67" t="s">
        <v>32</v>
      </c>
      <c r="F10" s="68"/>
      <c r="G10" s="69">
        <v>53</v>
      </c>
      <c r="H10" s="70">
        <v>5</v>
      </c>
      <c r="I10" s="71"/>
      <c r="J10" s="72"/>
      <c r="L10" s="11" t="s">
        <v>51</v>
      </c>
      <c r="M10" s="98">
        <v>1728185</v>
      </c>
      <c r="N10" s="36">
        <v>30</v>
      </c>
    </row>
    <row r="11" spans="2:14" ht="31.5" customHeight="1" thickBot="1" x14ac:dyDescent="0.3">
      <c r="B11" s="91" t="s">
        <v>4</v>
      </c>
      <c r="C11" s="116">
        <f>C3+'23'!C11</f>
        <v>351743500</v>
      </c>
      <c r="D11" s="38"/>
      <c r="E11" s="61" t="s">
        <v>33</v>
      </c>
      <c r="F11" s="62">
        <v>11</v>
      </c>
      <c r="G11" s="63">
        <v>8</v>
      </c>
      <c r="H11" s="64">
        <v>0</v>
      </c>
      <c r="I11" s="65">
        <v>3</v>
      </c>
      <c r="J11" s="66"/>
      <c r="L11" s="11" t="s">
        <v>52</v>
      </c>
      <c r="M11" s="98">
        <v>2223640</v>
      </c>
      <c r="N11" s="36">
        <v>34</v>
      </c>
    </row>
    <row r="12" spans="2:14" ht="31.5" customHeight="1" thickBot="1" x14ac:dyDescent="0.3">
      <c r="B12" s="92" t="s">
        <v>5</v>
      </c>
      <c r="C12" s="78">
        <f>C11/C10</f>
        <v>0.6513768518518519</v>
      </c>
      <c r="E12" s="17" t="s">
        <v>34</v>
      </c>
      <c r="F12" s="30">
        <v>35</v>
      </c>
      <c r="G12" s="31">
        <v>13</v>
      </c>
      <c r="H12" s="32">
        <v>0</v>
      </c>
      <c r="I12" s="33">
        <v>22</v>
      </c>
      <c r="J12" s="34"/>
      <c r="L12" s="11" t="s">
        <v>53</v>
      </c>
      <c r="M12" s="98">
        <v>736365</v>
      </c>
      <c r="N12" s="36">
        <v>17</v>
      </c>
    </row>
    <row r="13" spans="2:14" ht="31.5" customHeight="1" x14ac:dyDescent="0.25">
      <c r="B13" s="13" t="s">
        <v>6</v>
      </c>
      <c r="C13" s="28">
        <v>145</v>
      </c>
      <c r="E13" s="17" t="s">
        <v>35</v>
      </c>
      <c r="F13" s="30">
        <v>54</v>
      </c>
      <c r="G13" s="31">
        <v>27</v>
      </c>
      <c r="H13" s="32">
        <v>5</v>
      </c>
      <c r="I13" s="33">
        <v>3</v>
      </c>
      <c r="J13" s="34"/>
      <c r="L13" s="12" t="s">
        <v>54</v>
      </c>
      <c r="M13" s="99"/>
      <c r="N13" s="39"/>
    </row>
    <row r="14" spans="2:14" ht="31.5" customHeight="1" x14ac:dyDescent="0.25">
      <c r="B14" s="29" t="s">
        <v>7</v>
      </c>
      <c r="C14" s="81">
        <v>78793</v>
      </c>
      <c r="E14" s="17" t="s">
        <v>36</v>
      </c>
      <c r="F14" s="30">
        <v>0</v>
      </c>
      <c r="G14" s="31">
        <v>0</v>
      </c>
      <c r="H14" s="32">
        <v>0</v>
      </c>
      <c r="I14" s="33">
        <v>0</v>
      </c>
      <c r="J14" s="34"/>
      <c r="L14" s="143" t="s">
        <v>26</v>
      </c>
      <c r="M14" s="144"/>
      <c r="N14" s="145"/>
    </row>
    <row r="15" spans="2:14" ht="31.5" customHeight="1" thickBot="1" x14ac:dyDescent="0.3">
      <c r="B15" s="29" t="s">
        <v>8</v>
      </c>
      <c r="C15" s="40">
        <v>3.4500000000000003E-2</v>
      </c>
      <c r="E15" s="55" t="s">
        <v>37</v>
      </c>
      <c r="F15" s="56">
        <v>0</v>
      </c>
      <c r="G15" s="57">
        <v>0</v>
      </c>
      <c r="H15" s="58">
        <v>0</v>
      </c>
      <c r="I15" s="59">
        <v>0</v>
      </c>
      <c r="J15" s="60"/>
      <c r="L15" s="13" t="s">
        <v>18</v>
      </c>
      <c r="M15" s="100">
        <v>150000</v>
      </c>
      <c r="N15" s="28">
        <v>3</v>
      </c>
    </row>
    <row r="16" spans="2:14" ht="31.5" customHeight="1" thickBot="1" x14ac:dyDescent="0.3">
      <c r="B16" s="14" t="s">
        <v>9</v>
      </c>
      <c r="C16" s="41">
        <v>0</v>
      </c>
      <c r="E16" s="67" t="s">
        <v>38</v>
      </c>
      <c r="F16" s="73">
        <v>29</v>
      </c>
      <c r="G16" s="74">
        <v>7</v>
      </c>
      <c r="H16" s="73">
        <v>0</v>
      </c>
      <c r="I16" s="73">
        <v>22</v>
      </c>
      <c r="J16" s="75"/>
      <c r="L16" s="14" t="s">
        <v>19</v>
      </c>
      <c r="M16" s="101">
        <v>160000</v>
      </c>
      <c r="N16" s="39">
        <v>2</v>
      </c>
    </row>
    <row r="17" spans="2:14" ht="31.5" customHeight="1" thickBot="1" x14ac:dyDescent="0.3">
      <c r="B17" s="6"/>
      <c r="C17" s="6"/>
      <c r="D17" s="6"/>
      <c r="E17" s="67" t="s">
        <v>39</v>
      </c>
      <c r="F17" s="68"/>
      <c r="G17" s="69">
        <v>36</v>
      </c>
      <c r="H17" s="70">
        <v>0</v>
      </c>
      <c r="I17" s="71"/>
      <c r="J17" s="72"/>
      <c r="L17" s="143" t="s">
        <v>55</v>
      </c>
      <c r="M17" s="144"/>
      <c r="N17" s="145"/>
    </row>
    <row r="18" spans="2:14" ht="33.75" customHeight="1" x14ac:dyDescent="0.25">
      <c r="B18" s="146" t="s">
        <v>58</v>
      </c>
      <c r="C18" s="146"/>
      <c r="D18" s="6"/>
      <c r="E18" s="76" t="s">
        <v>40</v>
      </c>
      <c r="F18" s="62"/>
      <c r="G18" s="63">
        <v>26</v>
      </c>
      <c r="H18" s="64">
        <v>0</v>
      </c>
      <c r="I18" s="65"/>
      <c r="J18" s="66"/>
      <c r="L18" s="15" t="s">
        <v>18</v>
      </c>
      <c r="M18" s="102">
        <v>210000</v>
      </c>
      <c r="N18" s="42">
        <v>6</v>
      </c>
    </row>
    <row r="19" spans="2:14" ht="31.5" customHeight="1" thickBot="1" x14ac:dyDescent="0.3">
      <c r="B19" s="54" t="s">
        <v>59</v>
      </c>
      <c r="C19" s="54" t="s">
        <v>85</v>
      </c>
      <c r="D19" s="6"/>
      <c r="E19" s="55" t="s">
        <v>41</v>
      </c>
      <c r="F19" s="56"/>
      <c r="G19" s="57">
        <v>10</v>
      </c>
      <c r="H19" s="58">
        <v>0</v>
      </c>
      <c r="I19" s="59"/>
      <c r="J19" s="60"/>
      <c r="L19" s="14" t="s">
        <v>19</v>
      </c>
      <c r="M19" s="101">
        <v>550000</v>
      </c>
      <c r="N19" s="39">
        <v>11</v>
      </c>
    </row>
    <row r="20" spans="2:14" ht="31.5" customHeight="1" thickBot="1" x14ac:dyDescent="0.3">
      <c r="B20" s="53" t="s">
        <v>60</v>
      </c>
      <c r="C20" s="53"/>
      <c r="D20" s="6"/>
      <c r="E20" s="67" t="s">
        <v>42</v>
      </c>
      <c r="F20" s="68"/>
      <c r="G20" s="69">
        <v>5</v>
      </c>
      <c r="H20" s="70">
        <v>0</v>
      </c>
      <c r="I20" s="71"/>
      <c r="J20" s="72"/>
      <c r="L20" s="147" t="s">
        <v>56</v>
      </c>
      <c r="M20" s="147"/>
      <c r="N20" s="147"/>
    </row>
    <row r="21" spans="2:14" ht="31.5" customHeight="1" x14ac:dyDescent="0.25">
      <c r="B21" s="53" t="s">
        <v>61</v>
      </c>
      <c r="C21" s="53"/>
      <c r="D21" s="6"/>
      <c r="E21" s="61" t="s">
        <v>43</v>
      </c>
      <c r="F21" s="62"/>
      <c r="G21" s="63">
        <v>1</v>
      </c>
      <c r="H21" s="64">
        <v>0</v>
      </c>
      <c r="I21" s="65"/>
      <c r="J21" s="66"/>
      <c r="L21" s="79" t="s">
        <v>64</v>
      </c>
      <c r="M21" s="103">
        <v>100000</v>
      </c>
      <c r="N21" s="43">
        <v>5</v>
      </c>
    </row>
    <row r="22" spans="2:14" ht="31.5" customHeight="1" x14ac:dyDescent="0.25">
      <c r="B22" s="53" t="s">
        <v>62</v>
      </c>
      <c r="C22" s="53"/>
      <c r="D22" s="6"/>
      <c r="E22" s="17" t="s">
        <v>44</v>
      </c>
      <c r="F22" s="30"/>
      <c r="G22" s="31">
        <v>4</v>
      </c>
      <c r="H22" s="32">
        <v>0</v>
      </c>
      <c r="I22" s="33"/>
      <c r="J22" s="34"/>
      <c r="L22" s="80" t="s">
        <v>65</v>
      </c>
      <c r="M22" s="104">
        <v>100000</v>
      </c>
      <c r="N22" s="44">
        <v>5</v>
      </c>
    </row>
    <row r="23" spans="2:14" ht="31.5" customHeight="1" x14ac:dyDescent="0.25">
      <c r="B23" s="16" t="s">
        <v>63</v>
      </c>
      <c r="C23" s="16"/>
      <c r="D23" s="6"/>
      <c r="E23" s="18" t="s">
        <v>45</v>
      </c>
      <c r="F23" s="45"/>
      <c r="G23" s="46">
        <v>0</v>
      </c>
      <c r="H23" s="47">
        <v>0</v>
      </c>
      <c r="I23" s="48"/>
      <c r="J23" s="49"/>
      <c r="M23" s="105"/>
      <c r="N23" s="50"/>
    </row>
    <row r="24" spans="2:14" x14ac:dyDescent="0.25">
      <c r="B24" s="6"/>
      <c r="C24" s="6"/>
      <c r="D24" s="6"/>
      <c r="M24" s="105"/>
      <c r="N24" s="50"/>
    </row>
    <row r="25" spans="2:14" x14ac:dyDescent="0.25">
      <c r="B25" s="6"/>
      <c r="C25" s="6"/>
      <c r="D25" s="6"/>
      <c r="M25" s="105"/>
      <c r="N25" s="50"/>
    </row>
    <row r="26" spans="2:14" x14ac:dyDescent="0.25">
      <c r="B26" s="6"/>
      <c r="C26" s="6"/>
      <c r="D26" s="6"/>
      <c r="M26" s="105"/>
      <c r="N26" s="50"/>
    </row>
    <row r="27" spans="2:14" x14ac:dyDescent="0.25">
      <c r="B27" s="6"/>
      <c r="C27" s="6"/>
      <c r="D27" s="6"/>
      <c r="M27" s="105"/>
      <c r="N27" s="50"/>
    </row>
  </sheetData>
  <mergeCells count="4">
    <mergeCell ref="L14:N14"/>
    <mergeCell ref="L17:N17"/>
    <mergeCell ref="B18:C18"/>
    <mergeCell ref="L20:N20"/>
  </mergeCells>
  <pageMargins left="0.7" right="0.7" top="0.75" bottom="0.75" header="0.3" footer="0.3"/>
  <pageSetup paperSize="9" scale="6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B1:N27"/>
  <sheetViews>
    <sheetView topLeftCell="A4" zoomScale="80" zoomScaleNormal="80" workbookViewId="0">
      <selection activeCell="I16" sqref="I16"/>
    </sheetView>
  </sheetViews>
  <sheetFormatPr defaultColWidth="9" defaultRowHeight="18" x14ac:dyDescent="0.25"/>
  <cols>
    <col min="1" max="1" width="4" style="6" customWidth="1"/>
    <col min="2" max="2" width="23.85546875" style="19" customWidth="1"/>
    <col min="3" max="3" width="19" style="19" customWidth="1"/>
    <col min="4" max="4" width="4.42578125" style="20" customWidth="1"/>
    <col min="5" max="5" width="17.42578125" style="3" bestFit="1" customWidth="1"/>
    <col min="6" max="6" width="10.85546875" style="21" customWidth="1"/>
    <col min="7" max="7" width="9" style="22"/>
    <col min="8" max="8" width="9" style="23"/>
    <col min="9" max="9" width="9" style="24"/>
    <col min="10" max="10" width="11.42578125" style="25" customWidth="1"/>
    <col min="11" max="11" width="4.28515625" style="6" customWidth="1"/>
    <col min="12" max="12" width="14.85546875" style="6" customWidth="1"/>
    <col min="13" max="13" width="24.85546875" style="94" customWidth="1"/>
    <col min="14" max="14" width="12.140625" style="26" customWidth="1"/>
    <col min="15" max="15" width="5.85546875" style="6" customWidth="1"/>
    <col min="16" max="16" width="14" style="6" bestFit="1" customWidth="1"/>
    <col min="17" max="17" width="21" style="6" customWidth="1"/>
    <col min="18" max="16384" width="9" style="6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" t="s">
        <v>1</v>
      </c>
      <c r="C3" s="111">
        <f>C4+C5+C6+C8</f>
        <v>10147000</v>
      </c>
      <c r="D3" s="27"/>
      <c r="E3" s="84" t="s">
        <v>17</v>
      </c>
      <c r="F3" s="85" t="s">
        <v>12</v>
      </c>
      <c r="G3" s="86" t="s">
        <v>10</v>
      </c>
      <c r="H3" s="87" t="s">
        <v>11</v>
      </c>
      <c r="I3" s="88" t="s">
        <v>57</v>
      </c>
      <c r="J3" s="89" t="s">
        <v>13</v>
      </c>
      <c r="L3" s="4" t="s">
        <v>16</v>
      </c>
      <c r="M3" s="95" t="s">
        <v>25</v>
      </c>
      <c r="N3" s="5" t="s">
        <v>6</v>
      </c>
    </row>
    <row r="4" spans="2:14" ht="31.5" customHeight="1" thickBot="1" x14ac:dyDescent="0.3">
      <c r="B4" s="82" t="s">
        <v>23</v>
      </c>
      <c r="C4" s="100">
        <v>9831000</v>
      </c>
      <c r="E4" s="67" t="s">
        <v>27</v>
      </c>
      <c r="F4" s="68"/>
      <c r="G4" s="69">
        <v>211</v>
      </c>
      <c r="H4" s="70">
        <v>19</v>
      </c>
      <c r="I4" s="71"/>
      <c r="J4" s="72"/>
      <c r="L4" s="7" t="s">
        <v>15</v>
      </c>
      <c r="M4" s="96"/>
      <c r="N4" s="28"/>
    </row>
    <row r="5" spans="2:14" ht="31.5" customHeight="1" x14ac:dyDescent="0.25">
      <c r="B5" s="83" t="s">
        <v>24</v>
      </c>
      <c r="C5" s="112">
        <v>316000</v>
      </c>
      <c r="E5" s="61" t="s">
        <v>28</v>
      </c>
      <c r="F5" s="62">
        <v>246</v>
      </c>
      <c r="G5" s="63">
        <v>149</v>
      </c>
      <c r="H5" s="64">
        <v>17</v>
      </c>
      <c r="I5" s="65">
        <v>16</v>
      </c>
      <c r="J5" s="66"/>
      <c r="L5" s="8" t="s">
        <v>46</v>
      </c>
      <c r="M5" s="97"/>
      <c r="N5" s="35"/>
    </row>
    <row r="6" spans="2:14" ht="31.5" customHeight="1" thickBot="1" x14ac:dyDescent="0.3">
      <c r="B6" s="51" t="s">
        <v>20</v>
      </c>
      <c r="C6" s="113"/>
      <c r="E6" s="17" t="s">
        <v>14</v>
      </c>
      <c r="F6" s="30">
        <v>51</v>
      </c>
      <c r="G6" s="31">
        <v>49</v>
      </c>
      <c r="H6" s="32">
        <v>2</v>
      </c>
      <c r="I6" s="33">
        <v>0</v>
      </c>
      <c r="J6" s="34"/>
      <c r="L6" s="9" t="s">
        <v>47</v>
      </c>
      <c r="M6" s="97"/>
      <c r="N6" s="35"/>
    </row>
    <row r="7" spans="2:14" ht="31.5" customHeight="1" thickBot="1" x14ac:dyDescent="0.3">
      <c r="B7" s="90" t="s">
        <v>22</v>
      </c>
      <c r="C7" s="114">
        <f>'24'!C7+'25'!C6</f>
        <v>100000</v>
      </c>
      <c r="E7" s="17" t="s">
        <v>29</v>
      </c>
      <c r="F7" s="30">
        <v>0</v>
      </c>
      <c r="G7" s="31">
        <v>0</v>
      </c>
      <c r="H7" s="32">
        <v>0</v>
      </c>
      <c r="I7" s="33">
        <v>0</v>
      </c>
      <c r="J7" s="34"/>
      <c r="L7" s="10" t="s">
        <v>48</v>
      </c>
      <c r="M7" s="97">
        <v>766363</v>
      </c>
      <c r="N7" s="35">
        <v>6</v>
      </c>
    </row>
    <row r="8" spans="2:14" ht="35.25" customHeight="1" thickBot="1" x14ac:dyDescent="0.3">
      <c r="B8" s="52" t="s">
        <v>21</v>
      </c>
      <c r="C8" s="115"/>
      <c r="E8" s="55" t="s">
        <v>30</v>
      </c>
      <c r="F8" s="56">
        <v>13</v>
      </c>
      <c r="G8" s="57">
        <v>13</v>
      </c>
      <c r="H8" s="58">
        <v>0</v>
      </c>
      <c r="I8" s="59">
        <v>0</v>
      </c>
      <c r="J8" s="60"/>
      <c r="L8" s="9" t="s">
        <v>50</v>
      </c>
      <c r="M8" s="97">
        <v>1705457</v>
      </c>
      <c r="N8" s="35">
        <v>24</v>
      </c>
    </row>
    <row r="9" spans="2:14" ht="31.5" customHeight="1" thickBot="1" x14ac:dyDescent="0.3">
      <c r="B9" s="90" t="s">
        <v>2</v>
      </c>
      <c r="C9" s="114">
        <f>'24'!C9+'25'!C8</f>
        <v>85000</v>
      </c>
      <c r="E9" s="67" t="s">
        <v>31</v>
      </c>
      <c r="F9" s="68">
        <v>55</v>
      </c>
      <c r="G9" s="69">
        <v>21</v>
      </c>
      <c r="H9" s="70">
        <v>0</v>
      </c>
      <c r="I9" s="71">
        <v>22</v>
      </c>
      <c r="J9" s="72"/>
      <c r="L9" s="11" t="s">
        <v>49</v>
      </c>
      <c r="M9" s="98">
        <v>1132728</v>
      </c>
      <c r="N9" s="36">
        <v>19</v>
      </c>
    </row>
    <row r="10" spans="2:14" ht="31.5" customHeight="1" thickBot="1" x14ac:dyDescent="0.3">
      <c r="B10" s="77" t="s">
        <v>3</v>
      </c>
      <c r="C10" s="115">
        <v>540000000</v>
      </c>
      <c r="D10" s="37"/>
      <c r="E10" s="67" t="s">
        <v>32</v>
      </c>
      <c r="F10" s="68"/>
      <c r="G10" s="69">
        <v>51</v>
      </c>
      <c r="H10" s="70">
        <v>0</v>
      </c>
      <c r="I10" s="71"/>
      <c r="J10" s="72"/>
      <c r="L10" s="11" t="s">
        <v>51</v>
      </c>
      <c r="M10" s="98">
        <v>682730</v>
      </c>
      <c r="N10" s="36">
        <v>17</v>
      </c>
    </row>
    <row r="11" spans="2:14" ht="31.5" customHeight="1" thickBot="1" x14ac:dyDescent="0.3">
      <c r="B11" s="91" t="s">
        <v>4</v>
      </c>
      <c r="C11" s="116">
        <f>C3+'24'!C11</f>
        <v>361890500</v>
      </c>
      <c r="D11" s="38"/>
      <c r="E11" s="61" t="s">
        <v>33</v>
      </c>
      <c r="F11" s="62">
        <v>14</v>
      </c>
      <c r="G11" s="63">
        <v>4</v>
      </c>
      <c r="H11" s="64">
        <v>0</v>
      </c>
      <c r="I11" s="65">
        <v>10</v>
      </c>
      <c r="J11" s="66"/>
      <c r="L11" s="11" t="s">
        <v>52</v>
      </c>
      <c r="M11" s="98">
        <v>2341824</v>
      </c>
      <c r="N11" s="36">
        <v>39</v>
      </c>
    </row>
    <row r="12" spans="2:14" ht="31.5" customHeight="1" thickBot="1" x14ac:dyDescent="0.3">
      <c r="B12" s="92" t="s">
        <v>5</v>
      </c>
      <c r="C12" s="78">
        <f>C11/C10</f>
        <v>0.67016759259259262</v>
      </c>
      <c r="E12" s="17" t="s">
        <v>34</v>
      </c>
      <c r="F12" s="30">
        <v>45</v>
      </c>
      <c r="G12" s="31">
        <v>24</v>
      </c>
      <c r="H12" s="32">
        <v>0</v>
      </c>
      <c r="I12" s="33">
        <v>21</v>
      </c>
      <c r="J12" s="34"/>
      <c r="L12" s="11" t="s">
        <v>53</v>
      </c>
      <c r="M12" s="98">
        <v>2595454</v>
      </c>
      <c r="N12" s="36">
        <v>48</v>
      </c>
    </row>
    <row r="13" spans="2:14" ht="31.5" customHeight="1" x14ac:dyDescent="0.25">
      <c r="B13" s="13" t="s">
        <v>6</v>
      </c>
      <c r="C13" s="28">
        <v>153</v>
      </c>
      <c r="E13" s="17" t="s">
        <v>35</v>
      </c>
      <c r="F13" s="30">
        <v>109</v>
      </c>
      <c r="G13" s="31">
        <v>12</v>
      </c>
      <c r="H13" s="32">
        <v>0</v>
      </c>
      <c r="I13" s="33">
        <v>62</v>
      </c>
      <c r="J13" s="34"/>
      <c r="L13" s="12" t="s">
        <v>54</v>
      </c>
      <c r="M13" s="99"/>
      <c r="N13" s="39"/>
    </row>
    <row r="14" spans="2:14" ht="31.5" customHeight="1" x14ac:dyDescent="0.25">
      <c r="B14" s="29" t="s">
        <v>7</v>
      </c>
      <c r="C14" s="81">
        <v>66320</v>
      </c>
      <c r="E14" s="17" t="s">
        <v>36</v>
      </c>
      <c r="F14" s="30">
        <v>0</v>
      </c>
      <c r="G14" s="31">
        <v>0</v>
      </c>
      <c r="H14" s="32">
        <v>0</v>
      </c>
      <c r="I14" s="33">
        <v>0</v>
      </c>
      <c r="J14" s="34"/>
      <c r="L14" s="143" t="s">
        <v>26</v>
      </c>
      <c r="M14" s="144"/>
      <c r="N14" s="145"/>
    </row>
    <row r="15" spans="2:14" ht="31.5" customHeight="1" thickBot="1" x14ac:dyDescent="0.3">
      <c r="B15" s="29" t="s">
        <v>8</v>
      </c>
      <c r="C15" s="40">
        <v>3.0099999999999998E-2</v>
      </c>
      <c r="E15" s="55" t="s">
        <v>37</v>
      </c>
      <c r="F15" s="56">
        <v>0</v>
      </c>
      <c r="G15" s="57">
        <v>0</v>
      </c>
      <c r="H15" s="58">
        <v>0</v>
      </c>
      <c r="I15" s="59">
        <v>0</v>
      </c>
      <c r="J15" s="60"/>
      <c r="L15" s="13" t="s">
        <v>18</v>
      </c>
      <c r="M15" s="100">
        <v>500000</v>
      </c>
      <c r="N15" s="28">
        <v>10</v>
      </c>
    </row>
    <row r="16" spans="2:14" ht="31.5" customHeight="1" thickBot="1" x14ac:dyDescent="0.3">
      <c r="B16" s="14" t="s">
        <v>9</v>
      </c>
      <c r="C16" s="41">
        <v>0</v>
      </c>
      <c r="E16" s="67" t="s">
        <v>38</v>
      </c>
      <c r="F16" s="73">
        <v>22</v>
      </c>
      <c r="G16" s="74">
        <v>6</v>
      </c>
      <c r="H16" s="73">
        <v>0</v>
      </c>
      <c r="I16" s="73">
        <v>16</v>
      </c>
      <c r="J16" s="75"/>
      <c r="L16" s="14" t="s">
        <v>19</v>
      </c>
      <c r="M16" s="101">
        <v>80000</v>
      </c>
      <c r="N16" s="39">
        <v>1</v>
      </c>
    </row>
    <row r="17" spans="2:14" ht="31.5" customHeight="1" thickBot="1" x14ac:dyDescent="0.3">
      <c r="B17" s="6"/>
      <c r="C17" s="6"/>
      <c r="D17" s="6"/>
      <c r="E17" s="67" t="s">
        <v>39</v>
      </c>
      <c r="F17" s="68"/>
      <c r="G17" s="69">
        <v>36</v>
      </c>
      <c r="H17" s="70">
        <v>0</v>
      </c>
      <c r="I17" s="71"/>
      <c r="J17" s="72"/>
      <c r="L17" s="143" t="s">
        <v>55</v>
      </c>
      <c r="M17" s="144"/>
      <c r="N17" s="145"/>
    </row>
    <row r="18" spans="2:14" ht="33.75" customHeight="1" x14ac:dyDescent="0.25">
      <c r="B18" s="146" t="s">
        <v>58</v>
      </c>
      <c r="C18" s="146"/>
      <c r="D18" s="6"/>
      <c r="E18" s="76" t="s">
        <v>40</v>
      </c>
      <c r="F18" s="62"/>
      <c r="G18" s="63">
        <v>22</v>
      </c>
      <c r="H18" s="64">
        <v>0</v>
      </c>
      <c r="I18" s="65"/>
      <c r="J18" s="66"/>
      <c r="L18" s="15" t="s">
        <v>18</v>
      </c>
      <c r="M18" s="102">
        <v>315000</v>
      </c>
      <c r="N18" s="42">
        <v>9</v>
      </c>
    </row>
    <row r="19" spans="2:14" ht="31.5" customHeight="1" thickBot="1" x14ac:dyDescent="0.3">
      <c r="B19" s="54" t="s">
        <v>59</v>
      </c>
      <c r="C19" s="54" t="s">
        <v>85</v>
      </c>
      <c r="D19" s="6"/>
      <c r="E19" s="55" t="s">
        <v>41</v>
      </c>
      <c r="F19" s="56"/>
      <c r="G19" s="57">
        <v>14</v>
      </c>
      <c r="H19" s="58">
        <v>0</v>
      </c>
      <c r="I19" s="59"/>
      <c r="J19" s="60"/>
      <c r="L19" s="14" t="s">
        <v>19</v>
      </c>
      <c r="M19" s="101">
        <v>400000</v>
      </c>
      <c r="N19" s="39">
        <v>8</v>
      </c>
    </row>
    <row r="20" spans="2:14" ht="31.5" customHeight="1" thickBot="1" x14ac:dyDescent="0.3">
      <c r="B20" s="53" t="s">
        <v>60</v>
      </c>
      <c r="C20" s="53"/>
      <c r="D20" s="6"/>
      <c r="E20" s="67" t="s">
        <v>42</v>
      </c>
      <c r="F20" s="68"/>
      <c r="G20" s="69">
        <v>5</v>
      </c>
      <c r="H20" s="70">
        <v>0</v>
      </c>
      <c r="I20" s="71"/>
      <c r="J20" s="72"/>
      <c r="L20" s="147" t="s">
        <v>56</v>
      </c>
      <c r="M20" s="147"/>
      <c r="N20" s="147"/>
    </row>
    <row r="21" spans="2:14" ht="31.5" customHeight="1" x14ac:dyDescent="0.25">
      <c r="B21" s="53" t="s">
        <v>61</v>
      </c>
      <c r="C21" s="53"/>
      <c r="D21" s="6"/>
      <c r="E21" s="61" t="s">
        <v>43</v>
      </c>
      <c r="F21" s="62"/>
      <c r="G21" s="63">
        <v>0</v>
      </c>
      <c r="H21" s="64">
        <v>0</v>
      </c>
      <c r="I21" s="65"/>
      <c r="J21" s="66"/>
      <c r="L21" s="79" t="s">
        <v>64</v>
      </c>
      <c r="M21" s="103">
        <v>80000</v>
      </c>
      <c r="N21" s="43">
        <v>4</v>
      </c>
    </row>
    <row r="22" spans="2:14" ht="31.5" customHeight="1" x14ac:dyDescent="0.25">
      <c r="B22" s="53" t="s">
        <v>62</v>
      </c>
      <c r="C22" s="53"/>
      <c r="D22" s="6"/>
      <c r="E22" s="17" t="s">
        <v>44</v>
      </c>
      <c r="F22" s="30"/>
      <c r="G22" s="31">
        <v>5</v>
      </c>
      <c r="H22" s="32">
        <v>0</v>
      </c>
      <c r="I22" s="33"/>
      <c r="J22" s="34"/>
      <c r="L22" s="80" t="s">
        <v>65</v>
      </c>
      <c r="M22" s="104">
        <v>80000</v>
      </c>
      <c r="N22" s="44">
        <v>4</v>
      </c>
    </row>
    <row r="23" spans="2:14" ht="31.5" customHeight="1" x14ac:dyDescent="0.25">
      <c r="B23" s="16" t="s">
        <v>63</v>
      </c>
      <c r="C23" s="16"/>
      <c r="D23" s="6"/>
      <c r="E23" s="18" t="s">
        <v>45</v>
      </c>
      <c r="F23" s="45"/>
      <c r="G23" s="46">
        <v>0</v>
      </c>
      <c r="H23" s="47">
        <v>0</v>
      </c>
      <c r="I23" s="48"/>
      <c r="J23" s="49"/>
      <c r="M23" s="105"/>
      <c r="N23" s="50"/>
    </row>
    <row r="24" spans="2:14" x14ac:dyDescent="0.25">
      <c r="B24" s="6"/>
      <c r="C24" s="6"/>
      <c r="D24" s="6"/>
      <c r="M24" s="105"/>
      <c r="N24" s="50"/>
    </row>
    <row r="25" spans="2:14" x14ac:dyDescent="0.25">
      <c r="B25" s="6"/>
      <c r="C25" s="6"/>
      <c r="D25" s="6"/>
      <c r="M25" s="105"/>
      <c r="N25" s="50"/>
    </row>
    <row r="26" spans="2:14" x14ac:dyDescent="0.25">
      <c r="B26" s="6"/>
      <c r="C26" s="6"/>
      <c r="D26" s="6"/>
      <c r="M26" s="105"/>
      <c r="N26" s="50"/>
    </row>
    <row r="27" spans="2:14" x14ac:dyDescent="0.25">
      <c r="B27" s="6"/>
      <c r="C27" s="6"/>
      <c r="D27" s="6"/>
      <c r="M27" s="105"/>
      <c r="N27" s="50"/>
    </row>
  </sheetData>
  <mergeCells count="4">
    <mergeCell ref="L14:N14"/>
    <mergeCell ref="L17:N17"/>
    <mergeCell ref="B18:C18"/>
    <mergeCell ref="L20:N20"/>
  </mergeCells>
  <pageMargins left="0.7" right="0.7" top="0.75" bottom="0.75" header="0.3" footer="0.3"/>
  <pageSetup paperSize="9" scale="6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B1:N27"/>
  <sheetViews>
    <sheetView topLeftCell="A4" zoomScale="80" zoomScaleNormal="80" workbookViewId="0">
      <selection activeCell="C7" sqref="C7"/>
    </sheetView>
  </sheetViews>
  <sheetFormatPr defaultColWidth="9" defaultRowHeight="18" x14ac:dyDescent="0.25"/>
  <cols>
    <col min="1" max="1" width="4" style="6" customWidth="1"/>
    <col min="2" max="2" width="23.85546875" style="19" customWidth="1"/>
    <col min="3" max="3" width="19" style="19" customWidth="1"/>
    <col min="4" max="4" width="4.42578125" style="20" customWidth="1"/>
    <col min="5" max="5" width="17.42578125" style="3" bestFit="1" customWidth="1"/>
    <col min="6" max="6" width="10.85546875" style="21" customWidth="1"/>
    <col min="7" max="7" width="9" style="22"/>
    <col min="8" max="8" width="9" style="23"/>
    <col min="9" max="9" width="9" style="24"/>
    <col min="10" max="10" width="11.42578125" style="25" customWidth="1"/>
    <col min="11" max="11" width="4.28515625" style="6" customWidth="1"/>
    <col min="12" max="12" width="14.85546875" style="6" customWidth="1"/>
    <col min="13" max="13" width="24.85546875" style="94" customWidth="1"/>
    <col min="14" max="14" width="12.140625" style="26" customWidth="1"/>
    <col min="15" max="15" width="5.85546875" style="6" customWidth="1"/>
    <col min="16" max="16" width="14" style="6" bestFit="1" customWidth="1"/>
    <col min="17" max="17" width="21" style="6" customWidth="1"/>
    <col min="18" max="16384" width="9" style="6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" t="s">
        <v>1</v>
      </c>
      <c r="C3" s="111">
        <f>C4+C5+C6+C8</f>
        <v>11057000</v>
      </c>
      <c r="D3" s="27"/>
      <c r="E3" s="84" t="s">
        <v>17</v>
      </c>
      <c r="F3" s="85" t="s">
        <v>12</v>
      </c>
      <c r="G3" s="86" t="s">
        <v>10</v>
      </c>
      <c r="H3" s="87" t="s">
        <v>11</v>
      </c>
      <c r="I3" s="88" t="s">
        <v>57</v>
      </c>
      <c r="J3" s="89" t="s">
        <v>13</v>
      </c>
      <c r="L3" s="4" t="s">
        <v>16</v>
      </c>
      <c r="M3" s="95" t="s">
        <v>25</v>
      </c>
      <c r="N3" s="5" t="s">
        <v>6</v>
      </c>
    </row>
    <row r="4" spans="2:14" ht="31.5" customHeight="1" thickBot="1" x14ac:dyDescent="0.3">
      <c r="B4" s="82" t="s">
        <v>23</v>
      </c>
      <c r="C4" s="100">
        <v>10613000</v>
      </c>
      <c r="E4" s="67" t="s">
        <v>27</v>
      </c>
      <c r="F4" s="68"/>
      <c r="G4" s="69">
        <v>229</v>
      </c>
      <c r="H4" s="70">
        <v>34</v>
      </c>
      <c r="I4" s="71"/>
      <c r="J4" s="72"/>
      <c r="L4" s="7" t="s">
        <v>15</v>
      </c>
      <c r="M4" s="96"/>
      <c r="N4" s="28"/>
    </row>
    <row r="5" spans="2:14" ht="31.5" customHeight="1" x14ac:dyDescent="0.25">
      <c r="B5" s="83" t="s">
        <v>24</v>
      </c>
      <c r="C5" s="112">
        <v>444000</v>
      </c>
      <c r="E5" s="61" t="s">
        <v>28</v>
      </c>
      <c r="F5" s="62">
        <v>203</v>
      </c>
      <c r="G5" s="63">
        <v>146</v>
      </c>
      <c r="H5" s="64">
        <v>29</v>
      </c>
      <c r="I5" s="65">
        <v>28</v>
      </c>
      <c r="J5" s="66"/>
      <c r="L5" s="8" t="s">
        <v>46</v>
      </c>
      <c r="M5" s="97"/>
      <c r="N5" s="35"/>
    </row>
    <row r="6" spans="2:14" ht="31.5" customHeight="1" thickBot="1" x14ac:dyDescent="0.3">
      <c r="B6" s="51" t="s">
        <v>20</v>
      </c>
      <c r="C6" s="113"/>
      <c r="E6" s="17" t="s">
        <v>14</v>
      </c>
      <c r="F6" s="30">
        <v>74</v>
      </c>
      <c r="G6" s="31">
        <v>69</v>
      </c>
      <c r="H6" s="32">
        <v>5</v>
      </c>
      <c r="I6" s="33">
        <v>0</v>
      </c>
      <c r="J6" s="34"/>
      <c r="L6" s="9" t="s">
        <v>47</v>
      </c>
      <c r="M6" s="97"/>
      <c r="N6" s="35"/>
    </row>
    <row r="7" spans="2:14" ht="31.5" customHeight="1" thickBot="1" x14ac:dyDescent="0.3">
      <c r="B7" s="90" t="s">
        <v>22</v>
      </c>
      <c r="C7" s="114">
        <f>'25'!C7+'26'!C6</f>
        <v>100000</v>
      </c>
      <c r="E7" s="17" t="s">
        <v>29</v>
      </c>
      <c r="F7" s="30">
        <v>5</v>
      </c>
      <c r="G7" s="31">
        <v>5</v>
      </c>
      <c r="H7" s="32">
        <v>0</v>
      </c>
      <c r="I7" s="33">
        <v>0</v>
      </c>
      <c r="J7" s="34"/>
      <c r="L7" s="10" t="s">
        <v>48</v>
      </c>
      <c r="M7" s="97">
        <v>63637</v>
      </c>
      <c r="N7" s="35">
        <v>2</v>
      </c>
    </row>
    <row r="8" spans="2:14" ht="35.25" customHeight="1" thickBot="1" x14ac:dyDescent="0.3">
      <c r="B8" s="52" t="s">
        <v>21</v>
      </c>
      <c r="C8" s="115"/>
      <c r="E8" s="55" t="s">
        <v>30</v>
      </c>
      <c r="F8" s="56">
        <v>9</v>
      </c>
      <c r="G8" s="57">
        <v>9</v>
      </c>
      <c r="H8" s="58">
        <v>0</v>
      </c>
      <c r="I8" s="59">
        <v>0</v>
      </c>
      <c r="J8" s="60"/>
      <c r="L8" s="9" t="s">
        <v>50</v>
      </c>
      <c r="M8" s="97">
        <v>3553645</v>
      </c>
      <c r="N8" s="35">
        <v>39</v>
      </c>
    </row>
    <row r="9" spans="2:14" ht="31.5" customHeight="1" thickBot="1" x14ac:dyDescent="0.3">
      <c r="B9" s="90" t="s">
        <v>2</v>
      </c>
      <c r="C9" s="114">
        <f>'25'!C9+'26'!C8</f>
        <v>85000</v>
      </c>
      <c r="E9" s="67" t="s">
        <v>31</v>
      </c>
      <c r="F9" s="68">
        <v>34</v>
      </c>
      <c r="G9" s="69">
        <v>20</v>
      </c>
      <c r="H9" s="70">
        <v>1</v>
      </c>
      <c r="I9" s="71">
        <v>0</v>
      </c>
      <c r="J9" s="72"/>
      <c r="L9" s="11" t="s">
        <v>49</v>
      </c>
      <c r="M9" s="98">
        <v>1396366</v>
      </c>
      <c r="N9" s="36">
        <v>23</v>
      </c>
    </row>
    <row r="10" spans="2:14" ht="31.5" customHeight="1" thickBot="1" x14ac:dyDescent="0.3">
      <c r="B10" s="77" t="s">
        <v>3</v>
      </c>
      <c r="C10" s="115">
        <v>540000000</v>
      </c>
      <c r="D10" s="37"/>
      <c r="E10" s="67" t="s">
        <v>32</v>
      </c>
      <c r="F10" s="68"/>
      <c r="G10" s="69">
        <v>77</v>
      </c>
      <c r="H10" s="70">
        <v>1</v>
      </c>
      <c r="I10" s="71"/>
      <c r="J10" s="72"/>
      <c r="L10" s="11" t="s">
        <v>51</v>
      </c>
      <c r="M10" s="98">
        <v>1466364</v>
      </c>
      <c r="N10" s="36">
        <v>26</v>
      </c>
    </row>
    <row r="11" spans="2:14" ht="31.5" customHeight="1" thickBot="1" x14ac:dyDescent="0.3">
      <c r="B11" s="91" t="s">
        <v>4</v>
      </c>
      <c r="C11" s="116">
        <f>C3+'25'!C11</f>
        <v>372947500</v>
      </c>
      <c r="D11" s="38"/>
      <c r="E11" s="61" t="s">
        <v>33</v>
      </c>
      <c r="F11" s="62">
        <v>13</v>
      </c>
      <c r="G11" s="63">
        <v>5</v>
      </c>
      <c r="H11" s="64">
        <v>0</v>
      </c>
      <c r="I11" s="65">
        <v>8</v>
      </c>
      <c r="J11" s="66"/>
      <c r="L11" s="11" t="s">
        <v>52</v>
      </c>
      <c r="M11" s="98">
        <v>2086359</v>
      </c>
      <c r="N11" s="36">
        <v>34</v>
      </c>
    </row>
    <row r="12" spans="2:14" ht="31.5" customHeight="1" thickBot="1" x14ac:dyDescent="0.3">
      <c r="B12" s="92" t="s">
        <v>5</v>
      </c>
      <c r="C12" s="78">
        <f>C11/C10</f>
        <v>0.69064351851851857</v>
      </c>
      <c r="E12" s="17" t="s">
        <v>34</v>
      </c>
      <c r="F12" s="30">
        <v>37</v>
      </c>
      <c r="G12" s="31">
        <v>13</v>
      </c>
      <c r="H12" s="32">
        <v>0</v>
      </c>
      <c r="I12" s="33">
        <v>24</v>
      </c>
      <c r="J12" s="34"/>
      <c r="L12" s="11" t="s">
        <v>53</v>
      </c>
      <c r="M12" s="98">
        <v>1485457</v>
      </c>
      <c r="N12" s="36">
        <v>25</v>
      </c>
    </row>
    <row r="13" spans="2:14" ht="31.5" customHeight="1" x14ac:dyDescent="0.25">
      <c r="B13" s="13" t="s">
        <v>6</v>
      </c>
      <c r="C13" s="28">
        <v>149</v>
      </c>
      <c r="E13" s="17" t="s">
        <v>35</v>
      </c>
      <c r="F13" s="30">
        <v>208</v>
      </c>
      <c r="G13" s="31">
        <v>48</v>
      </c>
      <c r="H13" s="32">
        <v>1</v>
      </c>
      <c r="I13" s="33">
        <v>124</v>
      </c>
      <c r="J13" s="34"/>
      <c r="L13" s="12" t="s">
        <v>54</v>
      </c>
      <c r="M13" s="99"/>
      <c r="N13" s="39"/>
    </row>
    <row r="14" spans="2:14" ht="31.5" customHeight="1" x14ac:dyDescent="0.25">
      <c r="B14" s="29" t="s">
        <v>7</v>
      </c>
      <c r="C14" s="81">
        <v>74208</v>
      </c>
      <c r="E14" s="17" t="s">
        <v>36</v>
      </c>
      <c r="F14" s="30">
        <v>0</v>
      </c>
      <c r="G14" s="31">
        <v>0</v>
      </c>
      <c r="H14" s="32">
        <v>0</v>
      </c>
      <c r="I14" s="33">
        <v>0</v>
      </c>
      <c r="J14" s="34"/>
      <c r="L14" s="143" t="s">
        <v>26</v>
      </c>
      <c r="M14" s="144"/>
      <c r="N14" s="145"/>
    </row>
    <row r="15" spans="2:14" ht="31.5" customHeight="1" thickBot="1" x14ac:dyDescent="0.3">
      <c r="B15" s="29" t="s">
        <v>8</v>
      </c>
      <c r="C15" s="40">
        <v>1.09E-2</v>
      </c>
      <c r="E15" s="55" t="s">
        <v>37</v>
      </c>
      <c r="F15" s="56">
        <v>0</v>
      </c>
      <c r="G15" s="57">
        <v>0</v>
      </c>
      <c r="H15" s="58">
        <v>0</v>
      </c>
      <c r="I15" s="59">
        <v>0</v>
      </c>
      <c r="J15" s="60"/>
      <c r="L15" s="13" t="s">
        <v>18</v>
      </c>
      <c r="M15" s="100">
        <v>500000</v>
      </c>
      <c r="N15" s="28">
        <v>10</v>
      </c>
    </row>
    <row r="16" spans="2:14" ht="31.5" customHeight="1" thickBot="1" x14ac:dyDescent="0.3">
      <c r="B16" s="14" t="s">
        <v>9</v>
      </c>
      <c r="C16" s="41">
        <v>0</v>
      </c>
      <c r="E16" s="67" t="s">
        <v>38</v>
      </c>
      <c r="F16" s="73">
        <v>16</v>
      </c>
      <c r="G16" s="74">
        <v>12</v>
      </c>
      <c r="H16" s="73">
        <v>1</v>
      </c>
      <c r="I16" s="73">
        <v>3</v>
      </c>
      <c r="J16" s="75"/>
      <c r="L16" s="14" t="s">
        <v>19</v>
      </c>
      <c r="M16" s="101">
        <v>80000</v>
      </c>
      <c r="N16" s="39">
        <v>1</v>
      </c>
    </row>
    <row r="17" spans="2:14" ht="31.5" customHeight="1" thickBot="1" x14ac:dyDescent="0.3">
      <c r="B17" s="6"/>
      <c r="C17" s="6"/>
      <c r="D17" s="6"/>
      <c r="E17" s="67" t="s">
        <v>39</v>
      </c>
      <c r="F17" s="68"/>
      <c r="G17" s="69">
        <v>37</v>
      </c>
      <c r="H17" s="70">
        <v>0</v>
      </c>
      <c r="I17" s="71"/>
      <c r="J17" s="72"/>
      <c r="L17" s="143" t="s">
        <v>55</v>
      </c>
      <c r="M17" s="144"/>
      <c r="N17" s="145"/>
    </row>
    <row r="18" spans="2:14" ht="33.75" customHeight="1" x14ac:dyDescent="0.25">
      <c r="B18" s="146" t="s">
        <v>58</v>
      </c>
      <c r="C18" s="146"/>
      <c r="D18" s="6"/>
      <c r="E18" s="76" t="s">
        <v>40</v>
      </c>
      <c r="F18" s="62"/>
      <c r="G18" s="63">
        <v>25</v>
      </c>
      <c r="H18" s="64">
        <v>0</v>
      </c>
      <c r="I18" s="65"/>
      <c r="J18" s="66"/>
      <c r="L18" s="15" t="s">
        <v>18</v>
      </c>
      <c r="M18" s="102">
        <v>210000</v>
      </c>
      <c r="N18" s="42">
        <v>6</v>
      </c>
    </row>
    <row r="19" spans="2:14" ht="31.5" customHeight="1" thickBot="1" x14ac:dyDescent="0.3">
      <c r="B19" s="54" t="s">
        <v>59</v>
      </c>
      <c r="C19" s="54" t="s">
        <v>88</v>
      </c>
      <c r="D19" s="6"/>
      <c r="E19" s="55" t="s">
        <v>41</v>
      </c>
      <c r="F19" s="56"/>
      <c r="G19" s="57">
        <v>12</v>
      </c>
      <c r="H19" s="58">
        <v>0</v>
      </c>
      <c r="I19" s="59"/>
      <c r="J19" s="60"/>
      <c r="L19" s="14" t="s">
        <v>19</v>
      </c>
      <c r="M19" s="101">
        <v>350000</v>
      </c>
      <c r="N19" s="39">
        <v>7</v>
      </c>
    </row>
    <row r="20" spans="2:14" ht="31.5" customHeight="1" thickBot="1" x14ac:dyDescent="0.3">
      <c r="B20" s="53" t="s">
        <v>60</v>
      </c>
      <c r="C20" s="53"/>
      <c r="D20" s="6"/>
      <c r="E20" s="67" t="s">
        <v>42</v>
      </c>
      <c r="F20" s="68"/>
      <c r="G20" s="69">
        <v>5</v>
      </c>
      <c r="H20" s="70">
        <v>0</v>
      </c>
      <c r="I20" s="71"/>
      <c r="J20" s="72"/>
      <c r="L20" s="147" t="s">
        <v>56</v>
      </c>
      <c r="M20" s="147"/>
      <c r="N20" s="147"/>
    </row>
    <row r="21" spans="2:14" ht="31.5" customHeight="1" x14ac:dyDescent="0.25">
      <c r="B21" s="53" t="s">
        <v>61</v>
      </c>
      <c r="C21" s="53"/>
      <c r="D21" s="6"/>
      <c r="E21" s="61" t="s">
        <v>43</v>
      </c>
      <c r="F21" s="62"/>
      <c r="G21" s="63">
        <v>0</v>
      </c>
      <c r="H21" s="64">
        <v>0</v>
      </c>
      <c r="I21" s="65"/>
      <c r="J21" s="66"/>
      <c r="L21" s="79" t="s">
        <v>64</v>
      </c>
      <c r="M21" s="103">
        <v>80000</v>
      </c>
      <c r="N21" s="43">
        <v>4</v>
      </c>
    </row>
    <row r="22" spans="2:14" ht="31.5" customHeight="1" x14ac:dyDescent="0.25">
      <c r="B22" s="53" t="s">
        <v>62</v>
      </c>
      <c r="C22" s="53"/>
      <c r="D22" s="6"/>
      <c r="E22" s="17" t="s">
        <v>44</v>
      </c>
      <c r="F22" s="30"/>
      <c r="G22" s="31">
        <v>5</v>
      </c>
      <c r="H22" s="32">
        <v>0</v>
      </c>
      <c r="I22" s="33"/>
      <c r="J22" s="34"/>
      <c r="L22" s="80" t="s">
        <v>65</v>
      </c>
      <c r="M22" s="104">
        <v>80000</v>
      </c>
      <c r="N22" s="44">
        <v>4</v>
      </c>
    </row>
    <row r="23" spans="2:14" ht="31.5" customHeight="1" x14ac:dyDescent="0.25">
      <c r="B23" s="16" t="s">
        <v>63</v>
      </c>
      <c r="C23" s="16"/>
      <c r="D23" s="6"/>
      <c r="E23" s="18" t="s">
        <v>45</v>
      </c>
      <c r="F23" s="45"/>
      <c r="G23" s="46">
        <v>0</v>
      </c>
      <c r="H23" s="47">
        <v>0</v>
      </c>
      <c r="I23" s="48"/>
      <c r="J23" s="49"/>
      <c r="M23" s="105"/>
      <c r="N23" s="50"/>
    </row>
    <row r="24" spans="2:14" x14ac:dyDescent="0.25">
      <c r="B24" s="6"/>
      <c r="C24" s="6"/>
      <c r="D24" s="6"/>
      <c r="M24" s="105"/>
      <c r="N24" s="50"/>
    </row>
    <row r="25" spans="2:14" x14ac:dyDescent="0.25">
      <c r="B25" s="6"/>
      <c r="C25" s="6"/>
      <c r="D25" s="6"/>
      <c r="M25" s="105"/>
      <c r="N25" s="50"/>
    </row>
    <row r="26" spans="2:14" x14ac:dyDescent="0.25">
      <c r="B26" s="6"/>
      <c r="C26" s="6"/>
      <c r="D26" s="6"/>
      <c r="M26" s="105"/>
      <c r="N26" s="50"/>
    </row>
    <row r="27" spans="2:14" x14ac:dyDescent="0.25">
      <c r="B27" s="6"/>
      <c r="C27" s="6"/>
      <c r="D27" s="6"/>
      <c r="M27" s="105"/>
      <c r="N27" s="50"/>
    </row>
  </sheetData>
  <mergeCells count="4">
    <mergeCell ref="L14:N14"/>
    <mergeCell ref="L17:N17"/>
    <mergeCell ref="B18:C18"/>
    <mergeCell ref="L20:N20"/>
  </mergeCells>
  <pageMargins left="0.7" right="0.7" top="0.75" bottom="0.75" header="0.3" footer="0.3"/>
  <pageSetup paperSize="9" scale="6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B1:N27"/>
  <sheetViews>
    <sheetView zoomScale="80" zoomScaleNormal="80" workbookViewId="0">
      <selection activeCell="C8" sqref="C8"/>
    </sheetView>
  </sheetViews>
  <sheetFormatPr defaultColWidth="9" defaultRowHeight="18" x14ac:dyDescent="0.25"/>
  <cols>
    <col min="1" max="1" width="4" style="6" customWidth="1"/>
    <col min="2" max="2" width="23.85546875" style="19" customWidth="1"/>
    <col min="3" max="3" width="19" style="19" customWidth="1"/>
    <col min="4" max="4" width="4.42578125" style="20" customWidth="1"/>
    <col min="5" max="5" width="17.42578125" style="3" bestFit="1" customWidth="1"/>
    <col min="6" max="6" width="10.85546875" style="21" customWidth="1"/>
    <col min="7" max="7" width="9" style="22"/>
    <col min="8" max="8" width="9" style="23"/>
    <col min="9" max="9" width="9" style="24"/>
    <col min="10" max="10" width="11.42578125" style="25" customWidth="1"/>
    <col min="11" max="11" width="4.28515625" style="6" customWidth="1"/>
    <col min="12" max="12" width="14.85546875" style="6" customWidth="1"/>
    <col min="13" max="13" width="24.85546875" style="94" customWidth="1"/>
    <col min="14" max="14" width="12.140625" style="26" customWidth="1"/>
    <col min="15" max="15" width="5.85546875" style="6" customWidth="1"/>
    <col min="16" max="16" width="14" style="6" bestFit="1" customWidth="1"/>
    <col min="17" max="17" width="21" style="6" customWidth="1"/>
    <col min="18" max="16384" width="9" style="6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" t="s">
        <v>1</v>
      </c>
      <c r="C3" s="111">
        <f>C4+C5+C6+C8</f>
        <v>11414000</v>
      </c>
      <c r="D3" s="27"/>
      <c r="E3" s="84" t="s">
        <v>17</v>
      </c>
      <c r="F3" s="85" t="s">
        <v>12</v>
      </c>
      <c r="G3" s="86" t="s">
        <v>10</v>
      </c>
      <c r="H3" s="87" t="s">
        <v>11</v>
      </c>
      <c r="I3" s="88" t="s">
        <v>57</v>
      </c>
      <c r="J3" s="89" t="s">
        <v>13</v>
      </c>
      <c r="L3" s="4" t="s">
        <v>16</v>
      </c>
      <c r="M3" s="95" t="s">
        <v>25</v>
      </c>
      <c r="N3" s="5" t="s">
        <v>6</v>
      </c>
    </row>
    <row r="4" spans="2:14" ht="31.5" customHeight="1" thickBot="1" x14ac:dyDescent="0.3">
      <c r="B4" s="82" t="s">
        <v>23</v>
      </c>
      <c r="C4" s="100">
        <v>10998000</v>
      </c>
      <c r="E4" s="67" t="s">
        <v>27</v>
      </c>
      <c r="F4" s="68"/>
      <c r="G4" s="69">
        <v>231</v>
      </c>
      <c r="H4" s="70">
        <v>19</v>
      </c>
      <c r="I4" s="71"/>
      <c r="J4" s="72"/>
      <c r="L4" s="7" t="s">
        <v>15</v>
      </c>
      <c r="M4" s="96"/>
      <c r="N4" s="28"/>
    </row>
    <row r="5" spans="2:14" ht="31.5" customHeight="1" x14ac:dyDescent="0.25">
      <c r="B5" s="83" t="s">
        <v>24</v>
      </c>
      <c r="C5" s="112">
        <v>416000</v>
      </c>
      <c r="E5" s="61" t="s">
        <v>28</v>
      </c>
      <c r="F5" s="62">
        <v>192</v>
      </c>
      <c r="G5" s="63">
        <v>157</v>
      </c>
      <c r="H5" s="64">
        <v>15</v>
      </c>
      <c r="I5" s="65">
        <v>20</v>
      </c>
      <c r="J5" s="66"/>
      <c r="L5" s="8" t="s">
        <v>46</v>
      </c>
      <c r="M5" s="97"/>
      <c r="N5" s="35"/>
    </row>
    <row r="6" spans="2:14" ht="31.5" customHeight="1" thickBot="1" x14ac:dyDescent="0.3">
      <c r="B6" s="51" t="s">
        <v>20</v>
      </c>
      <c r="C6" s="113"/>
      <c r="E6" s="17" t="s">
        <v>14</v>
      </c>
      <c r="F6" s="30">
        <v>75</v>
      </c>
      <c r="G6" s="31">
        <v>71</v>
      </c>
      <c r="H6" s="32">
        <v>4</v>
      </c>
      <c r="I6" s="33">
        <v>0</v>
      </c>
      <c r="J6" s="34"/>
      <c r="L6" s="9" t="s">
        <v>47</v>
      </c>
      <c r="M6" s="97"/>
      <c r="N6" s="35"/>
    </row>
    <row r="7" spans="2:14" ht="31.5" customHeight="1" thickBot="1" x14ac:dyDescent="0.3">
      <c r="B7" s="90" t="s">
        <v>22</v>
      </c>
      <c r="C7" s="114">
        <f>'26'!C7+'27'!C6</f>
        <v>100000</v>
      </c>
      <c r="E7" s="17" t="s">
        <v>29</v>
      </c>
      <c r="F7" s="30">
        <v>0</v>
      </c>
      <c r="G7" s="31">
        <v>0</v>
      </c>
      <c r="H7" s="32">
        <v>0</v>
      </c>
      <c r="I7" s="33">
        <v>0</v>
      </c>
      <c r="J7" s="34"/>
      <c r="L7" s="10" t="s">
        <v>48</v>
      </c>
      <c r="M7" s="97">
        <v>284546</v>
      </c>
      <c r="N7" s="35">
        <v>3</v>
      </c>
    </row>
    <row r="8" spans="2:14" ht="35.25" customHeight="1" thickBot="1" x14ac:dyDescent="0.3">
      <c r="B8" s="52" t="s">
        <v>21</v>
      </c>
      <c r="C8" s="115"/>
      <c r="E8" s="55" t="s">
        <v>30</v>
      </c>
      <c r="F8" s="56">
        <v>3</v>
      </c>
      <c r="G8" s="57">
        <v>3</v>
      </c>
      <c r="H8" s="58">
        <v>0</v>
      </c>
      <c r="I8" s="59">
        <v>0</v>
      </c>
      <c r="J8" s="60"/>
      <c r="L8" s="9" t="s">
        <v>50</v>
      </c>
      <c r="M8" s="97">
        <v>3854549</v>
      </c>
      <c r="N8" s="35">
        <v>49</v>
      </c>
    </row>
    <row r="9" spans="2:14" ht="31.5" customHeight="1" thickBot="1" x14ac:dyDescent="0.3">
      <c r="B9" s="90" t="s">
        <v>2</v>
      </c>
      <c r="C9" s="114">
        <f>'22'!C9+'27'!C8</f>
        <v>85000</v>
      </c>
      <c r="E9" s="67" t="s">
        <v>31</v>
      </c>
      <c r="F9" s="68">
        <v>34</v>
      </c>
      <c r="G9" s="69">
        <v>6</v>
      </c>
      <c r="H9" s="70">
        <v>0</v>
      </c>
      <c r="I9" s="71">
        <v>23</v>
      </c>
      <c r="J9" s="72"/>
      <c r="L9" s="11" t="s">
        <v>49</v>
      </c>
      <c r="M9" s="98">
        <v>1311820</v>
      </c>
      <c r="N9" s="36">
        <v>16</v>
      </c>
    </row>
    <row r="10" spans="2:14" ht="31.5" customHeight="1" thickBot="1" x14ac:dyDescent="0.3">
      <c r="B10" s="77" t="s">
        <v>3</v>
      </c>
      <c r="C10" s="115">
        <v>540000000</v>
      </c>
      <c r="D10" s="37"/>
      <c r="E10" s="67" t="s">
        <v>32</v>
      </c>
      <c r="F10" s="68"/>
      <c r="G10" s="69">
        <v>62</v>
      </c>
      <c r="H10" s="70">
        <v>4</v>
      </c>
      <c r="I10" s="71"/>
      <c r="J10" s="72"/>
      <c r="L10" s="11" t="s">
        <v>51</v>
      </c>
      <c r="M10" s="98">
        <v>1368179</v>
      </c>
      <c r="N10" s="36">
        <v>22</v>
      </c>
    </row>
    <row r="11" spans="2:14" ht="31.5" customHeight="1" thickBot="1" x14ac:dyDescent="0.3">
      <c r="B11" s="91" t="s">
        <v>4</v>
      </c>
      <c r="C11" s="116">
        <f>C3+'26'!C11</f>
        <v>384361500</v>
      </c>
      <c r="D11" s="38"/>
      <c r="E11" s="61" t="s">
        <v>33</v>
      </c>
      <c r="F11" s="62">
        <v>12</v>
      </c>
      <c r="G11" s="63">
        <v>7</v>
      </c>
      <c r="H11" s="64">
        <v>0</v>
      </c>
      <c r="I11" s="65">
        <v>5</v>
      </c>
      <c r="J11" s="66"/>
      <c r="L11" s="11" t="s">
        <v>52</v>
      </c>
      <c r="M11" s="98">
        <v>1740910</v>
      </c>
      <c r="N11" s="36">
        <v>27</v>
      </c>
    </row>
    <row r="12" spans="2:14" ht="31.5" customHeight="1" thickBot="1" x14ac:dyDescent="0.3">
      <c r="B12" s="92" t="s">
        <v>5</v>
      </c>
      <c r="C12" s="78">
        <f>C11/C10</f>
        <v>0.71178055555555553</v>
      </c>
      <c r="E12" s="17" t="s">
        <v>34</v>
      </c>
      <c r="F12" s="30">
        <v>35</v>
      </c>
      <c r="G12" s="31">
        <v>18</v>
      </c>
      <c r="H12" s="32">
        <v>4</v>
      </c>
      <c r="I12" s="33">
        <v>13</v>
      </c>
      <c r="J12" s="34"/>
      <c r="L12" s="11" t="s">
        <v>53</v>
      </c>
      <c r="M12" s="98">
        <v>1816364</v>
      </c>
      <c r="N12" s="36">
        <v>24</v>
      </c>
    </row>
    <row r="13" spans="2:14" ht="31.5" customHeight="1" x14ac:dyDescent="0.25">
      <c r="B13" s="13" t="s">
        <v>6</v>
      </c>
      <c r="C13" s="28">
        <v>141</v>
      </c>
      <c r="E13" s="17" t="s">
        <v>35</v>
      </c>
      <c r="F13" s="30">
        <v>190</v>
      </c>
      <c r="G13" s="31">
        <v>30</v>
      </c>
      <c r="H13" s="32">
        <v>0</v>
      </c>
      <c r="I13" s="33">
        <v>121</v>
      </c>
      <c r="J13" s="34"/>
      <c r="L13" s="12" t="s">
        <v>54</v>
      </c>
      <c r="M13" s="99"/>
      <c r="N13" s="39"/>
    </row>
    <row r="14" spans="2:14" ht="31.5" customHeight="1" x14ac:dyDescent="0.25">
      <c r="B14" s="29" t="s">
        <v>7</v>
      </c>
      <c r="C14" s="81">
        <v>80950</v>
      </c>
      <c r="E14" s="17" t="s">
        <v>36</v>
      </c>
      <c r="F14" s="30">
        <v>9</v>
      </c>
      <c r="G14" s="31">
        <v>4</v>
      </c>
      <c r="H14" s="32">
        <v>0</v>
      </c>
      <c r="I14" s="33">
        <v>5</v>
      </c>
      <c r="J14" s="34"/>
      <c r="L14" s="143" t="s">
        <v>26</v>
      </c>
      <c r="M14" s="144"/>
      <c r="N14" s="145"/>
    </row>
    <row r="15" spans="2:14" ht="31.5" customHeight="1" thickBot="1" x14ac:dyDescent="0.3">
      <c r="B15" s="29" t="s">
        <v>8</v>
      </c>
      <c r="C15" s="135">
        <v>1.38E-2</v>
      </c>
      <c r="E15" s="55" t="s">
        <v>37</v>
      </c>
      <c r="F15" s="56"/>
      <c r="G15" s="57">
        <v>0</v>
      </c>
      <c r="H15" s="58">
        <v>0</v>
      </c>
      <c r="I15" s="59"/>
      <c r="J15" s="60"/>
      <c r="L15" s="13" t="s">
        <v>18</v>
      </c>
      <c r="M15" s="100">
        <v>250000</v>
      </c>
      <c r="N15" s="28">
        <v>5</v>
      </c>
    </row>
    <row r="16" spans="2:14" ht="31.5" customHeight="1" thickBot="1" x14ac:dyDescent="0.3">
      <c r="B16" s="14" t="s">
        <v>9</v>
      </c>
      <c r="C16" s="41">
        <v>0</v>
      </c>
      <c r="E16" s="67" t="s">
        <v>38</v>
      </c>
      <c r="F16" s="73">
        <v>3</v>
      </c>
      <c r="G16" s="74">
        <v>0</v>
      </c>
      <c r="H16" s="73">
        <v>3</v>
      </c>
      <c r="I16" s="73"/>
      <c r="J16" s="75"/>
      <c r="L16" s="14" t="s">
        <v>19</v>
      </c>
      <c r="M16" s="101">
        <v>400000</v>
      </c>
      <c r="N16" s="39">
        <v>5</v>
      </c>
    </row>
    <row r="17" spans="2:14" ht="31.5" customHeight="1" thickBot="1" x14ac:dyDescent="0.3">
      <c r="B17" s="6"/>
      <c r="C17" s="6"/>
      <c r="D17" s="6"/>
      <c r="E17" s="67" t="s">
        <v>39</v>
      </c>
      <c r="F17" s="68"/>
      <c r="G17" s="69">
        <v>46</v>
      </c>
      <c r="H17" s="70">
        <v>0</v>
      </c>
      <c r="I17" s="71"/>
      <c r="J17" s="72"/>
      <c r="L17" s="143" t="s">
        <v>55</v>
      </c>
      <c r="M17" s="144"/>
      <c r="N17" s="145"/>
    </row>
    <row r="18" spans="2:14" ht="33.75" customHeight="1" x14ac:dyDescent="0.25">
      <c r="B18" s="146" t="s">
        <v>58</v>
      </c>
      <c r="C18" s="146"/>
      <c r="D18" s="6"/>
      <c r="E18" s="76" t="s">
        <v>40</v>
      </c>
      <c r="F18" s="62"/>
      <c r="G18" s="63">
        <v>37</v>
      </c>
      <c r="H18" s="64">
        <v>0</v>
      </c>
      <c r="I18" s="65"/>
      <c r="J18" s="66"/>
      <c r="L18" s="15" t="s">
        <v>18</v>
      </c>
      <c r="M18" s="102">
        <v>210000</v>
      </c>
      <c r="N18" s="42">
        <v>6</v>
      </c>
    </row>
    <row r="19" spans="2:14" ht="31.5" customHeight="1" thickBot="1" x14ac:dyDescent="0.3">
      <c r="B19" s="54" t="s">
        <v>59</v>
      </c>
      <c r="C19" s="54" t="s">
        <v>89</v>
      </c>
      <c r="D19" s="6"/>
      <c r="E19" s="55" t="s">
        <v>41</v>
      </c>
      <c r="F19" s="56"/>
      <c r="G19" s="57">
        <v>9</v>
      </c>
      <c r="H19" s="58">
        <v>0</v>
      </c>
      <c r="I19" s="59"/>
      <c r="J19" s="60"/>
      <c r="L19" s="14" t="s">
        <v>19</v>
      </c>
      <c r="M19" s="101">
        <v>350000</v>
      </c>
      <c r="N19" s="39">
        <v>7</v>
      </c>
    </row>
    <row r="20" spans="2:14" ht="31.5" customHeight="1" thickBot="1" x14ac:dyDescent="0.3">
      <c r="B20" s="53" t="s">
        <v>60</v>
      </c>
      <c r="C20" s="53"/>
      <c r="D20" s="6"/>
      <c r="E20" s="67" t="s">
        <v>42</v>
      </c>
      <c r="F20" s="68"/>
      <c r="G20" s="69">
        <v>3</v>
      </c>
      <c r="H20" s="70">
        <v>0</v>
      </c>
      <c r="I20" s="71"/>
      <c r="J20" s="72"/>
      <c r="L20" s="147" t="s">
        <v>56</v>
      </c>
      <c r="M20" s="147"/>
      <c r="N20" s="147"/>
    </row>
    <row r="21" spans="2:14" ht="31.5" customHeight="1" x14ac:dyDescent="0.25">
      <c r="B21" s="53" t="s">
        <v>61</v>
      </c>
      <c r="C21" s="53"/>
      <c r="D21" s="6"/>
      <c r="E21" s="61" t="s">
        <v>43</v>
      </c>
      <c r="F21" s="62"/>
      <c r="G21" s="63">
        <v>1</v>
      </c>
      <c r="H21" s="64">
        <v>0</v>
      </c>
      <c r="I21" s="65"/>
      <c r="J21" s="66"/>
      <c r="L21" s="79" t="s">
        <v>64</v>
      </c>
      <c r="M21" s="103">
        <v>80000</v>
      </c>
      <c r="N21" s="43">
        <v>4</v>
      </c>
    </row>
    <row r="22" spans="2:14" ht="31.5" customHeight="1" x14ac:dyDescent="0.25">
      <c r="B22" s="53" t="s">
        <v>62</v>
      </c>
      <c r="C22" s="53"/>
      <c r="D22" s="6"/>
      <c r="E22" s="17" t="s">
        <v>44</v>
      </c>
      <c r="F22" s="30"/>
      <c r="G22" s="31">
        <v>2</v>
      </c>
      <c r="H22" s="32">
        <v>0</v>
      </c>
      <c r="I22" s="33"/>
      <c r="J22" s="34"/>
      <c r="L22" s="80" t="s">
        <v>65</v>
      </c>
      <c r="M22" s="104">
        <v>80000</v>
      </c>
      <c r="N22" s="44">
        <v>4</v>
      </c>
    </row>
    <row r="23" spans="2:14" ht="31.5" customHeight="1" x14ac:dyDescent="0.25">
      <c r="B23" s="16" t="s">
        <v>63</v>
      </c>
      <c r="C23" s="16"/>
      <c r="D23" s="6"/>
      <c r="E23" s="18" t="s">
        <v>45</v>
      </c>
      <c r="F23" s="45"/>
      <c r="G23" s="46">
        <v>0</v>
      </c>
      <c r="H23" s="47">
        <v>0</v>
      </c>
      <c r="I23" s="48"/>
      <c r="J23" s="49"/>
      <c r="M23" s="105"/>
      <c r="N23" s="50"/>
    </row>
    <row r="24" spans="2:14" x14ac:dyDescent="0.25">
      <c r="B24" s="6"/>
      <c r="C24" s="6"/>
      <c r="D24" s="6"/>
      <c r="M24" s="105"/>
      <c r="N24" s="50"/>
    </row>
    <row r="25" spans="2:14" x14ac:dyDescent="0.25">
      <c r="B25" s="6"/>
      <c r="C25" s="6"/>
      <c r="D25" s="6"/>
      <c r="M25" s="105"/>
      <c r="N25" s="50"/>
    </row>
    <row r="26" spans="2:14" x14ac:dyDescent="0.25">
      <c r="B26" s="6"/>
      <c r="C26" s="6"/>
      <c r="D26" s="6"/>
      <c r="M26" s="105"/>
      <c r="N26" s="50"/>
    </row>
    <row r="27" spans="2:14" x14ac:dyDescent="0.25">
      <c r="B27" s="6"/>
      <c r="C27" s="6"/>
      <c r="D27" s="6"/>
      <c r="M27" s="105"/>
      <c r="N27" s="50"/>
    </row>
  </sheetData>
  <mergeCells count="4">
    <mergeCell ref="L14:N14"/>
    <mergeCell ref="L17:N17"/>
    <mergeCell ref="B18:C18"/>
    <mergeCell ref="L20:N20"/>
  </mergeCells>
  <pageMargins left="0.7" right="0.7" top="0.75" bottom="0.75" header="0.3" footer="0.3"/>
  <pageSetup paperSize="9" scale="6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B1:N27"/>
  <sheetViews>
    <sheetView zoomScale="80" zoomScaleNormal="80" workbookViewId="0">
      <selection activeCell="I9" sqref="I9"/>
    </sheetView>
  </sheetViews>
  <sheetFormatPr defaultColWidth="9" defaultRowHeight="18" x14ac:dyDescent="0.25"/>
  <cols>
    <col min="1" max="1" width="4" style="6" customWidth="1"/>
    <col min="2" max="2" width="23.85546875" style="19" customWidth="1"/>
    <col min="3" max="3" width="19" style="19" customWidth="1"/>
    <col min="4" max="4" width="4.42578125" style="20" customWidth="1"/>
    <col min="5" max="5" width="17.42578125" style="3" bestFit="1" customWidth="1"/>
    <col min="6" max="6" width="10.85546875" style="21" customWidth="1"/>
    <col min="7" max="7" width="9" style="22"/>
    <col min="8" max="8" width="9" style="23"/>
    <col min="9" max="9" width="9" style="24"/>
    <col min="10" max="10" width="11.42578125" style="25" customWidth="1"/>
    <col min="11" max="11" width="4.28515625" style="6" customWidth="1"/>
    <col min="12" max="12" width="14.85546875" style="6" customWidth="1"/>
    <col min="13" max="13" width="24.85546875" style="94" customWidth="1"/>
    <col min="14" max="14" width="12.140625" style="26" customWidth="1"/>
    <col min="15" max="15" width="5.85546875" style="6" customWidth="1"/>
    <col min="16" max="16" width="14" style="6" bestFit="1" customWidth="1"/>
    <col min="17" max="17" width="21" style="6" customWidth="1"/>
    <col min="18" max="16384" width="9" style="6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" t="s">
        <v>1</v>
      </c>
      <c r="C3" s="111">
        <f>C4+C5+C6+C8</f>
        <v>23798000</v>
      </c>
      <c r="D3" s="27"/>
      <c r="E3" s="84" t="s">
        <v>17</v>
      </c>
      <c r="F3" s="85" t="s">
        <v>12</v>
      </c>
      <c r="G3" s="86" t="s">
        <v>10</v>
      </c>
      <c r="H3" s="87" t="s">
        <v>11</v>
      </c>
      <c r="I3" s="88" t="s">
        <v>57</v>
      </c>
      <c r="J3" s="89" t="s">
        <v>13</v>
      </c>
      <c r="L3" s="4" t="s">
        <v>16</v>
      </c>
      <c r="M3" s="95" t="s">
        <v>25</v>
      </c>
      <c r="N3" s="5" t="s">
        <v>6</v>
      </c>
    </row>
    <row r="4" spans="2:14" ht="31.5" customHeight="1" thickBot="1" x14ac:dyDescent="0.3">
      <c r="B4" s="82" t="s">
        <v>23</v>
      </c>
      <c r="C4" s="100">
        <v>23021000</v>
      </c>
      <c r="E4" s="67" t="s">
        <v>27</v>
      </c>
      <c r="F4" s="68">
        <v>638</v>
      </c>
      <c r="G4" s="69">
        <v>574</v>
      </c>
      <c r="H4" s="70">
        <v>64</v>
      </c>
      <c r="I4" s="71">
        <v>0</v>
      </c>
      <c r="J4" s="72"/>
      <c r="L4" s="7" t="s">
        <v>15</v>
      </c>
      <c r="M4" s="96"/>
      <c r="N4" s="28"/>
    </row>
    <row r="5" spans="2:14" ht="31.5" customHeight="1" x14ac:dyDescent="0.25">
      <c r="B5" s="83" t="s">
        <v>24</v>
      </c>
      <c r="C5" s="112">
        <v>777000</v>
      </c>
      <c r="E5" s="61" t="s">
        <v>28</v>
      </c>
      <c r="F5" s="62">
        <v>416</v>
      </c>
      <c r="G5" s="63">
        <v>377</v>
      </c>
      <c r="H5" s="64">
        <v>39</v>
      </c>
      <c r="I5" s="65">
        <v>0</v>
      </c>
      <c r="J5" s="66"/>
      <c r="L5" s="8" t="s">
        <v>46</v>
      </c>
      <c r="M5" s="97"/>
      <c r="N5" s="35"/>
    </row>
    <row r="6" spans="2:14" ht="31.5" customHeight="1" thickBot="1" x14ac:dyDescent="0.3">
      <c r="B6" s="51" t="s">
        <v>20</v>
      </c>
      <c r="C6" s="113"/>
      <c r="E6" s="17" t="s">
        <v>14</v>
      </c>
      <c r="F6" s="30">
        <v>210</v>
      </c>
      <c r="G6" s="31">
        <v>185</v>
      </c>
      <c r="H6" s="32">
        <v>25</v>
      </c>
      <c r="I6" s="33">
        <v>0</v>
      </c>
      <c r="J6" s="34"/>
      <c r="L6" s="9" t="s">
        <v>47</v>
      </c>
      <c r="M6" s="97"/>
      <c r="N6" s="35"/>
    </row>
    <row r="7" spans="2:14" ht="31.5" customHeight="1" thickBot="1" x14ac:dyDescent="0.3">
      <c r="B7" s="90" t="s">
        <v>22</v>
      </c>
      <c r="C7" s="114">
        <f>'27'!C7+'28'!C6</f>
        <v>100000</v>
      </c>
      <c r="E7" s="17" t="s">
        <v>29</v>
      </c>
      <c r="F7" s="30">
        <v>0</v>
      </c>
      <c r="G7" s="31">
        <v>0</v>
      </c>
      <c r="H7" s="32">
        <v>0</v>
      </c>
      <c r="I7" s="33">
        <v>0</v>
      </c>
      <c r="J7" s="34"/>
      <c r="L7" s="10" t="s">
        <v>48</v>
      </c>
      <c r="M7" s="97">
        <v>537272</v>
      </c>
      <c r="N7" s="35">
        <v>5</v>
      </c>
    </row>
    <row r="8" spans="2:14" ht="35.25" customHeight="1" thickBot="1" x14ac:dyDescent="0.3">
      <c r="B8" s="52" t="s">
        <v>21</v>
      </c>
      <c r="C8" s="115"/>
      <c r="E8" s="55" t="s">
        <v>30</v>
      </c>
      <c r="F8" s="56">
        <v>12</v>
      </c>
      <c r="G8" s="57">
        <v>12</v>
      </c>
      <c r="H8" s="58">
        <v>0</v>
      </c>
      <c r="I8" s="59">
        <v>0</v>
      </c>
      <c r="J8" s="60"/>
      <c r="L8" s="9" t="s">
        <v>50</v>
      </c>
      <c r="M8" s="97">
        <v>6615463</v>
      </c>
      <c r="N8" s="35">
        <v>97</v>
      </c>
    </row>
    <row r="9" spans="2:14" ht="31.5" customHeight="1" thickBot="1" x14ac:dyDescent="0.3">
      <c r="B9" s="90" t="s">
        <v>2</v>
      </c>
      <c r="C9" s="114">
        <f>'27'!C9+'28'!C8</f>
        <v>85000</v>
      </c>
      <c r="E9" s="67" t="s">
        <v>31</v>
      </c>
      <c r="F9" s="68">
        <v>47</v>
      </c>
      <c r="G9" s="69">
        <v>25</v>
      </c>
      <c r="H9" s="70">
        <v>0</v>
      </c>
      <c r="I9" s="71">
        <v>17</v>
      </c>
      <c r="J9" s="72"/>
      <c r="L9" s="11" t="s">
        <v>49</v>
      </c>
      <c r="M9" s="98">
        <v>3205461</v>
      </c>
      <c r="N9" s="36">
        <v>42</v>
      </c>
    </row>
    <row r="10" spans="2:14" ht="31.5" customHeight="1" thickBot="1" x14ac:dyDescent="0.3">
      <c r="B10" s="77" t="s">
        <v>3</v>
      </c>
      <c r="C10" s="115">
        <v>540000000</v>
      </c>
      <c r="D10" s="37"/>
      <c r="E10" s="67" t="s">
        <v>32</v>
      </c>
      <c r="F10" s="68"/>
      <c r="G10" s="69">
        <v>125</v>
      </c>
      <c r="H10" s="70">
        <v>0</v>
      </c>
      <c r="I10" s="71"/>
      <c r="J10" s="72"/>
      <c r="L10" s="11" t="s">
        <v>51</v>
      </c>
      <c r="M10" s="98">
        <v>3775460</v>
      </c>
      <c r="N10" s="36">
        <v>49</v>
      </c>
    </row>
    <row r="11" spans="2:14" ht="31.5" customHeight="1" thickBot="1" x14ac:dyDescent="0.3">
      <c r="B11" s="91" t="s">
        <v>4</v>
      </c>
      <c r="C11" s="116">
        <f>C3+'27'!C11</f>
        <v>408159500</v>
      </c>
      <c r="D11" s="38"/>
      <c r="E11" s="61" t="s">
        <v>33</v>
      </c>
      <c r="F11" s="62">
        <v>18</v>
      </c>
      <c r="G11" s="63">
        <v>9</v>
      </c>
      <c r="H11" s="64">
        <v>0</v>
      </c>
      <c r="I11" s="65">
        <v>9</v>
      </c>
      <c r="J11" s="66"/>
      <c r="L11" s="11" t="s">
        <v>52</v>
      </c>
      <c r="M11" s="98">
        <v>3948183</v>
      </c>
      <c r="N11" s="36">
        <v>67</v>
      </c>
    </row>
    <row r="12" spans="2:14" ht="31.5" customHeight="1" thickBot="1" x14ac:dyDescent="0.3">
      <c r="B12" s="92" t="s">
        <v>5</v>
      </c>
      <c r="C12" s="78">
        <f>C11/C10</f>
        <v>0.75585092592592595</v>
      </c>
      <c r="E12" s="17" t="s">
        <v>34</v>
      </c>
      <c r="F12" s="30">
        <v>46</v>
      </c>
      <c r="G12" s="31">
        <v>21</v>
      </c>
      <c r="H12" s="32">
        <v>0</v>
      </c>
      <c r="I12" s="33">
        <v>25</v>
      </c>
      <c r="J12" s="34"/>
      <c r="L12" s="11" t="s">
        <v>53</v>
      </c>
      <c r="M12" s="98">
        <v>3552730</v>
      </c>
      <c r="N12" s="36">
        <v>61</v>
      </c>
    </row>
    <row r="13" spans="2:14" ht="31.5" customHeight="1" x14ac:dyDescent="0.25">
      <c r="B13" s="13" t="s">
        <v>6</v>
      </c>
      <c r="C13" s="28">
        <v>321</v>
      </c>
      <c r="E13" s="17" t="s">
        <v>35</v>
      </c>
      <c r="F13" s="30">
        <v>151</v>
      </c>
      <c r="G13" s="31">
        <v>74</v>
      </c>
      <c r="H13" s="32">
        <v>0</v>
      </c>
      <c r="I13" s="33">
        <v>19</v>
      </c>
      <c r="J13" s="34"/>
      <c r="L13" s="12" t="s">
        <v>54</v>
      </c>
      <c r="M13" s="99"/>
      <c r="N13" s="39"/>
    </row>
    <row r="14" spans="2:14" ht="31.5" customHeight="1" x14ac:dyDescent="0.25">
      <c r="B14" s="29" t="s">
        <v>7</v>
      </c>
      <c r="C14" s="81">
        <v>74137</v>
      </c>
      <c r="E14" s="17" t="s">
        <v>36</v>
      </c>
      <c r="F14" s="30">
        <v>5</v>
      </c>
      <c r="G14" s="31">
        <v>3</v>
      </c>
      <c r="H14" s="32">
        <v>0</v>
      </c>
      <c r="I14" s="33">
        <v>2</v>
      </c>
      <c r="J14" s="34"/>
      <c r="L14" s="143" t="s">
        <v>26</v>
      </c>
      <c r="M14" s="144"/>
      <c r="N14" s="145"/>
    </row>
    <row r="15" spans="2:14" ht="31.5" customHeight="1" thickBot="1" x14ac:dyDescent="0.3">
      <c r="B15" s="29" t="s">
        <v>8</v>
      </c>
      <c r="C15" s="40">
        <v>1.0699999999999999E-2</v>
      </c>
      <c r="E15" s="55" t="s">
        <v>37</v>
      </c>
      <c r="F15" s="56">
        <v>0</v>
      </c>
      <c r="G15" s="57">
        <v>0</v>
      </c>
      <c r="H15" s="58">
        <v>0</v>
      </c>
      <c r="I15" s="59">
        <v>0</v>
      </c>
      <c r="J15" s="60"/>
      <c r="L15" s="13" t="s">
        <v>18</v>
      </c>
      <c r="M15" s="100">
        <v>800000</v>
      </c>
      <c r="N15" s="28">
        <v>16</v>
      </c>
    </row>
    <row r="16" spans="2:14" ht="31.5" customHeight="1" thickBot="1" x14ac:dyDescent="0.3">
      <c r="B16" s="14" t="s">
        <v>9</v>
      </c>
      <c r="C16" s="41">
        <v>0</v>
      </c>
      <c r="E16" s="67" t="s">
        <v>38</v>
      </c>
      <c r="F16" s="73">
        <v>48</v>
      </c>
      <c r="G16" s="74">
        <v>17</v>
      </c>
      <c r="H16" s="73">
        <v>0</v>
      </c>
      <c r="I16" s="73">
        <v>31</v>
      </c>
      <c r="J16" s="75"/>
      <c r="L16" s="14" t="s">
        <v>19</v>
      </c>
      <c r="M16" s="101">
        <v>160000</v>
      </c>
      <c r="N16" s="39">
        <v>2</v>
      </c>
    </row>
    <row r="17" spans="2:14" ht="31.5" customHeight="1" thickBot="1" x14ac:dyDescent="0.3">
      <c r="B17" s="6"/>
      <c r="C17" s="6"/>
      <c r="D17" s="6"/>
      <c r="E17" s="67" t="s">
        <v>39</v>
      </c>
      <c r="F17" s="68"/>
      <c r="G17" s="69">
        <v>99</v>
      </c>
      <c r="H17" s="70">
        <v>0</v>
      </c>
      <c r="I17" s="71"/>
      <c r="J17" s="72"/>
      <c r="L17" s="143" t="s">
        <v>55</v>
      </c>
      <c r="M17" s="144"/>
      <c r="N17" s="145"/>
    </row>
    <row r="18" spans="2:14" ht="33.75" customHeight="1" x14ac:dyDescent="0.25">
      <c r="B18" s="146" t="s">
        <v>58</v>
      </c>
      <c r="C18" s="146"/>
      <c r="D18" s="6"/>
      <c r="E18" s="76" t="s">
        <v>40</v>
      </c>
      <c r="F18" s="62"/>
      <c r="G18" s="63">
        <v>80</v>
      </c>
      <c r="H18" s="64">
        <v>0</v>
      </c>
      <c r="I18" s="65"/>
      <c r="J18" s="66"/>
      <c r="L18" s="15" t="s">
        <v>18</v>
      </c>
      <c r="M18" s="102">
        <v>525000</v>
      </c>
      <c r="N18" s="42">
        <v>15</v>
      </c>
    </row>
    <row r="19" spans="2:14" ht="31.5" customHeight="1" thickBot="1" x14ac:dyDescent="0.3">
      <c r="B19" s="54" t="s">
        <v>59</v>
      </c>
      <c r="C19" s="54" t="s">
        <v>88</v>
      </c>
      <c r="D19" s="6"/>
      <c r="E19" s="55" t="s">
        <v>41</v>
      </c>
      <c r="F19" s="56"/>
      <c r="G19" s="57">
        <v>19</v>
      </c>
      <c r="H19" s="58">
        <v>0</v>
      </c>
      <c r="I19" s="59"/>
      <c r="J19" s="60"/>
      <c r="L19" s="14" t="s">
        <v>19</v>
      </c>
      <c r="M19" s="101">
        <v>800000</v>
      </c>
      <c r="N19" s="39">
        <v>16</v>
      </c>
    </row>
    <row r="20" spans="2:14" ht="31.5" customHeight="1" thickBot="1" x14ac:dyDescent="0.3">
      <c r="B20" s="53" t="s">
        <v>60</v>
      </c>
      <c r="C20" s="53"/>
      <c r="D20" s="6"/>
      <c r="E20" s="67" t="s">
        <v>42</v>
      </c>
      <c r="F20" s="68"/>
      <c r="G20" s="69">
        <v>4</v>
      </c>
      <c r="H20" s="70">
        <v>0</v>
      </c>
      <c r="I20" s="71"/>
      <c r="J20" s="72"/>
      <c r="L20" s="147" t="s">
        <v>56</v>
      </c>
      <c r="M20" s="147"/>
      <c r="N20" s="147"/>
    </row>
    <row r="21" spans="2:14" ht="31.5" customHeight="1" x14ac:dyDescent="0.25">
      <c r="B21" s="53" t="s">
        <v>61</v>
      </c>
      <c r="C21" s="53"/>
      <c r="D21" s="6"/>
      <c r="E21" s="61" t="s">
        <v>43</v>
      </c>
      <c r="F21" s="62"/>
      <c r="G21" s="63">
        <v>1</v>
      </c>
      <c r="H21" s="64">
        <v>0</v>
      </c>
      <c r="I21" s="65"/>
      <c r="J21" s="66"/>
      <c r="L21" s="79" t="s">
        <v>64</v>
      </c>
      <c r="M21" s="103">
        <v>160000</v>
      </c>
      <c r="N21" s="43">
        <v>8</v>
      </c>
    </row>
    <row r="22" spans="2:14" ht="31.5" customHeight="1" x14ac:dyDescent="0.25">
      <c r="B22" s="53" t="s">
        <v>62</v>
      </c>
      <c r="C22" s="53"/>
      <c r="D22" s="6"/>
      <c r="E22" s="17" t="s">
        <v>44</v>
      </c>
      <c r="F22" s="30"/>
      <c r="G22" s="31">
        <v>3</v>
      </c>
      <c r="H22" s="32">
        <v>0</v>
      </c>
      <c r="I22" s="33"/>
      <c r="J22" s="34"/>
      <c r="L22" s="80" t="s">
        <v>65</v>
      </c>
      <c r="M22" s="104">
        <v>160000</v>
      </c>
      <c r="N22" s="44">
        <v>8</v>
      </c>
    </row>
    <row r="23" spans="2:14" ht="31.5" customHeight="1" x14ac:dyDescent="0.25">
      <c r="B23" s="16" t="s">
        <v>63</v>
      </c>
      <c r="C23" s="16"/>
      <c r="D23" s="6"/>
      <c r="E23" s="18" t="s">
        <v>45</v>
      </c>
      <c r="F23" s="45"/>
      <c r="G23" s="46">
        <v>0</v>
      </c>
      <c r="H23" s="47">
        <v>0</v>
      </c>
      <c r="I23" s="48"/>
      <c r="J23" s="49"/>
      <c r="M23" s="105"/>
      <c r="N23" s="50"/>
    </row>
    <row r="24" spans="2:14" x14ac:dyDescent="0.25">
      <c r="B24" s="6"/>
      <c r="C24" s="6"/>
      <c r="D24" s="6"/>
      <c r="M24" s="105"/>
      <c r="N24" s="50"/>
    </row>
    <row r="25" spans="2:14" x14ac:dyDescent="0.25">
      <c r="B25" s="6"/>
      <c r="C25" s="6"/>
      <c r="D25" s="6"/>
      <c r="M25" s="105"/>
      <c r="N25" s="50"/>
    </row>
    <row r="26" spans="2:14" x14ac:dyDescent="0.25">
      <c r="B26" s="6"/>
      <c r="C26" s="6"/>
      <c r="D26" s="6"/>
      <c r="M26" s="105"/>
      <c r="N26" s="50"/>
    </row>
    <row r="27" spans="2:14" x14ac:dyDescent="0.25">
      <c r="B27" s="6"/>
      <c r="C27" s="6"/>
      <c r="D27" s="6"/>
      <c r="M27" s="105"/>
      <c r="N27" s="50"/>
    </row>
  </sheetData>
  <mergeCells count="4">
    <mergeCell ref="L14:N14"/>
    <mergeCell ref="L17:N17"/>
    <mergeCell ref="B18:C18"/>
    <mergeCell ref="L20:N20"/>
  </mergeCells>
  <pageMargins left="0.7" right="0.7" top="0.75" bottom="0.75" header="0.3" footer="0.3"/>
  <pageSetup paperSize="9" scale="6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N27"/>
  <sheetViews>
    <sheetView zoomScale="80" zoomScaleNormal="80" workbookViewId="0">
      <selection activeCell="F13" sqref="F13"/>
    </sheetView>
  </sheetViews>
  <sheetFormatPr defaultColWidth="9" defaultRowHeight="18" x14ac:dyDescent="0.25"/>
  <cols>
    <col min="1" max="1" width="4" style="6" customWidth="1"/>
    <col min="2" max="2" width="23.85546875" style="19" customWidth="1"/>
    <col min="3" max="3" width="19" style="19" customWidth="1"/>
    <col min="4" max="4" width="4.42578125" style="20" customWidth="1"/>
    <col min="5" max="5" width="17.42578125" style="3" bestFit="1" customWidth="1"/>
    <col min="6" max="6" width="10.85546875" style="21" customWidth="1"/>
    <col min="7" max="7" width="9" style="22"/>
    <col min="8" max="8" width="9" style="23"/>
    <col min="9" max="9" width="9" style="24"/>
    <col min="10" max="10" width="11.42578125" style="25" customWidth="1"/>
    <col min="11" max="11" width="4.28515625" style="6" customWidth="1"/>
    <col min="12" max="12" width="14.85546875" style="6" customWidth="1"/>
    <col min="13" max="13" width="24.85546875" style="94" customWidth="1"/>
    <col min="14" max="14" width="12.140625" style="26" customWidth="1"/>
    <col min="15" max="15" width="5.85546875" style="6" customWidth="1"/>
    <col min="16" max="16" width="14" style="6" bestFit="1" customWidth="1"/>
    <col min="17" max="17" width="21" style="6" customWidth="1"/>
    <col min="18" max="16384" width="9" style="6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" t="s">
        <v>1</v>
      </c>
      <c r="C3" s="111">
        <f>C4+C5+C6+C8</f>
        <v>11235000</v>
      </c>
      <c r="D3" s="27"/>
      <c r="E3" s="84" t="s">
        <v>17</v>
      </c>
      <c r="F3" s="85" t="s">
        <v>12</v>
      </c>
      <c r="G3" s="86" t="s">
        <v>10</v>
      </c>
      <c r="H3" s="87" t="s">
        <v>11</v>
      </c>
      <c r="I3" s="88" t="s">
        <v>57</v>
      </c>
      <c r="J3" s="89" t="s">
        <v>13</v>
      </c>
      <c r="L3" s="4" t="s">
        <v>16</v>
      </c>
      <c r="M3" s="95" t="s">
        <v>25</v>
      </c>
      <c r="N3" s="5" t="s">
        <v>6</v>
      </c>
    </row>
    <row r="4" spans="2:14" ht="31.5" customHeight="1" thickBot="1" x14ac:dyDescent="0.3">
      <c r="B4" s="82" t="s">
        <v>23</v>
      </c>
      <c r="C4" s="100">
        <v>11034000</v>
      </c>
      <c r="E4" s="67" t="s">
        <v>27</v>
      </c>
      <c r="F4" s="68"/>
      <c r="G4" s="69"/>
      <c r="H4" s="70"/>
      <c r="I4" s="71"/>
      <c r="J4" s="72"/>
      <c r="L4" s="7" t="s">
        <v>15</v>
      </c>
      <c r="M4" s="96"/>
      <c r="N4" s="28"/>
    </row>
    <row r="5" spans="2:14" ht="31.5" customHeight="1" x14ac:dyDescent="0.25">
      <c r="B5" s="83" t="s">
        <v>24</v>
      </c>
      <c r="C5" s="112">
        <v>201000</v>
      </c>
      <c r="E5" s="61" t="s">
        <v>28</v>
      </c>
      <c r="F5" s="62">
        <v>199</v>
      </c>
      <c r="G5" s="63">
        <v>144</v>
      </c>
      <c r="H5" s="64">
        <v>55</v>
      </c>
      <c r="I5" s="65"/>
      <c r="J5" s="66"/>
      <c r="L5" s="8" t="s">
        <v>46</v>
      </c>
      <c r="M5" s="97"/>
      <c r="N5" s="35"/>
    </row>
    <row r="6" spans="2:14" ht="31.5" customHeight="1" thickBot="1" x14ac:dyDescent="0.3">
      <c r="B6" s="51" t="s">
        <v>20</v>
      </c>
      <c r="C6" s="113"/>
      <c r="E6" s="17" t="s">
        <v>14</v>
      </c>
      <c r="F6" s="30">
        <v>63</v>
      </c>
      <c r="G6" s="31">
        <v>36</v>
      </c>
      <c r="H6" s="32">
        <v>27</v>
      </c>
      <c r="I6" s="33"/>
      <c r="J6" s="34"/>
      <c r="L6" s="9" t="s">
        <v>47</v>
      </c>
      <c r="M6" s="97"/>
      <c r="N6" s="35"/>
    </row>
    <row r="7" spans="2:14" ht="31.5" customHeight="1" thickBot="1" x14ac:dyDescent="0.3">
      <c r="B7" s="90" t="s">
        <v>22</v>
      </c>
      <c r="C7" s="114">
        <f>'01'!C6+'02'!C6</f>
        <v>0</v>
      </c>
      <c r="E7" s="17" t="s">
        <v>29</v>
      </c>
      <c r="F7" s="30"/>
      <c r="G7" s="31"/>
      <c r="H7" s="32"/>
      <c r="I7" s="33"/>
      <c r="J7" s="34"/>
      <c r="L7" s="10" t="s">
        <v>48</v>
      </c>
      <c r="M7" s="97">
        <v>594000</v>
      </c>
      <c r="N7" s="35"/>
    </row>
    <row r="8" spans="2:14" ht="35.25" customHeight="1" thickBot="1" x14ac:dyDescent="0.3">
      <c r="B8" s="52" t="s">
        <v>21</v>
      </c>
      <c r="C8" s="115"/>
      <c r="E8" s="55" t="s">
        <v>30</v>
      </c>
      <c r="F8" s="56">
        <v>11</v>
      </c>
      <c r="G8" s="57">
        <v>11</v>
      </c>
      <c r="H8" s="58"/>
      <c r="I8" s="59"/>
      <c r="J8" s="60"/>
      <c r="L8" s="9" t="s">
        <v>50</v>
      </c>
      <c r="M8" s="97">
        <v>3783000</v>
      </c>
      <c r="N8" s="35"/>
    </row>
    <row r="9" spans="2:14" ht="31.5" customHeight="1" thickBot="1" x14ac:dyDescent="0.3">
      <c r="B9" s="90" t="s">
        <v>2</v>
      </c>
      <c r="C9" s="114">
        <f>'01'!C8+'02'!C8</f>
        <v>0</v>
      </c>
      <c r="E9" s="67" t="s">
        <v>31</v>
      </c>
      <c r="F9" s="71">
        <v>12</v>
      </c>
      <c r="G9" s="69">
        <v>6</v>
      </c>
      <c r="H9" s="70">
        <v>0</v>
      </c>
      <c r="I9" s="71">
        <v>11</v>
      </c>
      <c r="J9" s="72"/>
      <c r="L9" s="11" t="s">
        <v>49</v>
      </c>
      <c r="M9" s="98">
        <v>1084000</v>
      </c>
      <c r="N9" s="36"/>
    </row>
    <row r="10" spans="2:14" ht="31.5" customHeight="1" thickBot="1" x14ac:dyDescent="0.3">
      <c r="B10" s="77" t="s">
        <v>3</v>
      </c>
      <c r="C10" s="115">
        <v>540000000</v>
      </c>
      <c r="D10" s="37"/>
      <c r="E10" s="67" t="s">
        <v>32</v>
      </c>
      <c r="F10" s="71"/>
      <c r="G10" s="69"/>
      <c r="H10" s="70"/>
      <c r="I10" s="71"/>
      <c r="J10" s="72"/>
      <c r="L10" s="11" t="s">
        <v>51</v>
      </c>
      <c r="M10" s="98">
        <v>1882000</v>
      </c>
      <c r="N10" s="36"/>
    </row>
    <row r="11" spans="2:14" ht="31.5" customHeight="1" thickBot="1" x14ac:dyDescent="0.3">
      <c r="B11" s="91" t="s">
        <v>4</v>
      </c>
      <c r="C11" s="116">
        <f>C3+'01'!C11</f>
        <v>32170000</v>
      </c>
      <c r="D11" s="38"/>
      <c r="E11" s="61" t="s">
        <v>33</v>
      </c>
      <c r="F11" s="65">
        <v>13</v>
      </c>
      <c r="G11" s="63">
        <v>5</v>
      </c>
      <c r="H11" s="64">
        <v>0</v>
      </c>
      <c r="I11" s="65">
        <v>8</v>
      </c>
      <c r="J11" s="66"/>
      <c r="L11" s="11" t="s">
        <v>52</v>
      </c>
      <c r="M11" s="98">
        <v>2244000</v>
      </c>
      <c r="N11" s="36"/>
    </row>
    <row r="12" spans="2:14" ht="31.5" customHeight="1" thickBot="1" x14ac:dyDescent="0.3">
      <c r="B12" s="92" t="s">
        <v>5</v>
      </c>
      <c r="C12" s="78">
        <f>C11/C10</f>
        <v>5.9574074074074071E-2</v>
      </c>
      <c r="E12" s="17" t="s">
        <v>34</v>
      </c>
      <c r="F12" s="33">
        <v>63</v>
      </c>
      <c r="G12" s="31">
        <v>26</v>
      </c>
      <c r="H12" s="32">
        <v>0</v>
      </c>
      <c r="I12" s="33">
        <v>37</v>
      </c>
      <c r="J12" s="34"/>
      <c r="L12" s="11" t="s">
        <v>53</v>
      </c>
      <c r="M12" s="98">
        <v>1648000</v>
      </c>
      <c r="N12" s="36"/>
    </row>
    <row r="13" spans="2:14" ht="31.5" customHeight="1" x14ac:dyDescent="0.25">
      <c r="B13" s="13" t="s">
        <v>6</v>
      </c>
      <c r="C13" s="28">
        <v>125</v>
      </c>
      <c r="E13" s="17" t="s">
        <v>35</v>
      </c>
      <c r="F13" s="33">
        <v>143</v>
      </c>
      <c r="G13" s="31">
        <v>46</v>
      </c>
      <c r="H13" s="32">
        <v>0</v>
      </c>
      <c r="I13" s="33">
        <v>97</v>
      </c>
      <c r="J13" s="34"/>
      <c r="L13" s="12" t="s">
        <v>54</v>
      </c>
      <c r="M13" s="99"/>
      <c r="N13" s="39"/>
    </row>
    <row r="14" spans="2:14" ht="31.5" customHeight="1" x14ac:dyDescent="0.25">
      <c r="B14" s="29" t="s">
        <v>7</v>
      </c>
      <c r="C14" s="81">
        <v>89880</v>
      </c>
      <c r="E14" s="17" t="s">
        <v>36</v>
      </c>
      <c r="F14" s="33">
        <v>11</v>
      </c>
      <c r="G14" s="31">
        <v>2</v>
      </c>
      <c r="H14" s="32">
        <v>0</v>
      </c>
      <c r="I14" s="33">
        <v>9</v>
      </c>
      <c r="J14" s="34"/>
      <c r="L14" s="143" t="s">
        <v>26</v>
      </c>
      <c r="M14" s="144"/>
      <c r="N14" s="145"/>
    </row>
    <row r="15" spans="2:14" ht="31.5" customHeight="1" thickBot="1" x14ac:dyDescent="0.3">
      <c r="B15" s="29" t="s">
        <v>8</v>
      </c>
      <c r="C15" s="40">
        <v>0</v>
      </c>
      <c r="E15" s="55" t="s">
        <v>37</v>
      </c>
      <c r="F15" s="59"/>
      <c r="G15" s="57">
        <v>2</v>
      </c>
      <c r="H15" s="58">
        <v>0</v>
      </c>
      <c r="I15" s="59"/>
      <c r="J15" s="60"/>
      <c r="L15" s="13" t="s">
        <v>18</v>
      </c>
      <c r="M15" s="100">
        <v>3</v>
      </c>
      <c r="N15" s="28"/>
    </row>
    <row r="16" spans="2:14" ht="31.5" customHeight="1" thickBot="1" x14ac:dyDescent="0.3">
      <c r="B16" s="14" t="s">
        <v>9</v>
      </c>
      <c r="C16" s="41">
        <v>0</v>
      </c>
      <c r="E16" s="67" t="s">
        <v>38</v>
      </c>
      <c r="F16" s="73">
        <v>71</v>
      </c>
      <c r="G16" s="74">
        <v>27</v>
      </c>
      <c r="H16" s="73">
        <v>44</v>
      </c>
      <c r="I16" s="73"/>
      <c r="J16" s="75"/>
      <c r="L16" s="14" t="s">
        <v>19</v>
      </c>
      <c r="M16" s="101">
        <v>1</v>
      </c>
      <c r="N16" s="39"/>
    </row>
    <row r="17" spans="2:14" ht="31.5" customHeight="1" thickBot="1" x14ac:dyDescent="0.3">
      <c r="B17" s="6"/>
      <c r="C17" s="6"/>
      <c r="D17" s="6"/>
      <c r="E17" s="67" t="s">
        <v>39</v>
      </c>
      <c r="F17" s="68"/>
      <c r="G17" s="69">
        <v>33</v>
      </c>
      <c r="H17" s="70"/>
      <c r="I17" s="71"/>
      <c r="J17" s="72"/>
      <c r="L17" s="143" t="s">
        <v>55</v>
      </c>
      <c r="M17" s="144"/>
      <c r="N17" s="145"/>
    </row>
    <row r="18" spans="2:14" ht="33.75" customHeight="1" x14ac:dyDescent="0.25">
      <c r="B18" s="146" t="s">
        <v>58</v>
      </c>
      <c r="C18" s="146"/>
      <c r="D18" s="6"/>
      <c r="E18" s="76" t="s">
        <v>40</v>
      </c>
      <c r="F18" s="62"/>
      <c r="G18" s="63">
        <v>29</v>
      </c>
      <c r="H18" s="64"/>
      <c r="I18" s="65"/>
      <c r="J18" s="66"/>
      <c r="L18" s="15" t="s">
        <v>18</v>
      </c>
      <c r="M18" s="102">
        <v>7</v>
      </c>
      <c r="N18" s="42"/>
    </row>
    <row r="19" spans="2:14" ht="31.5" customHeight="1" thickBot="1" x14ac:dyDescent="0.3">
      <c r="B19" s="54" t="s">
        <v>59</v>
      </c>
      <c r="C19" s="54">
        <v>16</v>
      </c>
      <c r="D19" s="6"/>
      <c r="E19" s="55" t="s">
        <v>41</v>
      </c>
      <c r="F19" s="56"/>
      <c r="G19" s="57">
        <v>4</v>
      </c>
      <c r="H19" s="58"/>
      <c r="I19" s="59"/>
      <c r="J19" s="60"/>
      <c r="L19" s="14" t="s">
        <v>19</v>
      </c>
      <c r="M19" s="101">
        <v>8</v>
      </c>
      <c r="N19" s="39"/>
    </row>
    <row r="20" spans="2:14" ht="31.5" customHeight="1" thickBot="1" x14ac:dyDescent="0.3">
      <c r="B20" s="53" t="s">
        <v>60</v>
      </c>
      <c r="C20" s="53"/>
      <c r="D20" s="6"/>
      <c r="E20" s="67" t="s">
        <v>42</v>
      </c>
      <c r="F20" s="68"/>
      <c r="G20" s="69"/>
      <c r="H20" s="70"/>
      <c r="I20" s="71"/>
      <c r="J20" s="72"/>
      <c r="L20" s="147" t="s">
        <v>56</v>
      </c>
      <c r="M20" s="147"/>
      <c r="N20" s="147"/>
    </row>
    <row r="21" spans="2:14" ht="31.5" customHeight="1" x14ac:dyDescent="0.25">
      <c r="B21" s="53" t="s">
        <v>61</v>
      </c>
      <c r="C21" s="53" t="s">
        <v>69</v>
      </c>
      <c r="D21" s="6"/>
      <c r="E21" s="61" t="s">
        <v>43</v>
      </c>
      <c r="F21" s="62"/>
      <c r="G21" s="63">
        <v>0</v>
      </c>
      <c r="H21" s="64">
        <v>0</v>
      </c>
      <c r="I21" s="65"/>
      <c r="J21" s="66"/>
      <c r="L21" s="79" t="s">
        <v>64</v>
      </c>
      <c r="M21" s="103">
        <v>4</v>
      </c>
      <c r="N21" s="43"/>
    </row>
    <row r="22" spans="2:14" ht="31.5" customHeight="1" x14ac:dyDescent="0.25">
      <c r="B22" s="53" t="s">
        <v>62</v>
      </c>
      <c r="C22" s="53"/>
      <c r="D22" s="6"/>
      <c r="E22" s="17" t="s">
        <v>44</v>
      </c>
      <c r="F22" s="30"/>
      <c r="G22" s="31">
        <v>0</v>
      </c>
      <c r="H22" s="32">
        <v>0</v>
      </c>
      <c r="I22" s="33"/>
      <c r="J22" s="34"/>
      <c r="L22" s="80" t="s">
        <v>65</v>
      </c>
      <c r="M22" s="104">
        <v>4</v>
      </c>
      <c r="N22" s="44"/>
    </row>
    <row r="23" spans="2:14" ht="31.5" customHeight="1" x14ac:dyDescent="0.25">
      <c r="B23" s="16" t="s">
        <v>63</v>
      </c>
      <c r="C23" s="16"/>
      <c r="D23" s="6"/>
      <c r="E23" s="18" t="s">
        <v>45</v>
      </c>
      <c r="F23" s="45"/>
      <c r="G23" s="46">
        <v>0</v>
      </c>
      <c r="H23" s="47">
        <v>0</v>
      </c>
      <c r="I23" s="48"/>
      <c r="J23" s="49"/>
      <c r="M23" s="105"/>
      <c r="N23" s="50"/>
    </row>
    <row r="24" spans="2:14" x14ac:dyDescent="0.25">
      <c r="B24" s="6"/>
      <c r="C24" s="6"/>
      <c r="D24" s="6"/>
      <c r="M24" s="105"/>
      <c r="N24" s="50"/>
    </row>
    <row r="25" spans="2:14" x14ac:dyDescent="0.25">
      <c r="B25" s="6"/>
      <c r="C25" s="6"/>
      <c r="D25" s="6"/>
      <c r="M25" s="105"/>
      <c r="N25" s="50"/>
    </row>
    <row r="26" spans="2:14" x14ac:dyDescent="0.25">
      <c r="B26" s="6"/>
      <c r="C26" s="6"/>
      <c r="D26" s="6"/>
      <c r="M26" s="105"/>
      <c r="N26" s="50"/>
    </row>
    <row r="27" spans="2:14" x14ac:dyDescent="0.25">
      <c r="B27" s="6"/>
      <c r="C27" s="6"/>
      <c r="D27" s="6"/>
      <c r="M27" s="105"/>
      <c r="N27" s="50"/>
    </row>
  </sheetData>
  <mergeCells count="4">
    <mergeCell ref="L14:N14"/>
    <mergeCell ref="L17:N17"/>
    <mergeCell ref="L20:N20"/>
    <mergeCell ref="B18:C18"/>
  </mergeCells>
  <pageMargins left="0.7" right="0.7" top="0.75" bottom="0.75" header="0.3" footer="0.3"/>
  <pageSetup paperSize="9" scale="6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B1:N27"/>
  <sheetViews>
    <sheetView topLeftCell="A5" zoomScale="80" zoomScaleNormal="80" workbookViewId="0">
      <selection activeCell="F19" sqref="F19"/>
    </sheetView>
  </sheetViews>
  <sheetFormatPr defaultColWidth="9" defaultRowHeight="18" x14ac:dyDescent="0.25"/>
  <cols>
    <col min="1" max="1" width="4" style="6" customWidth="1"/>
    <col min="2" max="2" width="23.85546875" style="19" customWidth="1"/>
    <col min="3" max="3" width="19" style="19" customWidth="1"/>
    <col min="4" max="4" width="4.42578125" style="20" customWidth="1"/>
    <col min="5" max="5" width="17.42578125" style="3" bestFit="1" customWidth="1"/>
    <col min="6" max="6" width="10.85546875" style="21" customWidth="1"/>
    <col min="7" max="7" width="9" style="22"/>
    <col min="8" max="8" width="9" style="23"/>
    <col min="9" max="9" width="9" style="24"/>
    <col min="10" max="10" width="11.42578125" style="25" customWidth="1"/>
    <col min="11" max="11" width="4.28515625" style="6" customWidth="1"/>
    <col min="12" max="12" width="14.85546875" style="6" customWidth="1"/>
    <col min="13" max="13" width="24.85546875" style="94" customWidth="1"/>
    <col min="14" max="14" width="12.140625" style="26" customWidth="1"/>
    <col min="15" max="15" width="5.85546875" style="6" customWidth="1"/>
    <col min="16" max="16" width="14" style="6" bestFit="1" customWidth="1"/>
    <col min="17" max="17" width="21" style="6" customWidth="1"/>
    <col min="18" max="16384" width="9" style="6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" t="s">
        <v>1</v>
      </c>
      <c r="C3" s="111">
        <f>C4+C5+C6+C8</f>
        <v>29312000</v>
      </c>
      <c r="D3" s="27"/>
      <c r="E3" s="84" t="s">
        <v>17</v>
      </c>
      <c r="F3" s="85" t="s">
        <v>12</v>
      </c>
      <c r="G3" s="86" t="s">
        <v>10</v>
      </c>
      <c r="H3" s="87" t="s">
        <v>11</v>
      </c>
      <c r="I3" s="88" t="s">
        <v>57</v>
      </c>
      <c r="J3" s="89" t="s">
        <v>13</v>
      </c>
      <c r="L3" s="4" t="s">
        <v>16</v>
      </c>
      <c r="M3" s="95" t="s">
        <v>25</v>
      </c>
      <c r="N3" s="5" t="s">
        <v>6</v>
      </c>
    </row>
    <row r="4" spans="2:14" ht="31.5" customHeight="1" thickBot="1" x14ac:dyDescent="0.3">
      <c r="B4" s="82" t="s">
        <v>23</v>
      </c>
      <c r="C4" s="100">
        <v>28835000</v>
      </c>
      <c r="E4" s="67" t="s">
        <v>27</v>
      </c>
      <c r="F4" s="68"/>
      <c r="G4" s="69">
        <v>676</v>
      </c>
      <c r="H4" s="70">
        <v>26</v>
      </c>
      <c r="I4" s="71"/>
      <c r="J4" s="72"/>
      <c r="L4" s="7" t="s">
        <v>15</v>
      </c>
      <c r="M4" s="96"/>
      <c r="N4" s="28"/>
    </row>
    <row r="5" spans="2:14" ht="31.5" customHeight="1" x14ac:dyDescent="0.25">
      <c r="B5" s="83" t="s">
        <v>24</v>
      </c>
      <c r="C5" s="112">
        <v>477000</v>
      </c>
      <c r="E5" s="61" t="s">
        <v>28</v>
      </c>
      <c r="F5" s="62">
        <v>509</v>
      </c>
      <c r="G5" s="63">
        <v>477</v>
      </c>
      <c r="H5" s="64">
        <v>23</v>
      </c>
      <c r="I5" s="65">
        <v>9</v>
      </c>
      <c r="J5" s="66"/>
      <c r="L5" s="8" t="s">
        <v>46</v>
      </c>
      <c r="M5" s="97"/>
      <c r="N5" s="35"/>
    </row>
    <row r="6" spans="2:14" ht="31.5" customHeight="1" thickBot="1" x14ac:dyDescent="0.3">
      <c r="B6" s="51" t="s">
        <v>20</v>
      </c>
      <c r="C6" s="113"/>
      <c r="E6" s="17" t="s">
        <v>14</v>
      </c>
      <c r="F6" s="30">
        <v>195</v>
      </c>
      <c r="G6" s="31">
        <v>192</v>
      </c>
      <c r="H6" s="32">
        <v>3</v>
      </c>
      <c r="I6" s="33">
        <v>0</v>
      </c>
      <c r="J6" s="34"/>
      <c r="L6" s="9" t="s">
        <v>47</v>
      </c>
      <c r="M6" s="97"/>
      <c r="N6" s="35"/>
    </row>
    <row r="7" spans="2:14" ht="31.5" customHeight="1" thickBot="1" x14ac:dyDescent="0.3">
      <c r="B7" s="90" t="s">
        <v>22</v>
      </c>
      <c r="C7" s="114">
        <f>'28'!C7+'29'!C6</f>
        <v>100000</v>
      </c>
      <c r="E7" s="17" t="s">
        <v>29</v>
      </c>
      <c r="F7" s="30">
        <v>0</v>
      </c>
      <c r="G7" s="31">
        <v>0</v>
      </c>
      <c r="H7" s="32">
        <v>0</v>
      </c>
      <c r="I7" s="33">
        <v>0</v>
      </c>
      <c r="J7" s="34"/>
      <c r="L7" s="10" t="s">
        <v>48</v>
      </c>
      <c r="M7" s="97">
        <v>1243638</v>
      </c>
      <c r="N7" s="35">
        <v>19</v>
      </c>
    </row>
    <row r="8" spans="2:14" ht="35.25" customHeight="1" thickBot="1" x14ac:dyDescent="0.3">
      <c r="B8" s="52" t="s">
        <v>21</v>
      </c>
      <c r="C8" s="115"/>
      <c r="E8" s="55" t="s">
        <v>30</v>
      </c>
      <c r="F8" s="56">
        <v>7</v>
      </c>
      <c r="G8" s="57">
        <v>7</v>
      </c>
      <c r="H8" s="58">
        <v>0</v>
      </c>
      <c r="I8" s="59">
        <v>0</v>
      </c>
      <c r="J8" s="60"/>
      <c r="L8" s="9" t="s">
        <v>50</v>
      </c>
      <c r="M8" s="97">
        <v>7884548</v>
      </c>
      <c r="N8" s="35">
        <v>130</v>
      </c>
    </row>
    <row r="9" spans="2:14" ht="31.5" customHeight="1" thickBot="1" x14ac:dyDescent="0.3">
      <c r="B9" s="90" t="s">
        <v>2</v>
      </c>
      <c r="C9" s="114">
        <f>'28'!C9+'29'!C8</f>
        <v>85000</v>
      </c>
      <c r="E9" s="67" t="s">
        <v>31</v>
      </c>
      <c r="F9" s="68">
        <v>57</v>
      </c>
      <c r="G9" s="69">
        <v>37</v>
      </c>
      <c r="H9" s="70">
        <v>0</v>
      </c>
      <c r="I9" s="71">
        <v>16</v>
      </c>
      <c r="J9" s="72"/>
      <c r="L9" s="11" t="s">
        <v>49</v>
      </c>
      <c r="M9" s="98">
        <v>4932734</v>
      </c>
      <c r="N9" s="36">
        <v>70</v>
      </c>
    </row>
    <row r="10" spans="2:14" ht="31.5" customHeight="1" thickBot="1" x14ac:dyDescent="0.3">
      <c r="B10" s="77" t="s">
        <v>3</v>
      </c>
      <c r="C10" s="115">
        <v>540000000</v>
      </c>
      <c r="D10" s="37"/>
      <c r="E10" s="67" t="s">
        <v>32</v>
      </c>
      <c r="F10" s="68"/>
      <c r="G10" s="69">
        <v>143</v>
      </c>
      <c r="H10" s="70">
        <v>0</v>
      </c>
      <c r="I10" s="71"/>
      <c r="J10" s="72"/>
      <c r="L10" s="11" t="s">
        <v>51</v>
      </c>
      <c r="M10" s="98">
        <v>5366365</v>
      </c>
      <c r="N10" s="36">
        <v>68</v>
      </c>
    </row>
    <row r="11" spans="2:14" ht="31.5" customHeight="1" thickBot="1" x14ac:dyDescent="0.3">
      <c r="B11" s="91" t="s">
        <v>4</v>
      </c>
      <c r="C11" s="116">
        <f>C3+'28'!C11</f>
        <v>437471500</v>
      </c>
      <c r="D11" s="38"/>
      <c r="E11" s="61" t="s">
        <v>33</v>
      </c>
      <c r="F11" s="62">
        <v>16</v>
      </c>
      <c r="G11" s="63">
        <v>5</v>
      </c>
      <c r="H11" s="64">
        <v>0</v>
      </c>
      <c r="I11" s="65">
        <v>11</v>
      </c>
      <c r="J11" s="66"/>
      <c r="L11" s="11" t="s">
        <v>52</v>
      </c>
      <c r="M11" s="98">
        <v>4260006</v>
      </c>
      <c r="N11" s="36">
        <v>74</v>
      </c>
    </row>
    <row r="12" spans="2:14" ht="31.5" customHeight="1" thickBot="1" x14ac:dyDescent="0.3">
      <c r="B12" s="92" t="s">
        <v>5</v>
      </c>
      <c r="C12" s="78">
        <f>C11/C10</f>
        <v>0.81013240740740744</v>
      </c>
      <c r="E12" s="17" t="s">
        <v>34</v>
      </c>
      <c r="F12" s="30">
        <v>67</v>
      </c>
      <c r="G12" s="31">
        <v>57</v>
      </c>
      <c r="H12" s="32">
        <v>0</v>
      </c>
      <c r="I12" s="33">
        <v>10</v>
      </c>
      <c r="J12" s="34"/>
      <c r="L12" s="11" t="s">
        <v>53</v>
      </c>
      <c r="M12" s="98">
        <v>2960001</v>
      </c>
      <c r="N12" s="36">
        <v>49</v>
      </c>
    </row>
    <row r="13" spans="2:14" ht="31.5" customHeight="1" x14ac:dyDescent="0.25">
      <c r="B13" s="13" t="s">
        <v>6</v>
      </c>
      <c r="C13" s="28">
        <v>410</v>
      </c>
      <c r="E13" s="17" t="s">
        <v>35</v>
      </c>
      <c r="F13" s="30">
        <v>187</v>
      </c>
      <c r="G13" s="31">
        <v>62</v>
      </c>
      <c r="H13" s="32">
        <v>0</v>
      </c>
      <c r="I13" s="33">
        <v>64</v>
      </c>
      <c r="J13" s="34"/>
      <c r="L13" s="12" t="s">
        <v>54</v>
      </c>
      <c r="M13" s="99"/>
      <c r="N13" s="39"/>
    </row>
    <row r="14" spans="2:14" ht="31.5" customHeight="1" x14ac:dyDescent="0.25">
      <c r="B14" s="29" t="s">
        <v>7</v>
      </c>
      <c r="C14" s="81">
        <v>71493</v>
      </c>
      <c r="E14" s="17" t="s">
        <v>36</v>
      </c>
      <c r="F14" s="30">
        <v>2</v>
      </c>
      <c r="G14" s="31">
        <v>0</v>
      </c>
      <c r="H14" s="32">
        <v>0</v>
      </c>
      <c r="I14" s="33">
        <v>2</v>
      </c>
      <c r="J14" s="34"/>
      <c r="L14" s="143" t="s">
        <v>26</v>
      </c>
      <c r="M14" s="144"/>
      <c r="N14" s="145"/>
    </row>
    <row r="15" spans="2:14" ht="31.5" customHeight="1" thickBot="1" x14ac:dyDescent="0.3">
      <c r="B15" s="29" t="s">
        <v>8</v>
      </c>
      <c r="C15" s="40">
        <v>1.7100000000000001E-2</v>
      </c>
      <c r="E15" s="55" t="s">
        <v>37</v>
      </c>
      <c r="F15" s="56">
        <v>0</v>
      </c>
      <c r="G15" s="57">
        <v>0</v>
      </c>
      <c r="H15" s="58">
        <v>0</v>
      </c>
      <c r="I15" s="59">
        <v>0</v>
      </c>
      <c r="J15" s="60"/>
      <c r="L15" s="13" t="s">
        <v>18</v>
      </c>
      <c r="M15" s="100">
        <v>850000</v>
      </c>
      <c r="N15" s="28">
        <v>17</v>
      </c>
    </row>
    <row r="16" spans="2:14" ht="31.5" customHeight="1" thickBot="1" x14ac:dyDescent="0.3">
      <c r="B16" s="14" t="s">
        <v>9</v>
      </c>
      <c r="C16" s="41">
        <v>0</v>
      </c>
      <c r="E16" s="67" t="s">
        <v>38</v>
      </c>
      <c r="F16" s="73">
        <v>31</v>
      </c>
      <c r="G16" s="74">
        <v>24</v>
      </c>
      <c r="H16" s="73">
        <v>0</v>
      </c>
      <c r="I16" s="73">
        <v>7</v>
      </c>
      <c r="J16" s="75"/>
      <c r="L16" s="14" t="s">
        <v>19</v>
      </c>
      <c r="M16" s="101">
        <v>160000</v>
      </c>
      <c r="N16" s="39">
        <v>2</v>
      </c>
    </row>
    <row r="17" spans="2:14" ht="31.5" customHeight="1" thickBot="1" x14ac:dyDescent="0.3">
      <c r="B17" s="6"/>
      <c r="C17" s="6"/>
      <c r="D17" s="6"/>
      <c r="E17" s="67" t="s">
        <v>39</v>
      </c>
      <c r="F17" s="68"/>
      <c r="G17" s="69">
        <v>198</v>
      </c>
      <c r="H17" s="70">
        <v>0</v>
      </c>
      <c r="I17" s="71"/>
      <c r="J17" s="72"/>
      <c r="L17" s="143" t="s">
        <v>55</v>
      </c>
      <c r="M17" s="144"/>
      <c r="N17" s="145"/>
    </row>
    <row r="18" spans="2:14" ht="33.75" customHeight="1" x14ac:dyDescent="0.25">
      <c r="B18" s="146" t="s">
        <v>58</v>
      </c>
      <c r="C18" s="146"/>
      <c r="D18" s="6"/>
      <c r="E18" s="76" t="s">
        <v>40</v>
      </c>
      <c r="F18" s="62"/>
      <c r="G18" s="63">
        <v>160</v>
      </c>
      <c r="H18" s="64">
        <v>0</v>
      </c>
      <c r="I18" s="65"/>
      <c r="J18" s="66"/>
      <c r="L18" s="15" t="s">
        <v>18</v>
      </c>
      <c r="M18" s="102">
        <v>385000</v>
      </c>
      <c r="N18" s="42">
        <v>11</v>
      </c>
    </row>
    <row r="19" spans="2:14" ht="31.5" customHeight="1" thickBot="1" x14ac:dyDescent="0.3">
      <c r="B19" s="54" t="s">
        <v>59</v>
      </c>
      <c r="C19" s="54" t="s">
        <v>90</v>
      </c>
      <c r="D19" s="6"/>
      <c r="E19" s="55" t="s">
        <v>41</v>
      </c>
      <c r="F19" s="56"/>
      <c r="G19" s="57">
        <v>38</v>
      </c>
      <c r="H19" s="58">
        <v>0</v>
      </c>
      <c r="I19" s="59"/>
      <c r="J19" s="60"/>
      <c r="L19" s="14" t="s">
        <v>19</v>
      </c>
      <c r="M19" s="101">
        <v>750000</v>
      </c>
      <c r="N19" s="39">
        <v>15</v>
      </c>
    </row>
    <row r="20" spans="2:14" ht="31.5" customHeight="1" thickBot="1" x14ac:dyDescent="0.3">
      <c r="B20" s="53" t="s">
        <v>60</v>
      </c>
      <c r="C20" s="53"/>
      <c r="D20" s="6"/>
      <c r="E20" s="67" t="s">
        <v>42</v>
      </c>
      <c r="F20" s="68"/>
      <c r="G20" s="69">
        <v>7</v>
      </c>
      <c r="H20" s="70">
        <v>0</v>
      </c>
      <c r="I20" s="71"/>
      <c r="J20" s="72"/>
      <c r="L20" s="147" t="s">
        <v>56</v>
      </c>
      <c r="M20" s="147"/>
      <c r="N20" s="147"/>
    </row>
    <row r="21" spans="2:14" ht="31.5" customHeight="1" x14ac:dyDescent="0.25">
      <c r="B21" s="53" t="s">
        <v>61</v>
      </c>
      <c r="C21" s="53"/>
      <c r="D21" s="6"/>
      <c r="E21" s="61" t="s">
        <v>43</v>
      </c>
      <c r="F21" s="62"/>
      <c r="G21" s="63">
        <v>0</v>
      </c>
      <c r="H21" s="64">
        <v>0</v>
      </c>
      <c r="I21" s="65"/>
      <c r="J21" s="66"/>
      <c r="L21" s="79" t="s">
        <v>64</v>
      </c>
      <c r="M21" s="103"/>
      <c r="N21" s="43">
        <v>0</v>
      </c>
    </row>
    <row r="22" spans="2:14" ht="31.5" customHeight="1" x14ac:dyDescent="0.25">
      <c r="B22" s="53" t="s">
        <v>62</v>
      </c>
      <c r="C22" s="53"/>
      <c r="D22" s="6"/>
      <c r="E22" s="17" t="s">
        <v>44</v>
      </c>
      <c r="F22" s="30"/>
      <c r="G22" s="31">
        <v>7</v>
      </c>
      <c r="H22" s="32">
        <v>0</v>
      </c>
      <c r="I22" s="33"/>
      <c r="J22" s="34"/>
      <c r="L22" s="80" t="s">
        <v>65</v>
      </c>
      <c r="M22" s="104"/>
      <c r="N22" s="44">
        <v>0</v>
      </c>
    </row>
    <row r="23" spans="2:14" ht="31.5" customHeight="1" x14ac:dyDescent="0.25">
      <c r="B23" s="16" t="s">
        <v>63</v>
      </c>
      <c r="C23" s="16"/>
      <c r="D23" s="6"/>
      <c r="E23" s="18" t="s">
        <v>45</v>
      </c>
      <c r="F23" s="45"/>
      <c r="G23" s="46">
        <v>0</v>
      </c>
      <c r="H23" s="47">
        <v>0</v>
      </c>
      <c r="I23" s="48"/>
      <c r="J23" s="49"/>
      <c r="M23" s="105"/>
      <c r="N23" s="50"/>
    </row>
    <row r="24" spans="2:14" x14ac:dyDescent="0.25">
      <c r="B24" s="6"/>
      <c r="C24" s="6"/>
      <c r="D24" s="6"/>
      <c r="M24" s="105"/>
      <c r="N24" s="50"/>
    </row>
    <row r="25" spans="2:14" x14ac:dyDescent="0.25">
      <c r="B25" s="6"/>
      <c r="C25" s="6"/>
      <c r="D25" s="6"/>
      <c r="M25" s="105"/>
      <c r="N25" s="50"/>
    </row>
    <row r="26" spans="2:14" x14ac:dyDescent="0.25">
      <c r="B26" s="6"/>
      <c r="C26" s="6"/>
      <c r="D26" s="6"/>
      <c r="M26" s="105"/>
      <c r="N26" s="50"/>
    </row>
    <row r="27" spans="2:14" x14ac:dyDescent="0.25">
      <c r="B27" s="6"/>
      <c r="C27" s="6"/>
      <c r="D27" s="6"/>
      <c r="M27" s="105"/>
      <c r="N27" s="50"/>
    </row>
  </sheetData>
  <mergeCells count="4">
    <mergeCell ref="L14:N14"/>
    <mergeCell ref="L17:N17"/>
    <mergeCell ref="B18:C18"/>
    <mergeCell ref="L20:N20"/>
  </mergeCells>
  <pageMargins left="0.7" right="0.7" top="0.75" bottom="0.75" header="0.3" footer="0.3"/>
  <pageSetup paperSize="9" scale="6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B1:N27"/>
  <sheetViews>
    <sheetView zoomScale="80" zoomScaleNormal="80" workbookViewId="0">
      <selection activeCell="C11" sqref="C11"/>
    </sheetView>
  </sheetViews>
  <sheetFormatPr defaultColWidth="9" defaultRowHeight="18" x14ac:dyDescent="0.25"/>
  <cols>
    <col min="1" max="1" width="4" style="6" customWidth="1"/>
    <col min="2" max="2" width="23.85546875" style="19" customWidth="1"/>
    <col min="3" max="3" width="19" style="19" customWidth="1"/>
    <col min="4" max="4" width="4.42578125" style="20" customWidth="1"/>
    <col min="5" max="5" width="17.42578125" style="3" bestFit="1" customWidth="1"/>
    <col min="6" max="6" width="10.85546875" style="21" customWidth="1"/>
    <col min="7" max="7" width="9" style="22"/>
    <col min="8" max="8" width="9" style="23"/>
    <col min="9" max="9" width="9" style="24"/>
    <col min="10" max="10" width="11.42578125" style="25" customWidth="1"/>
    <col min="11" max="11" width="4.28515625" style="6" customWidth="1"/>
    <col min="12" max="12" width="14.85546875" style="6" customWidth="1"/>
    <col min="13" max="13" width="24.85546875" style="94" customWidth="1"/>
    <col min="14" max="14" width="12.140625" style="26" customWidth="1"/>
    <col min="15" max="15" width="5.85546875" style="6" customWidth="1"/>
    <col min="16" max="16" width="14" style="6" bestFit="1" customWidth="1"/>
    <col min="17" max="17" width="21" style="6" customWidth="1"/>
    <col min="18" max="16384" width="9" style="6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" t="s">
        <v>1</v>
      </c>
      <c r="C3" s="111">
        <f>C4+C5+C6+C8</f>
        <v>8638000</v>
      </c>
      <c r="D3" s="27"/>
      <c r="E3" s="84" t="s">
        <v>17</v>
      </c>
      <c r="F3" s="85" t="s">
        <v>12</v>
      </c>
      <c r="G3" s="86" t="s">
        <v>10</v>
      </c>
      <c r="H3" s="87" t="s">
        <v>11</v>
      </c>
      <c r="I3" s="88" t="s">
        <v>57</v>
      </c>
      <c r="J3" s="89" t="s">
        <v>13</v>
      </c>
      <c r="L3" s="4" t="s">
        <v>16</v>
      </c>
      <c r="M3" s="95" t="s">
        <v>25</v>
      </c>
      <c r="N3" s="5" t="s">
        <v>6</v>
      </c>
    </row>
    <row r="4" spans="2:14" ht="31.5" customHeight="1" thickBot="1" x14ac:dyDescent="0.3">
      <c r="B4" s="82" t="s">
        <v>23</v>
      </c>
      <c r="C4" s="100">
        <v>8638000</v>
      </c>
      <c r="E4" s="67" t="s">
        <v>27</v>
      </c>
      <c r="F4" s="68"/>
      <c r="G4" s="69">
        <v>177</v>
      </c>
      <c r="H4" s="70">
        <v>57</v>
      </c>
      <c r="I4" s="71"/>
      <c r="J4" s="72"/>
      <c r="L4" s="7" t="s">
        <v>15</v>
      </c>
      <c r="M4" s="96"/>
      <c r="N4" s="28"/>
    </row>
    <row r="5" spans="2:14" ht="31.5" customHeight="1" x14ac:dyDescent="0.25">
      <c r="B5" s="83" t="s">
        <v>24</v>
      </c>
      <c r="C5" s="112"/>
      <c r="E5" s="61" t="s">
        <v>28</v>
      </c>
      <c r="F5" s="62">
        <v>166</v>
      </c>
      <c r="G5" s="63">
        <v>123</v>
      </c>
      <c r="H5" s="64">
        <v>38</v>
      </c>
      <c r="I5" s="65">
        <v>5</v>
      </c>
      <c r="J5" s="66"/>
      <c r="L5" s="8" t="s">
        <v>46</v>
      </c>
      <c r="M5" s="97"/>
      <c r="N5" s="35"/>
    </row>
    <row r="6" spans="2:14" ht="31.5" customHeight="1" thickBot="1" x14ac:dyDescent="0.3">
      <c r="B6" s="51" t="s">
        <v>20</v>
      </c>
      <c r="C6" s="113"/>
      <c r="E6" s="17" t="s">
        <v>14</v>
      </c>
      <c r="F6" s="30">
        <v>73</v>
      </c>
      <c r="G6" s="31">
        <v>54</v>
      </c>
      <c r="H6" s="32">
        <v>19</v>
      </c>
      <c r="I6" s="33">
        <v>0</v>
      </c>
      <c r="J6" s="34"/>
      <c r="L6" s="9" t="s">
        <v>47</v>
      </c>
      <c r="M6" s="97"/>
      <c r="N6" s="35"/>
    </row>
    <row r="7" spans="2:14" ht="31.5" customHeight="1" thickBot="1" x14ac:dyDescent="0.3">
      <c r="B7" s="90" t="s">
        <v>22</v>
      </c>
      <c r="C7" s="114">
        <f>'29'!C7+'30'!C6</f>
        <v>100000</v>
      </c>
      <c r="E7" s="17" t="s">
        <v>29</v>
      </c>
      <c r="F7" s="30">
        <v>0</v>
      </c>
      <c r="G7" s="31">
        <v>0</v>
      </c>
      <c r="H7" s="32">
        <v>0</v>
      </c>
      <c r="I7" s="33">
        <v>0</v>
      </c>
      <c r="J7" s="34"/>
      <c r="L7" s="10" t="s">
        <v>48</v>
      </c>
      <c r="M7" s="97">
        <v>370000</v>
      </c>
      <c r="N7" s="35">
        <v>6</v>
      </c>
    </row>
    <row r="8" spans="2:14" ht="35.25" customHeight="1" thickBot="1" x14ac:dyDescent="0.3">
      <c r="B8" s="52" t="s">
        <v>21</v>
      </c>
      <c r="C8" s="115"/>
      <c r="E8" s="55" t="s">
        <v>30</v>
      </c>
      <c r="F8" s="56">
        <v>0</v>
      </c>
      <c r="G8" s="57">
        <v>0</v>
      </c>
      <c r="H8" s="58">
        <v>0</v>
      </c>
      <c r="I8" s="59">
        <v>0</v>
      </c>
      <c r="J8" s="60"/>
      <c r="L8" s="9" t="s">
        <v>50</v>
      </c>
      <c r="M8" s="97">
        <v>1970000</v>
      </c>
      <c r="N8" s="35">
        <v>28</v>
      </c>
    </row>
    <row r="9" spans="2:14" ht="31.5" customHeight="1" thickBot="1" x14ac:dyDescent="0.3">
      <c r="B9" s="90" t="s">
        <v>2</v>
      </c>
      <c r="C9" s="114">
        <f>'29'!C9+'30'!C8</f>
        <v>85000</v>
      </c>
      <c r="E9" s="67" t="s">
        <v>31</v>
      </c>
      <c r="F9" s="68">
        <v>32</v>
      </c>
      <c r="G9" s="69">
        <v>11</v>
      </c>
      <c r="H9" s="70">
        <v>0</v>
      </c>
      <c r="I9" s="71">
        <v>20</v>
      </c>
      <c r="J9" s="72"/>
      <c r="L9" s="11" t="s">
        <v>49</v>
      </c>
      <c r="M9" s="98">
        <v>1253636</v>
      </c>
      <c r="N9" s="36">
        <v>15</v>
      </c>
    </row>
    <row r="10" spans="2:14" ht="31.5" customHeight="1" thickBot="1" x14ac:dyDescent="0.3">
      <c r="B10" s="77" t="s">
        <v>3</v>
      </c>
      <c r="C10" s="115">
        <v>540000000</v>
      </c>
      <c r="D10" s="37"/>
      <c r="E10" s="67" t="s">
        <v>32</v>
      </c>
      <c r="F10" s="68"/>
      <c r="G10" s="69">
        <v>50</v>
      </c>
      <c r="H10" s="70">
        <v>0</v>
      </c>
      <c r="I10" s="71"/>
      <c r="J10" s="72"/>
      <c r="L10" s="11" t="s">
        <v>51</v>
      </c>
      <c r="M10" s="98">
        <v>1100910</v>
      </c>
      <c r="N10" s="36">
        <v>22</v>
      </c>
    </row>
    <row r="11" spans="2:14" ht="31.5" customHeight="1" thickBot="1" x14ac:dyDescent="0.3">
      <c r="B11" s="91" t="s">
        <v>4</v>
      </c>
      <c r="C11" s="116">
        <f>C3+'29'!C11</f>
        <v>446109500</v>
      </c>
      <c r="D11" s="38"/>
      <c r="E11" s="61" t="s">
        <v>33</v>
      </c>
      <c r="F11" s="62">
        <v>11</v>
      </c>
      <c r="G11" s="63">
        <v>4</v>
      </c>
      <c r="H11" s="64">
        <v>0</v>
      </c>
      <c r="I11" s="65">
        <v>7</v>
      </c>
      <c r="J11" s="66"/>
      <c r="L11" s="11" t="s">
        <v>52</v>
      </c>
      <c r="M11" s="98">
        <v>2015456</v>
      </c>
      <c r="N11" s="36">
        <v>23</v>
      </c>
    </row>
    <row r="12" spans="2:14" ht="31.5" customHeight="1" thickBot="1" x14ac:dyDescent="0.3">
      <c r="B12" s="92" t="s">
        <v>5</v>
      </c>
      <c r="C12" s="78">
        <f>C11/C10</f>
        <v>0.82612870370370373</v>
      </c>
      <c r="E12" s="17" t="s">
        <v>34</v>
      </c>
      <c r="F12" s="30">
        <v>50</v>
      </c>
      <c r="G12" s="31">
        <v>19</v>
      </c>
      <c r="H12" s="32">
        <v>0</v>
      </c>
      <c r="I12" s="33">
        <v>31</v>
      </c>
      <c r="J12" s="34"/>
      <c r="L12" s="11" t="s">
        <v>53</v>
      </c>
      <c r="M12" s="98">
        <v>1142728</v>
      </c>
      <c r="N12" s="36">
        <v>31</v>
      </c>
    </row>
    <row r="13" spans="2:14" ht="31.5" customHeight="1" x14ac:dyDescent="0.25">
      <c r="B13" s="13" t="s">
        <v>6</v>
      </c>
      <c r="C13" s="28">
        <v>125</v>
      </c>
      <c r="E13" s="17" t="s">
        <v>35</v>
      </c>
      <c r="F13" s="30">
        <v>113</v>
      </c>
      <c r="G13" s="31">
        <v>20</v>
      </c>
      <c r="H13" s="32">
        <v>0</v>
      </c>
      <c r="I13" s="33">
        <v>68</v>
      </c>
      <c r="J13" s="34"/>
      <c r="L13" s="12" t="s">
        <v>54</v>
      </c>
      <c r="M13" s="99"/>
      <c r="N13" s="39"/>
    </row>
    <row r="14" spans="2:14" ht="31.5" customHeight="1" x14ac:dyDescent="0.25">
      <c r="B14" s="29" t="s">
        <v>7</v>
      </c>
      <c r="C14" s="81">
        <v>69104</v>
      </c>
      <c r="E14" s="17" t="s">
        <v>36</v>
      </c>
      <c r="F14" s="30">
        <v>2</v>
      </c>
      <c r="G14" s="31">
        <v>0</v>
      </c>
      <c r="H14" s="32">
        <v>0</v>
      </c>
      <c r="I14" s="33">
        <v>2</v>
      </c>
      <c r="J14" s="34"/>
      <c r="L14" s="143" t="s">
        <v>26</v>
      </c>
      <c r="M14" s="144"/>
      <c r="N14" s="145"/>
    </row>
    <row r="15" spans="2:14" ht="31.5" customHeight="1" thickBot="1" x14ac:dyDescent="0.3">
      <c r="B15" s="29" t="s">
        <v>8</v>
      </c>
      <c r="C15" s="40">
        <v>4.3499999999999997E-2</v>
      </c>
      <c r="E15" s="55" t="s">
        <v>37</v>
      </c>
      <c r="F15" s="56">
        <v>0</v>
      </c>
      <c r="G15" s="57">
        <v>0</v>
      </c>
      <c r="H15" s="58">
        <v>0</v>
      </c>
      <c r="I15" s="59">
        <v>0</v>
      </c>
      <c r="J15" s="60"/>
      <c r="L15" s="13" t="s">
        <v>18</v>
      </c>
      <c r="M15" s="100">
        <v>250000</v>
      </c>
      <c r="N15" s="28">
        <v>5</v>
      </c>
    </row>
    <row r="16" spans="2:14" ht="31.5" customHeight="1" thickBot="1" x14ac:dyDescent="0.3">
      <c r="B16" s="14" t="s">
        <v>9</v>
      </c>
      <c r="C16" s="41">
        <v>0</v>
      </c>
      <c r="E16" s="67" t="s">
        <v>38</v>
      </c>
      <c r="F16" s="73">
        <v>7</v>
      </c>
      <c r="G16" s="74">
        <v>0</v>
      </c>
      <c r="H16" s="73">
        <v>0</v>
      </c>
      <c r="I16" s="73">
        <v>7</v>
      </c>
      <c r="J16" s="75"/>
      <c r="L16" s="14" t="s">
        <v>19</v>
      </c>
      <c r="M16" s="101">
        <v>160000</v>
      </c>
      <c r="N16" s="39">
        <v>2</v>
      </c>
    </row>
    <row r="17" spans="2:14" ht="31.5" customHeight="1" thickBot="1" x14ac:dyDescent="0.3">
      <c r="B17" s="6"/>
      <c r="C17" s="6"/>
      <c r="D17" s="6"/>
      <c r="E17" s="67" t="s">
        <v>39</v>
      </c>
      <c r="F17" s="68"/>
      <c r="G17" s="69">
        <v>32</v>
      </c>
      <c r="H17" s="70">
        <v>0</v>
      </c>
      <c r="I17" s="71"/>
      <c r="J17" s="72"/>
      <c r="L17" s="143" t="s">
        <v>55</v>
      </c>
      <c r="M17" s="144"/>
      <c r="N17" s="145"/>
    </row>
    <row r="18" spans="2:14" ht="33.75" customHeight="1" x14ac:dyDescent="0.25">
      <c r="B18" s="146" t="s">
        <v>58</v>
      </c>
      <c r="C18" s="146"/>
      <c r="D18" s="6"/>
      <c r="E18" s="76" t="s">
        <v>40</v>
      </c>
      <c r="F18" s="62"/>
      <c r="G18" s="63">
        <v>23</v>
      </c>
      <c r="H18" s="64">
        <v>0</v>
      </c>
      <c r="I18" s="65"/>
      <c r="J18" s="66"/>
      <c r="L18" s="15" t="s">
        <v>18</v>
      </c>
      <c r="M18" s="102">
        <v>70000</v>
      </c>
      <c r="N18" s="42">
        <v>2</v>
      </c>
    </row>
    <row r="19" spans="2:14" ht="31.5" customHeight="1" thickBot="1" x14ac:dyDescent="0.3">
      <c r="B19" s="54" t="s">
        <v>59</v>
      </c>
      <c r="C19" s="54" t="s">
        <v>90</v>
      </c>
      <c r="D19" s="6"/>
      <c r="E19" s="55" t="s">
        <v>41</v>
      </c>
      <c r="F19" s="56"/>
      <c r="G19" s="57">
        <v>9</v>
      </c>
      <c r="H19" s="58">
        <v>0</v>
      </c>
      <c r="I19" s="59"/>
      <c r="J19" s="60"/>
      <c r="L19" s="14" t="s">
        <v>19</v>
      </c>
      <c r="M19" s="101">
        <v>450000</v>
      </c>
      <c r="N19" s="39">
        <v>9</v>
      </c>
    </row>
    <row r="20" spans="2:14" ht="31.5" customHeight="1" thickBot="1" x14ac:dyDescent="0.3">
      <c r="B20" s="53" t="s">
        <v>60</v>
      </c>
      <c r="C20" s="53"/>
      <c r="D20" s="6"/>
      <c r="E20" s="67" t="s">
        <v>42</v>
      </c>
      <c r="F20" s="68"/>
      <c r="G20" s="69">
        <v>4</v>
      </c>
      <c r="H20" s="70">
        <v>0</v>
      </c>
      <c r="I20" s="71"/>
      <c r="J20" s="72"/>
      <c r="L20" s="147" t="s">
        <v>56</v>
      </c>
      <c r="M20" s="147"/>
      <c r="N20" s="147"/>
    </row>
    <row r="21" spans="2:14" ht="31.5" customHeight="1" x14ac:dyDescent="0.25">
      <c r="B21" s="53" t="s">
        <v>61</v>
      </c>
      <c r="C21" s="53"/>
      <c r="D21" s="6"/>
      <c r="E21" s="61" t="s">
        <v>43</v>
      </c>
      <c r="F21" s="62"/>
      <c r="G21" s="63">
        <v>0</v>
      </c>
      <c r="H21" s="64">
        <v>0</v>
      </c>
      <c r="I21" s="65"/>
      <c r="J21" s="66"/>
      <c r="L21" s="79" t="s">
        <v>64</v>
      </c>
      <c r="M21" s="103">
        <v>20000</v>
      </c>
      <c r="N21" s="43">
        <v>1</v>
      </c>
    </row>
    <row r="22" spans="2:14" ht="31.5" customHeight="1" x14ac:dyDescent="0.25">
      <c r="B22" s="53" t="s">
        <v>62</v>
      </c>
      <c r="C22" s="53"/>
      <c r="D22" s="6"/>
      <c r="E22" s="17" t="s">
        <v>44</v>
      </c>
      <c r="F22" s="30"/>
      <c r="G22" s="31">
        <v>4</v>
      </c>
      <c r="H22" s="32">
        <v>0</v>
      </c>
      <c r="I22" s="33"/>
      <c r="J22" s="34"/>
      <c r="L22" s="80" t="s">
        <v>65</v>
      </c>
      <c r="M22" s="104">
        <v>60000</v>
      </c>
      <c r="N22" s="44">
        <v>3</v>
      </c>
    </row>
    <row r="23" spans="2:14" ht="31.5" customHeight="1" x14ac:dyDescent="0.25">
      <c r="B23" s="16" t="s">
        <v>63</v>
      </c>
      <c r="C23" s="16"/>
      <c r="D23" s="6"/>
      <c r="E23" s="18" t="s">
        <v>45</v>
      </c>
      <c r="F23" s="45"/>
      <c r="G23" s="46">
        <v>0</v>
      </c>
      <c r="H23" s="47">
        <v>0</v>
      </c>
      <c r="I23" s="48"/>
      <c r="J23" s="49"/>
      <c r="M23" s="105"/>
      <c r="N23" s="50"/>
    </row>
    <row r="24" spans="2:14" x14ac:dyDescent="0.25">
      <c r="B24" s="6"/>
      <c r="C24" s="6"/>
      <c r="D24" s="6"/>
      <c r="M24" s="105"/>
      <c r="N24" s="50"/>
    </row>
    <row r="25" spans="2:14" x14ac:dyDescent="0.25">
      <c r="B25" s="6"/>
      <c r="C25" s="6"/>
      <c r="D25" s="6"/>
      <c r="M25" s="105"/>
      <c r="N25" s="50"/>
    </row>
    <row r="26" spans="2:14" x14ac:dyDescent="0.25">
      <c r="B26" s="6"/>
      <c r="C26" s="6"/>
      <c r="D26" s="6"/>
      <c r="M26" s="105"/>
      <c r="N26" s="50"/>
    </row>
    <row r="27" spans="2:14" x14ac:dyDescent="0.25">
      <c r="B27" s="6"/>
      <c r="C27" s="6"/>
      <c r="D27" s="6"/>
      <c r="M27" s="105"/>
      <c r="N27" s="50"/>
    </row>
  </sheetData>
  <mergeCells count="4">
    <mergeCell ref="L14:N14"/>
    <mergeCell ref="L17:N17"/>
    <mergeCell ref="B18:C18"/>
    <mergeCell ref="L20:N20"/>
  </mergeCells>
  <pageMargins left="0.7" right="0.7" top="0.75" bottom="0.75" header="0.3" footer="0.3"/>
  <pageSetup paperSize="9" scale="6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B1:N27"/>
  <sheetViews>
    <sheetView tabSelected="1" topLeftCell="A10" zoomScale="80" zoomScaleNormal="80" workbookViewId="0">
      <selection activeCell="J23" sqref="J23"/>
    </sheetView>
  </sheetViews>
  <sheetFormatPr defaultColWidth="9" defaultRowHeight="18" x14ac:dyDescent="0.25"/>
  <cols>
    <col min="1" max="1" width="4" style="6" customWidth="1"/>
    <col min="2" max="2" width="23.85546875" style="19" customWidth="1"/>
    <col min="3" max="3" width="19" style="19" customWidth="1"/>
    <col min="4" max="4" width="4.42578125" style="20" customWidth="1"/>
    <col min="5" max="5" width="17.42578125" style="3" bestFit="1" customWidth="1"/>
    <col min="6" max="6" width="10.85546875" style="21" customWidth="1"/>
    <col min="7" max="7" width="9" style="22"/>
    <col min="8" max="8" width="9" style="23"/>
    <col min="9" max="9" width="9" style="24"/>
    <col min="10" max="10" width="11.42578125" style="25" customWidth="1"/>
    <col min="11" max="11" width="4.28515625" style="6" customWidth="1"/>
    <col min="12" max="12" width="14.85546875" style="6" customWidth="1"/>
    <col min="13" max="13" width="24.85546875" style="94" customWidth="1"/>
    <col min="14" max="14" width="12.140625" style="26" customWidth="1"/>
    <col min="15" max="15" width="5.85546875" style="6" customWidth="1"/>
    <col min="16" max="16" width="14" style="6" bestFit="1" customWidth="1"/>
    <col min="17" max="17" width="21" style="6" customWidth="1"/>
    <col min="18" max="16384" width="9" style="6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" t="s">
        <v>1</v>
      </c>
      <c r="C3" s="111">
        <f>C4+C5+C6+C8</f>
        <v>11763000</v>
      </c>
      <c r="D3" s="27"/>
      <c r="E3" s="84" t="s">
        <v>17</v>
      </c>
      <c r="F3" s="85" t="s">
        <v>12</v>
      </c>
      <c r="G3" s="86" t="s">
        <v>10</v>
      </c>
      <c r="H3" s="87" t="s">
        <v>11</v>
      </c>
      <c r="I3" s="88" t="s">
        <v>57</v>
      </c>
      <c r="J3" s="89" t="s">
        <v>13</v>
      </c>
      <c r="L3" s="4" t="s">
        <v>16</v>
      </c>
      <c r="M3" s="95" t="s">
        <v>25</v>
      </c>
      <c r="N3" s="5" t="s">
        <v>6</v>
      </c>
    </row>
    <row r="4" spans="2:14" ht="31.5" customHeight="1" thickBot="1" x14ac:dyDescent="0.3">
      <c r="B4" s="82" t="s">
        <v>23</v>
      </c>
      <c r="C4" s="100">
        <v>11503000</v>
      </c>
      <c r="E4" s="67" t="s">
        <v>27</v>
      </c>
      <c r="F4" s="68"/>
      <c r="G4" s="69">
        <v>222</v>
      </c>
      <c r="H4" s="70">
        <v>12</v>
      </c>
      <c r="I4" s="71"/>
      <c r="J4" s="72"/>
      <c r="L4" s="7" t="s">
        <v>15</v>
      </c>
      <c r="M4" s="96"/>
      <c r="N4" s="28"/>
    </row>
    <row r="5" spans="2:14" ht="31.5" customHeight="1" x14ac:dyDescent="0.25">
      <c r="B5" s="83" t="s">
        <v>24</v>
      </c>
      <c r="C5" s="112">
        <v>260000</v>
      </c>
      <c r="E5" s="61" t="s">
        <v>28</v>
      </c>
      <c r="F5" s="62">
        <v>157</v>
      </c>
      <c r="G5" s="63">
        <v>142</v>
      </c>
      <c r="H5" s="64">
        <v>11</v>
      </c>
      <c r="I5" s="65">
        <v>4</v>
      </c>
      <c r="J5" s="66"/>
      <c r="L5" s="8" t="s">
        <v>46</v>
      </c>
      <c r="M5" s="97"/>
      <c r="N5" s="35"/>
    </row>
    <row r="6" spans="2:14" ht="31.5" customHeight="1" thickBot="1" x14ac:dyDescent="0.3">
      <c r="B6" s="51" t="s">
        <v>20</v>
      </c>
      <c r="C6" s="113"/>
      <c r="E6" s="17" t="s">
        <v>14</v>
      </c>
      <c r="F6" s="30">
        <v>71</v>
      </c>
      <c r="G6" s="31">
        <v>70</v>
      </c>
      <c r="H6" s="32">
        <v>1</v>
      </c>
      <c r="I6" s="33">
        <v>0</v>
      </c>
      <c r="J6" s="34"/>
      <c r="L6" s="9" t="s">
        <v>47</v>
      </c>
      <c r="M6" s="97"/>
      <c r="N6" s="35"/>
    </row>
    <row r="7" spans="2:14" ht="31.5" customHeight="1" thickBot="1" x14ac:dyDescent="0.3">
      <c r="B7" s="90" t="s">
        <v>22</v>
      </c>
      <c r="C7" s="114">
        <f>'29'!C7+'31'!C6</f>
        <v>100000</v>
      </c>
      <c r="E7" s="17" t="s">
        <v>29</v>
      </c>
      <c r="F7" s="30">
        <v>0</v>
      </c>
      <c r="G7" s="31">
        <v>0</v>
      </c>
      <c r="H7" s="32">
        <v>0</v>
      </c>
      <c r="I7" s="33">
        <v>0</v>
      </c>
      <c r="J7" s="34"/>
      <c r="L7" s="10" t="s">
        <v>48</v>
      </c>
      <c r="M7" s="97">
        <v>185455</v>
      </c>
      <c r="N7" s="35">
        <v>3</v>
      </c>
    </row>
    <row r="8" spans="2:14" ht="35.25" customHeight="1" thickBot="1" x14ac:dyDescent="0.3">
      <c r="B8" s="52" t="s">
        <v>21</v>
      </c>
      <c r="C8" s="115"/>
      <c r="E8" s="55" t="s">
        <v>30</v>
      </c>
      <c r="F8" s="56">
        <v>10</v>
      </c>
      <c r="G8" s="57">
        <v>10</v>
      </c>
      <c r="H8" s="58">
        <v>0</v>
      </c>
      <c r="I8" s="59">
        <v>0</v>
      </c>
      <c r="J8" s="60"/>
      <c r="L8" s="9" t="s">
        <v>50</v>
      </c>
      <c r="M8" s="97">
        <v>2670002</v>
      </c>
      <c r="N8" s="35">
        <v>36</v>
      </c>
    </row>
    <row r="9" spans="2:14" ht="31.5" customHeight="1" thickBot="1" x14ac:dyDescent="0.3">
      <c r="B9" s="90" t="s">
        <v>2</v>
      </c>
      <c r="C9" s="114">
        <f>'29'!C9+'31'!C8</f>
        <v>85000</v>
      </c>
      <c r="E9" s="67" t="s">
        <v>31</v>
      </c>
      <c r="F9" s="68">
        <v>48</v>
      </c>
      <c r="G9" s="69">
        <v>21</v>
      </c>
      <c r="H9" s="70">
        <v>0</v>
      </c>
      <c r="I9" s="71">
        <v>23</v>
      </c>
      <c r="J9" s="72"/>
      <c r="L9" s="11" t="s">
        <v>49</v>
      </c>
      <c r="M9" s="98">
        <v>1560910</v>
      </c>
      <c r="N9" s="36">
        <v>21</v>
      </c>
    </row>
    <row r="10" spans="2:14" ht="31.5" customHeight="1" thickBot="1" x14ac:dyDescent="0.3">
      <c r="B10" s="77" t="s">
        <v>3</v>
      </c>
      <c r="C10" s="115">
        <v>540000000</v>
      </c>
      <c r="D10" s="37"/>
      <c r="E10" s="67" t="s">
        <v>32</v>
      </c>
      <c r="F10" s="68"/>
      <c r="G10" s="69">
        <v>86</v>
      </c>
      <c r="H10" s="70">
        <v>2</v>
      </c>
      <c r="I10" s="71"/>
      <c r="J10" s="72"/>
      <c r="L10" s="11" t="s">
        <v>51</v>
      </c>
      <c r="M10" s="98">
        <v>1709092</v>
      </c>
      <c r="N10" s="36">
        <v>23</v>
      </c>
    </row>
    <row r="11" spans="2:14" ht="31.5" customHeight="1" thickBot="1" x14ac:dyDescent="0.3">
      <c r="B11" s="91" t="s">
        <v>4</v>
      </c>
      <c r="C11" s="116">
        <f>C3+'30'!C11</f>
        <v>457872500</v>
      </c>
      <c r="D11" s="38"/>
      <c r="E11" s="61" t="s">
        <v>33</v>
      </c>
      <c r="F11" s="62">
        <v>13</v>
      </c>
      <c r="G11" s="63">
        <v>8</v>
      </c>
      <c r="H11" s="64">
        <v>0</v>
      </c>
      <c r="I11" s="65">
        <v>5</v>
      </c>
      <c r="J11" s="66"/>
      <c r="L11" s="11" t="s">
        <v>52</v>
      </c>
      <c r="M11" s="98">
        <v>1843638</v>
      </c>
      <c r="N11" s="36">
        <v>34</v>
      </c>
    </row>
    <row r="12" spans="2:14" ht="31.5" customHeight="1" thickBot="1" x14ac:dyDescent="0.3">
      <c r="B12" s="92" t="s">
        <v>5</v>
      </c>
      <c r="C12" s="78">
        <f>C11/C10</f>
        <v>0.84791203703703699</v>
      </c>
      <c r="E12" s="17" t="s">
        <v>34</v>
      </c>
      <c r="F12" s="30">
        <v>54</v>
      </c>
      <c r="G12" s="31">
        <v>31</v>
      </c>
      <c r="H12" s="32">
        <v>0</v>
      </c>
      <c r="I12" s="33">
        <v>23</v>
      </c>
      <c r="J12" s="34"/>
      <c r="L12" s="11" t="s">
        <v>53</v>
      </c>
      <c r="M12" s="98">
        <v>2724545</v>
      </c>
      <c r="N12" s="36">
        <v>38</v>
      </c>
    </row>
    <row r="13" spans="2:14" ht="31.5" customHeight="1" x14ac:dyDescent="0.25">
      <c r="B13" s="13" t="s">
        <v>6</v>
      </c>
      <c r="C13" s="28">
        <v>155</v>
      </c>
      <c r="E13" s="17" t="s">
        <v>35</v>
      </c>
      <c r="F13" s="30">
        <v>145</v>
      </c>
      <c r="G13" s="31">
        <v>40</v>
      </c>
      <c r="H13" s="32">
        <v>2</v>
      </c>
      <c r="I13" s="33">
        <v>76</v>
      </c>
      <c r="J13" s="34"/>
      <c r="L13" s="12" t="s">
        <v>54</v>
      </c>
      <c r="M13" s="99"/>
      <c r="N13" s="39"/>
    </row>
    <row r="14" spans="2:14" ht="31.5" customHeight="1" x14ac:dyDescent="0.25">
      <c r="B14" s="29" t="s">
        <v>7</v>
      </c>
      <c r="C14" s="81">
        <v>75890</v>
      </c>
      <c r="E14" s="17" t="s">
        <v>36</v>
      </c>
      <c r="F14" s="30">
        <v>0</v>
      </c>
      <c r="G14" s="31">
        <v>0</v>
      </c>
      <c r="H14" s="32">
        <v>0</v>
      </c>
      <c r="I14" s="33">
        <v>0</v>
      </c>
      <c r="J14" s="34"/>
      <c r="L14" s="143" t="s">
        <v>26</v>
      </c>
      <c r="M14" s="144"/>
      <c r="N14" s="145"/>
    </row>
    <row r="15" spans="2:14" ht="31.5" customHeight="1" thickBot="1" x14ac:dyDescent="0.3">
      <c r="B15" s="29" t="s">
        <v>8</v>
      </c>
      <c r="C15" s="40">
        <v>2.1600000000000001E-2</v>
      </c>
      <c r="E15" s="55" t="s">
        <v>37</v>
      </c>
      <c r="F15" s="56">
        <v>0</v>
      </c>
      <c r="G15" s="57">
        <v>0</v>
      </c>
      <c r="H15" s="58">
        <v>0</v>
      </c>
      <c r="I15" s="59">
        <v>0</v>
      </c>
      <c r="J15" s="60"/>
      <c r="L15" s="13" t="s">
        <v>18</v>
      </c>
      <c r="M15" s="100">
        <v>300000</v>
      </c>
      <c r="N15" s="28">
        <v>6</v>
      </c>
    </row>
    <row r="16" spans="2:14" ht="31.5" customHeight="1" thickBot="1" x14ac:dyDescent="0.3">
      <c r="B16" s="14" t="s">
        <v>9</v>
      </c>
      <c r="C16" s="41">
        <v>0</v>
      </c>
      <c r="E16" s="67" t="s">
        <v>38</v>
      </c>
      <c r="F16" s="73">
        <v>7</v>
      </c>
      <c r="G16" s="74">
        <v>5</v>
      </c>
      <c r="H16" s="73">
        <v>2</v>
      </c>
      <c r="I16" s="73">
        <v>0</v>
      </c>
      <c r="J16" s="75"/>
      <c r="L16" s="14" t="s">
        <v>19</v>
      </c>
      <c r="M16" s="101">
        <v>80000</v>
      </c>
      <c r="N16" s="39">
        <v>1</v>
      </c>
    </row>
    <row r="17" spans="2:14" ht="31.5" customHeight="1" thickBot="1" x14ac:dyDescent="0.3">
      <c r="B17" s="6"/>
      <c r="C17" s="6"/>
      <c r="D17" s="6"/>
      <c r="E17" s="67" t="s">
        <v>39</v>
      </c>
      <c r="F17" s="68"/>
      <c r="G17" s="69">
        <v>26</v>
      </c>
      <c r="H17" s="70">
        <v>0</v>
      </c>
      <c r="I17" s="71"/>
      <c r="J17" s="72"/>
      <c r="L17" s="143" t="s">
        <v>55</v>
      </c>
      <c r="M17" s="144"/>
      <c r="N17" s="145"/>
    </row>
    <row r="18" spans="2:14" ht="33.75" customHeight="1" x14ac:dyDescent="0.25">
      <c r="B18" s="146" t="s">
        <v>58</v>
      </c>
      <c r="C18" s="146"/>
      <c r="D18" s="6"/>
      <c r="E18" s="76" t="s">
        <v>40</v>
      </c>
      <c r="F18" s="62"/>
      <c r="G18" s="63">
        <v>16</v>
      </c>
      <c r="H18" s="64">
        <v>0</v>
      </c>
      <c r="I18" s="65"/>
      <c r="J18" s="66"/>
      <c r="L18" s="15" t="s">
        <v>18</v>
      </c>
      <c r="M18" s="102">
        <v>175000</v>
      </c>
      <c r="N18" s="42">
        <v>5</v>
      </c>
    </row>
    <row r="19" spans="2:14" ht="31.5" customHeight="1" thickBot="1" x14ac:dyDescent="0.3">
      <c r="B19" s="54" t="s">
        <v>59</v>
      </c>
      <c r="C19" s="54" t="s">
        <v>88</v>
      </c>
      <c r="D19" s="6"/>
      <c r="E19" s="55" t="s">
        <v>41</v>
      </c>
      <c r="F19" s="56"/>
      <c r="G19" s="57">
        <v>10</v>
      </c>
      <c r="H19" s="58">
        <v>0</v>
      </c>
      <c r="I19" s="59"/>
      <c r="J19" s="60"/>
      <c r="L19" s="14" t="s">
        <v>19</v>
      </c>
      <c r="M19" s="101">
        <v>300000</v>
      </c>
      <c r="N19" s="39">
        <v>6</v>
      </c>
    </row>
    <row r="20" spans="2:14" ht="31.5" customHeight="1" thickBot="1" x14ac:dyDescent="0.3">
      <c r="B20" s="53" t="s">
        <v>60</v>
      </c>
      <c r="C20" s="53"/>
      <c r="D20" s="6"/>
      <c r="E20" s="67" t="s">
        <v>42</v>
      </c>
      <c r="F20" s="68"/>
      <c r="G20" s="69">
        <v>12</v>
      </c>
      <c r="H20" s="70">
        <v>0</v>
      </c>
      <c r="I20" s="71"/>
      <c r="J20" s="72"/>
      <c r="L20" s="147" t="s">
        <v>56</v>
      </c>
      <c r="M20" s="147"/>
      <c r="N20" s="147"/>
    </row>
    <row r="21" spans="2:14" ht="31.5" customHeight="1" x14ac:dyDescent="0.25">
      <c r="B21" s="53" t="s">
        <v>61</v>
      </c>
      <c r="C21" s="53"/>
      <c r="D21" s="6"/>
      <c r="E21" s="61" t="s">
        <v>43</v>
      </c>
      <c r="F21" s="62"/>
      <c r="G21" s="63">
        <v>1</v>
      </c>
      <c r="H21" s="64">
        <v>0</v>
      </c>
      <c r="I21" s="65"/>
      <c r="J21" s="66"/>
      <c r="L21" s="79" t="s">
        <v>64</v>
      </c>
      <c r="M21" s="103"/>
      <c r="N21" s="43">
        <v>0</v>
      </c>
    </row>
    <row r="22" spans="2:14" ht="31.5" customHeight="1" x14ac:dyDescent="0.25">
      <c r="B22" s="53" t="s">
        <v>62</v>
      </c>
      <c r="C22" s="53"/>
      <c r="D22" s="6"/>
      <c r="E22" s="17" t="s">
        <v>44</v>
      </c>
      <c r="F22" s="30"/>
      <c r="G22" s="31">
        <v>11</v>
      </c>
      <c r="H22" s="32">
        <v>0</v>
      </c>
      <c r="I22" s="33"/>
      <c r="J22" s="34"/>
      <c r="L22" s="80" t="s">
        <v>65</v>
      </c>
      <c r="M22" s="104"/>
      <c r="N22" s="44">
        <v>0</v>
      </c>
    </row>
    <row r="23" spans="2:14" ht="31.5" customHeight="1" x14ac:dyDescent="0.25">
      <c r="B23" s="16" t="s">
        <v>63</v>
      </c>
      <c r="C23" s="16"/>
      <c r="D23" s="6"/>
      <c r="E23" s="18" t="s">
        <v>45</v>
      </c>
      <c r="F23" s="45"/>
      <c r="G23" s="46">
        <v>0</v>
      </c>
      <c r="H23" s="47">
        <v>0</v>
      </c>
      <c r="I23" s="48"/>
      <c r="J23" s="49"/>
      <c r="M23" s="105"/>
      <c r="N23" s="50"/>
    </row>
    <row r="24" spans="2:14" x14ac:dyDescent="0.25">
      <c r="B24" s="6"/>
      <c r="C24" s="6"/>
      <c r="D24" s="6"/>
      <c r="M24" s="105"/>
      <c r="N24" s="50"/>
    </row>
    <row r="25" spans="2:14" x14ac:dyDescent="0.25">
      <c r="B25" s="6"/>
      <c r="C25" s="6"/>
      <c r="D25" s="6"/>
      <c r="M25" s="105"/>
      <c r="N25" s="50"/>
    </row>
    <row r="26" spans="2:14" x14ac:dyDescent="0.25">
      <c r="B26" s="6"/>
      <c r="C26" s="6"/>
      <c r="D26" s="6"/>
      <c r="M26" s="105"/>
      <c r="N26" s="50"/>
    </row>
    <row r="27" spans="2:14" x14ac:dyDescent="0.25">
      <c r="B27" s="6"/>
      <c r="C27" s="6"/>
      <c r="D27" s="6"/>
      <c r="M27" s="105"/>
      <c r="N27" s="50"/>
    </row>
  </sheetData>
  <mergeCells count="4">
    <mergeCell ref="L14:N14"/>
    <mergeCell ref="L17:N17"/>
    <mergeCell ref="B18:C18"/>
    <mergeCell ref="L20:N20"/>
  </mergeCells>
  <pageMargins left="0.7" right="0.7" top="0.75" bottom="0.75" header="0.3" footer="0.3"/>
  <pageSetup paperSize="9" scale="6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1:N27"/>
  <sheetViews>
    <sheetView zoomScale="80" zoomScaleNormal="80" workbookViewId="0">
      <selection activeCell="F14" sqref="F14"/>
    </sheetView>
  </sheetViews>
  <sheetFormatPr defaultColWidth="9" defaultRowHeight="18" x14ac:dyDescent="0.25"/>
  <cols>
    <col min="1" max="1" width="4" style="6" customWidth="1"/>
    <col min="2" max="2" width="23.85546875" style="19" customWidth="1"/>
    <col min="3" max="3" width="19" style="19" customWidth="1"/>
    <col min="4" max="4" width="4.42578125" style="20" customWidth="1"/>
    <col min="5" max="5" width="17.42578125" style="3" bestFit="1" customWidth="1"/>
    <col min="6" max="6" width="10.85546875" style="21" customWidth="1"/>
    <col min="7" max="7" width="9" style="22"/>
    <col min="8" max="8" width="9" style="23"/>
    <col min="9" max="9" width="9" style="24"/>
    <col min="10" max="10" width="11.42578125" style="25" customWidth="1"/>
    <col min="11" max="11" width="4.28515625" style="6" customWidth="1"/>
    <col min="12" max="12" width="14.85546875" style="6" customWidth="1"/>
    <col min="13" max="13" width="24.85546875" style="94" customWidth="1"/>
    <col min="14" max="14" width="12.140625" style="26" customWidth="1"/>
    <col min="15" max="15" width="5.85546875" style="6" customWidth="1"/>
    <col min="16" max="16" width="14" style="6" bestFit="1" customWidth="1"/>
    <col min="17" max="17" width="21" style="6" customWidth="1"/>
    <col min="18" max="16384" width="9" style="6"/>
  </cols>
  <sheetData>
    <row r="1" spans="2:14" ht="26.25" customHeight="1" x14ac:dyDescent="0.25"/>
    <row r="2" spans="2:14" ht="27.75" customHeight="1" thickBot="1" x14ac:dyDescent="0.3">
      <c r="B2" s="2" t="s">
        <v>70</v>
      </c>
    </row>
    <row r="3" spans="2:14" ht="48" customHeight="1" thickBot="1" x14ac:dyDescent="0.3">
      <c r="B3" s="1" t="s">
        <v>1</v>
      </c>
      <c r="C3" s="111">
        <f>C4+C5+C6+C8</f>
        <v>10435000</v>
      </c>
      <c r="D3" s="27"/>
      <c r="E3" s="84" t="s">
        <v>17</v>
      </c>
      <c r="F3" s="85" t="s">
        <v>12</v>
      </c>
      <c r="G3" s="86" t="s">
        <v>10</v>
      </c>
      <c r="H3" s="87" t="s">
        <v>11</v>
      </c>
      <c r="I3" s="88" t="s">
        <v>57</v>
      </c>
      <c r="J3" s="89" t="s">
        <v>13</v>
      </c>
      <c r="L3" s="4" t="s">
        <v>16</v>
      </c>
      <c r="M3" s="95" t="s">
        <v>25</v>
      </c>
      <c r="N3" s="5" t="s">
        <v>6</v>
      </c>
    </row>
    <row r="4" spans="2:14" ht="31.5" customHeight="1" thickBot="1" x14ac:dyDescent="0.3">
      <c r="B4" s="82" t="s">
        <v>23</v>
      </c>
      <c r="C4" s="100">
        <v>10009000</v>
      </c>
      <c r="E4" s="67" t="s">
        <v>27</v>
      </c>
      <c r="F4" s="68"/>
      <c r="G4" s="69"/>
      <c r="H4" s="70"/>
      <c r="I4" s="71"/>
      <c r="J4" s="72"/>
      <c r="L4" s="7" t="s">
        <v>15</v>
      </c>
      <c r="M4" s="96"/>
      <c r="N4" s="28"/>
    </row>
    <row r="5" spans="2:14" ht="31.5" customHeight="1" x14ac:dyDescent="0.25">
      <c r="B5" s="83" t="s">
        <v>24</v>
      </c>
      <c r="C5" s="112">
        <v>426000</v>
      </c>
      <c r="E5" s="61" t="s">
        <v>28</v>
      </c>
      <c r="F5" s="62">
        <v>163</v>
      </c>
      <c r="G5" s="63">
        <v>132</v>
      </c>
      <c r="H5" s="64">
        <v>31</v>
      </c>
      <c r="I5" s="65">
        <v>0</v>
      </c>
      <c r="J5" s="66"/>
      <c r="L5" s="8" t="s">
        <v>46</v>
      </c>
      <c r="M5" s="97"/>
      <c r="N5" s="35"/>
    </row>
    <row r="6" spans="2:14" ht="31.5" customHeight="1" thickBot="1" x14ac:dyDescent="0.3">
      <c r="B6" s="51" t="s">
        <v>20</v>
      </c>
      <c r="C6" s="113"/>
      <c r="E6" s="17" t="s">
        <v>14</v>
      </c>
      <c r="F6" s="30">
        <v>39</v>
      </c>
      <c r="G6" s="31">
        <v>34</v>
      </c>
      <c r="H6" s="32">
        <v>5</v>
      </c>
      <c r="I6" s="33">
        <v>0</v>
      </c>
      <c r="J6" s="34"/>
      <c r="L6" s="9" t="s">
        <v>47</v>
      </c>
      <c r="M6" s="97"/>
      <c r="N6" s="35"/>
    </row>
    <row r="7" spans="2:14" ht="31.5" customHeight="1" thickBot="1" x14ac:dyDescent="0.3">
      <c r="B7" s="90" t="s">
        <v>22</v>
      </c>
      <c r="C7" s="114">
        <f>'02'!C6+'03'!C6</f>
        <v>0</v>
      </c>
      <c r="E7" s="17" t="s">
        <v>29</v>
      </c>
      <c r="F7" s="30"/>
      <c r="G7" s="31"/>
      <c r="H7" s="32"/>
      <c r="I7" s="33"/>
      <c r="J7" s="34"/>
      <c r="L7" s="10" t="s">
        <v>48</v>
      </c>
      <c r="M7" s="97"/>
      <c r="N7" s="35"/>
    </row>
    <row r="8" spans="2:14" ht="35.25" customHeight="1" thickBot="1" x14ac:dyDescent="0.3">
      <c r="B8" s="52" t="s">
        <v>21</v>
      </c>
      <c r="C8" s="115"/>
      <c r="E8" s="55" t="s">
        <v>30</v>
      </c>
      <c r="F8" s="56"/>
      <c r="G8" s="57"/>
      <c r="H8" s="58"/>
      <c r="I8" s="59"/>
      <c r="J8" s="60"/>
      <c r="L8" s="9" t="s">
        <v>50</v>
      </c>
      <c r="M8" s="97"/>
      <c r="N8" s="35"/>
    </row>
    <row r="9" spans="2:14" ht="31.5" customHeight="1" thickBot="1" x14ac:dyDescent="0.3">
      <c r="B9" s="90" t="s">
        <v>2</v>
      </c>
      <c r="C9" s="114">
        <f>'02'!C8+'03'!C8</f>
        <v>0</v>
      </c>
      <c r="E9" s="67" t="s">
        <v>31</v>
      </c>
      <c r="F9" s="68">
        <v>35</v>
      </c>
      <c r="G9" s="69">
        <v>13</v>
      </c>
      <c r="H9" s="70">
        <v>0</v>
      </c>
      <c r="I9" s="71">
        <v>17</v>
      </c>
      <c r="J9" s="72"/>
      <c r="L9" s="11" t="s">
        <v>49</v>
      </c>
      <c r="M9" s="98"/>
      <c r="N9" s="36"/>
    </row>
    <row r="10" spans="2:14" ht="31.5" customHeight="1" thickBot="1" x14ac:dyDescent="0.3">
      <c r="B10" s="77" t="s">
        <v>3</v>
      </c>
      <c r="C10" s="115">
        <v>540000000</v>
      </c>
      <c r="D10" s="37"/>
      <c r="E10" s="67" t="s">
        <v>32</v>
      </c>
      <c r="F10" s="68"/>
      <c r="G10" s="69"/>
      <c r="H10" s="70"/>
      <c r="I10" s="71"/>
      <c r="J10" s="72"/>
      <c r="L10" s="11" t="s">
        <v>51</v>
      </c>
      <c r="M10" s="98"/>
      <c r="N10" s="36"/>
    </row>
    <row r="11" spans="2:14" ht="31.5" customHeight="1" thickBot="1" x14ac:dyDescent="0.3">
      <c r="B11" s="91" t="s">
        <v>4</v>
      </c>
      <c r="C11" s="116">
        <f>C3+'02'!C11</f>
        <v>42605000</v>
      </c>
      <c r="D11" s="38"/>
      <c r="E11" s="61" t="s">
        <v>33</v>
      </c>
      <c r="F11" s="62">
        <v>14</v>
      </c>
      <c r="G11" s="63">
        <v>7</v>
      </c>
      <c r="H11" s="64">
        <v>0</v>
      </c>
      <c r="I11" s="65">
        <v>7</v>
      </c>
      <c r="J11" s="66"/>
      <c r="L11" s="11" t="s">
        <v>52</v>
      </c>
      <c r="M11" s="98"/>
      <c r="N11" s="36"/>
    </row>
    <row r="12" spans="2:14" ht="31.5" customHeight="1" thickBot="1" x14ac:dyDescent="0.3">
      <c r="B12" s="92" t="s">
        <v>5</v>
      </c>
      <c r="C12" s="78">
        <f>C11/C10</f>
        <v>7.8898148148148148E-2</v>
      </c>
      <c r="E12" s="17" t="s">
        <v>34</v>
      </c>
      <c r="F12" s="30">
        <v>43</v>
      </c>
      <c r="G12" s="31">
        <v>19</v>
      </c>
      <c r="H12" s="32">
        <v>0</v>
      </c>
      <c r="I12" s="33">
        <v>24</v>
      </c>
      <c r="J12" s="34"/>
      <c r="L12" s="11" t="s">
        <v>53</v>
      </c>
      <c r="M12" s="98"/>
      <c r="N12" s="36"/>
    </row>
    <row r="13" spans="2:14" ht="31.5" customHeight="1" x14ac:dyDescent="0.25">
      <c r="B13" s="13" t="s">
        <v>6</v>
      </c>
      <c r="C13" s="28">
        <v>133</v>
      </c>
      <c r="E13" s="17" t="s">
        <v>35</v>
      </c>
      <c r="F13" s="30">
        <v>117</v>
      </c>
      <c r="G13" s="31">
        <v>27</v>
      </c>
      <c r="H13" s="32">
        <v>0</v>
      </c>
      <c r="I13" s="33">
        <v>65</v>
      </c>
      <c r="J13" s="34"/>
      <c r="L13" s="12" t="s">
        <v>54</v>
      </c>
      <c r="M13" s="99"/>
      <c r="N13" s="39"/>
    </row>
    <row r="14" spans="2:14" ht="31.5" customHeight="1" x14ac:dyDescent="0.25">
      <c r="B14" s="29" t="s">
        <v>7</v>
      </c>
      <c r="C14" s="81">
        <v>78459</v>
      </c>
      <c r="E14" s="17" t="s">
        <v>36</v>
      </c>
      <c r="F14" s="30">
        <v>9</v>
      </c>
      <c r="G14" s="31">
        <v>1</v>
      </c>
      <c r="H14" s="32">
        <v>0</v>
      </c>
      <c r="I14" s="33">
        <v>8</v>
      </c>
      <c r="J14" s="34"/>
      <c r="L14" s="143" t="s">
        <v>26</v>
      </c>
      <c r="M14" s="144"/>
      <c r="N14" s="145"/>
    </row>
    <row r="15" spans="2:14" ht="31.5" customHeight="1" thickBot="1" x14ac:dyDescent="0.3">
      <c r="B15" s="29" t="s">
        <v>8</v>
      </c>
      <c r="C15" s="40">
        <v>0.04</v>
      </c>
      <c r="E15" s="55" t="s">
        <v>37</v>
      </c>
      <c r="F15" s="56"/>
      <c r="G15" s="57"/>
      <c r="H15" s="58"/>
      <c r="I15" s="59"/>
      <c r="J15" s="60"/>
      <c r="L15" s="13" t="s">
        <v>18</v>
      </c>
      <c r="M15" s="100">
        <v>5</v>
      </c>
      <c r="N15" s="28"/>
    </row>
    <row r="16" spans="2:14" ht="31.5" customHeight="1" thickBot="1" x14ac:dyDescent="0.3">
      <c r="B16" s="14" t="s">
        <v>9</v>
      </c>
      <c r="C16" s="41">
        <v>0</v>
      </c>
      <c r="E16" s="67" t="s">
        <v>38</v>
      </c>
      <c r="F16" s="73"/>
      <c r="G16" s="74"/>
      <c r="H16" s="73"/>
      <c r="I16" s="73"/>
      <c r="J16" s="75"/>
      <c r="L16" s="14" t="s">
        <v>19</v>
      </c>
      <c r="M16" s="101">
        <v>2</v>
      </c>
      <c r="N16" s="39"/>
    </row>
    <row r="17" spans="2:14" ht="31.5" customHeight="1" thickBot="1" x14ac:dyDescent="0.3">
      <c r="B17" s="6"/>
      <c r="C17" s="6"/>
      <c r="D17" s="6"/>
      <c r="E17" s="67" t="s">
        <v>39</v>
      </c>
      <c r="F17" s="68"/>
      <c r="G17" s="69"/>
      <c r="H17" s="70"/>
      <c r="I17" s="71"/>
      <c r="J17" s="72"/>
      <c r="L17" s="143" t="s">
        <v>55</v>
      </c>
      <c r="M17" s="144"/>
      <c r="N17" s="145"/>
    </row>
    <row r="18" spans="2:14" ht="33.75" customHeight="1" x14ac:dyDescent="0.25">
      <c r="B18" s="146" t="s">
        <v>58</v>
      </c>
      <c r="C18" s="146"/>
      <c r="D18" s="6"/>
      <c r="E18" s="76" t="s">
        <v>40</v>
      </c>
      <c r="F18" s="62"/>
      <c r="G18" s="63"/>
      <c r="H18" s="64"/>
      <c r="I18" s="65"/>
      <c r="J18" s="66"/>
      <c r="L18" s="15" t="s">
        <v>18</v>
      </c>
      <c r="M18" s="102">
        <v>2</v>
      </c>
      <c r="N18" s="42"/>
    </row>
    <row r="19" spans="2:14" ht="31.5" customHeight="1" thickBot="1" x14ac:dyDescent="0.3">
      <c r="B19" s="54" t="s">
        <v>59</v>
      </c>
      <c r="C19" s="54">
        <v>16</v>
      </c>
      <c r="D19" s="6"/>
      <c r="E19" s="55" t="s">
        <v>41</v>
      </c>
      <c r="F19" s="56"/>
      <c r="G19" s="57"/>
      <c r="H19" s="58"/>
      <c r="I19" s="59"/>
      <c r="J19" s="60"/>
      <c r="L19" s="14" t="s">
        <v>19</v>
      </c>
      <c r="M19" s="101">
        <v>9</v>
      </c>
      <c r="N19" s="39"/>
    </row>
    <row r="20" spans="2:14" ht="31.5" customHeight="1" thickBot="1" x14ac:dyDescent="0.3">
      <c r="B20" s="53" t="s">
        <v>60</v>
      </c>
      <c r="C20" s="53"/>
      <c r="D20" s="6"/>
      <c r="E20" s="67" t="s">
        <v>42</v>
      </c>
      <c r="F20" s="68"/>
      <c r="G20" s="69"/>
      <c r="H20" s="70"/>
      <c r="I20" s="71"/>
      <c r="J20" s="72"/>
      <c r="L20" s="147" t="s">
        <v>56</v>
      </c>
      <c r="M20" s="147"/>
      <c r="N20" s="147"/>
    </row>
    <row r="21" spans="2:14" ht="31.5" customHeight="1" x14ac:dyDescent="0.25">
      <c r="B21" s="53" t="s">
        <v>61</v>
      </c>
      <c r="C21" s="53"/>
      <c r="D21" s="6"/>
      <c r="E21" s="61" t="s">
        <v>43</v>
      </c>
      <c r="F21" s="62"/>
      <c r="G21" s="63"/>
      <c r="H21" s="64"/>
      <c r="I21" s="65"/>
      <c r="J21" s="66"/>
      <c r="L21" s="79" t="s">
        <v>64</v>
      </c>
      <c r="M21" s="103">
        <v>5</v>
      </c>
      <c r="N21" s="43"/>
    </row>
    <row r="22" spans="2:14" ht="31.5" customHeight="1" x14ac:dyDescent="0.25">
      <c r="B22" s="53" t="s">
        <v>62</v>
      </c>
      <c r="C22" s="53"/>
      <c r="D22" s="6"/>
      <c r="E22" s="17" t="s">
        <v>44</v>
      </c>
      <c r="F22" s="30"/>
      <c r="G22" s="31"/>
      <c r="H22" s="32"/>
      <c r="I22" s="33"/>
      <c r="J22" s="34"/>
      <c r="L22" s="80" t="s">
        <v>65</v>
      </c>
      <c r="M22" s="104">
        <v>4</v>
      </c>
      <c r="N22" s="44"/>
    </row>
    <row r="23" spans="2:14" ht="31.5" customHeight="1" x14ac:dyDescent="0.25">
      <c r="B23" s="16" t="s">
        <v>63</v>
      </c>
      <c r="C23" s="16"/>
      <c r="D23" s="6"/>
      <c r="E23" s="18" t="s">
        <v>45</v>
      </c>
      <c r="F23" s="45"/>
      <c r="G23" s="46"/>
      <c r="H23" s="47"/>
      <c r="I23" s="48"/>
      <c r="J23" s="49"/>
      <c r="M23" s="105"/>
      <c r="N23" s="50"/>
    </row>
    <row r="24" spans="2:14" x14ac:dyDescent="0.25">
      <c r="B24" s="6"/>
      <c r="C24" s="6"/>
      <c r="D24" s="6"/>
      <c r="M24" s="105"/>
      <c r="N24" s="50"/>
    </row>
    <row r="25" spans="2:14" x14ac:dyDescent="0.25">
      <c r="B25" s="6"/>
      <c r="C25" s="6"/>
      <c r="D25" s="6"/>
      <c r="M25" s="105"/>
      <c r="N25" s="50"/>
    </row>
    <row r="26" spans="2:14" x14ac:dyDescent="0.25">
      <c r="B26" s="6"/>
      <c r="C26" s="6"/>
      <c r="D26" s="6"/>
      <c r="M26" s="105"/>
      <c r="N26" s="50"/>
    </row>
    <row r="27" spans="2:14" x14ac:dyDescent="0.25">
      <c r="B27" s="6"/>
      <c r="C27" s="6"/>
      <c r="D27" s="6"/>
      <c r="M27" s="105"/>
      <c r="N27" s="50"/>
    </row>
  </sheetData>
  <mergeCells count="4">
    <mergeCell ref="L14:N14"/>
    <mergeCell ref="L17:N17"/>
    <mergeCell ref="L20:N20"/>
    <mergeCell ref="B18:C18"/>
  </mergeCells>
  <pageMargins left="0.7" right="0.7" top="0.75" bottom="0.75" header="0.3" footer="0.3"/>
  <pageSetup paperSize="9" scale="6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B1:N27"/>
  <sheetViews>
    <sheetView zoomScale="80" zoomScaleNormal="80" workbookViewId="0">
      <selection activeCell="C11" sqref="C11"/>
    </sheetView>
  </sheetViews>
  <sheetFormatPr defaultColWidth="9" defaultRowHeight="18" x14ac:dyDescent="0.25"/>
  <cols>
    <col min="1" max="1" width="4" style="6" customWidth="1"/>
    <col min="2" max="2" width="23.85546875" style="19" customWidth="1"/>
    <col min="3" max="3" width="19" style="19" customWidth="1"/>
    <col min="4" max="4" width="4.42578125" style="20" customWidth="1"/>
    <col min="5" max="5" width="17.42578125" style="3" bestFit="1" customWidth="1"/>
    <col min="6" max="6" width="10.85546875" style="21" customWidth="1"/>
    <col min="7" max="7" width="9" style="22"/>
    <col min="8" max="8" width="9" style="23"/>
    <col min="9" max="9" width="9" style="24"/>
    <col min="10" max="10" width="11.42578125" style="25" customWidth="1"/>
    <col min="11" max="11" width="4.28515625" style="6" customWidth="1"/>
    <col min="12" max="12" width="14.85546875" style="6" customWidth="1"/>
    <col min="13" max="13" width="24.85546875" style="94" customWidth="1"/>
    <col min="14" max="14" width="12.140625" style="26" customWidth="1"/>
    <col min="15" max="15" width="5.85546875" style="6" customWidth="1"/>
    <col min="16" max="16" width="14" style="6" bestFit="1" customWidth="1"/>
    <col min="17" max="17" width="21" style="6" customWidth="1"/>
    <col min="18" max="16384" width="9" style="6"/>
  </cols>
  <sheetData>
    <row r="1" spans="2:14" ht="26.25" customHeight="1" x14ac:dyDescent="0.25"/>
    <row r="2" spans="2:14" ht="27.75" customHeight="1" thickBot="1" x14ac:dyDescent="0.3">
      <c r="B2" s="2" t="s">
        <v>71</v>
      </c>
    </row>
    <row r="3" spans="2:14" ht="48" customHeight="1" thickBot="1" x14ac:dyDescent="0.3">
      <c r="B3" s="1" t="s">
        <v>1</v>
      </c>
      <c r="C3" s="111">
        <f>C4+C5+C6+C8</f>
        <v>11671000</v>
      </c>
      <c r="D3" s="27"/>
      <c r="E3" s="84" t="s">
        <v>17</v>
      </c>
      <c r="F3" s="85" t="s">
        <v>12</v>
      </c>
      <c r="G3" s="86" t="s">
        <v>10</v>
      </c>
      <c r="H3" s="87" t="s">
        <v>11</v>
      </c>
      <c r="I3" s="88" t="s">
        <v>57</v>
      </c>
      <c r="J3" s="89" t="s">
        <v>13</v>
      </c>
      <c r="L3" s="4" t="s">
        <v>16</v>
      </c>
      <c r="M3" s="95" t="s">
        <v>25</v>
      </c>
      <c r="N3" s="5" t="s">
        <v>6</v>
      </c>
    </row>
    <row r="4" spans="2:14" ht="31.5" customHeight="1" thickBot="1" x14ac:dyDescent="0.3">
      <c r="B4" s="82" t="s">
        <v>23</v>
      </c>
      <c r="C4" s="100">
        <v>10667000</v>
      </c>
      <c r="E4" s="67" t="s">
        <v>27</v>
      </c>
      <c r="F4" s="68"/>
      <c r="G4" s="69"/>
      <c r="H4" s="70"/>
      <c r="I4" s="71"/>
      <c r="J4" s="72"/>
      <c r="L4" s="7" t="s">
        <v>15</v>
      </c>
      <c r="M4" s="96"/>
      <c r="N4" s="28"/>
    </row>
    <row r="5" spans="2:14" ht="31.5" customHeight="1" x14ac:dyDescent="0.25">
      <c r="B5" s="83" t="s">
        <v>24</v>
      </c>
      <c r="C5" s="112">
        <v>904000</v>
      </c>
      <c r="E5" s="61" t="s">
        <v>28</v>
      </c>
      <c r="F5" s="62">
        <v>159</v>
      </c>
      <c r="G5" s="63">
        <v>140</v>
      </c>
      <c r="H5" s="64">
        <v>19</v>
      </c>
      <c r="I5" s="65">
        <v>0</v>
      </c>
      <c r="J5" s="66"/>
      <c r="L5" s="8" t="s">
        <v>46</v>
      </c>
      <c r="M5" s="97"/>
      <c r="N5" s="35"/>
    </row>
    <row r="6" spans="2:14" ht="31.5" customHeight="1" thickBot="1" x14ac:dyDescent="0.3">
      <c r="B6" s="51" t="s">
        <v>20</v>
      </c>
      <c r="C6" s="113">
        <v>100000</v>
      </c>
      <c r="E6" s="17" t="s">
        <v>14</v>
      </c>
      <c r="F6" s="30">
        <v>91</v>
      </c>
      <c r="G6" s="31">
        <v>83</v>
      </c>
      <c r="H6" s="32">
        <v>8</v>
      </c>
      <c r="I6" s="33">
        <v>0</v>
      </c>
      <c r="J6" s="34"/>
      <c r="L6" s="9" t="s">
        <v>47</v>
      </c>
      <c r="M6" s="97"/>
      <c r="N6" s="35"/>
    </row>
    <row r="7" spans="2:14" ht="31.5" customHeight="1" thickBot="1" x14ac:dyDescent="0.3">
      <c r="B7" s="90" t="s">
        <v>22</v>
      </c>
      <c r="C7" s="114">
        <f>'03'!C7+'04'!C6</f>
        <v>100000</v>
      </c>
      <c r="E7" s="17" t="s">
        <v>29</v>
      </c>
      <c r="F7" s="30"/>
      <c r="G7" s="31"/>
      <c r="H7" s="32"/>
      <c r="I7" s="33"/>
      <c r="J7" s="34"/>
      <c r="L7" s="10" t="s">
        <v>48</v>
      </c>
      <c r="M7" s="97"/>
      <c r="N7" s="35"/>
    </row>
    <row r="8" spans="2:14" ht="35.25" customHeight="1" thickBot="1" x14ac:dyDescent="0.3">
      <c r="B8" s="52" t="s">
        <v>21</v>
      </c>
      <c r="C8" s="115"/>
      <c r="E8" s="55" t="s">
        <v>30</v>
      </c>
      <c r="F8" s="56">
        <v>7</v>
      </c>
      <c r="G8" s="57">
        <v>7</v>
      </c>
      <c r="H8" s="58">
        <v>0</v>
      </c>
      <c r="I8" s="59">
        <v>0</v>
      </c>
      <c r="J8" s="60"/>
      <c r="L8" s="9" t="s">
        <v>50</v>
      </c>
      <c r="M8" s="97"/>
      <c r="N8" s="35"/>
    </row>
    <row r="9" spans="2:14" ht="31.5" customHeight="1" thickBot="1" x14ac:dyDescent="0.3">
      <c r="B9" s="90" t="s">
        <v>2</v>
      </c>
      <c r="C9" s="114">
        <f>'03'!C9+'04'!C8</f>
        <v>0</v>
      </c>
      <c r="E9" s="67" t="s">
        <v>31</v>
      </c>
      <c r="F9" s="68"/>
      <c r="G9" s="69">
        <v>20</v>
      </c>
      <c r="H9" s="70">
        <v>0</v>
      </c>
      <c r="I9" s="71"/>
      <c r="J9" s="72"/>
      <c r="L9" s="11" t="s">
        <v>49</v>
      </c>
      <c r="M9" s="98"/>
      <c r="N9" s="36"/>
    </row>
    <row r="10" spans="2:14" ht="31.5" customHeight="1" thickBot="1" x14ac:dyDescent="0.3">
      <c r="B10" s="77" t="s">
        <v>3</v>
      </c>
      <c r="C10" s="115">
        <v>540000000</v>
      </c>
      <c r="D10" s="37"/>
      <c r="E10" s="67" t="s">
        <v>32</v>
      </c>
      <c r="F10" s="68"/>
      <c r="G10" s="69"/>
      <c r="H10" s="70"/>
      <c r="I10" s="71"/>
      <c r="J10" s="72"/>
      <c r="L10" s="11" t="s">
        <v>51</v>
      </c>
      <c r="M10" s="98"/>
      <c r="N10" s="36"/>
    </row>
    <row r="11" spans="2:14" ht="31.5" customHeight="1" thickBot="1" x14ac:dyDescent="0.3">
      <c r="B11" s="91" t="s">
        <v>4</v>
      </c>
      <c r="C11" s="116">
        <f>C3+'03'!C11</f>
        <v>54276000</v>
      </c>
      <c r="D11" s="38"/>
      <c r="E11" s="61" t="s">
        <v>33</v>
      </c>
      <c r="F11" s="62">
        <v>13</v>
      </c>
      <c r="G11" s="63">
        <v>6</v>
      </c>
      <c r="H11" s="64">
        <v>0</v>
      </c>
      <c r="I11" s="65">
        <v>7</v>
      </c>
      <c r="J11" s="66"/>
      <c r="L11" s="11" t="s">
        <v>52</v>
      </c>
      <c r="M11" s="98"/>
      <c r="N11" s="36"/>
    </row>
    <row r="12" spans="2:14" ht="31.5" customHeight="1" thickBot="1" x14ac:dyDescent="0.3">
      <c r="B12" s="92" t="s">
        <v>5</v>
      </c>
      <c r="C12" s="78">
        <f>C11/C10</f>
        <v>0.10051111111111111</v>
      </c>
      <c r="E12" s="17" t="s">
        <v>34</v>
      </c>
      <c r="F12" s="30">
        <v>42</v>
      </c>
      <c r="G12" s="31">
        <v>25</v>
      </c>
      <c r="H12" s="32">
        <v>0</v>
      </c>
      <c r="I12" s="33">
        <v>17</v>
      </c>
      <c r="J12" s="34"/>
      <c r="L12" s="11" t="s">
        <v>53</v>
      </c>
      <c r="M12" s="98"/>
      <c r="N12" s="36"/>
    </row>
    <row r="13" spans="2:14" ht="31.5" customHeight="1" x14ac:dyDescent="0.25">
      <c r="B13" s="13" t="s">
        <v>6</v>
      </c>
      <c r="C13" s="28">
        <v>167</v>
      </c>
      <c r="E13" s="17" t="s">
        <v>35</v>
      </c>
      <c r="F13" s="30">
        <v>93</v>
      </c>
      <c r="G13" s="31">
        <v>13</v>
      </c>
      <c r="H13" s="32">
        <v>0</v>
      </c>
      <c r="I13" s="33">
        <v>18</v>
      </c>
      <c r="J13" s="34"/>
      <c r="L13" s="12" t="s">
        <v>54</v>
      </c>
      <c r="M13" s="99"/>
      <c r="N13" s="39"/>
    </row>
    <row r="14" spans="2:14" ht="31.5" customHeight="1" x14ac:dyDescent="0.25">
      <c r="B14" s="29" t="s">
        <v>7</v>
      </c>
      <c r="C14" s="81">
        <v>69886</v>
      </c>
      <c r="E14" s="17" t="s">
        <v>36</v>
      </c>
      <c r="F14" s="30">
        <v>8</v>
      </c>
      <c r="G14" s="31">
        <v>1</v>
      </c>
      <c r="H14" s="32">
        <v>0</v>
      </c>
      <c r="I14" s="33">
        <v>7</v>
      </c>
      <c r="J14" s="34"/>
      <c r="L14" s="143" t="s">
        <v>26</v>
      </c>
      <c r="M14" s="144"/>
      <c r="N14" s="145"/>
    </row>
    <row r="15" spans="2:14" ht="31.5" customHeight="1" thickBot="1" x14ac:dyDescent="0.3">
      <c r="B15" s="29" t="s">
        <v>8</v>
      </c>
      <c r="C15" s="135">
        <v>2.8299999999999999E-2</v>
      </c>
      <c r="E15" s="55" t="s">
        <v>37</v>
      </c>
      <c r="F15" s="56"/>
      <c r="G15" s="57"/>
      <c r="H15" s="58"/>
      <c r="I15" s="59"/>
      <c r="J15" s="60"/>
      <c r="L15" s="13" t="s">
        <v>18</v>
      </c>
      <c r="M15" s="100">
        <v>4</v>
      </c>
      <c r="N15" s="28"/>
    </row>
    <row r="16" spans="2:14" ht="31.5" customHeight="1" thickBot="1" x14ac:dyDescent="0.3">
      <c r="B16" s="14" t="s">
        <v>9</v>
      </c>
      <c r="C16" s="41">
        <v>0</v>
      </c>
      <c r="E16" s="67" t="s">
        <v>38</v>
      </c>
      <c r="F16" s="73">
        <v>38</v>
      </c>
      <c r="G16" s="74">
        <v>9</v>
      </c>
      <c r="H16" s="73">
        <v>0</v>
      </c>
      <c r="I16" s="73">
        <v>29</v>
      </c>
      <c r="J16" s="75"/>
      <c r="L16" s="14" t="s">
        <v>19</v>
      </c>
      <c r="M16" s="101">
        <v>10</v>
      </c>
      <c r="N16" s="39"/>
    </row>
    <row r="17" spans="2:14" ht="31.5" customHeight="1" thickBot="1" x14ac:dyDescent="0.3">
      <c r="B17" s="6"/>
      <c r="C17" s="6"/>
      <c r="D17" s="6"/>
      <c r="E17" s="67" t="s">
        <v>39</v>
      </c>
      <c r="F17" s="68"/>
      <c r="G17" s="69">
        <v>61</v>
      </c>
      <c r="H17" s="70">
        <v>0</v>
      </c>
      <c r="I17" s="71"/>
      <c r="J17" s="72"/>
      <c r="L17" s="143" t="s">
        <v>55</v>
      </c>
      <c r="M17" s="144"/>
      <c r="N17" s="145"/>
    </row>
    <row r="18" spans="2:14" ht="33.75" customHeight="1" x14ac:dyDescent="0.25">
      <c r="B18" s="146" t="s">
        <v>58</v>
      </c>
      <c r="C18" s="146"/>
      <c r="D18" s="6"/>
      <c r="E18" s="76" t="s">
        <v>40</v>
      </c>
      <c r="F18" s="62"/>
      <c r="G18" s="63">
        <v>45</v>
      </c>
      <c r="H18" s="64">
        <v>0</v>
      </c>
      <c r="I18" s="65"/>
      <c r="J18" s="66"/>
      <c r="L18" s="15" t="s">
        <v>18</v>
      </c>
      <c r="M18" s="102">
        <v>7</v>
      </c>
      <c r="N18" s="42"/>
    </row>
    <row r="19" spans="2:14" ht="31.5" customHeight="1" thickBot="1" x14ac:dyDescent="0.3">
      <c r="B19" s="54" t="s">
        <v>59</v>
      </c>
      <c r="C19" s="54"/>
      <c r="D19" s="6"/>
      <c r="E19" s="55" t="s">
        <v>41</v>
      </c>
      <c r="F19" s="56"/>
      <c r="G19" s="57">
        <v>16</v>
      </c>
      <c r="H19" s="58">
        <v>0</v>
      </c>
      <c r="I19" s="59"/>
      <c r="J19" s="60"/>
      <c r="L19" s="14" t="s">
        <v>19</v>
      </c>
      <c r="M19" s="101">
        <v>2</v>
      </c>
      <c r="N19" s="39"/>
    </row>
    <row r="20" spans="2:14" ht="31.5" customHeight="1" thickBot="1" x14ac:dyDescent="0.3">
      <c r="B20" s="53" t="s">
        <v>60</v>
      </c>
      <c r="C20" s="53"/>
      <c r="D20" s="6"/>
      <c r="E20" s="67" t="s">
        <v>42</v>
      </c>
      <c r="F20" s="68"/>
      <c r="G20" s="69"/>
      <c r="H20" s="70"/>
      <c r="I20" s="71"/>
      <c r="J20" s="72"/>
      <c r="L20" s="147" t="s">
        <v>56</v>
      </c>
      <c r="M20" s="147"/>
      <c r="N20" s="147"/>
    </row>
    <row r="21" spans="2:14" ht="31.5" customHeight="1" x14ac:dyDescent="0.25">
      <c r="B21" s="53" t="s">
        <v>61</v>
      </c>
      <c r="C21" s="53"/>
      <c r="D21" s="6"/>
      <c r="E21" s="61" t="s">
        <v>43</v>
      </c>
      <c r="F21" s="62"/>
      <c r="G21" s="63"/>
      <c r="H21" s="64"/>
      <c r="I21" s="65"/>
      <c r="J21" s="66"/>
      <c r="L21" s="79" t="s">
        <v>64</v>
      </c>
      <c r="M21" s="103">
        <v>5</v>
      </c>
      <c r="N21" s="43"/>
    </row>
    <row r="22" spans="2:14" ht="31.5" customHeight="1" x14ac:dyDescent="0.25">
      <c r="B22" s="53" t="s">
        <v>62</v>
      </c>
      <c r="C22" s="53"/>
      <c r="D22" s="6"/>
      <c r="E22" s="17" t="s">
        <v>44</v>
      </c>
      <c r="F22" s="30"/>
      <c r="G22" s="31">
        <v>5</v>
      </c>
      <c r="H22" s="32">
        <v>0</v>
      </c>
      <c r="I22" s="33"/>
      <c r="J22" s="34"/>
      <c r="L22" s="80" t="s">
        <v>65</v>
      </c>
      <c r="M22" s="104">
        <v>4</v>
      </c>
      <c r="N22" s="44"/>
    </row>
    <row r="23" spans="2:14" ht="31.5" customHeight="1" x14ac:dyDescent="0.25">
      <c r="B23" s="16" t="s">
        <v>63</v>
      </c>
      <c r="C23" s="16"/>
      <c r="D23" s="6"/>
      <c r="E23" s="18" t="s">
        <v>45</v>
      </c>
      <c r="F23" s="45"/>
      <c r="G23" s="46"/>
      <c r="H23" s="47"/>
      <c r="I23" s="48"/>
      <c r="J23" s="49"/>
      <c r="M23" s="105"/>
      <c r="N23" s="50"/>
    </row>
    <row r="24" spans="2:14" x14ac:dyDescent="0.25">
      <c r="B24" s="6"/>
      <c r="C24" s="6"/>
      <c r="D24" s="6"/>
      <c r="M24" s="105"/>
      <c r="N24" s="50"/>
    </row>
    <row r="25" spans="2:14" x14ac:dyDescent="0.25">
      <c r="B25" s="6"/>
      <c r="C25" s="6"/>
      <c r="D25" s="6"/>
      <c r="M25" s="105"/>
      <c r="N25" s="50"/>
    </row>
    <row r="26" spans="2:14" x14ac:dyDescent="0.25">
      <c r="B26" s="6"/>
      <c r="C26" s="6"/>
      <c r="D26" s="6"/>
      <c r="M26" s="105"/>
      <c r="N26" s="50"/>
    </row>
    <row r="27" spans="2:14" x14ac:dyDescent="0.25">
      <c r="B27" s="6"/>
      <c r="C27" s="6"/>
      <c r="D27" s="6"/>
      <c r="M27" s="105"/>
      <c r="N27" s="50"/>
    </row>
  </sheetData>
  <mergeCells count="4">
    <mergeCell ref="L14:N14"/>
    <mergeCell ref="L17:N17"/>
    <mergeCell ref="B18:C18"/>
    <mergeCell ref="L20:N20"/>
  </mergeCells>
  <pageMargins left="0.7" right="0.7" top="0.75" bottom="0.75" header="0.3" footer="0.3"/>
  <pageSetup paperSize="9" scale="6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B1:N27"/>
  <sheetViews>
    <sheetView zoomScale="80" zoomScaleNormal="80" workbookViewId="0">
      <selection activeCell="C11" sqref="C11"/>
    </sheetView>
  </sheetViews>
  <sheetFormatPr defaultColWidth="9" defaultRowHeight="18" x14ac:dyDescent="0.25"/>
  <cols>
    <col min="1" max="1" width="4" style="6" customWidth="1"/>
    <col min="2" max="2" width="23.85546875" style="19" customWidth="1"/>
    <col min="3" max="3" width="19" style="19" customWidth="1"/>
    <col min="4" max="4" width="4.42578125" style="20" customWidth="1"/>
    <col min="5" max="5" width="17.42578125" style="3" bestFit="1" customWidth="1"/>
    <col min="6" max="6" width="10.85546875" style="21" customWidth="1"/>
    <col min="7" max="7" width="9" style="22"/>
    <col min="8" max="8" width="9" style="23"/>
    <col min="9" max="9" width="9" style="24"/>
    <col min="10" max="10" width="11.42578125" style="25" customWidth="1"/>
    <col min="11" max="11" width="4.28515625" style="6" customWidth="1"/>
    <col min="12" max="12" width="14.85546875" style="6" customWidth="1"/>
    <col min="13" max="13" width="24.85546875" style="94" customWidth="1"/>
    <col min="14" max="14" width="12.140625" style="26" customWidth="1"/>
    <col min="15" max="15" width="5.85546875" style="6" customWidth="1"/>
    <col min="16" max="16" width="14" style="6" bestFit="1" customWidth="1"/>
    <col min="17" max="17" width="21" style="6" customWidth="1"/>
    <col min="18" max="16384" width="9" style="6"/>
  </cols>
  <sheetData>
    <row r="1" spans="2:14" ht="26.25" customHeight="1" x14ac:dyDescent="0.25"/>
    <row r="2" spans="2:14" ht="27.75" customHeight="1" thickBot="1" x14ac:dyDescent="0.3">
      <c r="B2" s="2" t="s">
        <v>72</v>
      </c>
    </row>
    <row r="3" spans="2:14" ht="48" customHeight="1" thickBot="1" x14ac:dyDescent="0.3">
      <c r="B3" s="1" t="s">
        <v>1</v>
      </c>
      <c r="C3" s="111">
        <f>C4+C5+C6+C8</f>
        <v>9466000</v>
      </c>
      <c r="D3" s="27"/>
      <c r="E3" s="84" t="s">
        <v>17</v>
      </c>
      <c r="F3" s="85" t="s">
        <v>12</v>
      </c>
      <c r="G3" s="86" t="s">
        <v>10</v>
      </c>
      <c r="H3" s="87" t="s">
        <v>11</v>
      </c>
      <c r="I3" s="88" t="s">
        <v>57</v>
      </c>
      <c r="J3" s="89" t="s">
        <v>13</v>
      </c>
      <c r="L3" s="4" t="s">
        <v>16</v>
      </c>
      <c r="M3" s="95" t="s">
        <v>25</v>
      </c>
      <c r="N3" s="5" t="s">
        <v>6</v>
      </c>
    </row>
    <row r="4" spans="2:14" ht="31.5" customHeight="1" thickBot="1" x14ac:dyDescent="0.3">
      <c r="B4" s="82" t="s">
        <v>23</v>
      </c>
      <c r="C4" s="100">
        <v>9076000</v>
      </c>
      <c r="E4" s="67" t="s">
        <v>27</v>
      </c>
      <c r="F4" s="68"/>
      <c r="G4" s="69"/>
      <c r="H4" s="70"/>
      <c r="I4" s="71"/>
      <c r="J4" s="72"/>
      <c r="L4" s="7" t="s">
        <v>15</v>
      </c>
      <c r="M4" s="96"/>
      <c r="N4" s="28"/>
    </row>
    <row r="5" spans="2:14" ht="31.5" customHeight="1" x14ac:dyDescent="0.25">
      <c r="B5" s="83" t="s">
        <v>24</v>
      </c>
      <c r="C5" s="112">
        <v>390000</v>
      </c>
      <c r="E5" s="61" t="s">
        <v>28</v>
      </c>
      <c r="F5" s="62">
        <v>163</v>
      </c>
      <c r="G5" s="63">
        <v>139</v>
      </c>
      <c r="H5" s="64">
        <v>24</v>
      </c>
      <c r="I5" s="65"/>
      <c r="J5" s="66"/>
      <c r="L5" s="8" t="s">
        <v>46</v>
      </c>
      <c r="M5" s="97"/>
      <c r="N5" s="35"/>
    </row>
    <row r="6" spans="2:14" ht="31.5" customHeight="1" thickBot="1" x14ac:dyDescent="0.3">
      <c r="B6" s="51" t="s">
        <v>20</v>
      </c>
      <c r="C6" s="113"/>
      <c r="E6" s="17" t="s">
        <v>14</v>
      </c>
      <c r="F6" s="30">
        <v>77</v>
      </c>
      <c r="G6" s="31">
        <v>58</v>
      </c>
      <c r="H6" s="32">
        <v>19</v>
      </c>
      <c r="I6" s="33"/>
      <c r="J6" s="34"/>
      <c r="L6" s="9" t="s">
        <v>47</v>
      </c>
      <c r="M6" s="97"/>
      <c r="N6" s="35"/>
    </row>
    <row r="7" spans="2:14" ht="31.5" customHeight="1" thickBot="1" x14ac:dyDescent="0.3">
      <c r="B7" s="90" t="s">
        <v>22</v>
      </c>
      <c r="C7" s="114">
        <f>'04'!C7+'05'!C6</f>
        <v>100000</v>
      </c>
      <c r="E7" s="17" t="s">
        <v>29</v>
      </c>
      <c r="F7" s="30"/>
      <c r="G7" s="31"/>
      <c r="H7" s="32"/>
      <c r="I7" s="33"/>
      <c r="J7" s="34"/>
      <c r="L7" s="10" t="s">
        <v>48</v>
      </c>
      <c r="M7" s="97">
        <v>133000</v>
      </c>
      <c r="N7" s="35"/>
    </row>
    <row r="8" spans="2:14" ht="35.25" customHeight="1" thickBot="1" x14ac:dyDescent="0.3">
      <c r="B8" s="52" t="s">
        <v>21</v>
      </c>
      <c r="C8" s="115"/>
      <c r="E8" s="55" t="s">
        <v>30</v>
      </c>
      <c r="F8" s="56"/>
      <c r="G8" s="57">
        <v>10</v>
      </c>
      <c r="H8" s="58">
        <v>0</v>
      </c>
      <c r="I8" s="59"/>
      <c r="J8" s="60"/>
      <c r="L8" s="9" t="s">
        <v>50</v>
      </c>
      <c r="M8" s="97">
        <v>2481000</v>
      </c>
      <c r="N8" s="35"/>
    </row>
    <row r="9" spans="2:14" ht="31.5" customHeight="1" thickBot="1" x14ac:dyDescent="0.3">
      <c r="B9" s="90" t="s">
        <v>2</v>
      </c>
      <c r="C9" s="114">
        <f>'04'!C9+'05'!C8</f>
        <v>0</v>
      </c>
      <c r="E9" s="67" t="s">
        <v>31</v>
      </c>
      <c r="F9" s="68">
        <v>38</v>
      </c>
      <c r="G9" s="69">
        <v>10</v>
      </c>
      <c r="H9" s="70">
        <v>0</v>
      </c>
      <c r="I9" s="71">
        <v>22</v>
      </c>
      <c r="J9" s="72"/>
      <c r="L9" s="11" t="s">
        <v>49</v>
      </c>
      <c r="M9" s="98">
        <v>748000</v>
      </c>
      <c r="N9" s="36"/>
    </row>
    <row r="10" spans="2:14" ht="31.5" customHeight="1" thickBot="1" x14ac:dyDescent="0.3">
      <c r="B10" s="77" t="s">
        <v>3</v>
      </c>
      <c r="C10" s="115">
        <v>540000000</v>
      </c>
      <c r="D10" s="37"/>
      <c r="E10" s="67" t="s">
        <v>32</v>
      </c>
      <c r="F10" s="68"/>
      <c r="G10" s="69"/>
      <c r="H10" s="70"/>
      <c r="I10" s="71"/>
      <c r="J10" s="72"/>
      <c r="L10" s="11" t="s">
        <v>51</v>
      </c>
      <c r="M10" s="98">
        <v>1550000</v>
      </c>
      <c r="N10" s="36"/>
    </row>
    <row r="11" spans="2:14" ht="31.5" customHeight="1" thickBot="1" x14ac:dyDescent="0.3">
      <c r="B11" s="91" t="s">
        <v>4</v>
      </c>
      <c r="C11" s="116">
        <f>C3+'04'!C11</f>
        <v>63742000</v>
      </c>
      <c r="D11" s="38"/>
      <c r="E11" s="61" t="s">
        <v>33</v>
      </c>
      <c r="F11" s="62">
        <v>15</v>
      </c>
      <c r="G11" s="63">
        <v>7</v>
      </c>
      <c r="H11" s="64">
        <v>0</v>
      </c>
      <c r="I11" s="65">
        <v>8</v>
      </c>
      <c r="J11" s="66"/>
      <c r="L11" s="11" t="s">
        <v>52</v>
      </c>
      <c r="M11" s="98">
        <v>2371000</v>
      </c>
      <c r="N11" s="36"/>
    </row>
    <row r="12" spans="2:14" ht="31.5" customHeight="1" thickBot="1" x14ac:dyDescent="0.3">
      <c r="B12" s="92" t="s">
        <v>5</v>
      </c>
      <c r="C12" s="78">
        <f>C11/C10</f>
        <v>0.11804074074074074</v>
      </c>
      <c r="E12" s="17" t="s">
        <v>34</v>
      </c>
      <c r="F12" s="30">
        <v>47</v>
      </c>
      <c r="G12" s="31">
        <v>14</v>
      </c>
      <c r="H12" s="32">
        <v>0</v>
      </c>
      <c r="I12" s="33">
        <v>33</v>
      </c>
      <c r="J12" s="34"/>
      <c r="L12" s="11" t="s">
        <v>53</v>
      </c>
      <c r="M12" s="98">
        <v>2183000</v>
      </c>
      <c r="N12" s="36"/>
    </row>
    <row r="13" spans="2:14" ht="31.5" customHeight="1" x14ac:dyDescent="0.25">
      <c r="B13" s="13" t="s">
        <v>6</v>
      </c>
      <c r="C13" s="28">
        <v>123</v>
      </c>
      <c r="E13" s="17" t="s">
        <v>35</v>
      </c>
      <c r="F13" s="30">
        <v>60</v>
      </c>
      <c r="G13" s="31">
        <v>13</v>
      </c>
      <c r="H13" s="32">
        <v>0</v>
      </c>
      <c r="I13" s="33">
        <v>33</v>
      </c>
      <c r="J13" s="34"/>
      <c r="L13" s="12" t="s">
        <v>54</v>
      </c>
      <c r="M13" s="99"/>
      <c r="N13" s="39"/>
    </row>
    <row r="14" spans="2:14" ht="31.5" customHeight="1" x14ac:dyDescent="0.25">
      <c r="B14" s="29" t="s">
        <v>7</v>
      </c>
      <c r="C14" s="81">
        <v>76959</v>
      </c>
      <c r="E14" s="17" t="s">
        <v>36</v>
      </c>
      <c r="F14" s="30"/>
      <c r="G14" s="31"/>
      <c r="H14" s="32"/>
      <c r="I14" s="33"/>
      <c r="J14" s="34"/>
      <c r="L14" s="143" t="s">
        <v>26</v>
      </c>
      <c r="M14" s="144"/>
      <c r="N14" s="145"/>
    </row>
    <row r="15" spans="2:14" ht="31.5" customHeight="1" thickBot="1" x14ac:dyDescent="0.3">
      <c r="B15" s="29" t="s">
        <v>8</v>
      </c>
      <c r="C15" s="40">
        <v>1.4999999999999999E-2</v>
      </c>
      <c r="E15" s="55" t="s">
        <v>37</v>
      </c>
      <c r="F15" s="56"/>
      <c r="G15" s="57"/>
      <c r="H15" s="58"/>
      <c r="I15" s="59"/>
      <c r="J15" s="60"/>
      <c r="L15" s="13" t="s">
        <v>18</v>
      </c>
      <c r="M15" s="100">
        <v>3</v>
      </c>
      <c r="N15" s="28"/>
    </row>
    <row r="16" spans="2:14" ht="31.5" customHeight="1" thickBot="1" x14ac:dyDescent="0.3">
      <c r="B16" s="14" t="s">
        <v>9</v>
      </c>
      <c r="C16" s="41">
        <v>0</v>
      </c>
      <c r="E16" s="67" t="s">
        <v>38</v>
      </c>
      <c r="F16" s="73"/>
      <c r="G16" s="74">
        <v>7</v>
      </c>
      <c r="H16" s="73">
        <v>0</v>
      </c>
      <c r="I16" s="73"/>
      <c r="J16" s="75"/>
      <c r="L16" s="14" t="s">
        <v>19</v>
      </c>
      <c r="M16" s="101">
        <v>1</v>
      </c>
      <c r="N16" s="39"/>
    </row>
    <row r="17" spans="2:14" ht="31.5" customHeight="1" thickBot="1" x14ac:dyDescent="0.3">
      <c r="B17" s="6"/>
      <c r="C17" s="6"/>
      <c r="D17" s="6"/>
      <c r="E17" s="67" t="s">
        <v>39</v>
      </c>
      <c r="F17" s="68"/>
      <c r="G17" s="69">
        <v>38</v>
      </c>
      <c r="H17" s="70">
        <v>0</v>
      </c>
      <c r="I17" s="71"/>
      <c r="J17" s="72"/>
      <c r="L17" s="143" t="s">
        <v>55</v>
      </c>
      <c r="M17" s="144"/>
      <c r="N17" s="145"/>
    </row>
    <row r="18" spans="2:14" ht="33.75" customHeight="1" x14ac:dyDescent="0.25">
      <c r="B18" s="146" t="s">
        <v>58</v>
      </c>
      <c r="C18" s="146"/>
      <c r="D18" s="6"/>
      <c r="E18" s="76" t="s">
        <v>40</v>
      </c>
      <c r="F18" s="62"/>
      <c r="G18" s="63">
        <v>36</v>
      </c>
      <c r="H18" s="64">
        <v>0</v>
      </c>
      <c r="I18" s="65"/>
      <c r="J18" s="66"/>
      <c r="L18" s="15" t="s">
        <v>18</v>
      </c>
      <c r="M18" s="102">
        <v>0</v>
      </c>
      <c r="N18" s="42"/>
    </row>
    <row r="19" spans="2:14" ht="31.5" customHeight="1" thickBot="1" x14ac:dyDescent="0.3">
      <c r="B19" s="54" t="s">
        <v>59</v>
      </c>
      <c r="C19" s="54">
        <v>16</v>
      </c>
      <c r="D19" s="6"/>
      <c r="E19" s="55" t="s">
        <v>41</v>
      </c>
      <c r="F19" s="56"/>
      <c r="G19" s="57">
        <v>2</v>
      </c>
      <c r="H19" s="58">
        <v>0</v>
      </c>
      <c r="I19" s="59"/>
      <c r="J19" s="60"/>
      <c r="L19" s="14" t="s">
        <v>19</v>
      </c>
      <c r="M19" s="101">
        <v>9</v>
      </c>
      <c r="N19" s="39"/>
    </row>
    <row r="20" spans="2:14" ht="31.5" customHeight="1" thickBot="1" x14ac:dyDescent="0.3">
      <c r="B20" s="53" t="s">
        <v>60</v>
      </c>
      <c r="C20" s="53"/>
      <c r="D20" s="6"/>
      <c r="E20" s="67" t="s">
        <v>42</v>
      </c>
      <c r="F20" s="68"/>
      <c r="G20" s="69"/>
      <c r="H20" s="70"/>
      <c r="I20" s="71"/>
      <c r="J20" s="72"/>
      <c r="L20" s="147" t="s">
        <v>56</v>
      </c>
      <c r="M20" s="147"/>
      <c r="N20" s="147"/>
    </row>
    <row r="21" spans="2:14" ht="31.5" customHeight="1" x14ac:dyDescent="0.25">
      <c r="B21" s="53" t="s">
        <v>61</v>
      </c>
      <c r="C21" s="53"/>
      <c r="D21" s="6"/>
      <c r="E21" s="61" t="s">
        <v>43</v>
      </c>
      <c r="F21" s="62"/>
      <c r="G21" s="63"/>
      <c r="H21" s="64"/>
      <c r="I21" s="65"/>
      <c r="J21" s="66"/>
      <c r="L21" s="79" t="s">
        <v>64</v>
      </c>
      <c r="M21" s="103">
        <v>4</v>
      </c>
      <c r="N21" s="43"/>
    </row>
    <row r="22" spans="2:14" ht="31.5" customHeight="1" x14ac:dyDescent="0.25">
      <c r="B22" s="53" t="s">
        <v>62</v>
      </c>
      <c r="C22" s="53"/>
      <c r="D22" s="6"/>
      <c r="E22" s="17" t="s">
        <v>44</v>
      </c>
      <c r="F22" s="30"/>
      <c r="G22" s="31"/>
      <c r="H22" s="32"/>
      <c r="I22" s="33"/>
      <c r="J22" s="34"/>
      <c r="L22" s="80" t="s">
        <v>65</v>
      </c>
      <c r="M22" s="104">
        <v>2</v>
      </c>
      <c r="N22" s="44"/>
    </row>
    <row r="23" spans="2:14" ht="31.5" customHeight="1" x14ac:dyDescent="0.25">
      <c r="B23" s="16" t="s">
        <v>63</v>
      </c>
      <c r="C23" s="16"/>
      <c r="D23" s="6"/>
      <c r="E23" s="18" t="s">
        <v>45</v>
      </c>
      <c r="F23" s="45"/>
      <c r="G23" s="46"/>
      <c r="H23" s="47"/>
      <c r="I23" s="48"/>
      <c r="J23" s="49"/>
      <c r="M23" s="105"/>
      <c r="N23" s="50"/>
    </row>
    <row r="24" spans="2:14" x14ac:dyDescent="0.25">
      <c r="B24" s="6"/>
      <c r="C24" s="6"/>
      <c r="D24" s="6"/>
      <c r="M24" s="105"/>
      <c r="N24" s="50"/>
    </row>
    <row r="25" spans="2:14" x14ac:dyDescent="0.25">
      <c r="B25" s="6"/>
      <c r="C25" s="6"/>
      <c r="D25" s="6"/>
      <c r="M25" s="105"/>
      <c r="N25" s="50"/>
    </row>
    <row r="26" spans="2:14" x14ac:dyDescent="0.25">
      <c r="B26" s="6"/>
      <c r="C26" s="6"/>
      <c r="D26" s="6"/>
      <c r="M26" s="105"/>
      <c r="N26" s="50"/>
    </row>
    <row r="27" spans="2:14" x14ac:dyDescent="0.25">
      <c r="B27" s="6"/>
      <c r="C27" s="6"/>
      <c r="D27" s="6"/>
      <c r="M27" s="105"/>
      <c r="N27" s="50"/>
    </row>
  </sheetData>
  <mergeCells count="4">
    <mergeCell ref="L14:N14"/>
    <mergeCell ref="L17:N17"/>
    <mergeCell ref="B18:C18"/>
    <mergeCell ref="L20:N20"/>
  </mergeCells>
  <pageMargins left="0.7" right="0.7" top="0.75" bottom="0.75" header="0.3" footer="0.3"/>
  <pageSetup paperSize="9" scale="6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B1:N27"/>
  <sheetViews>
    <sheetView zoomScale="80" zoomScaleNormal="80" workbookViewId="0">
      <selection activeCell="C11" sqref="C11"/>
    </sheetView>
  </sheetViews>
  <sheetFormatPr defaultColWidth="9" defaultRowHeight="18" x14ac:dyDescent="0.25"/>
  <cols>
    <col min="1" max="1" width="4" style="6" customWidth="1"/>
    <col min="2" max="2" width="23.85546875" style="19" customWidth="1"/>
    <col min="3" max="3" width="19" style="19" customWidth="1"/>
    <col min="4" max="4" width="4.42578125" style="20" customWidth="1"/>
    <col min="5" max="5" width="17.42578125" style="3" bestFit="1" customWidth="1"/>
    <col min="6" max="6" width="10.85546875" style="21" customWidth="1"/>
    <col min="7" max="7" width="9" style="22"/>
    <col min="8" max="8" width="9" style="23"/>
    <col min="9" max="9" width="9" style="24"/>
    <col min="10" max="10" width="11.42578125" style="25" customWidth="1"/>
    <col min="11" max="11" width="4.28515625" style="6" customWidth="1"/>
    <col min="12" max="12" width="14.85546875" style="6" customWidth="1"/>
    <col min="13" max="13" width="24.85546875" style="94" customWidth="1"/>
    <col min="14" max="14" width="12.140625" style="26" customWidth="1"/>
    <col min="15" max="15" width="5.85546875" style="6" customWidth="1"/>
    <col min="16" max="16" width="14" style="6" bestFit="1" customWidth="1"/>
    <col min="17" max="17" width="21" style="6" customWidth="1"/>
    <col min="18" max="16384" width="9" style="6"/>
  </cols>
  <sheetData>
    <row r="1" spans="2:14" ht="26.25" customHeight="1" x14ac:dyDescent="0.25"/>
    <row r="2" spans="2:14" ht="27.75" customHeight="1" thickBot="1" x14ac:dyDescent="0.3">
      <c r="B2" s="2" t="s">
        <v>0</v>
      </c>
      <c r="C2" s="19" t="s">
        <v>73</v>
      </c>
    </row>
    <row r="3" spans="2:14" ht="48" customHeight="1" thickBot="1" x14ac:dyDescent="0.3">
      <c r="B3" s="1" t="s">
        <v>1</v>
      </c>
      <c r="C3" s="111">
        <f>C4+C5+C6+C8</f>
        <v>9624500</v>
      </c>
      <c r="D3" s="27"/>
      <c r="E3" s="84" t="s">
        <v>17</v>
      </c>
      <c r="F3" s="85" t="s">
        <v>12</v>
      </c>
      <c r="G3" s="86" t="s">
        <v>10</v>
      </c>
      <c r="H3" s="87" t="s">
        <v>11</v>
      </c>
      <c r="I3" s="88" t="s">
        <v>57</v>
      </c>
      <c r="J3" s="89" t="s">
        <v>13</v>
      </c>
      <c r="L3" s="4" t="s">
        <v>16</v>
      </c>
      <c r="M3" s="95" t="s">
        <v>25</v>
      </c>
      <c r="N3" s="5" t="s">
        <v>6</v>
      </c>
    </row>
    <row r="4" spans="2:14" ht="31.5" customHeight="1" thickBot="1" x14ac:dyDescent="0.3">
      <c r="B4" s="82" t="s">
        <v>23</v>
      </c>
      <c r="C4" s="100">
        <v>9624500</v>
      </c>
      <c r="E4" s="67" t="s">
        <v>27</v>
      </c>
      <c r="F4" s="68"/>
      <c r="G4" s="69"/>
      <c r="H4" s="70"/>
      <c r="I4" s="71"/>
      <c r="J4" s="72"/>
      <c r="L4" s="7" t="s">
        <v>15</v>
      </c>
      <c r="M4" s="96"/>
      <c r="N4" s="28"/>
    </row>
    <row r="5" spans="2:14" ht="31.5" customHeight="1" x14ac:dyDescent="0.25">
      <c r="B5" s="83" t="s">
        <v>24</v>
      </c>
      <c r="C5" s="112"/>
      <c r="E5" s="61" t="s">
        <v>28</v>
      </c>
      <c r="F5" s="62">
        <v>164</v>
      </c>
      <c r="G5" s="63">
        <v>130</v>
      </c>
      <c r="H5" s="64">
        <v>34</v>
      </c>
      <c r="I5" s="65"/>
      <c r="J5" s="66"/>
      <c r="L5" s="8" t="s">
        <v>46</v>
      </c>
      <c r="M5" s="97"/>
      <c r="N5" s="35"/>
    </row>
    <row r="6" spans="2:14" ht="31.5" customHeight="1" thickBot="1" x14ac:dyDescent="0.3">
      <c r="B6" s="51" t="s">
        <v>20</v>
      </c>
      <c r="C6" s="113"/>
      <c r="E6" s="17" t="s">
        <v>14</v>
      </c>
      <c r="F6" s="30">
        <v>83</v>
      </c>
      <c r="G6" s="31">
        <v>63</v>
      </c>
      <c r="H6" s="32">
        <v>20</v>
      </c>
      <c r="I6" s="33"/>
      <c r="J6" s="34"/>
      <c r="L6" s="9" t="s">
        <v>47</v>
      </c>
      <c r="M6" s="97"/>
      <c r="N6" s="35"/>
    </row>
    <row r="7" spans="2:14" ht="31.5" customHeight="1" thickBot="1" x14ac:dyDescent="0.3">
      <c r="B7" s="90" t="s">
        <v>22</v>
      </c>
      <c r="C7" s="114">
        <f>'05'!C7+'06'!C6</f>
        <v>100000</v>
      </c>
      <c r="E7" s="17" t="s">
        <v>29</v>
      </c>
      <c r="F7" s="30"/>
      <c r="G7" s="31"/>
      <c r="H7" s="32"/>
      <c r="I7" s="33"/>
      <c r="J7" s="34"/>
      <c r="L7" s="10" t="s">
        <v>48</v>
      </c>
      <c r="M7" s="97"/>
      <c r="N7" s="35"/>
    </row>
    <row r="8" spans="2:14" ht="35.25" customHeight="1" thickBot="1" x14ac:dyDescent="0.3">
      <c r="B8" s="52" t="s">
        <v>21</v>
      </c>
      <c r="C8" s="115"/>
      <c r="E8" s="55" t="s">
        <v>30</v>
      </c>
      <c r="F8" s="56">
        <v>14</v>
      </c>
      <c r="G8" s="57">
        <v>10</v>
      </c>
      <c r="H8" s="58">
        <v>4</v>
      </c>
      <c r="I8" s="59"/>
      <c r="J8" s="60"/>
      <c r="L8" s="9" t="s">
        <v>50</v>
      </c>
      <c r="M8" s="97"/>
      <c r="N8" s="35"/>
    </row>
    <row r="9" spans="2:14" ht="31.5" customHeight="1" thickBot="1" x14ac:dyDescent="0.3">
      <c r="B9" s="90" t="s">
        <v>2</v>
      </c>
      <c r="C9" s="114">
        <f>'02'!C8+'06'!C8</f>
        <v>0</v>
      </c>
      <c r="E9" s="67" t="s">
        <v>31</v>
      </c>
      <c r="F9" s="68">
        <v>72</v>
      </c>
      <c r="G9" s="69">
        <v>15</v>
      </c>
      <c r="H9" s="70">
        <v>0</v>
      </c>
      <c r="I9" s="71">
        <v>53</v>
      </c>
      <c r="J9" s="72"/>
      <c r="L9" s="11" t="s">
        <v>49</v>
      </c>
      <c r="M9" s="98"/>
      <c r="N9" s="36"/>
    </row>
    <row r="10" spans="2:14" ht="31.5" customHeight="1" thickBot="1" x14ac:dyDescent="0.3">
      <c r="B10" s="77" t="s">
        <v>3</v>
      </c>
      <c r="C10" s="115">
        <v>540000000</v>
      </c>
      <c r="D10" s="37"/>
      <c r="E10" s="67" t="s">
        <v>32</v>
      </c>
      <c r="F10" s="68"/>
      <c r="G10" s="69"/>
      <c r="H10" s="70"/>
      <c r="I10" s="71"/>
      <c r="J10" s="72"/>
      <c r="L10" s="11" t="s">
        <v>51</v>
      </c>
      <c r="M10" s="98"/>
      <c r="N10" s="36"/>
    </row>
    <row r="11" spans="2:14" ht="31.5" customHeight="1" thickBot="1" x14ac:dyDescent="0.3">
      <c r="B11" s="91" t="s">
        <v>4</v>
      </c>
      <c r="C11" s="116">
        <f>C3+'05'!C11</f>
        <v>73366500</v>
      </c>
      <c r="D11" s="38"/>
      <c r="E11" s="61" t="s">
        <v>33</v>
      </c>
      <c r="F11" s="62">
        <v>13</v>
      </c>
      <c r="G11" s="63">
        <v>6</v>
      </c>
      <c r="H11" s="64">
        <v>1</v>
      </c>
      <c r="I11" s="65"/>
      <c r="J11" s="66"/>
      <c r="L11" s="11" t="s">
        <v>52</v>
      </c>
      <c r="M11" s="98"/>
      <c r="N11" s="36"/>
    </row>
    <row r="12" spans="2:14" ht="31.5" customHeight="1" thickBot="1" x14ac:dyDescent="0.3">
      <c r="B12" s="92" t="s">
        <v>5</v>
      </c>
      <c r="C12" s="78">
        <f>C11/C10</f>
        <v>0.1358638888888889</v>
      </c>
      <c r="E12" s="17" t="s">
        <v>34</v>
      </c>
      <c r="F12" s="30">
        <v>43</v>
      </c>
      <c r="G12" s="31">
        <v>9</v>
      </c>
      <c r="H12" s="32">
        <v>0</v>
      </c>
      <c r="I12" s="33">
        <v>34</v>
      </c>
      <c r="J12" s="34"/>
      <c r="L12" s="11" t="s">
        <v>53</v>
      </c>
      <c r="M12" s="98"/>
      <c r="N12" s="36"/>
    </row>
    <row r="13" spans="2:14" ht="31.5" customHeight="1" x14ac:dyDescent="0.25">
      <c r="B13" s="13" t="s">
        <v>6</v>
      </c>
      <c r="C13" s="28">
        <v>132</v>
      </c>
      <c r="E13" s="17" t="s">
        <v>35</v>
      </c>
      <c r="F13" s="30">
        <v>157</v>
      </c>
      <c r="G13" s="31">
        <v>29</v>
      </c>
      <c r="H13" s="32">
        <v>0</v>
      </c>
      <c r="I13" s="33">
        <v>111</v>
      </c>
      <c r="J13" s="34"/>
      <c r="L13" s="12" t="s">
        <v>54</v>
      </c>
      <c r="M13" s="99"/>
      <c r="N13" s="39"/>
    </row>
    <row r="14" spans="2:14" ht="31.5" customHeight="1" x14ac:dyDescent="0.25">
      <c r="B14" s="29" t="s">
        <v>7</v>
      </c>
      <c r="C14" s="81">
        <v>72915</v>
      </c>
      <c r="E14" s="17" t="s">
        <v>36</v>
      </c>
      <c r="F14" s="30">
        <v>7</v>
      </c>
      <c r="G14" s="31">
        <v>1</v>
      </c>
      <c r="H14" s="32">
        <v>0</v>
      </c>
      <c r="I14" s="33">
        <v>6</v>
      </c>
      <c r="J14" s="34"/>
      <c r="L14" s="143" t="s">
        <v>26</v>
      </c>
      <c r="M14" s="144"/>
      <c r="N14" s="145"/>
    </row>
    <row r="15" spans="2:14" ht="31.5" customHeight="1" thickBot="1" x14ac:dyDescent="0.3">
      <c r="B15" s="29" t="s">
        <v>8</v>
      </c>
      <c r="C15" s="40">
        <v>0.01</v>
      </c>
      <c r="E15" s="55" t="s">
        <v>37</v>
      </c>
      <c r="F15" s="56"/>
      <c r="G15" s="57"/>
      <c r="H15" s="58"/>
      <c r="I15" s="59"/>
      <c r="J15" s="60"/>
      <c r="L15" s="13" t="s">
        <v>18</v>
      </c>
      <c r="M15" s="100">
        <v>4</v>
      </c>
      <c r="N15" s="28"/>
    </row>
    <row r="16" spans="2:14" ht="31.5" customHeight="1" thickBot="1" x14ac:dyDescent="0.3">
      <c r="B16" s="14" t="s">
        <v>9</v>
      </c>
      <c r="C16" s="41">
        <v>0</v>
      </c>
      <c r="E16" s="67" t="s">
        <v>38</v>
      </c>
      <c r="F16" s="73"/>
      <c r="G16" s="74">
        <v>1</v>
      </c>
      <c r="H16" s="73">
        <v>13</v>
      </c>
      <c r="I16" s="73"/>
      <c r="J16" s="75"/>
      <c r="L16" s="14" t="s">
        <v>19</v>
      </c>
      <c r="M16" s="101">
        <v>1</v>
      </c>
      <c r="N16" s="39"/>
    </row>
    <row r="17" spans="2:14" ht="31.5" customHeight="1" thickBot="1" x14ac:dyDescent="0.3">
      <c r="B17" s="6"/>
      <c r="C17" s="6"/>
      <c r="D17" s="6"/>
      <c r="E17" s="67" t="s">
        <v>39</v>
      </c>
      <c r="F17" s="68"/>
      <c r="G17" s="69">
        <v>46</v>
      </c>
      <c r="H17" s="70">
        <v>0</v>
      </c>
      <c r="I17" s="71"/>
      <c r="J17" s="72"/>
      <c r="L17" s="143" t="s">
        <v>55</v>
      </c>
      <c r="M17" s="144"/>
      <c r="N17" s="145"/>
    </row>
    <row r="18" spans="2:14" ht="33.75" customHeight="1" x14ac:dyDescent="0.25">
      <c r="B18" s="146" t="s">
        <v>58</v>
      </c>
      <c r="C18" s="146"/>
      <c r="D18" s="6"/>
      <c r="E18" s="76" t="s">
        <v>40</v>
      </c>
      <c r="F18" s="62"/>
      <c r="G18" s="63">
        <v>41</v>
      </c>
      <c r="H18" s="64">
        <v>0</v>
      </c>
      <c r="I18" s="65"/>
      <c r="J18" s="66"/>
      <c r="L18" s="15" t="s">
        <v>18</v>
      </c>
      <c r="M18" s="102">
        <v>4</v>
      </c>
      <c r="N18" s="42"/>
    </row>
    <row r="19" spans="2:14" ht="31.5" customHeight="1" thickBot="1" x14ac:dyDescent="0.3">
      <c r="B19" s="54" t="s">
        <v>59</v>
      </c>
      <c r="C19" s="54">
        <v>16</v>
      </c>
      <c r="D19" s="6"/>
      <c r="E19" s="55" t="s">
        <v>41</v>
      </c>
      <c r="F19" s="56"/>
      <c r="G19" s="57">
        <v>5</v>
      </c>
      <c r="H19" s="58">
        <v>0</v>
      </c>
      <c r="I19" s="59"/>
      <c r="J19" s="60"/>
      <c r="L19" s="14" t="s">
        <v>19</v>
      </c>
      <c r="M19" s="101">
        <v>8</v>
      </c>
      <c r="N19" s="39"/>
    </row>
    <row r="20" spans="2:14" ht="31.5" customHeight="1" thickBot="1" x14ac:dyDescent="0.3">
      <c r="B20" s="53" t="s">
        <v>60</v>
      </c>
      <c r="C20" s="53"/>
      <c r="D20" s="6"/>
      <c r="E20" s="67" t="s">
        <v>42</v>
      </c>
      <c r="F20" s="68"/>
      <c r="G20" s="69"/>
      <c r="H20" s="70"/>
      <c r="I20" s="71"/>
      <c r="J20" s="72"/>
      <c r="L20" s="147" t="s">
        <v>56</v>
      </c>
      <c r="M20" s="147"/>
      <c r="N20" s="147"/>
    </row>
    <row r="21" spans="2:14" ht="31.5" customHeight="1" x14ac:dyDescent="0.25">
      <c r="B21" s="53" t="s">
        <v>61</v>
      </c>
      <c r="C21" s="53"/>
      <c r="D21" s="6"/>
      <c r="E21" s="61" t="s">
        <v>43</v>
      </c>
      <c r="F21" s="62"/>
      <c r="G21" s="63">
        <v>2</v>
      </c>
      <c r="H21" s="64">
        <v>0</v>
      </c>
      <c r="I21" s="65"/>
      <c r="J21" s="66"/>
      <c r="L21" s="79" t="s">
        <v>64</v>
      </c>
      <c r="M21" s="103">
        <v>3</v>
      </c>
      <c r="N21" s="43"/>
    </row>
    <row r="22" spans="2:14" ht="31.5" customHeight="1" x14ac:dyDescent="0.25">
      <c r="B22" s="53" t="s">
        <v>62</v>
      </c>
      <c r="C22" s="53"/>
      <c r="D22" s="6"/>
      <c r="E22" s="17" t="s">
        <v>44</v>
      </c>
      <c r="F22" s="30"/>
      <c r="G22" s="31">
        <v>2</v>
      </c>
      <c r="H22" s="32">
        <v>0</v>
      </c>
      <c r="I22" s="33"/>
      <c r="J22" s="34"/>
      <c r="L22" s="80" t="s">
        <v>65</v>
      </c>
      <c r="M22" s="104">
        <v>5</v>
      </c>
      <c r="N22" s="44"/>
    </row>
    <row r="23" spans="2:14" ht="31.5" customHeight="1" x14ac:dyDescent="0.25">
      <c r="B23" s="16" t="s">
        <v>63</v>
      </c>
      <c r="C23" s="16"/>
      <c r="D23" s="6"/>
      <c r="E23" s="18" t="s">
        <v>45</v>
      </c>
      <c r="F23" s="45"/>
      <c r="G23" s="46"/>
      <c r="H23" s="47"/>
      <c r="I23" s="48"/>
      <c r="J23" s="49"/>
      <c r="M23" s="105"/>
      <c r="N23" s="50"/>
    </row>
    <row r="24" spans="2:14" x14ac:dyDescent="0.25">
      <c r="B24" s="6"/>
      <c r="C24" s="6"/>
      <c r="D24" s="6"/>
      <c r="M24" s="105"/>
      <c r="N24" s="50"/>
    </row>
    <row r="25" spans="2:14" x14ac:dyDescent="0.25">
      <c r="B25" s="6"/>
      <c r="C25" s="6"/>
      <c r="D25" s="6"/>
      <c r="M25" s="105"/>
      <c r="N25" s="50"/>
    </row>
    <row r="26" spans="2:14" x14ac:dyDescent="0.25">
      <c r="B26" s="6"/>
      <c r="C26" s="6"/>
      <c r="D26" s="6"/>
      <c r="M26" s="105"/>
      <c r="N26" s="50"/>
    </row>
    <row r="27" spans="2:14" x14ac:dyDescent="0.25">
      <c r="B27" s="6"/>
      <c r="C27" s="6"/>
      <c r="D27" s="6"/>
      <c r="M27" s="105"/>
      <c r="N27" s="50"/>
    </row>
  </sheetData>
  <mergeCells count="4">
    <mergeCell ref="L14:N14"/>
    <mergeCell ref="L17:N17"/>
    <mergeCell ref="B18:C18"/>
    <mergeCell ref="L20:N20"/>
  </mergeCells>
  <pageMargins left="0.7" right="0.7" top="0.75" bottom="0.75" header="0.3" footer="0.3"/>
  <pageSetup paperSize="9" scale="6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N27"/>
  <sheetViews>
    <sheetView zoomScale="80" zoomScaleNormal="80" workbookViewId="0">
      <selection activeCell="C11" sqref="C11"/>
    </sheetView>
  </sheetViews>
  <sheetFormatPr defaultColWidth="9" defaultRowHeight="18" x14ac:dyDescent="0.25"/>
  <cols>
    <col min="1" max="1" width="4" style="6" customWidth="1"/>
    <col min="2" max="2" width="23.85546875" style="19" customWidth="1"/>
    <col min="3" max="3" width="19" style="19" customWidth="1"/>
    <col min="4" max="4" width="4.42578125" style="20" customWidth="1"/>
    <col min="5" max="5" width="17.42578125" style="3" bestFit="1" customWidth="1"/>
    <col min="6" max="6" width="10.85546875" style="21" customWidth="1"/>
    <col min="7" max="7" width="9" style="22"/>
    <col min="8" max="8" width="9" style="23"/>
    <col min="9" max="9" width="9" style="24"/>
    <col min="10" max="10" width="11.42578125" style="25" customWidth="1"/>
    <col min="11" max="11" width="4.28515625" style="6" customWidth="1"/>
    <col min="12" max="12" width="14.85546875" style="6" customWidth="1"/>
    <col min="13" max="13" width="24.85546875" style="94" customWidth="1"/>
    <col min="14" max="14" width="12.140625" style="26" customWidth="1"/>
    <col min="15" max="15" width="5.85546875" style="6" customWidth="1"/>
    <col min="16" max="16" width="14" style="6" bestFit="1" customWidth="1"/>
    <col min="17" max="17" width="21" style="6" customWidth="1"/>
    <col min="18" max="16384" width="9" style="6"/>
  </cols>
  <sheetData>
    <row r="1" spans="2:14" ht="26.25" customHeight="1" x14ac:dyDescent="0.25"/>
    <row r="2" spans="2:14" ht="27.75" customHeight="1" thickBot="1" x14ac:dyDescent="0.3">
      <c r="B2" s="2" t="s">
        <v>0</v>
      </c>
    </row>
    <row r="3" spans="2:14" ht="48" customHeight="1" thickBot="1" x14ac:dyDescent="0.3">
      <c r="B3" s="1" t="s">
        <v>1</v>
      </c>
      <c r="C3" s="111">
        <f>C4+C5+C6+C8</f>
        <v>19866000</v>
      </c>
      <c r="D3" s="27"/>
      <c r="E3" s="84" t="s">
        <v>17</v>
      </c>
      <c r="F3" s="85" t="s">
        <v>12</v>
      </c>
      <c r="G3" s="86" t="s">
        <v>10</v>
      </c>
      <c r="H3" s="87" t="s">
        <v>11</v>
      </c>
      <c r="I3" s="88" t="s">
        <v>57</v>
      </c>
      <c r="J3" s="89" t="s">
        <v>13</v>
      </c>
      <c r="L3" s="4" t="s">
        <v>16</v>
      </c>
      <c r="M3" s="95" t="s">
        <v>25</v>
      </c>
      <c r="N3" s="5" t="s">
        <v>6</v>
      </c>
    </row>
    <row r="4" spans="2:14" ht="31.5" customHeight="1" thickBot="1" x14ac:dyDescent="0.3">
      <c r="B4" s="82" t="s">
        <v>23</v>
      </c>
      <c r="C4" s="100">
        <v>19435000</v>
      </c>
      <c r="E4" s="67" t="s">
        <v>27</v>
      </c>
      <c r="F4" s="68"/>
      <c r="G4" s="69"/>
      <c r="H4" s="70"/>
      <c r="I4" s="71"/>
      <c r="J4" s="72"/>
      <c r="L4" s="7" t="s">
        <v>15</v>
      </c>
      <c r="M4" s="96"/>
      <c r="N4" s="28"/>
    </row>
    <row r="5" spans="2:14" ht="31.5" customHeight="1" x14ac:dyDescent="0.25">
      <c r="B5" s="83" t="s">
        <v>24</v>
      </c>
      <c r="C5" s="112">
        <v>431000</v>
      </c>
      <c r="E5" s="61" t="s">
        <v>28</v>
      </c>
      <c r="F5" s="62">
        <v>371</v>
      </c>
      <c r="G5" s="63">
        <v>351</v>
      </c>
      <c r="H5" s="64">
        <v>20</v>
      </c>
      <c r="I5" s="65"/>
      <c r="J5" s="66"/>
      <c r="L5" s="8" t="s">
        <v>46</v>
      </c>
      <c r="M5" s="97"/>
      <c r="N5" s="35"/>
    </row>
    <row r="6" spans="2:14" ht="31.5" customHeight="1" thickBot="1" x14ac:dyDescent="0.3">
      <c r="B6" s="51" t="s">
        <v>20</v>
      </c>
      <c r="C6" s="113"/>
      <c r="E6" s="17" t="s">
        <v>14</v>
      </c>
      <c r="F6" s="30">
        <v>137</v>
      </c>
      <c r="G6" s="31">
        <v>134</v>
      </c>
      <c r="H6" s="32">
        <v>3</v>
      </c>
      <c r="I6" s="33"/>
      <c r="J6" s="34"/>
      <c r="L6" s="9" t="s">
        <v>47</v>
      </c>
      <c r="M6" s="97"/>
      <c r="N6" s="35"/>
    </row>
    <row r="7" spans="2:14" ht="31.5" customHeight="1" thickBot="1" x14ac:dyDescent="0.3">
      <c r="B7" s="90" t="s">
        <v>22</v>
      </c>
      <c r="C7" s="114">
        <f>'06'!C7+'07'!C6</f>
        <v>100000</v>
      </c>
      <c r="E7" s="17" t="s">
        <v>29</v>
      </c>
      <c r="F7" s="30"/>
      <c r="G7" s="31"/>
      <c r="H7" s="32"/>
      <c r="I7" s="33"/>
      <c r="J7" s="34"/>
      <c r="L7" s="10" t="s">
        <v>48</v>
      </c>
      <c r="M7" s="97">
        <v>396000</v>
      </c>
      <c r="N7" s="35"/>
    </row>
    <row r="8" spans="2:14" ht="35.25" customHeight="1" thickBot="1" x14ac:dyDescent="0.3">
      <c r="B8" s="52" t="s">
        <v>21</v>
      </c>
      <c r="C8" s="115"/>
      <c r="E8" s="55" t="s">
        <v>30</v>
      </c>
      <c r="F8" s="56">
        <v>28</v>
      </c>
      <c r="G8" s="57">
        <v>28</v>
      </c>
      <c r="H8" s="58">
        <v>0</v>
      </c>
      <c r="I8" s="59"/>
      <c r="J8" s="60"/>
      <c r="L8" s="9" t="s">
        <v>50</v>
      </c>
      <c r="M8" s="97">
        <v>5014000</v>
      </c>
      <c r="N8" s="35"/>
    </row>
    <row r="9" spans="2:14" ht="31.5" customHeight="1" thickBot="1" x14ac:dyDescent="0.3">
      <c r="B9" s="90" t="s">
        <v>2</v>
      </c>
      <c r="C9" s="114">
        <f>'06'!C9+'07'!C8</f>
        <v>0</v>
      </c>
      <c r="E9" s="67" t="s">
        <v>31</v>
      </c>
      <c r="F9" s="68">
        <v>53</v>
      </c>
      <c r="G9" s="69">
        <v>16</v>
      </c>
      <c r="H9" s="70">
        <v>0</v>
      </c>
      <c r="I9" s="71">
        <v>36</v>
      </c>
      <c r="J9" s="72"/>
      <c r="L9" s="11" t="s">
        <v>49</v>
      </c>
      <c r="M9" s="98">
        <v>3390000</v>
      </c>
      <c r="N9" s="36"/>
    </row>
    <row r="10" spans="2:14" ht="31.5" customHeight="1" thickBot="1" x14ac:dyDescent="0.3">
      <c r="B10" s="77" t="s">
        <v>3</v>
      </c>
      <c r="C10" s="115">
        <v>540000000</v>
      </c>
      <c r="D10" s="37"/>
      <c r="E10" s="67" t="s">
        <v>32</v>
      </c>
      <c r="F10" s="68"/>
      <c r="G10" s="69"/>
      <c r="H10" s="70"/>
      <c r="I10" s="71"/>
      <c r="J10" s="72"/>
      <c r="L10" s="11" t="s">
        <v>51</v>
      </c>
      <c r="M10" s="98">
        <v>3908000</v>
      </c>
      <c r="N10" s="36"/>
    </row>
    <row r="11" spans="2:14" ht="31.5" customHeight="1" thickBot="1" x14ac:dyDescent="0.3">
      <c r="B11" s="91" t="s">
        <v>4</v>
      </c>
      <c r="C11" s="116">
        <f>C3+'06'!C11</f>
        <v>93232500</v>
      </c>
      <c r="D11" s="38"/>
      <c r="E11" s="61" t="s">
        <v>33</v>
      </c>
      <c r="F11" s="62">
        <v>10</v>
      </c>
      <c r="G11" s="63">
        <v>8</v>
      </c>
      <c r="H11" s="64">
        <v>2</v>
      </c>
      <c r="I11" s="65">
        <v>0</v>
      </c>
      <c r="J11" s="66"/>
      <c r="L11" s="11" t="s">
        <v>52</v>
      </c>
      <c r="M11" s="98">
        <v>4552000</v>
      </c>
      <c r="N11" s="36"/>
    </row>
    <row r="12" spans="2:14" ht="31.5" customHeight="1" thickBot="1" x14ac:dyDescent="0.3">
      <c r="B12" s="92" t="s">
        <v>5</v>
      </c>
      <c r="C12" s="78">
        <f>C11/C10</f>
        <v>0.17265277777777777</v>
      </c>
      <c r="E12" s="17" t="s">
        <v>34</v>
      </c>
      <c r="F12" s="30">
        <v>40</v>
      </c>
      <c r="G12" s="31">
        <v>31</v>
      </c>
      <c r="H12" s="32">
        <v>1</v>
      </c>
      <c r="I12" s="33">
        <v>8</v>
      </c>
      <c r="J12" s="34"/>
      <c r="L12" s="11" t="s">
        <v>53</v>
      </c>
      <c r="M12" s="98">
        <v>2606000</v>
      </c>
      <c r="N12" s="36"/>
    </row>
    <row r="13" spans="2:14" ht="31.5" customHeight="1" x14ac:dyDescent="0.25">
      <c r="B13" s="13" t="s">
        <v>6</v>
      </c>
      <c r="C13" s="28">
        <v>261</v>
      </c>
      <c r="E13" s="17" t="s">
        <v>35</v>
      </c>
      <c r="F13" s="30">
        <v>161</v>
      </c>
      <c r="G13" s="31">
        <v>57</v>
      </c>
      <c r="H13" s="32">
        <v>0</v>
      </c>
      <c r="I13" s="33">
        <v>68</v>
      </c>
      <c r="J13" s="34"/>
      <c r="L13" s="12" t="s">
        <v>54</v>
      </c>
      <c r="M13" s="99"/>
      <c r="N13" s="39"/>
    </row>
    <row r="14" spans="2:14" ht="31.5" customHeight="1" x14ac:dyDescent="0.25">
      <c r="B14" s="29" t="s">
        <v>7</v>
      </c>
      <c r="C14" s="81">
        <v>76115</v>
      </c>
      <c r="E14" s="17" t="s">
        <v>36</v>
      </c>
      <c r="F14" s="30">
        <v>6</v>
      </c>
      <c r="G14" s="31">
        <v>1</v>
      </c>
      <c r="H14" s="32">
        <v>0</v>
      </c>
      <c r="I14" s="33">
        <v>5</v>
      </c>
      <c r="J14" s="34"/>
      <c r="L14" s="143" t="s">
        <v>26</v>
      </c>
      <c r="M14" s="144"/>
      <c r="N14" s="145"/>
    </row>
    <row r="15" spans="2:14" ht="31.5" customHeight="1" thickBot="1" x14ac:dyDescent="0.3">
      <c r="B15" s="29" t="s">
        <v>8</v>
      </c>
      <c r="C15" s="40">
        <v>1.4E-2</v>
      </c>
      <c r="E15" s="55" t="s">
        <v>37</v>
      </c>
      <c r="F15" s="56"/>
      <c r="G15" s="57"/>
      <c r="H15" s="58"/>
      <c r="I15" s="59"/>
      <c r="J15" s="60"/>
      <c r="L15" s="13" t="s">
        <v>18</v>
      </c>
      <c r="M15" s="100">
        <v>7</v>
      </c>
      <c r="N15" s="28"/>
    </row>
    <row r="16" spans="2:14" ht="31.5" customHeight="1" thickBot="1" x14ac:dyDescent="0.3">
      <c r="B16" s="14" t="s">
        <v>9</v>
      </c>
      <c r="C16" s="41">
        <v>0</v>
      </c>
      <c r="E16" s="67" t="s">
        <v>38</v>
      </c>
      <c r="F16" s="73">
        <v>8</v>
      </c>
      <c r="G16" s="74">
        <v>0</v>
      </c>
      <c r="H16" s="73">
        <v>8</v>
      </c>
      <c r="I16" s="73"/>
      <c r="J16" s="75"/>
      <c r="L16" s="14" t="s">
        <v>19</v>
      </c>
      <c r="M16" s="101">
        <v>3</v>
      </c>
      <c r="N16" s="39"/>
    </row>
    <row r="17" spans="2:14" ht="31.5" customHeight="1" thickBot="1" x14ac:dyDescent="0.3">
      <c r="B17" s="6"/>
      <c r="C17" s="6"/>
      <c r="D17" s="6"/>
      <c r="E17" s="67" t="s">
        <v>39</v>
      </c>
      <c r="F17" s="68"/>
      <c r="G17" s="69">
        <v>52</v>
      </c>
      <c r="H17" s="70">
        <v>0</v>
      </c>
      <c r="I17" s="71"/>
      <c r="J17" s="72"/>
      <c r="L17" s="143" t="s">
        <v>55</v>
      </c>
      <c r="M17" s="144"/>
      <c r="N17" s="145"/>
    </row>
    <row r="18" spans="2:14" ht="33.75" customHeight="1" x14ac:dyDescent="0.25">
      <c r="B18" s="146" t="s">
        <v>58</v>
      </c>
      <c r="C18" s="146"/>
      <c r="D18" s="6"/>
      <c r="E18" s="76" t="s">
        <v>40</v>
      </c>
      <c r="F18" s="62"/>
      <c r="G18" s="63">
        <v>46</v>
      </c>
      <c r="H18" s="64">
        <v>0</v>
      </c>
      <c r="I18" s="65"/>
      <c r="J18" s="66"/>
      <c r="L18" s="15" t="s">
        <v>18</v>
      </c>
      <c r="M18" s="102">
        <v>4</v>
      </c>
      <c r="N18" s="42"/>
    </row>
    <row r="19" spans="2:14" ht="31.5" customHeight="1" thickBot="1" x14ac:dyDescent="0.3">
      <c r="B19" s="54" t="s">
        <v>59</v>
      </c>
      <c r="C19" s="54">
        <v>16</v>
      </c>
      <c r="D19" s="6"/>
      <c r="E19" s="55" t="s">
        <v>41</v>
      </c>
      <c r="F19" s="56"/>
      <c r="G19" s="57">
        <v>6</v>
      </c>
      <c r="H19" s="58">
        <v>0</v>
      </c>
      <c r="I19" s="59"/>
      <c r="J19" s="60"/>
      <c r="L19" s="14" t="s">
        <v>19</v>
      </c>
      <c r="M19" s="101">
        <v>15</v>
      </c>
      <c r="N19" s="39"/>
    </row>
    <row r="20" spans="2:14" ht="31.5" customHeight="1" thickBot="1" x14ac:dyDescent="0.3">
      <c r="B20" s="53" t="s">
        <v>60</v>
      </c>
      <c r="C20" s="53"/>
      <c r="D20" s="6"/>
      <c r="E20" s="67" t="s">
        <v>42</v>
      </c>
      <c r="F20" s="68"/>
      <c r="G20" s="69">
        <v>2</v>
      </c>
      <c r="H20" s="70">
        <v>0</v>
      </c>
      <c r="I20" s="71"/>
      <c r="J20" s="72"/>
      <c r="L20" s="147" t="s">
        <v>56</v>
      </c>
      <c r="M20" s="147"/>
      <c r="N20" s="147"/>
    </row>
    <row r="21" spans="2:14" ht="31.5" customHeight="1" x14ac:dyDescent="0.25">
      <c r="B21" s="53" t="s">
        <v>61</v>
      </c>
      <c r="C21" s="53"/>
      <c r="D21" s="6"/>
      <c r="E21" s="61" t="s">
        <v>43</v>
      </c>
      <c r="F21" s="62"/>
      <c r="G21" s="63"/>
      <c r="H21" s="64"/>
      <c r="I21" s="65"/>
      <c r="J21" s="66"/>
      <c r="L21" s="79" t="s">
        <v>64</v>
      </c>
      <c r="M21" s="103">
        <v>6</v>
      </c>
      <c r="N21" s="43"/>
    </row>
    <row r="22" spans="2:14" ht="31.5" customHeight="1" x14ac:dyDescent="0.25">
      <c r="B22" s="53" t="s">
        <v>62</v>
      </c>
      <c r="C22" s="53"/>
      <c r="D22" s="6"/>
      <c r="E22" s="17" t="s">
        <v>44</v>
      </c>
      <c r="F22" s="30"/>
      <c r="G22" s="31">
        <v>2</v>
      </c>
      <c r="H22" s="32">
        <v>0</v>
      </c>
      <c r="I22" s="33"/>
      <c r="J22" s="34"/>
      <c r="L22" s="80" t="s">
        <v>65</v>
      </c>
      <c r="M22" s="104">
        <v>4</v>
      </c>
      <c r="N22" s="44"/>
    </row>
    <row r="23" spans="2:14" ht="31.5" customHeight="1" x14ac:dyDescent="0.25">
      <c r="B23" s="16" t="s">
        <v>63</v>
      </c>
      <c r="C23" s="16"/>
      <c r="D23" s="6"/>
      <c r="E23" s="18" t="s">
        <v>45</v>
      </c>
      <c r="F23" s="45"/>
      <c r="G23" s="46"/>
      <c r="H23" s="47"/>
      <c r="I23" s="48"/>
      <c r="J23" s="49"/>
      <c r="M23" s="105"/>
      <c r="N23" s="50"/>
    </row>
    <row r="24" spans="2:14" x14ac:dyDescent="0.25">
      <c r="B24" s="6"/>
      <c r="C24" s="6"/>
      <c r="D24" s="6"/>
      <c r="M24" s="105"/>
      <c r="N24" s="50"/>
    </row>
    <row r="25" spans="2:14" x14ac:dyDescent="0.25">
      <c r="B25" s="6"/>
      <c r="C25" s="6"/>
      <c r="D25" s="6"/>
      <c r="M25" s="105"/>
      <c r="N25" s="50"/>
    </row>
    <row r="26" spans="2:14" x14ac:dyDescent="0.25">
      <c r="B26" s="6"/>
      <c r="C26" s="6"/>
      <c r="D26" s="6"/>
      <c r="M26" s="105"/>
      <c r="N26" s="50"/>
    </row>
    <row r="27" spans="2:14" x14ac:dyDescent="0.25">
      <c r="B27" s="6"/>
      <c r="C27" s="6"/>
      <c r="D27" s="6"/>
      <c r="M27" s="105"/>
      <c r="N27" s="50"/>
    </row>
  </sheetData>
  <mergeCells count="4">
    <mergeCell ref="L14:N14"/>
    <mergeCell ref="L17:N17"/>
    <mergeCell ref="B18:C18"/>
    <mergeCell ref="L20:N20"/>
  </mergeCells>
  <pageMargins left="0.7" right="0.7" top="0.75" bottom="0.75" header="0.3" footer="0.3"/>
  <pageSetup paperSize="9" scale="6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N27"/>
  <sheetViews>
    <sheetView zoomScale="80" zoomScaleNormal="80" workbookViewId="0">
      <selection activeCell="C11" sqref="C11"/>
    </sheetView>
  </sheetViews>
  <sheetFormatPr defaultColWidth="9" defaultRowHeight="18" x14ac:dyDescent="0.25"/>
  <cols>
    <col min="1" max="1" width="4" style="6" customWidth="1"/>
    <col min="2" max="2" width="23.85546875" style="19" customWidth="1"/>
    <col min="3" max="3" width="19" style="19" customWidth="1"/>
    <col min="4" max="4" width="4.42578125" style="20" customWidth="1"/>
    <col min="5" max="5" width="17.42578125" style="3" bestFit="1" customWidth="1"/>
    <col min="6" max="6" width="10.85546875" style="21" customWidth="1"/>
    <col min="7" max="7" width="9" style="22"/>
    <col min="8" max="8" width="9" style="23"/>
    <col min="9" max="9" width="9" style="24"/>
    <col min="10" max="10" width="11.42578125" style="25" customWidth="1"/>
    <col min="11" max="11" width="4.28515625" style="6" customWidth="1"/>
    <col min="12" max="12" width="14.85546875" style="6" customWidth="1"/>
    <col min="13" max="13" width="24.85546875" style="94" customWidth="1"/>
    <col min="14" max="14" width="12.140625" style="26" customWidth="1"/>
    <col min="15" max="15" width="5.85546875" style="6" customWidth="1"/>
    <col min="16" max="16" width="14" style="6" bestFit="1" customWidth="1"/>
    <col min="17" max="17" width="21" style="6" customWidth="1"/>
    <col min="18" max="16384" width="9" style="6"/>
  </cols>
  <sheetData>
    <row r="1" spans="2:14" ht="26.25" customHeight="1" x14ac:dyDescent="0.25"/>
    <row r="2" spans="2:14" ht="27.75" customHeight="1" thickBot="1" x14ac:dyDescent="0.3">
      <c r="B2" s="2" t="s">
        <v>74</v>
      </c>
    </row>
    <row r="3" spans="2:14" ht="48" customHeight="1" thickBot="1" x14ac:dyDescent="0.3">
      <c r="B3" s="1" t="s">
        <v>1</v>
      </c>
      <c r="C3" s="111">
        <f>C4+C5+C6+C8</f>
        <v>24619000</v>
      </c>
      <c r="D3" s="27"/>
      <c r="E3" s="84" t="s">
        <v>17</v>
      </c>
      <c r="F3" s="85" t="s">
        <v>12</v>
      </c>
      <c r="G3" s="86" t="s">
        <v>10</v>
      </c>
      <c r="H3" s="87" t="s">
        <v>11</v>
      </c>
      <c r="I3" s="88" t="s">
        <v>57</v>
      </c>
      <c r="J3" s="89" t="s">
        <v>13</v>
      </c>
      <c r="L3" s="4" t="s">
        <v>16</v>
      </c>
      <c r="M3" s="95" t="s">
        <v>25</v>
      </c>
      <c r="N3" s="5" t="s">
        <v>6</v>
      </c>
    </row>
    <row r="4" spans="2:14" ht="31.5" customHeight="1" thickBot="1" x14ac:dyDescent="0.3">
      <c r="B4" s="82" t="s">
        <v>23</v>
      </c>
      <c r="C4" s="100">
        <v>24237000</v>
      </c>
      <c r="E4" s="67" t="s">
        <v>27</v>
      </c>
      <c r="F4" s="68"/>
      <c r="G4" s="69"/>
      <c r="H4" s="70"/>
      <c r="I4" s="71"/>
      <c r="J4" s="72"/>
      <c r="L4" s="7" t="s">
        <v>15</v>
      </c>
      <c r="M4" s="96"/>
      <c r="N4" s="28"/>
    </row>
    <row r="5" spans="2:14" ht="31.5" customHeight="1" x14ac:dyDescent="0.25">
      <c r="B5" s="83" t="s">
        <v>24</v>
      </c>
      <c r="C5" s="112">
        <v>382000</v>
      </c>
      <c r="E5" s="61" t="s">
        <v>28</v>
      </c>
      <c r="F5" s="62">
        <v>443</v>
      </c>
      <c r="G5" s="63">
        <v>427</v>
      </c>
      <c r="H5" s="64">
        <v>16</v>
      </c>
      <c r="I5" s="65">
        <v>0</v>
      </c>
      <c r="J5" s="66"/>
      <c r="L5" s="8" t="s">
        <v>46</v>
      </c>
      <c r="M5" s="97"/>
      <c r="N5" s="35"/>
    </row>
    <row r="6" spans="2:14" ht="31.5" customHeight="1" thickBot="1" x14ac:dyDescent="0.3">
      <c r="B6" s="51" t="s">
        <v>20</v>
      </c>
      <c r="C6" s="113"/>
      <c r="E6" s="17" t="s">
        <v>14</v>
      </c>
      <c r="F6" s="30">
        <v>208</v>
      </c>
      <c r="G6" s="31">
        <v>188</v>
      </c>
      <c r="H6" s="32">
        <v>20</v>
      </c>
      <c r="I6" s="33">
        <v>0</v>
      </c>
      <c r="J6" s="34"/>
      <c r="L6" s="9" t="s">
        <v>47</v>
      </c>
      <c r="M6" s="97"/>
      <c r="N6" s="35"/>
    </row>
    <row r="7" spans="2:14" ht="31.5" customHeight="1" thickBot="1" x14ac:dyDescent="0.3">
      <c r="B7" s="90" t="s">
        <v>22</v>
      </c>
      <c r="C7" s="114">
        <f>'07'!C7+'08'!C6</f>
        <v>100000</v>
      </c>
      <c r="E7" s="17" t="s">
        <v>29</v>
      </c>
      <c r="F7" s="30"/>
      <c r="G7" s="31"/>
      <c r="H7" s="32"/>
      <c r="I7" s="33"/>
      <c r="J7" s="34"/>
      <c r="L7" s="10" t="s">
        <v>48</v>
      </c>
      <c r="M7" s="97">
        <v>827000</v>
      </c>
      <c r="N7" s="35"/>
    </row>
    <row r="8" spans="2:14" ht="35.25" customHeight="1" thickBot="1" x14ac:dyDescent="0.3">
      <c r="B8" s="52" t="s">
        <v>21</v>
      </c>
      <c r="C8" s="115"/>
      <c r="E8" s="55" t="s">
        <v>30</v>
      </c>
      <c r="F8" s="56">
        <v>13</v>
      </c>
      <c r="G8" s="57">
        <v>13</v>
      </c>
      <c r="H8" s="58">
        <v>0</v>
      </c>
      <c r="I8" s="59">
        <v>0</v>
      </c>
      <c r="J8" s="60"/>
      <c r="L8" s="9" t="s">
        <v>50</v>
      </c>
      <c r="M8" s="97">
        <v>7820000</v>
      </c>
      <c r="N8" s="35"/>
    </row>
    <row r="9" spans="2:14" ht="31.5" customHeight="1" thickBot="1" x14ac:dyDescent="0.3">
      <c r="B9" s="90" t="s">
        <v>2</v>
      </c>
      <c r="C9" s="114">
        <f>'07'!C9+'08'!C8</f>
        <v>0</v>
      </c>
      <c r="E9" s="67" t="s">
        <v>31</v>
      </c>
      <c r="F9" s="68">
        <v>48</v>
      </c>
      <c r="G9" s="69">
        <v>32</v>
      </c>
      <c r="H9" s="70">
        <v>6</v>
      </c>
      <c r="I9" s="71">
        <v>1</v>
      </c>
      <c r="J9" s="72"/>
      <c r="L9" s="11" t="s">
        <v>49</v>
      </c>
      <c r="M9" s="98">
        <v>3456000</v>
      </c>
      <c r="N9" s="36"/>
    </row>
    <row r="10" spans="2:14" ht="31.5" customHeight="1" thickBot="1" x14ac:dyDescent="0.3">
      <c r="B10" s="77" t="s">
        <v>3</v>
      </c>
      <c r="C10" s="115">
        <v>540000000</v>
      </c>
      <c r="D10" s="37"/>
      <c r="E10" s="67" t="s">
        <v>32</v>
      </c>
      <c r="F10" s="68"/>
      <c r="G10" s="69"/>
      <c r="H10" s="70"/>
      <c r="I10" s="71"/>
      <c r="J10" s="72"/>
      <c r="L10" s="11" t="s">
        <v>51</v>
      </c>
      <c r="M10" s="98">
        <v>4262000</v>
      </c>
      <c r="N10" s="36"/>
    </row>
    <row r="11" spans="2:14" ht="31.5" customHeight="1" thickBot="1" x14ac:dyDescent="0.3">
      <c r="B11" s="91" t="s">
        <v>4</v>
      </c>
      <c r="C11" s="116">
        <f>C3+'07'!C11</f>
        <v>117851500</v>
      </c>
      <c r="D11" s="38"/>
      <c r="E11" s="61" t="s">
        <v>33</v>
      </c>
      <c r="F11" s="62">
        <v>6</v>
      </c>
      <c r="G11" s="63">
        <v>5</v>
      </c>
      <c r="H11" s="64">
        <v>0</v>
      </c>
      <c r="I11" s="65">
        <v>1</v>
      </c>
      <c r="J11" s="66"/>
      <c r="L11" s="11" t="s">
        <v>52</v>
      </c>
      <c r="M11" s="98">
        <v>5476000</v>
      </c>
      <c r="N11" s="36"/>
    </row>
    <row r="12" spans="2:14" ht="31.5" customHeight="1" thickBot="1" x14ac:dyDescent="0.3">
      <c r="B12" s="92" t="s">
        <v>5</v>
      </c>
      <c r="C12" s="78">
        <f>C11/C10</f>
        <v>0.21824351851851853</v>
      </c>
      <c r="E12" s="17" t="s">
        <v>34</v>
      </c>
      <c r="F12" s="30">
        <v>35</v>
      </c>
      <c r="G12" s="31">
        <v>28</v>
      </c>
      <c r="H12" s="32">
        <v>0</v>
      </c>
      <c r="I12" s="33">
        <v>7</v>
      </c>
      <c r="J12" s="34"/>
      <c r="L12" s="11" t="s">
        <v>53</v>
      </c>
      <c r="M12" s="98">
        <v>2778000</v>
      </c>
      <c r="N12" s="36"/>
    </row>
    <row r="13" spans="2:14" ht="31.5" customHeight="1" x14ac:dyDescent="0.25">
      <c r="B13" s="13" t="s">
        <v>6</v>
      </c>
      <c r="C13" s="28">
        <v>362</v>
      </c>
      <c r="E13" s="17" t="s">
        <v>35</v>
      </c>
      <c r="F13" s="30">
        <v>174</v>
      </c>
      <c r="G13" s="31">
        <v>66</v>
      </c>
      <c r="H13" s="32">
        <v>0</v>
      </c>
      <c r="I13" s="33">
        <v>52</v>
      </c>
      <c r="J13" s="34"/>
      <c r="L13" s="12" t="s">
        <v>54</v>
      </c>
      <c r="M13" s="99"/>
      <c r="N13" s="39"/>
    </row>
    <row r="14" spans="2:14" ht="31.5" customHeight="1" x14ac:dyDescent="0.25">
      <c r="B14" s="29" t="s">
        <v>7</v>
      </c>
      <c r="C14" s="81">
        <v>68008</v>
      </c>
      <c r="E14" s="17" t="s">
        <v>36</v>
      </c>
      <c r="F14" s="30">
        <v>5</v>
      </c>
      <c r="G14" s="31">
        <v>3</v>
      </c>
      <c r="H14" s="32">
        <v>0</v>
      </c>
      <c r="I14" s="33">
        <v>2</v>
      </c>
      <c r="J14" s="34"/>
      <c r="L14" s="143" t="s">
        <v>26</v>
      </c>
      <c r="M14" s="144"/>
      <c r="N14" s="145"/>
    </row>
    <row r="15" spans="2:14" ht="31.5" customHeight="1" thickBot="1" x14ac:dyDescent="0.3">
      <c r="B15" s="29" t="s">
        <v>8</v>
      </c>
      <c r="C15" s="40">
        <v>1.4999999999999999E-2</v>
      </c>
      <c r="E15" s="55" t="s">
        <v>37</v>
      </c>
      <c r="F15" s="56"/>
      <c r="G15" s="57"/>
      <c r="H15" s="58"/>
      <c r="I15" s="59"/>
      <c r="J15" s="60"/>
      <c r="L15" s="13" t="s">
        <v>18</v>
      </c>
      <c r="M15" s="100">
        <v>12</v>
      </c>
      <c r="N15" s="28"/>
    </row>
    <row r="16" spans="2:14" ht="31.5" customHeight="1" thickBot="1" x14ac:dyDescent="0.3">
      <c r="B16" s="14" t="s">
        <v>9</v>
      </c>
      <c r="C16" s="41">
        <v>0</v>
      </c>
      <c r="E16" s="67" t="s">
        <v>38</v>
      </c>
      <c r="F16" s="73"/>
      <c r="G16" s="74"/>
      <c r="H16" s="73"/>
      <c r="I16" s="73"/>
      <c r="J16" s="75"/>
      <c r="L16" s="14" t="s">
        <v>19</v>
      </c>
      <c r="M16" s="101">
        <v>3</v>
      </c>
      <c r="N16" s="39"/>
    </row>
    <row r="17" spans="2:14" ht="31.5" customHeight="1" thickBot="1" x14ac:dyDescent="0.3">
      <c r="B17" s="6"/>
      <c r="C17" s="6"/>
      <c r="D17" s="6"/>
      <c r="E17" s="67" t="s">
        <v>39</v>
      </c>
      <c r="F17" s="68"/>
      <c r="G17" s="69">
        <v>127</v>
      </c>
      <c r="H17" s="70">
        <v>0</v>
      </c>
      <c r="I17" s="71"/>
      <c r="J17" s="72"/>
      <c r="L17" s="143" t="s">
        <v>55</v>
      </c>
      <c r="M17" s="144"/>
      <c r="N17" s="145"/>
    </row>
    <row r="18" spans="2:14" ht="33.75" customHeight="1" x14ac:dyDescent="0.25">
      <c r="B18" s="146" t="s">
        <v>58</v>
      </c>
      <c r="C18" s="146"/>
      <c r="D18" s="6"/>
      <c r="E18" s="76" t="s">
        <v>40</v>
      </c>
      <c r="F18" s="62"/>
      <c r="G18" s="63">
        <v>111</v>
      </c>
      <c r="H18" s="64">
        <v>0</v>
      </c>
      <c r="I18" s="65"/>
      <c r="J18" s="66"/>
      <c r="L18" s="15" t="s">
        <v>18</v>
      </c>
      <c r="M18" s="102">
        <v>17</v>
      </c>
      <c r="N18" s="42"/>
    </row>
    <row r="19" spans="2:14" ht="31.5" customHeight="1" thickBot="1" x14ac:dyDescent="0.3">
      <c r="B19" s="54" t="s">
        <v>59</v>
      </c>
      <c r="C19" s="54">
        <v>16</v>
      </c>
      <c r="D19" s="6"/>
      <c r="E19" s="55" t="s">
        <v>41</v>
      </c>
      <c r="F19" s="56"/>
      <c r="G19" s="57">
        <v>16</v>
      </c>
      <c r="H19" s="58">
        <v>0</v>
      </c>
      <c r="I19" s="59"/>
      <c r="J19" s="60"/>
      <c r="L19" s="14" t="s">
        <v>19</v>
      </c>
      <c r="M19" s="101">
        <v>15</v>
      </c>
      <c r="N19" s="39"/>
    </row>
    <row r="20" spans="2:14" ht="31.5" customHeight="1" thickBot="1" x14ac:dyDescent="0.3">
      <c r="B20" s="53" t="s">
        <v>60</v>
      </c>
      <c r="C20" s="53"/>
      <c r="D20" s="6"/>
      <c r="E20" s="67" t="s">
        <v>42</v>
      </c>
      <c r="F20" s="68"/>
      <c r="G20" s="69">
        <v>7</v>
      </c>
      <c r="H20" s="70">
        <v>0</v>
      </c>
      <c r="I20" s="71"/>
      <c r="J20" s="72"/>
      <c r="L20" s="147" t="s">
        <v>56</v>
      </c>
      <c r="M20" s="147"/>
      <c r="N20" s="147"/>
    </row>
    <row r="21" spans="2:14" ht="31.5" customHeight="1" x14ac:dyDescent="0.25">
      <c r="B21" s="53" t="s">
        <v>61</v>
      </c>
      <c r="C21" s="53"/>
      <c r="D21" s="6"/>
      <c r="E21" s="61" t="s">
        <v>43</v>
      </c>
      <c r="F21" s="62"/>
      <c r="G21" s="63"/>
      <c r="H21" s="64"/>
      <c r="I21" s="65"/>
      <c r="J21" s="66"/>
      <c r="L21" s="79" t="s">
        <v>64</v>
      </c>
      <c r="M21" s="103">
        <v>7</v>
      </c>
      <c r="N21" s="43"/>
    </row>
    <row r="22" spans="2:14" ht="31.5" customHeight="1" x14ac:dyDescent="0.25">
      <c r="B22" s="53" t="s">
        <v>62</v>
      </c>
      <c r="C22" s="53"/>
      <c r="D22" s="6"/>
      <c r="E22" s="17" t="s">
        <v>44</v>
      </c>
      <c r="F22" s="30"/>
      <c r="G22" s="31">
        <v>7</v>
      </c>
      <c r="H22" s="32">
        <v>0</v>
      </c>
      <c r="I22" s="33"/>
      <c r="J22" s="34"/>
      <c r="L22" s="80" t="s">
        <v>65</v>
      </c>
      <c r="M22" s="104">
        <v>8</v>
      </c>
      <c r="N22" s="44"/>
    </row>
    <row r="23" spans="2:14" ht="31.5" customHeight="1" x14ac:dyDescent="0.25">
      <c r="B23" s="16" t="s">
        <v>63</v>
      </c>
      <c r="C23" s="16"/>
      <c r="D23" s="6"/>
      <c r="E23" s="18" t="s">
        <v>45</v>
      </c>
      <c r="F23" s="45"/>
      <c r="G23" s="46"/>
      <c r="H23" s="47"/>
      <c r="I23" s="48"/>
      <c r="J23" s="49"/>
      <c r="M23" s="105"/>
      <c r="N23" s="50"/>
    </row>
    <row r="24" spans="2:14" x14ac:dyDescent="0.25">
      <c r="B24" s="6"/>
      <c r="C24" s="6"/>
      <c r="D24" s="6"/>
      <c r="M24" s="105"/>
      <c r="N24" s="50"/>
    </row>
    <row r="25" spans="2:14" x14ac:dyDescent="0.25">
      <c r="B25" s="6"/>
      <c r="C25" s="6"/>
      <c r="D25" s="6"/>
      <c r="M25" s="105"/>
      <c r="N25" s="50"/>
    </row>
    <row r="26" spans="2:14" x14ac:dyDescent="0.25">
      <c r="B26" s="6"/>
      <c r="C26" s="6"/>
      <c r="D26" s="6"/>
      <c r="M26" s="105"/>
      <c r="N26" s="50"/>
    </row>
    <row r="27" spans="2:14" x14ac:dyDescent="0.25">
      <c r="B27" s="6"/>
      <c r="C27" s="6"/>
      <c r="D27" s="6"/>
      <c r="M27" s="105"/>
      <c r="N27" s="50"/>
    </row>
  </sheetData>
  <mergeCells count="4">
    <mergeCell ref="L14:N14"/>
    <mergeCell ref="L17:N17"/>
    <mergeCell ref="B18:C18"/>
    <mergeCell ref="L20:N20"/>
  </mergeCells>
  <pageMargins left="0.7" right="0.7" top="0.75" bottom="0.75" header="0.3" footer="0.3"/>
  <pageSetup paperSize="9" scale="6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Monthly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PhuongThanh Tran</dc:creator>
  <cp:lastModifiedBy>bienhoa</cp:lastModifiedBy>
  <dcterms:created xsi:type="dcterms:W3CDTF">2017-08-10T05:19:55Z</dcterms:created>
  <dcterms:modified xsi:type="dcterms:W3CDTF">2017-11-01T06:34:38Z</dcterms:modified>
</cp:coreProperties>
</file>