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3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  <sheet name="DT Lũy Kế T112017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C436" i="122" l="1"/>
  <c r="C421" i="122"/>
  <c r="P36" i="118" l="1"/>
  <c r="P29" i="118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P10" i="118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5" i="118"/>
  <c r="K25" i="118" s="1"/>
  <c r="H26" i="118"/>
  <c r="K26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Y41" i="118" l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294" i="122"/>
  <c r="F293" i="122"/>
  <c r="F292" i="122"/>
  <c r="F291" i="122"/>
  <c r="F316" i="122" l="1"/>
  <c r="F301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s="1"/>
  <c r="C210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C946" i="122" l="1"/>
  <c r="F945" i="122"/>
  <c r="F944" i="122"/>
  <c r="F943" i="122"/>
  <c r="F942" i="122"/>
  <c r="F941" i="122"/>
  <c r="F940" i="122"/>
  <c r="F939" i="122"/>
  <c r="F938" i="122"/>
  <c r="F937" i="122"/>
  <c r="F936" i="122"/>
  <c r="F946" i="122" s="1"/>
  <c r="C931" i="122" l="1"/>
  <c r="F930" i="122"/>
  <c r="F929" i="122"/>
  <c r="F928" i="122"/>
  <c r="F927" i="122"/>
  <c r="F926" i="122"/>
  <c r="F925" i="122"/>
  <c r="F924" i="122"/>
  <c r="F923" i="122"/>
  <c r="F922" i="122"/>
  <c r="F921" i="122"/>
  <c r="F931" i="122" l="1"/>
  <c r="C916" i="122" l="1"/>
  <c r="F915" i="122"/>
  <c r="F914" i="122"/>
  <c r="F913" i="122"/>
  <c r="F912" i="122"/>
  <c r="F911" i="122"/>
  <c r="F910" i="122"/>
  <c r="F909" i="122"/>
  <c r="F908" i="122"/>
  <c r="F907" i="122"/>
  <c r="F906" i="122"/>
  <c r="F916" i="122" l="1"/>
  <c r="C901" i="122" l="1"/>
  <c r="F900" i="122"/>
  <c r="F899" i="122"/>
  <c r="F898" i="122"/>
  <c r="F897" i="122"/>
  <c r="F896" i="122"/>
  <c r="F895" i="122"/>
  <c r="F894" i="122"/>
  <c r="F893" i="122"/>
  <c r="F892" i="122"/>
  <c r="F891" i="122"/>
  <c r="F901" i="122" l="1"/>
  <c r="C886" i="122"/>
  <c r="F885" i="122"/>
  <c r="F884" i="122"/>
  <c r="F883" i="122"/>
  <c r="F882" i="122"/>
  <c r="F881" i="122"/>
  <c r="F880" i="122"/>
  <c r="F879" i="122"/>
  <c r="F878" i="122"/>
  <c r="F877" i="122"/>
  <c r="F876" i="122"/>
  <c r="F886" i="122" l="1"/>
  <c r="C871" i="122"/>
  <c r="F870" i="122"/>
  <c r="F869" i="122"/>
  <c r="F868" i="122"/>
  <c r="F867" i="122"/>
  <c r="F866" i="122"/>
  <c r="F865" i="122"/>
  <c r="F864" i="122"/>
  <c r="F863" i="122"/>
  <c r="F862" i="122"/>
  <c r="F861" i="122"/>
  <c r="F871" i="122" l="1"/>
  <c r="C856" i="122" l="1"/>
  <c r="F855" i="122"/>
  <c r="F854" i="122"/>
  <c r="F853" i="122"/>
  <c r="F852" i="122"/>
  <c r="F851" i="122"/>
  <c r="F850" i="122"/>
  <c r="F849" i="122"/>
  <c r="F848" i="122"/>
  <c r="F847" i="122"/>
  <c r="F846" i="122"/>
  <c r="C841" i="122"/>
  <c r="F840" i="122"/>
  <c r="F839" i="122"/>
  <c r="F838" i="122"/>
  <c r="F837" i="122"/>
  <c r="F836" i="122"/>
  <c r="F835" i="122"/>
  <c r="F834" i="122"/>
  <c r="F833" i="122"/>
  <c r="F832" i="122"/>
  <c r="F831" i="122"/>
  <c r="F856" i="122" l="1"/>
  <c r="F841" i="122"/>
  <c r="C826" i="122" l="1"/>
  <c r="F825" i="122"/>
  <c r="F824" i="122"/>
  <c r="F823" i="122"/>
  <c r="F822" i="122"/>
  <c r="F821" i="122"/>
  <c r="F820" i="122"/>
  <c r="F819" i="122"/>
  <c r="F818" i="122"/>
  <c r="F817" i="122"/>
  <c r="F816" i="122"/>
  <c r="F826" i="122" l="1"/>
  <c r="C811" i="122"/>
  <c r="C796" i="122" l="1"/>
  <c r="F810" i="122"/>
  <c r="F809" i="122"/>
  <c r="F808" i="122"/>
  <c r="F807" i="122"/>
  <c r="F806" i="122"/>
  <c r="F805" i="122"/>
  <c r="F804" i="122"/>
  <c r="F803" i="122"/>
  <c r="F802" i="122"/>
  <c r="F801" i="122"/>
  <c r="F811" i="122" l="1"/>
  <c r="F795" i="122"/>
  <c r="F794" i="122"/>
  <c r="F793" i="122"/>
  <c r="F792" i="122"/>
  <c r="F791" i="122"/>
  <c r="F790" i="122"/>
  <c r="F789" i="122"/>
  <c r="F788" i="122"/>
  <c r="F787" i="122"/>
  <c r="F786" i="122"/>
  <c r="F796" i="122" l="1"/>
  <c r="C781" i="122"/>
  <c r="F780" i="122"/>
  <c r="F779" i="122"/>
  <c r="F778" i="122"/>
  <c r="F777" i="122"/>
  <c r="F776" i="122"/>
  <c r="F775" i="122"/>
  <c r="F774" i="122"/>
  <c r="F773" i="122"/>
  <c r="F772" i="122"/>
  <c r="F771" i="122"/>
  <c r="C766" i="122"/>
  <c r="F765" i="122"/>
  <c r="F764" i="122"/>
  <c r="F763" i="122"/>
  <c r="F762" i="122"/>
  <c r="F761" i="122"/>
  <c r="F760" i="122"/>
  <c r="F759" i="122"/>
  <c r="F758" i="122"/>
  <c r="F757" i="122"/>
  <c r="F756" i="122"/>
  <c r="F781" i="122" l="1"/>
  <c r="F766" i="122"/>
  <c r="C751" i="122"/>
  <c r="F750" i="122"/>
  <c r="F749" i="122"/>
  <c r="F748" i="122"/>
  <c r="F747" i="122"/>
  <c r="F746" i="122"/>
  <c r="F745" i="122"/>
  <c r="F744" i="122"/>
  <c r="F743" i="122"/>
  <c r="F742" i="122"/>
  <c r="F741" i="122"/>
  <c r="F751" i="122" l="1"/>
  <c r="C736" i="122" l="1"/>
  <c r="F735" i="122"/>
  <c r="F734" i="122"/>
  <c r="F733" i="122"/>
  <c r="F732" i="122"/>
  <c r="F731" i="122"/>
  <c r="F730" i="122"/>
  <c r="F729" i="122"/>
  <c r="F728" i="122"/>
  <c r="F727" i="122"/>
  <c r="F726" i="122"/>
  <c r="F736" i="122" l="1"/>
  <c r="C721" i="122"/>
  <c r="F720" i="122"/>
  <c r="F719" i="122"/>
  <c r="F718" i="122"/>
  <c r="F717" i="122"/>
  <c r="F716" i="122"/>
  <c r="F715" i="122"/>
  <c r="F714" i="122"/>
  <c r="F713" i="122"/>
  <c r="F712" i="122"/>
  <c r="F711" i="122"/>
  <c r="F721" i="122" l="1"/>
  <c r="C706" i="122" l="1"/>
  <c r="F705" i="122"/>
  <c r="F704" i="122"/>
  <c r="F703" i="122"/>
  <c r="F702" i="122"/>
  <c r="F701" i="122"/>
  <c r="F700" i="122"/>
  <c r="F699" i="122"/>
  <c r="F698" i="122"/>
  <c r="F697" i="122"/>
  <c r="F696" i="122"/>
  <c r="F706" i="122" l="1"/>
  <c r="C691" i="122"/>
  <c r="F690" i="122"/>
  <c r="F689" i="122"/>
  <c r="F688" i="122"/>
  <c r="F687" i="122"/>
  <c r="F686" i="122"/>
  <c r="F685" i="122"/>
  <c r="F684" i="122"/>
  <c r="F683" i="122"/>
  <c r="F682" i="122"/>
  <c r="F681" i="122"/>
  <c r="F691" i="122" l="1"/>
  <c r="C676" i="122"/>
  <c r="F675" i="122"/>
  <c r="F674" i="122"/>
  <c r="F673" i="122"/>
  <c r="F672" i="122"/>
  <c r="F671" i="122"/>
  <c r="F670" i="122"/>
  <c r="F669" i="122"/>
  <c r="F668" i="122"/>
  <c r="F667" i="122"/>
  <c r="F666" i="122"/>
  <c r="F676" i="122" l="1"/>
  <c r="C661" i="122"/>
  <c r="F660" i="122"/>
  <c r="F659" i="122"/>
  <c r="F658" i="122"/>
  <c r="F657" i="122"/>
  <c r="F656" i="122"/>
  <c r="F655" i="122"/>
  <c r="F654" i="122"/>
  <c r="F653" i="122"/>
  <c r="F652" i="122"/>
  <c r="F651" i="122"/>
  <c r="F661" i="122" l="1"/>
  <c r="D10" i="127"/>
  <c r="D13" i="127"/>
  <c r="D7" i="127"/>
  <c r="D4" i="127"/>
  <c r="D2" i="127"/>
  <c r="D16" i="127" l="1"/>
  <c r="C646" i="122"/>
  <c r="F645" i="122"/>
  <c r="F644" i="122"/>
  <c r="F643" i="122"/>
  <c r="F642" i="122"/>
  <c r="F641" i="122"/>
  <c r="F640" i="122"/>
  <c r="F639" i="122"/>
  <c r="F638" i="122"/>
  <c r="F637" i="122"/>
  <c r="F636" i="122"/>
  <c r="F646" i="122" s="1"/>
  <c r="C631" i="122"/>
  <c r="F630" i="122" l="1"/>
  <c r="F629" i="122"/>
  <c r="F628" i="122"/>
  <c r="F627" i="122"/>
  <c r="F626" i="122"/>
  <c r="F625" i="122"/>
  <c r="F624" i="122"/>
  <c r="F623" i="122"/>
  <c r="F622" i="122"/>
  <c r="F621" i="122"/>
  <c r="F631" i="122" l="1"/>
  <c r="F615" i="122"/>
  <c r="F614" i="122"/>
  <c r="F613" i="122"/>
  <c r="F612" i="122"/>
  <c r="F611" i="122"/>
  <c r="F610" i="122"/>
  <c r="F609" i="122"/>
  <c r="F608" i="122"/>
  <c r="F607" i="122"/>
  <c r="F606" i="122"/>
  <c r="F616" i="122" s="1"/>
  <c r="F591" i="122" l="1"/>
  <c r="F592" i="122"/>
  <c r="F593" i="122"/>
  <c r="F594" i="122"/>
  <c r="F595" i="122"/>
  <c r="F596" i="122"/>
  <c r="F597" i="122"/>
  <c r="F598" i="122"/>
  <c r="F599" i="122"/>
  <c r="F600" i="122"/>
  <c r="F601" i="122"/>
  <c r="F585" i="122" l="1"/>
  <c r="F584" i="122"/>
  <c r="F583" i="122"/>
  <c r="F582" i="122"/>
  <c r="F581" i="122"/>
  <c r="F580" i="122"/>
  <c r="F579" i="122"/>
  <c r="F578" i="122"/>
  <c r="F577" i="122"/>
  <c r="F576" i="122"/>
  <c r="F586" i="122" l="1"/>
  <c r="F570" i="122"/>
  <c r="F569" i="122"/>
  <c r="F568" i="122"/>
  <c r="F567" i="122"/>
  <c r="F566" i="122"/>
  <c r="F565" i="122"/>
  <c r="F564" i="122"/>
  <c r="F563" i="122"/>
  <c r="F562" i="122"/>
  <c r="F561" i="122"/>
  <c r="F555" i="122"/>
  <c r="F554" i="122"/>
  <c r="F553" i="122"/>
  <c r="F552" i="122"/>
  <c r="F551" i="122"/>
  <c r="F550" i="122"/>
  <c r="F549" i="122"/>
  <c r="F548" i="122"/>
  <c r="F547" i="122"/>
  <c r="F546" i="122"/>
  <c r="F540" i="122"/>
  <c r="F539" i="122"/>
  <c r="F538" i="122"/>
  <c r="F537" i="122"/>
  <c r="F536" i="122"/>
  <c r="F535" i="122"/>
  <c r="F534" i="122"/>
  <c r="F533" i="122"/>
  <c r="F532" i="122"/>
  <c r="F531" i="122"/>
  <c r="F571" i="122" l="1"/>
  <c r="F556" i="122"/>
  <c r="F541" i="122"/>
  <c r="F525" i="122"/>
  <c r="F524" i="122"/>
  <c r="F523" i="122"/>
  <c r="F522" i="122"/>
  <c r="F521" i="122"/>
  <c r="F520" i="122"/>
  <c r="F519" i="122"/>
  <c r="F518" i="122"/>
  <c r="F517" i="122"/>
  <c r="F516" i="122"/>
  <c r="F526" i="122" l="1"/>
  <c r="F510" i="122" l="1"/>
  <c r="F509" i="122"/>
  <c r="F508" i="122"/>
  <c r="F507" i="122"/>
  <c r="F506" i="122"/>
  <c r="F505" i="122"/>
  <c r="F504" i="122"/>
  <c r="F503" i="122"/>
  <c r="F502" i="122"/>
  <c r="F501" i="122"/>
  <c r="F511" i="122" l="1"/>
  <c r="F495" i="122"/>
  <c r="F494" i="122"/>
  <c r="F493" i="122"/>
  <c r="F492" i="122"/>
  <c r="F491" i="122"/>
  <c r="F490" i="122"/>
  <c r="F489" i="122"/>
  <c r="F488" i="122"/>
  <c r="F487" i="122"/>
  <c r="F486" i="122"/>
  <c r="F496" i="122" l="1"/>
  <c r="F480" i="122"/>
  <c r="F479" i="122"/>
  <c r="F478" i="122"/>
  <c r="F477" i="122"/>
  <c r="F476" i="122"/>
  <c r="F475" i="122"/>
  <c r="F474" i="122"/>
  <c r="F473" i="122"/>
  <c r="F472" i="122"/>
  <c r="F471" i="122"/>
  <c r="F465" i="122"/>
  <c r="F464" i="122"/>
  <c r="F463" i="122"/>
  <c r="F462" i="122"/>
  <c r="F461" i="122"/>
  <c r="F460" i="122"/>
  <c r="F459" i="122"/>
  <c r="F458" i="122"/>
  <c r="F457" i="122"/>
  <c r="F456" i="122"/>
  <c r="F466" i="122" s="1"/>
  <c r="F481" i="122" l="1"/>
  <c r="C34" i="126"/>
  <c r="F450" i="122" l="1"/>
  <c r="F449" i="122"/>
  <c r="F448" i="122"/>
  <c r="F447" i="122"/>
  <c r="F446" i="122"/>
  <c r="F445" i="122"/>
  <c r="F444" i="122"/>
  <c r="F443" i="122"/>
  <c r="F442" i="122"/>
  <c r="F441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H9" i="120" l="1"/>
  <c r="H10" i="120" s="1"/>
  <c r="H11" i="120" s="1"/>
  <c r="H12" i="120" s="1"/>
  <c r="H13" i="120" s="1"/>
  <c r="H14" i="120" s="1"/>
  <c r="H15" i="120" l="1"/>
  <c r="H16" i="120" s="1"/>
  <c r="H17" i="120" s="1"/>
  <c r="H18" i="120" s="1"/>
  <c r="H19" i="120" s="1"/>
  <c r="H20" i="120" s="1"/>
  <c r="H21" i="120" s="1"/>
  <c r="H22" i="120" s="1"/>
  <c r="H23" i="120" s="1"/>
  <c r="H24" i="120" s="1"/>
  <c r="H25" i="120" s="1"/>
  <c r="H108" i="120"/>
  <c r="H26" i="120" l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6" i="118"/>
  <c r="U23" i="118"/>
  <c r="U37" i="118"/>
  <c r="U24" i="118"/>
  <c r="U35" i="118"/>
  <c r="U31" i="118"/>
  <c r="U22" i="118"/>
  <c r="U18" i="118"/>
  <c r="U25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<sst xmlns="http://schemas.openxmlformats.org/spreadsheetml/2006/main" count="1118" uniqueCount="240">
  <si>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</si>
  <si>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</si>
  <si>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</si>
  <si>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</si>
  <si>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</si>
  <si>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</si>
  <si>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</si>
  <si>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</si>
  <si>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</si>
  <si>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</si>
  <si>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</si>
  <si>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</si>
  <si>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</si>
  <si>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</si>
  <si>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</si>
  <si>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</si>
  <si>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</si>
  <si>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</si>
  <si>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</si>
  <si>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</si>
  <si>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</si>
  <si>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</si>
  <si>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</si>
  <si>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</si>
  <si>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</si>
  <si>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</si>
  <si>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</si>
  <si>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</si>
  <si>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</si>
  <si>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</si>
  <si>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</si>
  <si>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</si>
  <si>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</si>
  <si>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</si>
  <si>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</si>
  <si>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</si>
  <si>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</si>
  <si>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</si>
  <si>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</si>
  <si>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</si>
  <si>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</si>
  <si>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</si>
  <si>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</si>
  <si>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</si>
  <si>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</si>
  <si>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</si>
  <si>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</si>
  <si>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</si>
  <si>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</si>
  <si>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</si>
  <si>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</si>
  <si>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</si>
  <si>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</si>
  <si>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</si>
  <si>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</si>
  <si>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</si>
  <si>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</si>
  <si>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</si>
  <si>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</si>
  <si>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</si>
  <si>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</si>
  <si>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</si>
  <si>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</si>
  <si>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</si>
  <si>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</si>
  <si>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</si>
  <si>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</si>
  <si>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</si>
  <si>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</si>
  <si>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</si>
  <si>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</si>
  <si>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</si>
  <si>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</si>
  <si>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</si>
  <si>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</si>
  <si>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</si>
  <si>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</si>
  <si>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</si>
  <si>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</si>
  <si>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</si>
  <si>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</si>
  <si>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</si>
  <si>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</si>
  <si>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</si>
  <si>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DOANH THU NGOÀI BREADTALK_VINCOM BIÊN HÒA T07/2017</t>
  </si>
  <si>
    <t xml:space="preserve"> </t>
  </si>
  <si>
    <t>BÁO CÁO NỘP TIỀN CA NGÀY 30/07/2017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</si>
  <si>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</si>
  <si>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</si>
  <si>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</si>
  <si>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</si>
  <si>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</si>
  <si>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</si>
  <si>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</si>
  <si>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</si>
  <si>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</si>
  <si>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BÁO CÁO NỘP TIỀN CA NGÀY 31/07/2017</t>
  </si>
  <si>
    <t>BÁO CÁO NỘP TIỀN CA NGÀY 01/08/2017</t>
  </si>
  <si>
    <t>9.427.000</t>
  </si>
  <si>
    <t>13.962.000</t>
  </si>
  <si>
    <t>BÁO CÁO NỘP TIỀN CA NGÀY 02/08/2017</t>
  </si>
  <si>
    <t>BÁO CÁO NỘP TIỀN CA NGÀY 03/08/2017</t>
  </si>
  <si>
    <t xml:space="preserve">               </t>
  </si>
  <si>
    <t>BÁO CÁO NỘP TIỀN CA NGÀY 04/08/2017</t>
  </si>
  <si>
    <t>BÁO CÁO NỘP TIỀN CA NGÀY 05/08/2017</t>
  </si>
  <si>
    <t>BÁO CÁO NỘP TIỀN CA NGÀY 06/08/2017</t>
  </si>
  <si>
    <t>BÁO CÁO NỘP TIỀN CA NGÀY 07/08/2017</t>
  </si>
  <si>
    <t>BÁO CÁO NỘP TIỀN CA NGÀY 08/08/2017</t>
  </si>
  <si>
    <t>BÁO CÁO NỘP TIỀN CA NGÀY 09/08/2017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</si>
  <si>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</si>
  <si>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</si>
  <si>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</si>
  <si>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</si>
  <si>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</si>
  <si>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</si>
  <si>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</si>
  <si>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</si>
  <si>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</si>
  <si>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</si>
  <si>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</si>
  <si>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</si>
  <si>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</si>
  <si>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</si>
  <si>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BÁO CÁO NỘP TIỀN CA NGÀY 10/08/2017</t>
  </si>
  <si>
    <t>BÁO CÁO NỘP TIỀN CA NGÀY 11/08/2017</t>
  </si>
  <si>
    <t>7h-10h</t>
  </si>
  <si>
    <t>10h-13h</t>
  </si>
  <si>
    <t>13h-16h</t>
  </si>
  <si>
    <t>16h-19h</t>
  </si>
  <si>
    <t>19h-22h</t>
  </si>
  <si>
    <t>BÁO CÁO NỘP TIỀN CA NGÀY 12/08/2017</t>
  </si>
  <si>
    <t>BÁO CÁO NỘP TIỀN CA NGÀY 13/08/2017</t>
  </si>
  <si>
    <t>BÁO CÁO NỘP TIỀN CA NGÀY 14/08/2017</t>
  </si>
  <si>
    <t>BÁO CÁO NỘP TIỀN CA NGÀY 15/08/2017</t>
  </si>
  <si>
    <t>BÁO CÁO NỘP TIỀN CA NGÀY 16/08/2017</t>
  </si>
  <si>
    <t>BÁO CÁO NỘP TIỀN CA NGÀY 17/08/2017</t>
  </si>
  <si>
    <t>BÁO CÁO NỘP TIỀN CA NGÀY 18/08/2017</t>
  </si>
  <si>
    <t>BÁO CÁO NỘP TIỀN CA NGÀY 19/08/2017</t>
  </si>
  <si>
    <t>BÁO CÁO NỘP TIỀN CA NGÀY 20/08/2017</t>
  </si>
  <si>
    <t>BÁO CÁO NỘP TIỀN CA NGÀY 21/08/2017</t>
  </si>
  <si>
    <t>BÁO CÁO NỘP TIỀN CA NGÀY 22/08/2017</t>
  </si>
  <si>
    <t>BÁO CÁO NỘP TIỀN CA NGÀY 23/08/2017</t>
  </si>
  <si>
    <t>BÁO CÁO NỘP TIỀN CA NGÀY 24/08/2017</t>
  </si>
  <si>
    <t>BÁO CÁO NỘP TIỀN CA NGÀY 25/08/2017</t>
  </si>
  <si>
    <t>BÁO CÁO NỘP TIỀN CA NGÀY 26/08/2017</t>
  </si>
  <si>
    <t>BÁO CÁO NỘP TIỀN CA NGÀY 27/08/2017</t>
  </si>
  <si>
    <t>BÁO CÁO NỘP TIỀN CA NGÀY 28/08/2017</t>
  </si>
  <si>
    <t>BÁO CÁO NỘP TIỀN CA NGÀY 29/08/2017</t>
  </si>
  <si>
    <t>BÁO CÁO NỘP TIỀN CA NGÀY 30/08/2017</t>
  </si>
  <si>
    <t>BÁO CÁO NỘP TIỀN CA NGÀY 31/08/2017</t>
  </si>
  <si>
    <t>PC01</t>
  </si>
  <si>
    <t>O</t>
  </si>
  <si>
    <t>PT01</t>
  </si>
  <si>
    <t>Thu chi phí cửa hàng</t>
  </si>
  <si>
    <t>BÁO CÁO THU CHI THÁNG 10/2017</t>
  </si>
  <si>
    <t>Chi mua rau củ nước rửa bát HĐ Co.op 0019286,85</t>
  </si>
  <si>
    <t>PC02</t>
  </si>
  <si>
    <t>Chi mua rau củ nước rửa bát HĐ Co.op 0020351,52</t>
  </si>
  <si>
    <t>PC03</t>
  </si>
  <si>
    <t>Chi mua bột thông cống HĐ Co.op 0020560</t>
  </si>
  <si>
    <t>17/10/2017</t>
  </si>
  <si>
    <t>PC04</t>
  </si>
  <si>
    <t>PC05</t>
  </si>
  <si>
    <t>Chi ứng tiền điện thoại tháng 9</t>
  </si>
  <si>
    <t>18/10/2017</t>
  </si>
  <si>
    <t>Chi mua rau củ HĐ Co.op 021237,38</t>
  </si>
  <si>
    <t>Tạm ứng tiền mua hàng 3 triệu từ Tuấn</t>
  </si>
  <si>
    <t>18/01/2017</t>
  </si>
  <si>
    <t>Bàn giao tiền Quỹ ( Còn - 1.499.361 trực tiếp lên công ty lấy)</t>
  </si>
  <si>
    <t>DOANH THU T11/2017</t>
  </si>
  <si>
    <t>23/10/2017</t>
  </si>
  <si>
    <t>PC06</t>
  </si>
  <si>
    <t>Chi mua rau củ, nước rửa bát, nước lau sàn, nước xịt kính HĐ Co.op 0022112,13</t>
  </si>
  <si>
    <t>27/10/2017</t>
  </si>
  <si>
    <t>PC07</t>
  </si>
  <si>
    <t xml:space="preserve"> Chi mua rau củ HĐ Co.op 0022688,89</t>
  </si>
  <si>
    <t>11/31/2017</t>
  </si>
  <si>
    <t>BÁO CÁO NỘP TIỀN CA NGÀY 01/11/2017</t>
  </si>
  <si>
    <t>BÁO CÁO NỘP TIỀN CA NGÀY 02/11/2017</t>
  </si>
  <si>
    <t>BÁO CÁO NỘP TIỀN CA NGÀY 03/11/2017</t>
  </si>
  <si>
    <t>PC08</t>
  </si>
  <si>
    <t>Chi mua rau củ, sữa chua HĐ Co.op 0023492,93</t>
  </si>
  <si>
    <t>BÁO CÁO NỘP TIỀN CA NGÀY 04/11/2017</t>
  </si>
  <si>
    <t>dư 2.000</t>
  </si>
  <si>
    <t>BÁO CÁO NỘP TIỀN CA NGÀY 05/11/2017</t>
  </si>
  <si>
    <t>BÁO CÁO NỘP TIỀN CA NGÀY 06/11/2017</t>
  </si>
  <si>
    <t>BÁO CÁO NỘP TIỀN CA NGÀY 07/11/2017</t>
  </si>
  <si>
    <t>PC09</t>
  </si>
  <si>
    <t>Chi mua rau củ HĐ Co.op 0024087,88</t>
  </si>
  <si>
    <t>BÁO CÁO NỘP TIỀN CA NGÀY 08/11/2017</t>
  </si>
  <si>
    <t>hộp</t>
  </si>
  <si>
    <t>BÁO CÁO NỘP TIỀN CA NGÀY 09/11/2017</t>
  </si>
  <si>
    <t>dư 1000</t>
  </si>
  <si>
    <t>BÁO CÁO NỘP TIỀN CA NGÀY 10/11/2017</t>
  </si>
  <si>
    <t>BÁO CÁO NỘP TIỀN CA NGÀY 11/11/2017</t>
  </si>
  <si>
    <t>BÁO CÁO NỘP TIỀN CA NGÀY 12/11/2017</t>
  </si>
  <si>
    <t>dư 3000</t>
  </si>
  <si>
    <t>dư 8.000</t>
  </si>
  <si>
    <t>PC010</t>
  </si>
  <si>
    <t>Chi mua rau củ HĐ Co.op 0024628,27</t>
  </si>
  <si>
    <t>BÁO CÁO NỘP TIỀN CA NGÀY 13/11/2017</t>
  </si>
  <si>
    <t>BÁO CÁO NỘP TIỀN CA NGÀY 14/11/2017</t>
  </si>
  <si>
    <t>15/11/2017</t>
  </si>
  <si>
    <t>Thu chi phí rau củ Co.op Mart</t>
  </si>
  <si>
    <t>PT02</t>
  </si>
  <si>
    <t>Thu chi phí nước đá Đoàn Tuấn</t>
  </si>
  <si>
    <t>PC 011</t>
  </si>
  <si>
    <t>Chi ứng tiền điện thoại tháng 10</t>
  </si>
  <si>
    <t>BÁO CÁO NỘP TIỀN CA NGÀY 15/11/2017</t>
  </si>
  <si>
    <t>dư 6000</t>
  </si>
  <si>
    <t>BÁO CÁO NỘP TIỀN CA NGÀY 17/11/2017</t>
  </si>
  <si>
    <t>dư 6500</t>
  </si>
  <si>
    <t>16/11/2017</t>
  </si>
  <si>
    <t>14/11/2017</t>
  </si>
  <si>
    <t>PC 012</t>
  </si>
  <si>
    <t>Chi mua rau củ Co.op Mart</t>
  </si>
  <si>
    <t>PC 013</t>
  </si>
  <si>
    <t>Chi nước đá Đoàn Tuấn</t>
  </si>
  <si>
    <t>18/11/2017</t>
  </si>
  <si>
    <t>PC 014</t>
  </si>
  <si>
    <t>19/11/2017</t>
  </si>
  <si>
    <t>PC 015</t>
  </si>
  <si>
    <t>BÁO CÁO NỘP TIỀN CA NGÀY 19/11/2017</t>
  </si>
  <si>
    <t>BÁO CÁO NỘP TIỀN CA NGÀY 18/11/2017</t>
  </si>
  <si>
    <t>BÁO CÁO NỘP TIỀN CA NGÀY 20/11/2017</t>
  </si>
  <si>
    <t>BÁO CÁO DOANH THU THÁNG 11/2017</t>
  </si>
  <si>
    <t>BÁO CÁO NỘP TIỀN CA NGÀY 21/11/2017</t>
  </si>
  <si>
    <t>BÁO CÁO NỘP TIỀN CA NGÀY 22/11/2017</t>
  </si>
  <si>
    <t>BÁO CÁO NỘP TIỀN CA NGÀY 23/11/2017</t>
  </si>
  <si>
    <t>BÁO CÁO NỘP TIỀN CA NGÀY 24/11/2017</t>
  </si>
  <si>
    <t>BÁO CÁO NỘP TIỀN CA NGÀY 25/11/2017</t>
  </si>
  <si>
    <t>22/11/2017</t>
  </si>
  <si>
    <t>PC 016</t>
  </si>
  <si>
    <t>26/11/2017</t>
  </si>
  <si>
    <t>PC 017</t>
  </si>
  <si>
    <t>BÁO CÁO NỘP TIỀN CA NGÀY 26/11/2017</t>
  </si>
  <si>
    <t>BÁO CÁO NỘP TIỀN CA NGÀY 27/11/2017</t>
  </si>
  <si>
    <t>BÁO CÁO NỘP TIỀN CA NGÀY 28/11/2017</t>
  </si>
  <si>
    <t>BÁO CÁO NỘP TIỀN CA NGÀY 29/11/2017</t>
  </si>
  <si>
    <t>BÁO CÁO NỘP TIỀN CA NGÀY 30/11/2017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</si>
</sst>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6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167" fontId="20" fillId="10" borderId="2" xfId="9" applyNumberFormat="1" applyFont="1" applyFill="1" applyBorder="1"/>
    <xf numFmtId="0" fontId="70" fillId="10" borderId="2" xfId="13" applyFont="1" applyFill="1" applyBorder="1" applyAlignment="1">
      <alignment horizontal="left"/>
    </xf>
    <xf numFmtId="167" fontId="70" fillId="10" borderId="2" xfId="9" applyNumberFormat="1" applyFont="1" applyFill="1" applyBorder="1" applyAlignment="1"/>
    <xf numFmtId="14" fontId="70" fillId="10" borderId="2" xfId="10" applyNumberFormat="1" applyFont="1" applyFill="1" applyBorder="1"/>
    <xf numFmtId="0" fontId="70" fillId="10" borderId="2" xfId="10" applyFont="1" applyFill="1" applyBorder="1"/>
    <xf numFmtId="3" fontId="20" fillId="10" borderId="2" xfId="12" applyNumberFormat="1" applyFont="1" applyFill="1" applyBorder="1" applyAlignment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14" fontId="70" fillId="15" borderId="2" xfId="10" applyNumberFormat="1" applyFont="1" applyFill="1" applyBorder="1"/>
    <xf numFmtId="14" fontId="70" fillId="15" borderId="2" xfId="10" applyNumberFormat="1" applyFont="1" applyFill="1" applyBorder="1" applyAlignment="1">
      <alignment horizontal="right"/>
    </xf>
    <xf numFmtId="0" fontId="70" fillId="15" borderId="2" xfId="10" applyFont="1" applyFill="1" applyBorder="1"/>
    <xf numFmtId="0" fontId="70" fillId="15" borderId="2" xfId="13" applyFont="1" applyFill="1" applyBorder="1" applyAlignment="1">
      <alignment horizontal="left"/>
    </xf>
    <xf numFmtId="167" fontId="70" fillId="15" borderId="2" xfId="9" applyNumberFormat="1" applyFont="1" applyFill="1" applyBorder="1"/>
    <xf numFmtId="167" fontId="70" fillId="15" borderId="2" xfId="9" applyNumberFormat="1" applyFont="1" applyFill="1" applyBorder="1" applyAlignment="1"/>
    <xf numFmtId="3" fontId="20" fillId="15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G31" activePane="bottomRight" state="frozen"/>
      <selection pane="topRight" activeCell="B1" sqref="B1"/>
      <selection pane="bottomLeft" activeCell="A10" sqref="A10"/>
      <selection pane="bottomRight" activeCell="R40" sqref="R4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3" t="s">
        <v>225</v>
      </c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4" t="s">
        <v>2</v>
      </c>
      <c r="C6" s="296"/>
      <c r="D6" s="296"/>
      <c r="E6" s="296"/>
      <c r="F6" s="296"/>
      <c r="G6" s="296"/>
      <c r="H6" s="296"/>
      <c r="I6" s="296"/>
      <c r="J6" s="296"/>
      <c r="K6" s="295"/>
      <c r="L6" s="299" t="s">
        <v>3</v>
      </c>
      <c r="M6" s="300"/>
      <c r="N6" s="300"/>
      <c r="O6" s="300"/>
      <c r="P6" s="301"/>
      <c r="Q6" s="305" t="s">
        <v>4</v>
      </c>
      <c r="R6" s="305" t="s">
        <v>5</v>
      </c>
      <c r="S6" s="64" t="s">
        <v>6</v>
      </c>
      <c r="T6" s="305" t="s">
        <v>77</v>
      </c>
      <c r="U6" s="305" t="s">
        <v>7</v>
      </c>
      <c r="V6" s="308" t="s">
        <v>72</v>
      </c>
      <c r="W6" s="311" t="s">
        <v>82</v>
      </c>
      <c r="X6" s="308" t="s">
        <v>83</v>
      </c>
      <c r="Y6" s="308" t="s">
        <v>80</v>
      </c>
      <c r="Z6" s="308" t="s">
        <v>81</v>
      </c>
      <c r="AA6" s="308" t="s">
        <v>78</v>
      </c>
    </row>
    <row r="7" spans="1:27" s="6" customFormat="1" ht="11.25" customHeight="1">
      <c r="A7" s="65"/>
      <c r="B7" s="294" t="s">
        <v>8</v>
      </c>
      <c r="C7" s="296"/>
      <c r="D7" s="296"/>
      <c r="E7" s="296"/>
      <c r="F7" s="296"/>
      <c r="G7" s="296"/>
      <c r="H7" s="295"/>
      <c r="I7" s="294" t="s">
        <v>9</v>
      </c>
      <c r="J7" s="295"/>
      <c r="K7" s="297" t="s">
        <v>10</v>
      </c>
      <c r="L7" s="302"/>
      <c r="M7" s="303"/>
      <c r="N7" s="303"/>
      <c r="O7" s="303"/>
      <c r="P7" s="304"/>
      <c r="Q7" s="306"/>
      <c r="R7" s="306"/>
      <c r="S7" s="66"/>
      <c r="T7" s="306"/>
      <c r="U7" s="306"/>
      <c r="V7" s="309"/>
      <c r="W7" s="309"/>
      <c r="X7" s="309"/>
      <c r="Y7" s="309"/>
      <c r="Z7" s="309"/>
      <c r="AA7" s="309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98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07"/>
      <c r="R8" s="307"/>
      <c r="S8" s="68"/>
      <c r="T8" s="307"/>
      <c r="U8" s="307"/>
      <c r="V8" s="309"/>
      <c r="W8" s="309"/>
      <c r="X8" s="309"/>
      <c r="Y8" s="309"/>
      <c r="Z8" s="309"/>
      <c r="AA8" s="309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0"/>
      <c r="W9" s="310"/>
      <c r="X9" s="310"/>
      <c r="Y9" s="310"/>
      <c r="Z9" s="310"/>
      <c r="AA9" s="310"/>
    </row>
    <row r="10" spans="1:27" ht="18.75" customHeight="1">
      <c r="A10" s="250">
        <v>1</v>
      </c>
      <c r="B10" s="251">
        <v>5271000</v>
      </c>
      <c r="C10" s="251">
        <v>4338000</v>
      </c>
      <c r="D10" s="251">
        <v>377000</v>
      </c>
      <c r="E10" s="251">
        <v>444000</v>
      </c>
      <c r="F10" s="251">
        <v>39000</v>
      </c>
      <c r="G10" s="251"/>
      <c r="H10" s="251">
        <f t="shared" ref="H10:H40" si="0">+B10+C10+D10+E10-F10-G10</f>
        <v>10391000</v>
      </c>
      <c r="I10" s="251"/>
      <c r="J10" s="251"/>
      <c r="K10" s="251">
        <f t="shared" ref="K10:K40" si="1">+H10+I10+J10</f>
        <v>10391000</v>
      </c>
      <c r="L10" s="251"/>
      <c r="M10" s="251"/>
      <c r="N10" s="251"/>
      <c r="O10" s="251"/>
      <c r="P10" s="251">
        <f>SUM(L10:O10)</f>
        <v>0</v>
      </c>
      <c r="Q10" s="252"/>
      <c r="R10" s="252">
        <v>10391000</v>
      </c>
      <c r="S10" s="252"/>
      <c r="T10" s="252"/>
      <c r="U10" s="253">
        <f t="shared" ref="U10:U40" si="2">+P10+Q10+R10+S10-K10</f>
        <v>0</v>
      </c>
      <c r="V10" s="254">
        <v>181000</v>
      </c>
      <c r="W10" s="255">
        <f t="shared" ref="W10:W40" si="3">V10/H10</f>
        <v>1.7418920219420653E-2</v>
      </c>
      <c r="X10" s="256">
        <f>K10</f>
        <v>10391000</v>
      </c>
      <c r="Y10" s="257">
        <v>15000000</v>
      </c>
      <c r="Z10" s="258">
        <f>Y10</f>
        <v>15000000</v>
      </c>
      <c r="AA10" s="259">
        <f>X10/Z10</f>
        <v>0.69273333333333331</v>
      </c>
    </row>
    <row r="11" spans="1:27" ht="18.75" customHeight="1">
      <c r="A11" s="13">
        <v>2</v>
      </c>
      <c r="B11" s="14">
        <v>4908000</v>
      </c>
      <c r="C11" s="14">
        <v>4254000</v>
      </c>
      <c r="D11" s="14">
        <v>842000</v>
      </c>
      <c r="E11" s="14">
        <v>606000</v>
      </c>
      <c r="F11" s="14">
        <v>13000</v>
      </c>
      <c r="G11" s="14"/>
      <c r="H11" s="14">
        <f t="shared" si="0"/>
        <v>10597000</v>
      </c>
      <c r="I11" s="14"/>
      <c r="J11" s="14"/>
      <c r="K11" s="14">
        <f t="shared" si="1"/>
        <v>10597000</v>
      </c>
      <c r="L11" s="14"/>
      <c r="M11" s="14"/>
      <c r="N11" s="14"/>
      <c r="O11" s="14"/>
      <c r="P11" s="14"/>
      <c r="Q11" s="15">
        <v>1034000</v>
      </c>
      <c r="R11" s="15">
        <v>9563000</v>
      </c>
      <c r="S11" s="15"/>
      <c r="T11" s="15"/>
      <c r="U11" s="16">
        <f t="shared" si="2"/>
        <v>0</v>
      </c>
      <c r="V11" s="175">
        <v>234000</v>
      </c>
      <c r="W11" s="199">
        <f t="shared" si="3"/>
        <v>2.2081721241860905E-2</v>
      </c>
      <c r="X11" s="243">
        <f>X10+K11</f>
        <v>20988000</v>
      </c>
      <c r="Y11" s="183">
        <v>15000000</v>
      </c>
      <c r="Z11" s="177">
        <f>Z10+Y11</f>
        <v>30000000</v>
      </c>
      <c r="AA11" s="181">
        <f>X11/Z11</f>
        <v>0.6996</v>
      </c>
    </row>
    <row r="12" spans="1:27" ht="18.75" customHeight="1">
      <c r="A12" s="13">
        <v>3</v>
      </c>
      <c r="B12" s="14">
        <v>4849000</v>
      </c>
      <c r="C12" s="14">
        <v>2676000</v>
      </c>
      <c r="D12" s="14">
        <v>1153000</v>
      </c>
      <c r="E12" s="14">
        <v>830000</v>
      </c>
      <c r="F12" s="14">
        <v>39000</v>
      </c>
      <c r="G12" s="14"/>
      <c r="H12" s="14">
        <f t="shared" si="0"/>
        <v>9469000</v>
      </c>
      <c r="I12" s="14"/>
      <c r="J12" s="14"/>
      <c r="K12" s="14">
        <f t="shared" si="1"/>
        <v>9469000</v>
      </c>
      <c r="L12" s="14"/>
      <c r="M12" s="14"/>
      <c r="N12" s="14"/>
      <c r="O12" s="14"/>
      <c r="P12" s="14"/>
      <c r="Q12" s="15">
        <v>126000</v>
      </c>
      <c r="R12" s="15">
        <v>9345000</v>
      </c>
      <c r="S12" s="15"/>
      <c r="T12" s="15"/>
      <c r="U12" s="16">
        <f t="shared" si="2"/>
        <v>2000</v>
      </c>
      <c r="V12" s="175">
        <v>96000</v>
      </c>
      <c r="W12" s="199">
        <f t="shared" si="3"/>
        <v>1.0138346182279016E-2</v>
      </c>
      <c r="X12" s="243">
        <f t="shared" ref="X12:X40" si="4">X11+K12</f>
        <v>30457000</v>
      </c>
      <c r="Y12" s="183">
        <v>18000000</v>
      </c>
      <c r="Z12" s="177">
        <f>Z11+Y12</f>
        <v>48000000</v>
      </c>
      <c r="AA12" s="181">
        <f t="shared" ref="AA12:AA40" si="5">X12/Z12</f>
        <v>0.63452083333333331</v>
      </c>
    </row>
    <row r="13" spans="1:27" ht="18.75" customHeight="1">
      <c r="A13" s="13">
        <v>4</v>
      </c>
      <c r="B13" s="14">
        <v>9928000</v>
      </c>
      <c r="C13" s="14">
        <v>5383000</v>
      </c>
      <c r="D13" s="14">
        <v>2060000</v>
      </c>
      <c r="E13" s="14">
        <v>278000</v>
      </c>
      <c r="F13" s="14">
        <v>39000</v>
      </c>
      <c r="G13" s="14"/>
      <c r="H13" s="14">
        <f t="shared" si="0"/>
        <v>17610000</v>
      </c>
      <c r="I13" s="14"/>
      <c r="J13" s="14"/>
      <c r="K13" s="14">
        <f t="shared" si="1"/>
        <v>17610000</v>
      </c>
      <c r="L13" s="14"/>
      <c r="M13" s="14"/>
      <c r="N13" s="14"/>
      <c r="O13" s="14"/>
      <c r="P13" s="14"/>
      <c r="Q13" s="15">
        <v>764000</v>
      </c>
      <c r="R13" s="15">
        <v>16846000</v>
      </c>
      <c r="S13" s="15"/>
      <c r="T13" s="15"/>
      <c r="U13" s="16">
        <f t="shared" si="2"/>
        <v>0</v>
      </c>
      <c r="V13" s="175">
        <v>436000</v>
      </c>
      <c r="W13" s="176">
        <f t="shared" si="3"/>
        <v>2.4758659852356615E-2</v>
      </c>
      <c r="X13" s="182">
        <f t="shared" si="4"/>
        <v>48067000</v>
      </c>
      <c r="Y13" s="183">
        <v>23000000</v>
      </c>
      <c r="Z13" s="177">
        <f t="shared" ref="Z13:Z40" si="6">Z12+Y13</f>
        <v>71000000</v>
      </c>
      <c r="AA13" s="181">
        <f t="shared" si="5"/>
        <v>0.67700000000000005</v>
      </c>
    </row>
    <row r="14" spans="1:27" ht="18.75" customHeight="1">
      <c r="A14" s="13">
        <v>5</v>
      </c>
      <c r="B14" s="14">
        <v>13356000</v>
      </c>
      <c r="C14" s="14">
        <v>8255000</v>
      </c>
      <c r="D14" s="14">
        <v>3475000</v>
      </c>
      <c r="E14" s="14">
        <v>760000</v>
      </c>
      <c r="F14" s="14">
        <v>205000</v>
      </c>
      <c r="G14" s="14"/>
      <c r="H14" s="14">
        <f t="shared" si="0"/>
        <v>25641000</v>
      </c>
      <c r="I14" s="14"/>
      <c r="J14" s="14"/>
      <c r="K14" s="14">
        <f t="shared" si="1"/>
        <v>25641000</v>
      </c>
      <c r="L14" s="14"/>
      <c r="M14" s="14"/>
      <c r="N14" s="14"/>
      <c r="O14" s="14"/>
      <c r="P14" s="14"/>
      <c r="Q14" s="15">
        <v>391000</v>
      </c>
      <c r="R14" s="15">
        <v>25250000</v>
      </c>
      <c r="S14" s="15"/>
      <c r="T14" s="15"/>
      <c r="U14" s="16">
        <f t="shared" si="2"/>
        <v>0</v>
      </c>
      <c r="V14" s="175">
        <v>482000</v>
      </c>
      <c r="W14" s="199">
        <f t="shared" si="3"/>
        <v>1.8798018798018797E-2</v>
      </c>
      <c r="X14" s="243">
        <f t="shared" si="4"/>
        <v>73708000</v>
      </c>
      <c r="Y14" s="183">
        <v>30000000</v>
      </c>
      <c r="Z14" s="177">
        <f t="shared" si="6"/>
        <v>101000000</v>
      </c>
      <c r="AA14" s="181">
        <f t="shared" si="5"/>
        <v>0.72978217821782176</v>
      </c>
    </row>
    <row r="15" spans="1:27" ht="18.75" customHeight="1">
      <c r="A15" s="13">
        <v>6</v>
      </c>
      <c r="B15" s="14">
        <v>3983000</v>
      </c>
      <c r="C15" s="14">
        <v>2917000</v>
      </c>
      <c r="D15" s="14">
        <v>589000</v>
      </c>
      <c r="E15" s="14">
        <v>240000</v>
      </c>
      <c r="F15" s="14">
        <v>65000</v>
      </c>
      <c r="G15" s="14"/>
      <c r="H15" s="14">
        <f t="shared" si="0"/>
        <v>7664000</v>
      </c>
      <c r="I15" s="14"/>
      <c r="J15" s="14"/>
      <c r="K15" s="14">
        <f t="shared" si="1"/>
        <v>7664000</v>
      </c>
      <c r="L15" s="14"/>
      <c r="M15" s="14"/>
      <c r="N15" s="14"/>
      <c r="O15" s="14"/>
      <c r="P15" s="14"/>
      <c r="Q15" s="15"/>
      <c r="R15" s="15">
        <v>7664000</v>
      </c>
      <c r="S15" s="15"/>
      <c r="T15" s="15"/>
      <c r="U15" s="16">
        <f t="shared" si="2"/>
        <v>0</v>
      </c>
      <c r="V15" s="175">
        <v>159000</v>
      </c>
      <c r="W15" s="199">
        <f t="shared" si="3"/>
        <v>2.0746346555323592E-2</v>
      </c>
      <c r="X15" s="243">
        <f t="shared" si="4"/>
        <v>81372000</v>
      </c>
      <c r="Y15" s="183">
        <v>14000000</v>
      </c>
      <c r="Z15" s="177">
        <f t="shared" si="6"/>
        <v>115000000</v>
      </c>
      <c r="AA15" s="181">
        <f>X15/Z15</f>
        <v>0.70758260869565215</v>
      </c>
    </row>
    <row r="16" spans="1:27" ht="18.75" customHeight="1">
      <c r="A16" s="250">
        <v>7</v>
      </c>
      <c r="B16" s="251">
        <v>5716000</v>
      </c>
      <c r="C16" s="251">
        <v>5123000</v>
      </c>
      <c r="D16" s="251">
        <v>482000</v>
      </c>
      <c r="E16" s="251">
        <v>488000</v>
      </c>
      <c r="F16" s="251">
        <v>52000</v>
      </c>
      <c r="G16" s="251"/>
      <c r="H16" s="251">
        <f t="shared" si="0"/>
        <v>11757000</v>
      </c>
      <c r="I16" s="251"/>
      <c r="J16" s="251"/>
      <c r="K16" s="251">
        <f t="shared" si="1"/>
        <v>11757000</v>
      </c>
      <c r="L16" s="251"/>
      <c r="M16" s="251"/>
      <c r="N16" s="251"/>
      <c r="O16" s="251"/>
      <c r="P16" s="251"/>
      <c r="Q16" s="252">
        <v>276000</v>
      </c>
      <c r="R16" s="252">
        <v>11481500</v>
      </c>
      <c r="S16" s="252"/>
      <c r="T16" s="252"/>
      <c r="U16" s="253">
        <f t="shared" si="2"/>
        <v>500</v>
      </c>
      <c r="V16" s="254">
        <v>224000</v>
      </c>
      <c r="W16" s="255">
        <f t="shared" si="3"/>
        <v>1.9052479373989965E-2</v>
      </c>
      <c r="X16" s="256">
        <f t="shared" si="4"/>
        <v>93129000</v>
      </c>
      <c r="Y16" s="257">
        <v>15000000</v>
      </c>
      <c r="Z16" s="258">
        <f t="shared" si="6"/>
        <v>130000000</v>
      </c>
      <c r="AA16" s="259">
        <f t="shared" si="5"/>
        <v>0.71637692307692302</v>
      </c>
    </row>
    <row r="17" spans="1:27" ht="18.75" customHeight="1">
      <c r="A17" s="260">
        <v>8</v>
      </c>
      <c r="B17" s="251">
        <v>10032000</v>
      </c>
      <c r="C17" s="251">
        <v>3380000</v>
      </c>
      <c r="D17" s="251">
        <v>862000</v>
      </c>
      <c r="E17" s="251">
        <v>578000</v>
      </c>
      <c r="F17" s="251">
        <v>114600</v>
      </c>
      <c r="G17" s="251">
        <v>400</v>
      </c>
      <c r="H17" s="251">
        <f t="shared" si="0"/>
        <v>14737000</v>
      </c>
      <c r="I17" s="251">
        <v>350000</v>
      </c>
      <c r="J17" s="251"/>
      <c r="K17" s="251">
        <f t="shared" si="1"/>
        <v>15087000</v>
      </c>
      <c r="L17" s="251"/>
      <c r="M17" s="251"/>
      <c r="N17" s="251"/>
      <c r="O17" s="251"/>
      <c r="P17" s="251"/>
      <c r="Q17" s="252">
        <v>1358000</v>
      </c>
      <c r="R17" s="252">
        <v>13729000</v>
      </c>
      <c r="S17" s="252"/>
      <c r="T17" s="252"/>
      <c r="U17" s="253">
        <f t="shared" si="2"/>
        <v>0</v>
      </c>
      <c r="V17" s="254">
        <v>163000</v>
      </c>
      <c r="W17" s="255">
        <f t="shared" si="3"/>
        <v>1.1060595779330936E-2</v>
      </c>
      <c r="X17" s="256">
        <f t="shared" si="4"/>
        <v>108216000</v>
      </c>
      <c r="Y17" s="257">
        <v>15000000</v>
      </c>
      <c r="Z17" s="258">
        <f t="shared" si="6"/>
        <v>145000000</v>
      </c>
      <c r="AA17" s="259">
        <f t="shared" si="5"/>
        <v>0.74631724137931033</v>
      </c>
    </row>
    <row r="18" spans="1:27" ht="18.75" customHeight="1">
      <c r="A18" s="17">
        <v>9</v>
      </c>
      <c r="B18" s="14">
        <v>5424000</v>
      </c>
      <c r="C18" s="14">
        <v>4759000</v>
      </c>
      <c r="D18" s="14">
        <v>733000</v>
      </c>
      <c r="E18" s="14">
        <v>330000</v>
      </c>
      <c r="F18" s="14">
        <v>26000</v>
      </c>
      <c r="G18" s="14"/>
      <c r="H18" s="14">
        <f t="shared" si="0"/>
        <v>11220000</v>
      </c>
      <c r="I18" s="14"/>
      <c r="J18" s="14"/>
      <c r="K18" s="14">
        <f t="shared" si="1"/>
        <v>11220000</v>
      </c>
      <c r="L18" s="14"/>
      <c r="M18" s="14"/>
      <c r="N18" s="14"/>
      <c r="O18" s="14"/>
      <c r="P18" s="14"/>
      <c r="Q18" s="15">
        <v>105000</v>
      </c>
      <c r="R18" s="15">
        <v>11116000</v>
      </c>
      <c r="S18" s="15"/>
      <c r="T18" s="15"/>
      <c r="U18" s="16">
        <f t="shared" si="2"/>
        <v>1000</v>
      </c>
      <c r="V18" s="175">
        <v>246000</v>
      </c>
      <c r="W18" s="199">
        <f t="shared" si="3"/>
        <v>2.1925133689839574E-2</v>
      </c>
      <c r="X18" s="243">
        <f t="shared" si="4"/>
        <v>119436000</v>
      </c>
      <c r="Y18" s="183">
        <v>15000000</v>
      </c>
      <c r="Z18" s="177">
        <f t="shared" si="6"/>
        <v>160000000</v>
      </c>
      <c r="AA18" s="181">
        <f t="shared" si="5"/>
        <v>0.746475</v>
      </c>
    </row>
    <row r="19" spans="1:27" ht="18.75" customHeight="1">
      <c r="A19" s="17">
        <v>10</v>
      </c>
      <c r="B19" s="14">
        <v>5164000</v>
      </c>
      <c r="C19" s="14">
        <v>5140000</v>
      </c>
      <c r="D19" s="14">
        <v>853000</v>
      </c>
      <c r="E19" s="14">
        <v>410000</v>
      </c>
      <c r="F19" s="14">
        <v>39000</v>
      </c>
      <c r="G19" s="14"/>
      <c r="H19" s="14">
        <f t="shared" si="0"/>
        <v>11528000</v>
      </c>
      <c r="I19" s="14"/>
      <c r="J19" s="14"/>
      <c r="K19" s="14">
        <f t="shared" si="1"/>
        <v>11528000</v>
      </c>
      <c r="L19" s="14"/>
      <c r="M19" s="14"/>
      <c r="N19" s="14"/>
      <c r="O19" s="14"/>
      <c r="P19" s="14"/>
      <c r="Q19" s="15">
        <v>352000</v>
      </c>
      <c r="R19" s="15"/>
      <c r="S19" s="15"/>
      <c r="T19" s="15"/>
      <c r="U19" s="16">
        <f t="shared" si="2"/>
        <v>-11176000</v>
      </c>
      <c r="V19" s="175">
        <v>138000</v>
      </c>
      <c r="W19" s="199">
        <f t="shared" si="3"/>
        <v>1.1970853573907009E-2</v>
      </c>
      <c r="X19" s="243">
        <f t="shared" si="4"/>
        <v>130964000</v>
      </c>
      <c r="Y19" s="183">
        <v>18000000</v>
      </c>
      <c r="Z19" s="177">
        <f t="shared" si="6"/>
        <v>178000000</v>
      </c>
      <c r="AA19" s="181">
        <f t="shared" si="5"/>
        <v>0.73575280898876405</v>
      </c>
    </row>
    <row r="20" spans="1:27" ht="18.75" customHeight="1">
      <c r="A20" s="17">
        <v>11</v>
      </c>
      <c r="B20" s="14">
        <v>14809000</v>
      </c>
      <c r="C20" s="14">
        <v>8517000</v>
      </c>
      <c r="D20" s="14">
        <v>2226000</v>
      </c>
      <c r="E20" s="14">
        <v>1220000</v>
      </c>
      <c r="F20" s="14">
        <v>78000</v>
      </c>
      <c r="G20" s="14"/>
      <c r="H20" s="14">
        <f>+B20+C20+D20+E20-F20-G20</f>
        <v>26694000</v>
      </c>
      <c r="I20" s="14"/>
      <c r="J20" s="14"/>
      <c r="K20" s="14">
        <f t="shared" si="1"/>
        <v>26694000</v>
      </c>
      <c r="L20" s="14"/>
      <c r="M20" s="14"/>
      <c r="N20" s="14"/>
      <c r="O20" s="14"/>
      <c r="P20" s="14"/>
      <c r="Q20" s="15">
        <v>765000</v>
      </c>
      <c r="R20" s="15">
        <v>25932000</v>
      </c>
      <c r="S20" s="15"/>
      <c r="T20" s="15"/>
      <c r="U20" s="16">
        <f t="shared" si="2"/>
        <v>3000</v>
      </c>
      <c r="V20" s="175">
        <v>513000</v>
      </c>
      <c r="W20" s="176">
        <f t="shared" si="3"/>
        <v>1.9217801753202968E-2</v>
      </c>
      <c r="X20" s="182">
        <f t="shared" si="4"/>
        <v>157658000</v>
      </c>
      <c r="Y20" s="183">
        <v>23000000</v>
      </c>
      <c r="Z20" s="177">
        <f t="shared" si="6"/>
        <v>201000000</v>
      </c>
      <c r="AA20" s="181">
        <f t="shared" si="5"/>
        <v>0.78436815920398006</v>
      </c>
    </row>
    <row r="21" spans="1:27" ht="18.75" customHeight="1">
      <c r="A21" s="13">
        <v>12</v>
      </c>
      <c r="B21" s="14">
        <v>13826000</v>
      </c>
      <c r="C21" s="14">
        <v>7316000</v>
      </c>
      <c r="D21" s="14">
        <v>3189000</v>
      </c>
      <c r="E21" s="14">
        <v>876000</v>
      </c>
      <c r="F21" s="14">
        <v>78000</v>
      </c>
      <c r="G21" s="14"/>
      <c r="H21" s="14">
        <f t="shared" si="0"/>
        <v>25129000</v>
      </c>
      <c r="I21" s="14"/>
      <c r="J21" s="14"/>
      <c r="K21" s="14">
        <f t="shared" si="1"/>
        <v>25129000</v>
      </c>
      <c r="L21" s="14"/>
      <c r="M21" s="14"/>
      <c r="N21" s="14"/>
      <c r="O21" s="14"/>
      <c r="P21" s="14"/>
      <c r="Q21" s="15">
        <v>237000</v>
      </c>
      <c r="R21" s="15">
        <v>24900000</v>
      </c>
      <c r="S21" s="15"/>
      <c r="T21" s="15"/>
      <c r="U21" s="16">
        <f t="shared" si="2"/>
        <v>8000</v>
      </c>
      <c r="V21" s="175">
        <v>493000</v>
      </c>
      <c r="W21" s="199">
        <f t="shared" si="3"/>
        <v>1.9618767161446934E-2</v>
      </c>
      <c r="X21" s="243">
        <f t="shared" si="4"/>
        <v>182787000</v>
      </c>
      <c r="Y21" s="183">
        <v>30000000</v>
      </c>
      <c r="Z21" s="177">
        <f t="shared" si="6"/>
        <v>231000000</v>
      </c>
      <c r="AA21" s="181">
        <f t="shared" si="5"/>
        <v>0.79128571428571426</v>
      </c>
    </row>
    <row r="22" spans="1:27" ht="18.75" customHeight="1">
      <c r="A22" s="13">
        <v>13</v>
      </c>
      <c r="B22" s="14">
        <v>3654000</v>
      </c>
      <c r="C22" s="14">
        <v>2141000</v>
      </c>
      <c r="D22" s="14">
        <v>781000</v>
      </c>
      <c r="E22" s="14">
        <v>401000</v>
      </c>
      <c r="F22" s="14">
        <v>26000</v>
      </c>
      <c r="G22" s="14"/>
      <c r="H22" s="14">
        <f t="shared" si="0"/>
        <v>6951000</v>
      </c>
      <c r="I22" s="14"/>
      <c r="J22" s="14"/>
      <c r="K22" s="14">
        <f t="shared" si="1"/>
        <v>6951000</v>
      </c>
      <c r="L22" s="14"/>
      <c r="M22" s="14"/>
      <c r="N22" s="14"/>
      <c r="O22" s="14"/>
      <c r="P22" s="14"/>
      <c r="Q22" s="15">
        <v>573000</v>
      </c>
      <c r="R22" s="15">
        <v>6385000</v>
      </c>
      <c r="S22" s="15"/>
      <c r="T22" s="15"/>
      <c r="U22" s="16">
        <f t="shared" si="2"/>
        <v>7000</v>
      </c>
      <c r="V22" s="175">
        <v>55000</v>
      </c>
      <c r="W22" s="199">
        <f t="shared" si="3"/>
        <v>7.9125305711408439E-3</v>
      </c>
      <c r="X22" s="243">
        <f t="shared" si="4"/>
        <v>189738000</v>
      </c>
      <c r="Y22" s="183">
        <v>14000000</v>
      </c>
      <c r="Z22" s="177">
        <f t="shared" si="6"/>
        <v>245000000</v>
      </c>
      <c r="AA22" s="181">
        <f t="shared" si="5"/>
        <v>0.77444081632653061</v>
      </c>
    </row>
    <row r="23" spans="1:27" ht="18.75" customHeight="1">
      <c r="A23" s="260">
        <v>14</v>
      </c>
      <c r="B23" s="251">
        <v>4900000</v>
      </c>
      <c r="C23" s="251">
        <v>2802000</v>
      </c>
      <c r="D23" s="251">
        <v>561000</v>
      </c>
      <c r="E23" s="251">
        <v>554000</v>
      </c>
      <c r="F23" s="251">
        <v>26000</v>
      </c>
      <c r="G23" s="251"/>
      <c r="H23" s="251">
        <f t="shared" si="0"/>
        <v>8791000</v>
      </c>
      <c r="I23" s="251"/>
      <c r="J23" s="251"/>
      <c r="K23" s="251">
        <f t="shared" si="1"/>
        <v>8791000</v>
      </c>
      <c r="L23" s="251"/>
      <c r="M23" s="251"/>
      <c r="N23" s="251"/>
      <c r="O23" s="251"/>
      <c r="P23" s="251"/>
      <c r="Q23" s="252"/>
      <c r="R23" s="252">
        <v>8791000</v>
      </c>
      <c r="S23" s="252"/>
      <c r="T23" s="252"/>
      <c r="U23" s="253">
        <f t="shared" si="2"/>
        <v>0</v>
      </c>
      <c r="V23" s="254">
        <v>214000</v>
      </c>
      <c r="W23" s="255">
        <f t="shared" si="3"/>
        <v>2.4343078148106018E-2</v>
      </c>
      <c r="X23" s="256">
        <f t="shared" si="4"/>
        <v>198529000</v>
      </c>
      <c r="Y23" s="257">
        <v>15000000</v>
      </c>
      <c r="Z23" s="258">
        <f t="shared" si="6"/>
        <v>260000000</v>
      </c>
      <c r="AA23" s="259">
        <f t="shared" si="5"/>
        <v>0.76357307692307697</v>
      </c>
    </row>
    <row r="24" spans="1:27" ht="18.75" customHeight="1">
      <c r="A24" s="260">
        <v>15</v>
      </c>
      <c r="B24" s="251">
        <v>5858000</v>
      </c>
      <c r="C24" s="251">
        <v>3368000</v>
      </c>
      <c r="D24" s="251">
        <v>719000</v>
      </c>
      <c r="E24" s="251">
        <v>526000</v>
      </c>
      <c r="F24" s="251">
        <v>93600</v>
      </c>
      <c r="G24" s="251">
        <v>400</v>
      </c>
      <c r="H24" s="251">
        <f t="shared" si="0"/>
        <v>10377000</v>
      </c>
      <c r="I24" s="251"/>
      <c r="J24" s="251"/>
      <c r="K24" s="251">
        <f t="shared" si="1"/>
        <v>10377000</v>
      </c>
      <c r="L24" s="251"/>
      <c r="M24" s="251"/>
      <c r="N24" s="251"/>
      <c r="O24" s="251"/>
      <c r="P24" s="251"/>
      <c r="Q24" s="252">
        <v>1048500</v>
      </c>
      <c r="R24" s="252">
        <v>9329000</v>
      </c>
      <c r="S24" s="252"/>
      <c r="T24" s="252"/>
      <c r="U24" s="253">
        <f t="shared" si="2"/>
        <v>500</v>
      </c>
      <c r="V24" s="254">
        <v>259000</v>
      </c>
      <c r="W24" s="255">
        <f t="shared" si="3"/>
        <v>2.4959044039703188E-2</v>
      </c>
      <c r="X24" s="256">
        <f t="shared" si="4"/>
        <v>208906000</v>
      </c>
      <c r="Y24" s="257">
        <v>15000000</v>
      </c>
      <c r="Z24" s="258">
        <f t="shared" si="6"/>
        <v>275000000</v>
      </c>
      <c r="AA24" s="259">
        <f t="shared" si="5"/>
        <v>0.75965818181818179</v>
      </c>
    </row>
    <row r="25" spans="1:27" ht="18.75" customHeight="1">
      <c r="A25" s="17">
        <v>16</v>
      </c>
      <c r="B25" s="14">
        <v>6398000</v>
      </c>
      <c r="C25" s="14">
        <v>2409000</v>
      </c>
      <c r="D25" s="14">
        <v>1314000</v>
      </c>
      <c r="E25" s="14">
        <v>548000</v>
      </c>
      <c r="F25" s="14"/>
      <c r="G25" s="14"/>
      <c r="H25" s="14">
        <f t="shared" si="0"/>
        <v>10669000</v>
      </c>
      <c r="I25" s="14"/>
      <c r="J25" s="14"/>
      <c r="K25" s="14">
        <f t="shared" si="1"/>
        <v>10669000</v>
      </c>
      <c r="L25" s="14"/>
      <c r="M25" s="14"/>
      <c r="N25" s="14"/>
      <c r="O25" s="14"/>
      <c r="P25" s="14"/>
      <c r="Q25" s="15">
        <v>49000</v>
      </c>
      <c r="R25" s="15">
        <v>10626000</v>
      </c>
      <c r="S25" s="15"/>
      <c r="T25" s="15"/>
      <c r="U25" s="16">
        <f t="shared" si="2"/>
        <v>6000</v>
      </c>
      <c r="V25" s="175">
        <v>83000</v>
      </c>
      <c r="W25" s="199">
        <f t="shared" si="3"/>
        <v>7.7795482238260383E-3</v>
      </c>
      <c r="X25" s="243">
        <f t="shared" si="4"/>
        <v>219575000</v>
      </c>
      <c r="Y25" s="183">
        <v>15000000</v>
      </c>
      <c r="Z25" s="177">
        <f t="shared" si="6"/>
        <v>290000000</v>
      </c>
      <c r="AA25" s="181">
        <f t="shared" si="5"/>
        <v>0.75715517241379315</v>
      </c>
    </row>
    <row r="26" spans="1:27" ht="18.75" customHeight="1">
      <c r="A26" s="17">
        <v>17</v>
      </c>
      <c r="B26" s="14">
        <v>5999000</v>
      </c>
      <c r="C26" s="14">
        <v>4607000</v>
      </c>
      <c r="D26" s="14">
        <v>1630000</v>
      </c>
      <c r="E26" s="14">
        <v>616000</v>
      </c>
      <c r="F26" s="14">
        <v>668000</v>
      </c>
      <c r="G26" s="14"/>
      <c r="H26" s="14">
        <f t="shared" si="0"/>
        <v>12184000</v>
      </c>
      <c r="I26" s="14"/>
      <c r="J26" s="14"/>
      <c r="K26" s="14">
        <f t="shared" si="1"/>
        <v>12184000</v>
      </c>
      <c r="L26" s="14"/>
      <c r="M26" s="14"/>
      <c r="N26" s="14"/>
      <c r="O26" s="14"/>
      <c r="P26" s="14"/>
      <c r="Q26" s="15">
        <v>641000</v>
      </c>
      <c r="R26" s="15">
        <v>11543000</v>
      </c>
      <c r="S26" s="15"/>
      <c r="T26" s="15"/>
      <c r="U26" s="16">
        <f t="shared" si="2"/>
        <v>0</v>
      </c>
      <c r="V26" s="175">
        <v>153000</v>
      </c>
      <c r="W26" s="199">
        <f t="shared" si="3"/>
        <v>1.2557452396585686E-2</v>
      </c>
      <c r="X26" s="243">
        <f t="shared" si="4"/>
        <v>231759000</v>
      </c>
      <c r="Y26" s="183">
        <v>18000000</v>
      </c>
      <c r="Z26" s="177">
        <f t="shared" si="6"/>
        <v>308000000</v>
      </c>
      <c r="AA26" s="181">
        <f t="shared" si="5"/>
        <v>0.7524642857142857</v>
      </c>
    </row>
    <row r="27" spans="1:27" ht="18.75" customHeight="1">
      <c r="A27" s="17">
        <v>18</v>
      </c>
      <c r="B27" s="14">
        <v>11951000</v>
      </c>
      <c r="C27" s="14">
        <v>6086000</v>
      </c>
      <c r="D27" s="14">
        <v>3110000</v>
      </c>
      <c r="E27" s="14">
        <v>737000</v>
      </c>
      <c r="F27" s="14">
        <v>512000</v>
      </c>
      <c r="G27" s="14"/>
      <c r="H27" s="14">
        <f t="shared" si="0"/>
        <v>21372000</v>
      </c>
      <c r="I27" s="14"/>
      <c r="J27" s="14"/>
      <c r="K27" s="14">
        <f t="shared" si="1"/>
        <v>21372000</v>
      </c>
      <c r="L27" s="14"/>
      <c r="M27" s="14"/>
      <c r="N27" s="14"/>
      <c r="O27" s="14"/>
      <c r="P27" s="14"/>
      <c r="Q27" s="15">
        <v>607000</v>
      </c>
      <c r="R27" s="15">
        <v>20771500</v>
      </c>
      <c r="S27" s="15"/>
      <c r="T27" s="15"/>
      <c r="U27" s="16">
        <f t="shared" si="2"/>
        <v>6500</v>
      </c>
      <c r="V27" s="175">
        <v>464000</v>
      </c>
      <c r="W27" s="176">
        <f t="shared" si="3"/>
        <v>2.1710649447875725E-2</v>
      </c>
      <c r="X27" s="182">
        <f t="shared" si="4"/>
        <v>253131000</v>
      </c>
      <c r="Y27" s="183">
        <v>23000000</v>
      </c>
      <c r="Z27" s="177">
        <f t="shared" si="6"/>
        <v>331000000</v>
      </c>
      <c r="AA27" s="181">
        <f t="shared" si="5"/>
        <v>0.7647462235649547</v>
      </c>
    </row>
    <row r="28" spans="1:27" ht="18.75" customHeight="1">
      <c r="A28" s="13">
        <v>19</v>
      </c>
      <c r="B28" s="14">
        <v>15958000</v>
      </c>
      <c r="C28" s="14">
        <v>6125000</v>
      </c>
      <c r="D28" s="14">
        <v>3209000</v>
      </c>
      <c r="E28" s="14">
        <v>894000</v>
      </c>
      <c r="F28" s="14">
        <v>975000</v>
      </c>
      <c r="G28" s="14"/>
      <c r="H28" s="14">
        <f>+B28+C28+D28+E28-F28-G28</f>
        <v>25211000</v>
      </c>
      <c r="I28" s="14"/>
      <c r="J28" s="14"/>
      <c r="K28" s="14">
        <f t="shared" si="1"/>
        <v>25211000</v>
      </c>
      <c r="L28" s="14"/>
      <c r="M28" s="14"/>
      <c r="N28" s="14"/>
      <c r="O28" s="14"/>
      <c r="P28" s="14"/>
      <c r="Q28" s="15">
        <v>639000</v>
      </c>
      <c r="R28" s="15">
        <v>24572000</v>
      </c>
      <c r="S28" s="15"/>
      <c r="T28" s="15"/>
      <c r="U28" s="16">
        <f t="shared" si="2"/>
        <v>0</v>
      </c>
      <c r="V28" s="175">
        <v>931000</v>
      </c>
      <c r="W28" s="199">
        <f t="shared" si="3"/>
        <v>3.692832493752727E-2</v>
      </c>
      <c r="X28" s="243">
        <f t="shared" si="4"/>
        <v>278342000</v>
      </c>
      <c r="Y28" s="183">
        <v>30000000</v>
      </c>
      <c r="Z28" s="177">
        <f t="shared" si="6"/>
        <v>361000000</v>
      </c>
      <c r="AA28" s="181">
        <f t="shared" si="5"/>
        <v>0.77103047091412746</v>
      </c>
    </row>
    <row r="29" spans="1:27" ht="18.75" customHeight="1">
      <c r="A29" s="13">
        <v>20</v>
      </c>
      <c r="B29" s="14">
        <v>12642000</v>
      </c>
      <c r="C29" s="14">
        <v>7428000</v>
      </c>
      <c r="D29" s="14">
        <v>1829000</v>
      </c>
      <c r="E29" s="14">
        <v>384000</v>
      </c>
      <c r="F29" s="14">
        <v>507000</v>
      </c>
      <c r="G29" s="14"/>
      <c r="H29" s="14">
        <f t="shared" si="0"/>
        <v>21776000</v>
      </c>
      <c r="I29" s="14"/>
      <c r="J29" s="14"/>
      <c r="K29" s="14">
        <f t="shared" si="1"/>
        <v>21776000</v>
      </c>
      <c r="L29" s="14"/>
      <c r="M29" s="14">
        <v>50000</v>
      </c>
      <c r="N29" s="14"/>
      <c r="O29" s="14"/>
      <c r="P29" s="14">
        <f>SUM(L29:O29)</f>
        <v>50000</v>
      </c>
      <c r="Q29" s="15">
        <v>979000</v>
      </c>
      <c r="R29" s="15">
        <v>20748000</v>
      </c>
      <c r="S29" s="15"/>
      <c r="T29" s="15"/>
      <c r="U29" s="16">
        <f t="shared" si="2"/>
        <v>1000</v>
      </c>
      <c r="V29" s="175">
        <v>400000</v>
      </c>
      <c r="W29" s="199">
        <f t="shared" si="3"/>
        <v>1.8368846436443792E-2</v>
      </c>
      <c r="X29" s="243">
        <f t="shared" si="4"/>
        <v>300118000</v>
      </c>
      <c r="Y29" s="183">
        <v>14000000</v>
      </c>
      <c r="Z29" s="177">
        <f t="shared" si="6"/>
        <v>375000000</v>
      </c>
      <c r="AA29" s="181">
        <f t="shared" si="5"/>
        <v>0.80031466666666662</v>
      </c>
    </row>
    <row r="30" spans="1:27" ht="18.75" customHeight="1">
      <c r="A30" s="260">
        <v>21</v>
      </c>
      <c r="B30" s="251">
        <v>4910000</v>
      </c>
      <c r="C30" s="251">
        <v>3548000</v>
      </c>
      <c r="D30" s="251">
        <v>769000</v>
      </c>
      <c r="E30" s="251">
        <v>156000</v>
      </c>
      <c r="F30" s="251">
        <v>156000</v>
      </c>
      <c r="G30" s="251"/>
      <c r="H30" s="251">
        <f t="shared" si="0"/>
        <v>9227000</v>
      </c>
      <c r="I30" s="251"/>
      <c r="J30" s="251"/>
      <c r="K30" s="251">
        <f t="shared" si="1"/>
        <v>9227000</v>
      </c>
      <c r="L30" s="251"/>
      <c r="M30" s="251"/>
      <c r="N30" s="251"/>
      <c r="O30" s="251"/>
      <c r="P30" s="251"/>
      <c r="Q30" s="252">
        <v>143000</v>
      </c>
      <c r="R30" s="252">
        <v>9084000</v>
      </c>
      <c r="S30" s="252"/>
      <c r="T30" s="252"/>
      <c r="U30" s="253">
        <f t="shared" si="2"/>
        <v>0</v>
      </c>
      <c r="V30" s="254">
        <v>177000</v>
      </c>
      <c r="W30" s="255">
        <f t="shared" si="3"/>
        <v>1.9182832990137639E-2</v>
      </c>
      <c r="X30" s="256">
        <f t="shared" si="4"/>
        <v>309345000</v>
      </c>
      <c r="Y30" s="257">
        <v>15000000</v>
      </c>
      <c r="Z30" s="258">
        <f t="shared" si="6"/>
        <v>390000000</v>
      </c>
      <c r="AA30" s="259">
        <f t="shared" si="5"/>
        <v>0.79319230769230764</v>
      </c>
    </row>
    <row r="31" spans="1:27" ht="18.75" customHeight="1">
      <c r="A31" s="260">
        <v>22</v>
      </c>
      <c r="B31" s="251">
        <v>6172000</v>
      </c>
      <c r="C31" s="251">
        <v>2384000</v>
      </c>
      <c r="D31" s="251">
        <v>1131000</v>
      </c>
      <c r="E31" s="251">
        <v>212000</v>
      </c>
      <c r="F31" s="251">
        <v>195000</v>
      </c>
      <c r="G31" s="251"/>
      <c r="H31" s="251">
        <f t="shared" si="0"/>
        <v>9704000</v>
      </c>
      <c r="I31" s="251"/>
      <c r="J31" s="251"/>
      <c r="K31" s="251">
        <f t="shared" si="1"/>
        <v>9704000</v>
      </c>
      <c r="L31" s="251"/>
      <c r="M31" s="251"/>
      <c r="N31" s="251"/>
      <c r="O31" s="251"/>
      <c r="P31" s="251"/>
      <c r="Q31" s="252"/>
      <c r="R31" s="252">
        <v>9704000</v>
      </c>
      <c r="S31" s="252"/>
      <c r="T31" s="252"/>
      <c r="U31" s="253">
        <f t="shared" si="2"/>
        <v>0</v>
      </c>
      <c r="V31" s="254">
        <v>201000</v>
      </c>
      <c r="W31" s="255">
        <f t="shared" si="3"/>
        <v>2.0713107996702392E-2</v>
      </c>
      <c r="X31" s="256">
        <f t="shared" si="4"/>
        <v>319049000</v>
      </c>
      <c r="Y31" s="257">
        <v>15000000</v>
      </c>
      <c r="Z31" s="258">
        <f t="shared" si="6"/>
        <v>405000000</v>
      </c>
      <c r="AA31" s="259">
        <f t="shared" si="5"/>
        <v>0.78777530864197531</v>
      </c>
    </row>
    <row r="32" spans="1:27" ht="18.75" customHeight="1">
      <c r="A32" s="17">
        <v>23</v>
      </c>
      <c r="B32" s="14">
        <v>6642000</v>
      </c>
      <c r="C32" s="14">
        <v>4292000</v>
      </c>
      <c r="D32" s="14">
        <v>1121000</v>
      </c>
      <c r="E32" s="14">
        <v>454000</v>
      </c>
      <c r="F32" s="14">
        <v>234000</v>
      </c>
      <c r="G32" s="14"/>
      <c r="H32" s="14">
        <f t="shared" si="0"/>
        <v>12275000</v>
      </c>
      <c r="I32" s="14"/>
      <c r="J32" s="14"/>
      <c r="K32" s="14">
        <f t="shared" si="1"/>
        <v>12275000</v>
      </c>
      <c r="L32" s="14"/>
      <c r="M32" s="14"/>
      <c r="N32" s="14"/>
      <c r="O32" s="14"/>
      <c r="P32" s="14"/>
      <c r="Q32" s="15">
        <v>110000</v>
      </c>
      <c r="R32" s="15">
        <v>12165000</v>
      </c>
      <c r="S32" s="15"/>
      <c r="T32" s="15"/>
      <c r="U32" s="16">
        <f t="shared" si="2"/>
        <v>0</v>
      </c>
      <c r="V32" s="175">
        <v>264000</v>
      </c>
      <c r="W32" s="199">
        <f t="shared" si="3"/>
        <v>2.1507128309572302E-2</v>
      </c>
      <c r="X32" s="243">
        <f t="shared" si="4"/>
        <v>331324000</v>
      </c>
      <c r="Y32" s="183">
        <v>15000000</v>
      </c>
      <c r="Z32" s="177">
        <f t="shared" si="6"/>
        <v>420000000</v>
      </c>
      <c r="AA32" s="181">
        <f t="shared" si="5"/>
        <v>0.78886666666666672</v>
      </c>
    </row>
    <row r="33" spans="1:27" ht="18.75" customHeight="1">
      <c r="A33" s="17">
        <v>24</v>
      </c>
      <c r="B33" s="14">
        <v>11819000</v>
      </c>
      <c r="C33" s="14">
        <v>4276000</v>
      </c>
      <c r="D33" s="14">
        <v>3275000</v>
      </c>
      <c r="E33" s="14">
        <v>529000</v>
      </c>
      <c r="F33" s="14">
        <v>507000</v>
      </c>
      <c r="G33" s="14"/>
      <c r="H33" s="14">
        <f t="shared" si="0"/>
        <v>19392000</v>
      </c>
      <c r="I33" s="14"/>
      <c r="J33" s="14"/>
      <c r="K33" s="14">
        <f t="shared" si="1"/>
        <v>19392000</v>
      </c>
      <c r="L33" s="14"/>
      <c r="M33" s="14"/>
      <c r="N33" s="14"/>
      <c r="O33" s="14"/>
      <c r="P33" s="14"/>
      <c r="Q33" s="15">
        <v>438000</v>
      </c>
      <c r="R33" s="15">
        <v>18954000</v>
      </c>
      <c r="S33" s="15"/>
      <c r="T33" s="15"/>
      <c r="U33" s="16">
        <f>+P33+Q33+R33+S33-K33</f>
        <v>0</v>
      </c>
      <c r="V33" s="175">
        <v>209000</v>
      </c>
      <c r="W33" s="199">
        <f t="shared" si="3"/>
        <v>1.0777640264026403E-2</v>
      </c>
      <c r="X33" s="243">
        <f t="shared" si="4"/>
        <v>350716000</v>
      </c>
      <c r="Y33" s="183">
        <v>18000000</v>
      </c>
      <c r="Z33" s="177">
        <f t="shared" si="6"/>
        <v>438000000</v>
      </c>
      <c r="AA33" s="181">
        <f t="shared" si="5"/>
        <v>0.80072146118721466</v>
      </c>
    </row>
    <row r="34" spans="1:27" ht="18.75" customHeight="1">
      <c r="A34" s="17">
        <v>25</v>
      </c>
      <c r="B34" s="14">
        <v>15980000</v>
      </c>
      <c r="C34" s="14">
        <v>6509000</v>
      </c>
      <c r="D34" s="14">
        <v>3606000</v>
      </c>
      <c r="E34" s="14">
        <v>770000</v>
      </c>
      <c r="F34" s="14">
        <v>507000</v>
      </c>
      <c r="G34" s="14"/>
      <c r="H34" s="14">
        <f t="shared" si="0"/>
        <v>26358000</v>
      </c>
      <c r="I34" s="14"/>
      <c r="J34" s="14"/>
      <c r="K34" s="14">
        <f t="shared" si="1"/>
        <v>26358000</v>
      </c>
      <c r="L34" s="14"/>
      <c r="M34" s="14"/>
      <c r="N34" s="14"/>
      <c r="O34" s="14"/>
      <c r="P34" s="14"/>
      <c r="Q34" s="15">
        <v>342000</v>
      </c>
      <c r="R34" s="15">
        <v>26016000</v>
      </c>
      <c r="S34" s="15"/>
      <c r="T34" s="15"/>
      <c r="U34" s="16">
        <f>+P34+Q34+R34+S34-K34</f>
        <v>0</v>
      </c>
      <c r="V34" s="175">
        <v>343000</v>
      </c>
      <c r="W34" s="176">
        <f t="shared" si="3"/>
        <v>1.3013126944381212E-2</v>
      </c>
      <c r="X34" s="182">
        <f t="shared" si="4"/>
        <v>377074000</v>
      </c>
      <c r="Y34" s="183">
        <v>23000000</v>
      </c>
      <c r="Z34" s="177">
        <f t="shared" si="6"/>
        <v>461000000</v>
      </c>
      <c r="AA34" s="181">
        <f t="shared" si="5"/>
        <v>0.81794793926247289</v>
      </c>
    </row>
    <row r="35" spans="1:27" ht="18.75" customHeight="1">
      <c r="A35" s="13">
        <v>26</v>
      </c>
      <c r="B35" s="14">
        <v>20221000</v>
      </c>
      <c r="C35" s="14">
        <v>6049000</v>
      </c>
      <c r="D35" s="14">
        <v>4581000</v>
      </c>
      <c r="E35" s="14">
        <v>2020000</v>
      </c>
      <c r="F35" s="14">
        <v>1131000</v>
      </c>
      <c r="G35" s="14"/>
      <c r="H35" s="14">
        <f t="shared" si="0"/>
        <v>31740000</v>
      </c>
      <c r="I35" s="14"/>
      <c r="J35" s="14"/>
      <c r="K35" s="14">
        <f t="shared" si="1"/>
        <v>31740000</v>
      </c>
      <c r="L35" s="14"/>
      <c r="M35" s="14"/>
      <c r="N35" s="14"/>
      <c r="O35" s="14"/>
      <c r="P35" s="14"/>
      <c r="Q35" s="15">
        <v>375000</v>
      </c>
      <c r="R35" s="15">
        <v>31365000</v>
      </c>
      <c r="S35" s="15"/>
      <c r="T35" s="15"/>
      <c r="U35" s="16">
        <f t="shared" si="2"/>
        <v>0</v>
      </c>
      <c r="V35" s="175">
        <v>549000</v>
      </c>
      <c r="W35" s="199">
        <f t="shared" si="3"/>
        <v>1.7296786389413989E-2</v>
      </c>
      <c r="X35" s="243">
        <f t="shared" si="4"/>
        <v>408814000</v>
      </c>
      <c r="Y35" s="183">
        <v>30000000</v>
      </c>
      <c r="Z35" s="177">
        <f t="shared" si="6"/>
        <v>491000000</v>
      </c>
      <c r="AA35" s="181">
        <f t="shared" si="5"/>
        <v>0.83261507128309575</v>
      </c>
    </row>
    <row r="36" spans="1:27" ht="18.75" customHeight="1">
      <c r="A36" s="13">
        <v>27</v>
      </c>
      <c r="B36" s="14">
        <v>5390000</v>
      </c>
      <c r="C36" s="14">
        <v>2435000</v>
      </c>
      <c r="D36" s="14">
        <v>1062000</v>
      </c>
      <c r="E36" s="14">
        <v>328000</v>
      </c>
      <c r="F36" s="14">
        <v>78000</v>
      </c>
      <c r="G36" s="14"/>
      <c r="H36" s="14">
        <f t="shared" si="0"/>
        <v>9137000</v>
      </c>
      <c r="I36" s="14"/>
      <c r="J36" s="14">
        <v>48000</v>
      </c>
      <c r="K36" s="14">
        <f t="shared" si="1"/>
        <v>9185000</v>
      </c>
      <c r="L36" s="14"/>
      <c r="M36" s="14"/>
      <c r="N36" s="14">
        <v>200000</v>
      </c>
      <c r="O36" s="14"/>
      <c r="P36" s="14">
        <f>SUM(L36:O36)</f>
        <v>200000</v>
      </c>
      <c r="Q36" s="15"/>
      <c r="R36" s="15">
        <v>8985000</v>
      </c>
      <c r="S36" s="15"/>
      <c r="T36" s="15"/>
      <c r="U36" s="16">
        <f t="shared" si="2"/>
        <v>0</v>
      </c>
      <c r="V36" s="175">
        <v>147000</v>
      </c>
      <c r="W36" s="199">
        <f t="shared" si="3"/>
        <v>1.608843165152676E-2</v>
      </c>
      <c r="X36" s="243">
        <f t="shared" si="4"/>
        <v>417999000</v>
      </c>
      <c r="Y36" s="183">
        <v>14000000</v>
      </c>
      <c r="Z36" s="177">
        <f t="shared" si="6"/>
        <v>505000000</v>
      </c>
      <c r="AA36" s="181">
        <f t="shared" si="5"/>
        <v>0.8277207920792079</v>
      </c>
    </row>
    <row r="37" spans="1:27" ht="18.75" customHeight="1">
      <c r="A37" s="260">
        <v>28</v>
      </c>
      <c r="B37" s="251">
        <v>4149000</v>
      </c>
      <c r="C37" s="251">
        <v>2444000</v>
      </c>
      <c r="D37" s="251">
        <v>830000</v>
      </c>
      <c r="E37" s="251">
        <v>280000</v>
      </c>
      <c r="F37" s="251"/>
      <c r="G37" s="251"/>
      <c r="H37" s="251">
        <f t="shared" si="0"/>
        <v>7703000</v>
      </c>
      <c r="I37" s="251"/>
      <c r="J37" s="251"/>
      <c r="K37" s="251">
        <f t="shared" si="1"/>
        <v>7703000</v>
      </c>
      <c r="L37" s="251"/>
      <c r="M37" s="251"/>
      <c r="N37" s="251"/>
      <c r="O37" s="251"/>
      <c r="P37" s="251"/>
      <c r="Q37" s="252"/>
      <c r="R37" s="252">
        <v>7703000</v>
      </c>
      <c r="S37" s="252"/>
      <c r="T37" s="252"/>
      <c r="U37" s="253">
        <f t="shared" si="2"/>
        <v>0</v>
      </c>
      <c r="V37" s="254">
        <v>245000</v>
      </c>
      <c r="W37" s="255">
        <f t="shared" si="3"/>
        <v>3.1805789951966763E-2</v>
      </c>
      <c r="X37" s="256">
        <f t="shared" si="4"/>
        <v>425702000</v>
      </c>
      <c r="Y37" s="257">
        <v>15000000</v>
      </c>
      <c r="Z37" s="258">
        <f t="shared" si="6"/>
        <v>520000000</v>
      </c>
      <c r="AA37" s="259">
        <f t="shared" si="5"/>
        <v>0.81865769230769225</v>
      </c>
    </row>
    <row r="38" spans="1:27" ht="18.75" customHeight="1">
      <c r="A38" s="260">
        <v>29</v>
      </c>
      <c r="B38" s="251">
        <v>5983000</v>
      </c>
      <c r="C38" s="251">
        <v>3530000</v>
      </c>
      <c r="D38" s="251">
        <v>1304000</v>
      </c>
      <c r="E38" s="251">
        <v>694000</v>
      </c>
      <c r="F38" s="251">
        <v>195000</v>
      </c>
      <c r="G38" s="251"/>
      <c r="H38" s="251">
        <f t="shared" si="0"/>
        <v>11316000</v>
      </c>
      <c r="I38" s="251"/>
      <c r="J38" s="251"/>
      <c r="K38" s="251">
        <f t="shared" si="1"/>
        <v>11316000</v>
      </c>
      <c r="L38" s="251"/>
      <c r="M38" s="251"/>
      <c r="N38" s="251"/>
      <c r="O38" s="251"/>
      <c r="P38" s="251"/>
      <c r="Q38" s="252">
        <v>67000</v>
      </c>
      <c r="R38" s="252">
        <v>11249000</v>
      </c>
      <c r="S38" s="252"/>
      <c r="T38" s="252"/>
      <c r="U38" s="253">
        <f t="shared" si="2"/>
        <v>0</v>
      </c>
      <c r="V38" s="254">
        <v>97000</v>
      </c>
      <c r="W38" s="255">
        <f t="shared" si="3"/>
        <v>8.5719335454224107E-3</v>
      </c>
      <c r="X38" s="256">
        <f t="shared" si="4"/>
        <v>437018000</v>
      </c>
      <c r="Y38" s="257">
        <v>15000000</v>
      </c>
      <c r="Z38" s="258">
        <f t="shared" si="6"/>
        <v>535000000</v>
      </c>
      <c r="AA38" s="259">
        <f t="shared" si="5"/>
        <v>0.81685607476635513</v>
      </c>
    </row>
    <row r="39" spans="1:27" ht="18.75" customHeight="1">
      <c r="A39" s="17">
        <v>30</v>
      </c>
      <c r="B39" s="14">
        <v>5187000</v>
      </c>
      <c r="C39" s="14">
        <v>4760000</v>
      </c>
      <c r="D39" s="14">
        <v>952000</v>
      </c>
      <c r="E39" s="14">
        <v>512000</v>
      </c>
      <c r="F39" s="14">
        <v>156000</v>
      </c>
      <c r="G39" s="14"/>
      <c r="H39" s="14">
        <f t="shared" si="0"/>
        <v>11255000</v>
      </c>
      <c r="I39" s="14"/>
      <c r="J39" s="14"/>
      <c r="K39" s="14">
        <f t="shared" si="1"/>
        <v>11255000</v>
      </c>
      <c r="L39" s="14"/>
      <c r="M39" s="14"/>
      <c r="N39" s="14"/>
      <c r="O39" s="14"/>
      <c r="P39" s="14"/>
      <c r="Q39" s="15">
        <v>222000</v>
      </c>
      <c r="R39" s="15">
        <v>11036000</v>
      </c>
      <c r="S39" s="15"/>
      <c r="T39" s="15"/>
      <c r="U39" s="16">
        <f t="shared" si="2"/>
        <v>3000</v>
      </c>
      <c r="V39" s="175"/>
      <c r="W39" s="199">
        <f t="shared" si="3"/>
        <v>0</v>
      </c>
      <c r="X39" s="243">
        <f t="shared" si="4"/>
        <v>448273000</v>
      </c>
      <c r="Y39" s="183">
        <v>15000000</v>
      </c>
      <c r="Z39" s="177">
        <f t="shared" si="6"/>
        <v>550000000</v>
      </c>
      <c r="AA39" s="181">
        <f t="shared" si="5"/>
        <v>0.8150418181818182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/>
      <c r="P40" s="14"/>
      <c r="Q40" s="15"/>
      <c r="R40" s="15"/>
      <c r="S40" s="15"/>
      <c r="T40" s="15"/>
      <c r="U40" s="16">
        <f t="shared" si="2"/>
        <v>0</v>
      </c>
      <c r="V40" s="175"/>
      <c r="W40" s="199" t="e">
        <f t="shared" si="3"/>
        <v>#DIV/0!</v>
      </c>
      <c r="X40" s="243">
        <f t="shared" si="4"/>
        <v>448273000</v>
      </c>
      <c r="Y40" s="183"/>
      <c r="Z40" s="177">
        <f t="shared" si="6"/>
        <v>550000000</v>
      </c>
      <c r="AA40" s="181">
        <f t="shared" si="5"/>
        <v>0.8150418181818182</v>
      </c>
    </row>
    <row r="41" spans="1:27" s="19" customFormat="1" ht="18.75" customHeight="1">
      <c r="A41" s="69" t="s">
        <v>21</v>
      </c>
      <c r="B41" s="18">
        <f t="shared" ref="B41:U41" si="7">SUM(B10:B40)</f>
        <v>251079000</v>
      </c>
      <c r="C41" s="18">
        <f t="shared" si="7"/>
        <v>137251000</v>
      </c>
      <c r="D41" s="18">
        <f t="shared" si="7"/>
        <v>48625000</v>
      </c>
      <c r="E41" s="18">
        <f t="shared" si="7"/>
        <v>17675000</v>
      </c>
      <c r="F41" s="18">
        <f t="shared" si="7"/>
        <v>6754200</v>
      </c>
      <c r="G41" s="18">
        <f t="shared" si="7"/>
        <v>800</v>
      </c>
      <c r="H41" s="18">
        <f t="shared" si="7"/>
        <v>447875000</v>
      </c>
      <c r="I41" s="18">
        <f t="shared" si="7"/>
        <v>350000</v>
      </c>
      <c r="J41" s="18">
        <f t="shared" si="7"/>
        <v>48000</v>
      </c>
      <c r="K41" s="18">
        <f>SUM(K10:K40)</f>
        <v>448273000</v>
      </c>
      <c r="L41" s="18">
        <f t="shared" si="7"/>
        <v>0</v>
      </c>
      <c r="M41" s="18">
        <f t="shared" si="7"/>
        <v>50000</v>
      </c>
      <c r="N41" s="18">
        <f t="shared" ref="N41" si="8">SUM(N10:N40)</f>
        <v>200000</v>
      </c>
      <c r="O41" s="18">
        <f t="shared" si="7"/>
        <v>0</v>
      </c>
      <c r="P41" s="18">
        <f t="shared" si="7"/>
        <v>250000</v>
      </c>
      <c r="Q41" s="18">
        <f t="shared" si="7"/>
        <v>11641500</v>
      </c>
      <c r="R41" s="18">
        <f t="shared" si="7"/>
        <v>425244000</v>
      </c>
      <c r="S41" s="18">
        <f t="shared" si="7"/>
        <v>0</v>
      </c>
      <c r="T41" s="18">
        <f t="shared" si="7"/>
        <v>0</v>
      </c>
      <c r="U41" s="18">
        <f t="shared" si="7"/>
        <v>-11137500</v>
      </c>
      <c r="V41" s="178"/>
      <c r="W41" s="179"/>
      <c r="X41" s="179"/>
      <c r="Y41" s="180">
        <f>SUM(Y10:Y40)</f>
        <v>550000000</v>
      </c>
      <c r="Z41" s="180"/>
      <c r="AA41" s="180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-202000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4">
        <f>K41/488000000</f>
        <v>0.91859221311475414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xSplit="5" ySplit="8" topLeftCell="F19" activePane="bottomRight" state="frozen"/>
      <selection pane="topRight" activeCell="F1" sqref="F1"/>
      <selection pane="bottomLeft" activeCell="A9" sqref="A9"/>
      <selection pane="bottomRight" activeCell="C35" sqref="C35"/>
    </sheetView>
  </sheetViews>
  <sheetFormatPr defaultColWidth="9.140625" defaultRowHeight="15"/>
  <cols>
    <col min="1" max="1" width="12.85546875" style="33" customWidth="1"/>
    <col min="2" max="2" width="12.85546875" style="275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8"/>
      <c r="C1" s="32"/>
      <c r="D1" s="32"/>
      <c r="E1" s="154"/>
      <c r="H1" s="154"/>
    </row>
    <row r="2" spans="1:9">
      <c r="A2" s="31" t="s">
        <v>28</v>
      </c>
      <c r="B2" s="268"/>
      <c r="C2" s="32"/>
      <c r="D2" s="32"/>
      <c r="E2" s="154"/>
      <c r="H2" s="154"/>
    </row>
    <row r="3" spans="1:9">
      <c r="A3" s="31" t="s">
        <v>29</v>
      </c>
      <c r="B3" s="268"/>
      <c r="C3" s="32"/>
      <c r="D3" s="32"/>
      <c r="E3" s="154"/>
      <c r="H3" s="154"/>
    </row>
    <row r="4" spans="1:9" ht="30.75">
      <c r="A4" s="34"/>
      <c r="B4" s="269"/>
      <c r="C4" s="34"/>
      <c r="D4" s="34"/>
      <c r="E4" s="155" t="s">
        <v>154</v>
      </c>
      <c r="F4" s="155"/>
      <c r="G4" s="162"/>
      <c r="H4" s="34"/>
    </row>
    <row r="5" spans="1:9">
      <c r="A5" s="35"/>
      <c r="B5" s="270"/>
      <c r="C5" s="35"/>
      <c r="D5" s="35"/>
      <c r="E5" s="156"/>
      <c r="F5" s="163"/>
      <c r="G5" s="163"/>
      <c r="H5" s="160"/>
    </row>
    <row r="6" spans="1:9" ht="15" customHeight="1">
      <c r="A6" s="316" t="s">
        <v>30</v>
      </c>
      <c r="B6" s="317" t="s">
        <v>31</v>
      </c>
      <c r="C6" s="318" t="s">
        <v>23</v>
      </c>
      <c r="D6" s="318"/>
      <c r="E6" s="319" t="s">
        <v>24</v>
      </c>
      <c r="F6" s="313" t="s">
        <v>32</v>
      </c>
      <c r="G6" s="314"/>
      <c r="H6" s="315"/>
    </row>
    <row r="7" spans="1:9">
      <c r="A7" s="316"/>
      <c r="B7" s="317"/>
      <c r="C7" s="36" t="s">
        <v>33</v>
      </c>
      <c r="D7" s="37" t="s">
        <v>25</v>
      </c>
      <c r="E7" s="319"/>
      <c r="F7" s="164" t="s">
        <v>33</v>
      </c>
      <c r="G7" s="164" t="s">
        <v>25</v>
      </c>
      <c r="H7" s="38" t="s">
        <v>26</v>
      </c>
    </row>
    <row r="8" spans="1:9">
      <c r="A8" s="39"/>
      <c r="B8" s="271"/>
      <c r="C8" s="40"/>
      <c r="D8" s="40"/>
      <c r="E8" s="286" t="s">
        <v>34</v>
      </c>
      <c r="F8" s="287"/>
      <c r="G8" s="287"/>
      <c r="H8" s="288">
        <v>-343501</v>
      </c>
    </row>
    <row r="9" spans="1:9">
      <c r="A9" s="134"/>
      <c r="B9" s="272">
        <v>42776</v>
      </c>
      <c r="C9" s="167" t="s">
        <v>152</v>
      </c>
      <c r="D9" s="135"/>
      <c r="E9" s="139" t="s">
        <v>153</v>
      </c>
      <c r="F9" s="262">
        <v>1146249</v>
      </c>
      <c r="G9" s="136"/>
      <c r="H9" s="153">
        <f>H8+F9-G9</f>
        <v>802748</v>
      </c>
    </row>
    <row r="10" spans="1:9" s="146" customFormat="1">
      <c r="A10" s="134"/>
      <c r="B10" s="272">
        <v>42804</v>
      </c>
      <c r="C10" s="135"/>
      <c r="D10" s="135" t="s">
        <v>150</v>
      </c>
      <c r="E10" s="141" t="s">
        <v>155</v>
      </c>
      <c r="F10" s="136"/>
      <c r="G10" s="136">
        <v>504068</v>
      </c>
      <c r="H10" s="153">
        <f t="shared" ref="H10:H19" si="0">H9+F10-G10</f>
        <v>298680</v>
      </c>
      <c r="I10" s="143"/>
    </row>
    <row r="11" spans="1:9" s="146" customFormat="1">
      <c r="A11" s="134"/>
      <c r="B11" s="272">
        <v>43018</v>
      </c>
      <c r="C11" s="141"/>
      <c r="D11" s="135" t="s">
        <v>156</v>
      </c>
      <c r="E11" s="141" t="s">
        <v>157</v>
      </c>
      <c r="F11" s="136"/>
      <c r="G11" s="136">
        <v>521390</v>
      </c>
      <c r="H11" s="153">
        <f t="shared" si="0"/>
        <v>-222710</v>
      </c>
      <c r="I11" s="143"/>
    </row>
    <row r="12" spans="1:9" s="146" customFormat="1">
      <c r="A12" s="134"/>
      <c r="B12" s="272">
        <v>43049</v>
      </c>
      <c r="C12" s="141"/>
      <c r="D12" s="135" t="s">
        <v>158</v>
      </c>
      <c r="E12" s="141" t="s">
        <v>159</v>
      </c>
      <c r="F12" s="142"/>
      <c r="G12" s="142">
        <v>55000</v>
      </c>
      <c r="H12" s="153">
        <f t="shared" si="0"/>
        <v>-277710</v>
      </c>
      <c r="I12" s="143"/>
    </row>
    <row r="13" spans="1:9" s="147" customFormat="1">
      <c r="A13" s="134"/>
      <c r="B13" s="272" t="s">
        <v>160</v>
      </c>
      <c r="C13" s="135"/>
      <c r="D13" s="135" t="s">
        <v>161</v>
      </c>
      <c r="E13" s="141" t="s">
        <v>165</v>
      </c>
      <c r="F13" s="142"/>
      <c r="G13" s="142">
        <v>302599</v>
      </c>
      <c r="H13" s="153">
        <f t="shared" si="0"/>
        <v>-580309</v>
      </c>
      <c r="I13" s="132"/>
    </row>
    <row r="14" spans="1:9" s="147" customFormat="1">
      <c r="A14" s="134"/>
      <c r="B14" s="272" t="s">
        <v>160</v>
      </c>
      <c r="C14" s="135"/>
      <c r="D14" s="135" t="s">
        <v>162</v>
      </c>
      <c r="E14" s="141" t="s">
        <v>163</v>
      </c>
      <c r="F14" s="136"/>
      <c r="G14" s="142">
        <v>919052</v>
      </c>
      <c r="H14" s="153">
        <f t="shared" si="0"/>
        <v>-1499361</v>
      </c>
      <c r="I14" s="132"/>
    </row>
    <row r="15" spans="1:9" s="147" customFormat="1">
      <c r="A15" s="265" t="s">
        <v>85</v>
      </c>
      <c r="B15" s="276" t="s">
        <v>164</v>
      </c>
      <c r="C15" s="266"/>
      <c r="D15" s="266"/>
      <c r="E15" s="263" t="s">
        <v>166</v>
      </c>
      <c r="F15" s="264">
        <v>3000000</v>
      </c>
      <c r="G15" s="264"/>
      <c r="H15" s="267">
        <f>H14+F15-G15</f>
        <v>1500639</v>
      </c>
      <c r="I15" s="132"/>
    </row>
    <row r="16" spans="1:9" s="147" customFormat="1">
      <c r="A16" s="277"/>
      <c r="B16" s="278" t="s">
        <v>167</v>
      </c>
      <c r="C16" s="279"/>
      <c r="D16" s="279"/>
      <c r="E16" s="280" t="s">
        <v>168</v>
      </c>
      <c r="F16" s="281">
        <v>1499361</v>
      </c>
      <c r="G16" s="282"/>
      <c r="H16" s="283">
        <f t="shared" si="0"/>
        <v>3000000</v>
      </c>
      <c r="I16" s="132"/>
    </row>
    <row r="17" spans="1:9" s="152" customFormat="1">
      <c r="A17" s="134"/>
      <c r="B17" s="272" t="s">
        <v>170</v>
      </c>
      <c r="C17" s="135"/>
      <c r="D17" s="135" t="s">
        <v>171</v>
      </c>
      <c r="E17" s="141" t="s">
        <v>172</v>
      </c>
      <c r="F17" s="136"/>
      <c r="G17" s="136">
        <v>397420</v>
      </c>
      <c r="H17" s="153">
        <f t="shared" si="0"/>
        <v>2602580</v>
      </c>
      <c r="I17" s="133"/>
    </row>
    <row r="18" spans="1:9" s="147" customFormat="1">
      <c r="A18" s="134"/>
      <c r="B18" s="272" t="s">
        <v>173</v>
      </c>
      <c r="C18" s="135"/>
      <c r="D18" s="135" t="s">
        <v>174</v>
      </c>
      <c r="E18" s="141" t="s">
        <v>175</v>
      </c>
      <c r="F18" s="142"/>
      <c r="G18" s="136">
        <v>291511</v>
      </c>
      <c r="H18" s="153">
        <f t="shared" si="0"/>
        <v>2311069</v>
      </c>
      <c r="I18" s="132"/>
    </row>
    <row r="19" spans="1:9" s="147" customFormat="1">
      <c r="A19" s="134"/>
      <c r="B19" s="272">
        <v>42805</v>
      </c>
      <c r="C19" s="135"/>
      <c r="D19" s="135" t="s">
        <v>180</v>
      </c>
      <c r="E19" s="141" t="s">
        <v>181</v>
      </c>
      <c r="F19" s="142"/>
      <c r="G19" s="136">
        <v>472925.8</v>
      </c>
      <c r="H19" s="153">
        <f t="shared" si="0"/>
        <v>1838143.2</v>
      </c>
      <c r="I19" s="132"/>
    </row>
    <row r="20" spans="1:9" s="147" customFormat="1">
      <c r="A20" s="134"/>
      <c r="B20" s="272">
        <v>42927</v>
      </c>
      <c r="C20" s="135"/>
      <c r="D20" s="135" t="s">
        <v>187</v>
      </c>
      <c r="E20" s="141" t="s">
        <v>188</v>
      </c>
      <c r="F20" s="136"/>
      <c r="G20" s="136">
        <v>159897.60000000001</v>
      </c>
      <c r="H20" s="153">
        <f>H19+F20-G20</f>
        <v>1678245.5999999999</v>
      </c>
      <c r="I20" s="132"/>
    </row>
    <row r="21" spans="1:9" s="147" customFormat="1">
      <c r="A21" s="134"/>
      <c r="B21" s="272">
        <v>43050</v>
      </c>
      <c r="C21" s="141"/>
      <c r="D21" s="135" t="s">
        <v>198</v>
      </c>
      <c r="E21" s="141" t="s">
        <v>199</v>
      </c>
      <c r="F21" s="142"/>
      <c r="G21" s="136">
        <v>216153</v>
      </c>
      <c r="H21" s="153">
        <f>H20+F21-G21</f>
        <v>1462092.5999999999</v>
      </c>
      <c r="I21" s="132"/>
    </row>
    <row r="22" spans="1:9" s="147" customFormat="1">
      <c r="A22" s="134"/>
      <c r="B22" s="272" t="s">
        <v>202</v>
      </c>
      <c r="C22" s="141" t="s">
        <v>152</v>
      </c>
      <c r="D22" s="135"/>
      <c r="E22" s="139" t="s">
        <v>203</v>
      </c>
      <c r="F22" s="142">
        <v>848977</v>
      </c>
      <c r="G22" s="136"/>
      <c r="H22" s="153">
        <f t="shared" ref="H22:H85" si="1">H21+F22-G22</f>
        <v>2311069.5999999996</v>
      </c>
      <c r="I22" s="132"/>
    </row>
    <row r="23" spans="1:9" s="147" customFormat="1">
      <c r="A23" s="134"/>
      <c r="B23" s="233" t="s">
        <v>202</v>
      </c>
      <c r="C23" s="135" t="s">
        <v>204</v>
      </c>
      <c r="D23" s="135"/>
      <c r="E23" s="139" t="s">
        <v>205</v>
      </c>
      <c r="F23" s="136">
        <v>1499960</v>
      </c>
      <c r="G23" s="136"/>
      <c r="H23" s="153">
        <f t="shared" si="1"/>
        <v>3811029.5999999996</v>
      </c>
      <c r="I23" s="132"/>
    </row>
    <row r="24" spans="1:9" s="147" customFormat="1">
      <c r="A24" s="134"/>
      <c r="B24" s="233" t="s">
        <v>212</v>
      </c>
      <c r="C24" s="135"/>
      <c r="D24" s="135" t="s">
        <v>206</v>
      </c>
      <c r="E24" s="141" t="s">
        <v>207</v>
      </c>
      <c r="F24" s="142"/>
      <c r="G24" s="142">
        <v>907715</v>
      </c>
      <c r="H24" s="153">
        <f>H23+F24-G24</f>
        <v>2903314.5999999996</v>
      </c>
      <c r="I24" s="132"/>
    </row>
    <row r="25" spans="1:9" s="147" customFormat="1">
      <c r="A25" s="134"/>
      <c r="B25" s="233" t="s">
        <v>213</v>
      </c>
      <c r="C25" s="141"/>
      <c r="D25" s="135" t="s">
        <v>214</v>
      </c>
      <c r="E25" s="141" t="s">
        <v>215</v>
      </c>
      <c r="F25" s="136"/>
      <c r="G25" s="142">
        <v>316866.40000000002</v>
      </c>
      <c r="H25" s="153">
        <f>H24+F25-G25</f>
        <v>2586448.1999999997</v>
      </c>
      <c r="I25" s="132"/>
    </row>
    <row r="26" spans="1:9" s="147" customFormat="1">
      <c r="A26" s="134"/>
      <c r="B26" s="233" t="s">
        <v>212</v>
      </c>
      <c r="C26" s="135"/>
      <c r="D26" s="135" t="s">
        <v>216</v>
      </c>
      <c r="E26" s="141" t="s">
        <v>217</v>
      </c>
      <c r="F26" s="136"/>
      <c r="G26" s="136">
        <v>1500000</v>
      </c>
      <c r="H26" s="153">
        <f t="shared" si="1"/>
        <v>1086448.1999999997</v>
      </c>
      <c r="I26" s="132"/>
    </row>
    <row r="27" spans="1:9" s="147" customFormat="1">
      <c r="A27" s="134"/>
      <c r="B27" s="233" t="s">
        <v>218</v>
      </c>
      <c r="C27" s="135"/>
      <c r="D27" s="135" t="s">
        <v>219</v>
      </c>
      <c r="E27" s="141" t="s">
        <v>215</v>
      </c>
      <c r="F27" s="136"/>
      <c r="G27" s="136">
        <v>120073.8</v>
      </c>
      <c r="H27" s="153">
        <f t="shared" si="1"/>
        <v>966374.39999999967</v>
      </c>
      <c r="I27" s="132"/>
    </row>
    <row r="28" spans="1:9" s="147" customFormat="1">
      <c r="A28" s="134"/>
      <c r="B28" s="233" t="s">
        <v>220</v>
      </c>
      <c r="C28" s="141"/>
      <c r="D28" s="135" t="s">
        <v>221</v>
      </c>
      <c r="E28" s="141" t="s">
        <v>215</v>
      </c>
      <c r="F28" s="136"/>
      <c r="G28" s="136">
        <v>94076.6</v>
      </c>
      <c r="H28" s="153">
        <f>H27+F28-G28</f>
        <v>872297.7999999997</v>
      </c>
      <c r="I28" s="132"/>
    </row>
    <row r="29" spans="1:9" s="147" customFormat="1">
      <c r="A29" s="134"/>
      <c r="B29" s="233" t="s">
        <v>231</v>
      </c>
      <c r="C29" s="141"/>
      <c r="D29" s="135" t="s">
        <v>232</v>
      </c>
      <c r="E29" s="141" t="s">
        <v>215</v>
      </c>
      <c r="F29" s="136"/>
      <c r="G29" s="136">
        <v>131668.4</v>
      </c>
      <c r="H29" s="153">
        <f t="shared" si="1"/>
        <v>740629.39999999967</v>
      </c>
      <c r="I29" s="132"/>
    </row>
    <row r="30" spans="1:9" s="147" customFormat="1">
      <c r="A30" s="134"/>
      <c r="B30" s="272" t="s">
        <v>233</v>
      </c>
      <c r="C30" s="135"/>
      <c r="D30" s="141" t="s">
        <v>234</v>
      </c>
      <c r="E30" s="139" t="s">
        <v>215</v>
      </c>
      <c r="F30" s="136"/>
      <c r="G30" s="136">
        <v>337316.2</v>
      </c>
      <c r="H30" s="153">
        <f t="shared" si="1"/>
        <v>403313.19999999966</v>
      </c>
      <c r="I30" s="132"/>
    </row>
    <row r="31" spans="1:9" s="147" customFormat="1">
      <c r="A31" s="134"/>
      <c r="B31" s="272"/>
      <c r="C31" s="135"/>
      <c r="D31" s="135"/>
      <c r="E31" s="141"/>
      <c r="F31" s="142"/>
      <c r="G31" s="136"/>
      <c r="H31" s="153">
        <f t="shared" si="1"/>
        <v>403313.19999999966</v>
      </c>
      <c r="I31" s="132"/>
    </row>
    <row r="32" spans="1:9" s="147" customFormat="1">
      <c r="A32" s="134"/>
      <c r="B32" s="272"/>
      <c r="C32" s="141"/>
      <c r="D32" s="165"/>
      <c r="E32" s="141"/>
      <c r="F32" s="142"/>
      <c r="G32" s="142"/>
      <c r="H32" s="153">
        <f t="shared" si="1"/>
        <v>403313.19999999966</v>
      </c>
      <c r="I32" s="132"/>
    </row>
    <row r="33" spans="1:9" s="147" customFormat="1">
      <c r="A33" s="134"/>
      <c r="B33" s="272"/>
      <c r="C33" s="165"/>
      <c r="D33" s="141"/>
      <c r="E33" s="141"/>
      <c r="F33" s="136"/>
      <c r="G33" s="136"/>
      <c r="H33" s="153">
        <f t="shared" si="1"/>
        <v>403313.19999999966</v>
      </c>
      <c r="I33" s="132"/>
    </row>
    <row r="34" spans="1:9" s="147" customFormat="1">
      <c r="A34" s="134"/>
      <c r="B34" s="272"/>
      <c r="C34" s="165"/>
      <c r="D34" s="165"/>
      <c r="E34" s="141"/>
      <c r="F34" s="136"/>
      <c r="G34" s="136"/>
      <c r="H34" s="153">
        <f t="shared" si="1"/>
        <v>403313.19999999966</v>
      </c>
      <c r="I34" s="132"/>
    </row>
    <row r="35" spans="1:9" s="147" customFormat="1">
      <c r="A35" s="134"/>
      <c r="B35" s="272"/>
      <c r="C35" s="141"/>
      <c r="D35" s="165"/>
      <c r="E35" s="141"/>
      <c r="F35" s="136"/>
      <c r="G35" s="136"/>
      <c r="H35" s="153">
        <f t="shared" si="1"/>
        <v>403313.19999999966</v>
      </c>
      <c r="I35" s="132"/>
    </row>
    <row r="36" spans="1:9" s="147" customFormat="1">
      <c r="A36" s="134"/>
      <c r="B36" s="272"/>
      <c r="C36" s="141"/>
      <c r="D36" s="165"/>
      <c r="E36" s="141"/>
      <c r="F36" s="136"/>
      <c r="G36" s="136"/>
      <c r="H36" s="153">
        <f t="shared" si="1"/>
        <v>403313.19999999966</v>
      </c>
      <c r="I36" s="132"/>
    </row>
    <row r="37" spans="1:9" s="147" customFormat="1">
      <c r="A37" s="134"/>
      <c r="B37" s="272"/>
      <c r="C37" s="165"/>
      <c r="D37" s="141"/>
      <c r="E37" s="139"/>
      <c r="F37" s="136"/>
      <c r="G37" s="136"/>
      <c r="H37" s="153">
        <f t="shared" si="1"/>
        <v>403313.19999999966</v>
      </c>
      <c r="I37" s="132"/>
    </row>
    <row r="38" spans="1:9" s="147" customFormat="1">
      <c r="A38" s="134"/>
      <c r="B38" s="272"/>
      <c r="C38" s="165"/>
      <c r="D38" s="165"/>
      <c r="E38" s="141"/>
      <c r="F38" s="136"/>
      <c r="G38" s="136"/>
      <c r="H38" s="153">
        <f t="shared" si="1"/>
        <v>403313.19999999966</v>
      </c>
      <c r="I38" s="132"/>
    </row>
    <row r="39" spans="1:9" s="147" customFormat="1">
      <c r="A39" s="134"/>
      <c r="B39" s="272"/>
      <c r="C39" s="141"/>
      <c r="D39" s="165"/>
      <c r="E39" s="141"/>
      <c r="F39" s="142"/>
      <c r="G39" s="136"/>
      <c r="H39" s="153">
        <f t="shared" si="1"/>
        <v>403313.19999999966</v>
      </c>
      <c r="I39" s="132"/>
    </row>
    <row r="40" spans="1:9" s="147" customFormat="1">
      <c r="A40" s="134"/>
      <c r="B40" s="272"/>
      <c r="C40" s="141"/>
      <c r="D40" s="165"/>
      <c r="E40" s="141"/>
      <c r="F40" s="142"/>
      <c r="G40" s="136"/>
      <c r="H40" s="153">
        <f t="shared" si="1"/>
        <v>403313.19999999966</v>
      </c>
      <c r="I40" s="132"/>
    </row>
    <row r="41" spans="1:9" s="147" customFormat="1">
      <c r="A41" s="134"/>
      <c r="B41" s="272"/>
      <c r="C41" s="165"/>
      <c r="D41" s="165"/>
      <c r="E41" s="139"/>
      <c r="F41" s="136"/>
      <c r="G41" s="136"/>
      <c r="H41" s="153">
        <f t="shared" si="1"/>
        <v>403313.19999999966</v>
      </c>
      <c r="I41" s="132"/>
    </row>
    <row r="42" spans="1:9" s="147" customFormat="1">
      <c r="A42" s="134"/>
      <c r="B42" s="272"/>
      <c r="C42" s="165"/>
      <c r="D42" s="165"/>
      <c r="E42" s="141"/>
      <c r="F42" s="136"/>
      <c r="G42" s="136"/>
      <c r="H42" s="153">
        <f t="shared" si="1"/>
        <v>403313.19999999966</v>
      </c>
      <c r="I42" s="132"/>
    </row>
    <row r="43" spans="1:9" s="147" customFormat="1">
      <c r="A43" s="134"/>
      <c r="B43" s="272"/>
      <c r="C43" s="141"/>
      <c r="D43" s="165"/>
      <c r="E43" s="141"/>
      <c r="F43" s="136"/>
      <c r="G43" s="136"/>
      <c r="H43" s="153">
        <f t="shared" si="1"/>
        <v>403313.19999999966</v>
      </c>
      <c r="I43" s="132"/>
    </row>
    <row r="44" spans="1:9" s="147" customFormat="1">
      <c r="A44" s="134"/>
      <c r="B44" s="272"/>
      <c r="C44" s="165"/>
      <c r="D44" s="165"/>
      <c r="E44" s="148"/>
      <c r="F44" s="136"/>
      <c r="G44" s="136"/>
      <c r="H44" s="153">
        <f t="shared" si="1"/>
        <v>403313.19999999966</v>
      </c>
      <c r="I44" s="132"/>
    </row>
    <row r="45" spans="1:9" s="147" customFormat="1">
      <c r="A45" s="134"/>
      <c r="B45" s="272"/>
      <c r="C45" s="141"/>
      <c r="D45" s="165"/>
      <c r="E45" s="141"/>
      <c r="F45" s="136"/>
      <c r="G45" s="136"/>
      <c r="H45" s="153">
        <f t="shared" si="1"/>
        <v>403313.19999999966</v>
      </c>
      <c r="I45" s="132"/>
    </row>
    <row r="46" spans="1:9" s="147" customFormat="1">
      <c r="A46" s="134"/>
      <c r="B46" s="272"/>
      <c r="C46" s="141"/>
      <c r="D46" s="165"/>
      <c r="E46" s="141"/>
      <c r="F46" s="136"/>
      <c r="G46" s="136"/>
      <c r="H46" s="153">
        <f t="shared" si="1"/>
        <v>403313.19999999966</v>
      </c>
      <c r="I46" s="132"/>
    </row>
    <row r="47" spans="1:9" s="147" customFormat="1">
      <c r="A47" s="134"/>
      <c r="B47" s="272"/>
      <c r="C47" s="141"/>
      <c r="D47" s="165"/>
      <c r="E47" s="141"/>
      <c r="F47" s="136"/>
      <c r="G47" s="136"/>
      <c r="H47" s="153">
        <f t="shared" si="1"/>
        <v>403313.19999999966</v>
      </c>
      <c r="I47" s="132"/>
    </row>
    <row r="48" spans="1:9" s="147" customFormat="1">
      <c r="A48" s="134"/>
      <c r="B48" s="272"/>
      <c r="C48" s="141"/>
      <c r="D48" s="165"/>
      <c r="E48" s="141"/>
      <c r="F48" s="136"/>
      <c r="G48" s="136"/>
      <c r="H48" s="153">
        <f t="shared" si="1"/>
        <v>403313.19999999966</v>
      </c>
      <c r="I48" s="132"/>
    </row>
    <row r="49" spans="1:9" s="147" customFormat="1">
      <c r="A49" s="134"/>
      <c r="B49" s="272"/>
      <c r="C49" s="141"/>
      <c r="D49" s="165"/>
      <c r="E49" s="141"/>
      <c r="F49" s="136"/>
      <c r="G49" s="136"/>
      <c r="H49" s="153">
        <f t="shared" si="1"/>
        <v>403313.19999999966</v>
      </c>
      <c r="I49" s="132"/>
    </row>
    <row r="50" spans="1:9" s="147" customFormat="1">
      <c r="A50" s="134"/>
      <c r="B50" s="272"/>
      <c r="C50" s="141"/>
      <c r="D50" s="165"/>
      <c r="E50" s="141"/>
      <c r="F50" s="136"/>
      <c r="G50" s="136"/>
      <c r="H50" s="153">
        <f t="shared" si="1"/>
        <v>403313.19999999966</v>
      </c>
      <c r="I50" s="132"/>
    </row>
    <row r="51" spans="1:9" s="147" customFormat="1">
      <c r="A51" s="134"/>
      <c r="B51" s="272"/>
      <c r="C51" s="141"/>
      <c r="D51" s="165"/>
      <c r="E51" s="141"/>
      <c r="F51" s="136"/>
      <c r="G51" s="142"/>
      <c r="H51" s="153">
        <f t="shared" si="1"/>
        <v>403313.19999999966</v>
      </c>
      <c r="I51" s="132"/>
    </row>
    <row r="52" spans="1:9" s="147" customFormat="1">
      <c r="A52" s="134"/>
      <c r="B52" s="272"/>
      <c r="C52" s="165"/>
      <c r="D52" s="165"/>
      <c r="E52" s="139"/>
      <c r="F52" s="136"/>
      <c r="G52" s="136"/>
      <c r="H52" s="153">
        <f t="shared" si="1"/>
        <v>403313.19999999966</v>
      </c>
      <c r="I52" s="132"/>
    </row>
    <row r="53" spans="1:9" s="147" customFormat="1">
      <c r="A53" s="134"/>
      <c r="B53" s="272"/>
      <c r="C53" s="165"/>
      <c r="D53" s="165"/>
      <c r="E53" s="141"/>
      <c r="F53" s="142"/>
      <c r="G53" s="136"/>
      <c r="H53" s="153">
        <f t="shared" si="1"/>
        <v>403313.19999999966</v>
      </c>
      <c r="I53" s="132"/>
    </row>
    <row r="54" spans="1:9" s="147" customFormat="1">
      <c r="A54" s="134"/>
      <c r="B54" s="272"/>
      <c r="C54" s="165"/>
      <c r="D54" s="165"/>
      <c r="E54" s="141"/>
      <c r="F54" s="142"/>
      <c r="G54" s="142"/>
      <c r="H54" s="153">
        <f t="shared" si="1"/>
        <v>403313.19999999966</v>
      </c>
      <c r="I54" s="132"/>
    </row>
    <row r="55" spans="1:9" s="147" customFormat="1">
      <c r="A55" s="134"/>
      <c r="B55" s="272"/>
      <c r="C55" s="141"/>
      <c r="D55" s="165"/>
      <c r="E55" s="141"/>
      <c r="F55" s="136"/>
      <c r="G55" s="142"/>
      <c r="H55" s="153">
        <f t="shared" si="1"/>
        <v>403313.19999999966</v>
      </c>
      <c r="I55" s="132"/>
    </row>
    <row r="56" spans="1:9" s="147" customFormat="1">
      <c r="A56" s="134"/>
      <c r="B56" s="272"/>
      <c r="C56" s="165"/>
      <c r="D56" s="141"/>
      <c r="E56" s="139"/>
      <c r="F56" s="136"/>
      <c r="G56" s="136"/>
      <c r="H56" s="153">
        <f t="shared" si="1"/>
        <v>403313.19999999966</v>
      </c>
      <c r="I56" s="132"/>
    </row>
    <row r="57" spans="1:9" s="147" customFormat="1">
      <c r="A57" s="134"/>
      <c r="B57" s="272"/>
      <c r="C57" s="165"/>
      <c r="D57" s="165"/>
      <c r="E57" s="141"/>
      <c r="F57" s="136"/>
      <c r="G57" s="136"/>
      <c r="H57" s="153">
        <f t="shared" si="1"/>
        <v>403313.19999999966</v>
      </c>
      <c r="I57" s="132"/>
    </row>
    <row r="58" spans="1:9" s="147" customFormat="1">
      <c r="A58" s="134"/>
      <c r="B58" s="272"/>
      <c r="C58" s="141"/>
      <c r="D58" s="165"/>
      <c r="E58" s="141"/>
      <c r="F58" s="142"/>
      <c r="G58" s="136"/>
      <c r="H58" s="153">
        <f t="shared" si="1"/>
        <v>403313.19999999966</v>
      </c>
      <c r="I58" s="132"/>
    </row>
    <row r="59" spans="1:9" s="147" customFormat="1">
      <c r="A59" s="134"/>
      <c r="B59" s="272"/>
      <c r="C59" s="141"/>
      <c r="D59" s="165"/>
      <c r="E59" s="141"/>
      <c r="F59" s="142"/>
      <c r="G59" s="136"/>
      <c r="H59" s="153">
        <f t="shared" si="1"/>
        <v>403313.19999999966</v>
      </c>
      <c r="I59" s="132"/>
    </row>
    <row r="60" spans="1:9" s="147" customFormat="1">
      <c r="A60" s="134"/>
      <c r="B60" s="272"/>
      <c r="C60" s="165"/>
      <c r="D60" s="141"/>
      <c r="E60" s="139"/>
      <c r="F60" s="136"/>
      <c r="G60" s="136"/>
      <c r="H60" s="153">
        <f t="shared" si="1"/>
        <v>403313.19999999966</v>
      </c>
      <c r="I60" s="132"/>
    </row>
    <row r="61" spans="1:9" s="147" customFormat="1">
      <c r="A61" s="134"/>
      <c r="B61" s="272"/>
      <c r="C61" s="165"/>
      <c r="D61" s="165"/>
      <c r="E61" s="141"/>
      <c r="F61" s="136"/>
      <c r="G61" s="136"/>
      <c r="H61" s="153">
        <f t="shared" si="1"/>
        <v>403313.19999999966</v>
      </c>
      <c r="I61" s="132"/>
    </row>
    <row r="62" spans="1:9" s="147" customFormat="1">
      <c r="A62" s="134"/>
      <c r="B62" s="272"/>
      <c r="C62" s="141"/>
      <c r="D62" s="165"/>
      <c r="E62" s="141"/>
      <c r="F62" s="136"/>
      <c r="G62" s="136"/>
      <c r="H62" s="153">
        <f t="shared" si="1"/>
        <v>403313.19999999966</v>
      </c>
      <c r="I62" s="132"/>
    </row>
    <row r="63" spans="1:9" s="147" customFormat="1">
      <c r="A63" s="134"/>
      <c r="B63" s="272"/>
      <c r="C63" s="141"/>
      <c r="D63" s="165"/>
      <c r="E63" s="141"/>
      <c r="F63" s="136"/>
      <c r="G63" s="136"/>
      <c r="H63" s="153">
        <f t="shared" si="1"/>
        <v>403313.19999999966</v>
      </c>
      <c r="I63" s="132"/>
    </row>
    <row r="64" spans="1:9" s="147" customFormat="1">
      <c r="A64" s="134"/>
      <c r="B64" s="272"/>
      <c r="C64" s="165"/>
      <c r="D64" s="165"/>
      <c r="E64" s="139"/>
      <c r="F64" s="136"/>
      <c r="G64" s="136"/>
      <c r="H64" s="153">
        <f t="shared" si="1"/>
        <v>403313.19999999966</v>
      </c>
      <c r="I64" s="132"/>
    </row>
    <row r="65" spans="1:9" s="147" customFormat="1">
      <c r="A65" s="134"/>
      <c r="B65" s="272"/>
      <c r="C65" s="165"/>
      <c r="D65" s="165"/>
      <c r="E65" s="141"/>
      <c r="F65" s="136"/>
      <c r="G65" s="136"/>
      <c r="H65" s="153">
        <f t="shared" si="1"/>
        <v>403313.19999999966</v>
      </c>
      <c r="I65" s="132"/>
    </row>
    <row r="66" spans="1:9" s="147" customFormat="1">
      <c r="A66" s="134"/>
      <c r="B66" s="272"/>
      <c r="C66" s="141"/>
      <c r="D66" s="165"/>
      <c r="E66" s="141"/>
      <c r="F66" s="136"/>
      <c r="G66" s="136"/>
      <c r="H66" s="153">
        <f t="shared" si="1"/>
        <v>403313.19999999966</v>
      </c>
      <c r="I66" s="132"/>
    </row>
    <row r="67" spans="1:9" s="147" customFormat="1">
      <c r="A67" s="134"/>
      <c r="B67" s="272"/>
      <c r="C67" s="141"/>
      <c r="D67" s="165"/>
      <c r="E67" s="141"/>
      <c r="F67" s="136"/>
      <c r="G67" s="136"/>
      <c r="H67" s="153">
        <f t="shared" si="1"/>
        <v>403313.19999999966</v>
      </c>
      <c r="I67" s="132"/>
    </row>
    <row r="68" spans="1:9" s="147" customFormat="1">
      <c r="A68" s="134"/>
      <c r="B68" s="272"/>
      <c r="C68" s="165"/>
      <c r="D68" s="165"/>
      <c r="E68" s="139"/>
      <c r="F68" s="136"/>
      <c r="G68" s="136"/>
      <c r="H68" s="153">
        <f t="shared" si="1"/>
        <v>403313.19999999966</v>
      </c>
      <c r="I68" s="132"/>
    </row>
    <row r="69" spans="1:9" s="147" customFormat="1">
      <c r="A69" s="134"/>
      <c r="B69" s="272"/>
      <c r="C69" s="165"/>
      <c r="D69" s="165"/>
      <c r="E69" s="139"/>
      <c r="F69" s="136"/>
      <c r="G69" s="136"/>
      <c r="H69" s="153">
        <f t="shared" si="1"/>
        <v>403313.19999999966</v>
      </c>
      <c r="I69" s="132"/>
    </row>
    <row r="70" spans="1:9" s="147" customFormat="1">
      <c r="A70" s="134"/>
      <c r="B70" s="272"/>
      <c r="C70" s="165"/>
      <c r="D70" s="165"/>
      <c r="E70" s="141"/>
      <c r="F70" s="136"/>
      <c r="G70" s="136"/>
      <c r="H70" s="153">
        <f t="shared" si="1"/>
        <v>403313.19999999966</v>
      </c>
      <c r="I70" s="132"/>
    </row>
    <row r="71" spans="1:9" s="147" customFormat="1">
      <c r="A71" s="134"/>
      <c r="B71" s="272"/>
      <c r="C71" s="141"/>
      <c r="D71" s="165"/>
      <c r="E71" s="141"/>
      <c r="F71" s="136"/>
      <c r="G71" s="136"/>
      <c r="H71" s="153">
        <f t="shared" si="1"/>
        <v>403313.19999999966</v>
      </c>
      <c r="I71" s="132"/>
    </row>
    <row r="72" spans="1:9" s="147" customFormat="1">
      <c r="A72" s="134"/>
      <c r="B72" s="272"/>
      <c r="C72" s="165"/>
      <c r="D72" s="165"/>
      <c r="E72" s="139"/>
      <c r="F72" s="136"/>
      <c r="G72" s="136"/>
      <c r="H72" s="153">
        <f t="shared" si="1"/>
        <v>403313.19999999966</v>
      </c>
      <c r="I72" s="132"/>
    </row>
    <row r="73" spans="1:9" s="147" customFormat="1">
      <c r="A73" s="134"/>
      <c r="B73" s="272"/>
      <c r="C73" s="165"/>
      <c r="D73" s="165"/>
      <c r="E73" s="141"/>
      <c r="F73" s="142"/>
      <c r="G73" s="142"/>
      <c r="H73" s="153">
        <f t="shared" si="1"/>
        <v>403313.19999999966</v>
      </c>
      <c r="I73" s="132"/>
    </row>
    <row r="74" spans="1:9" s="147" customFormat="1">
      <c r="A74" s="134"/>
      <c r="B74" s="272"/>
      <c r="C74" s="141"/>
      <c r="D74" s="165"/>
      <c r="E74" s="141"/>
      <c r="F74" s="138"/>
      <c r="G74" s="142"/>
      <c r="H74" s="153">
        <f t="shared" si="1"/>
        <v>403313.19999999966</v>
      </c>
      <c r="I74" s="132"/>
    </row>
    <row r="75" spans="1:9" s="147" customFormat="1">
      <c r="A75" s="134"/>
      <c r="B75" s="272"/>
      <c r="C75" s="141"/>
      <c r="D75" s="165"/>
      <c r="E75" s="141"/>
      <c r="F75" s="138"/>
      <c r="G75" s="142"/>
      <c r="H75" s="153">
        <f t="shared" si="1"/>
        <v>403313.19999999966</v>
      </c>
      <c r="I75" s="132"/>
    </row>
    <row r="76" spans="1:9" s="147" customFormat="1">
      <c r="A76" s="134"/>
      <c r="B76" s="272"/>
      <c r="C76" s="165"/>
      <c r="D76" s="165"/>
      <c r="E76" s="139"/>
      <c r="F76" s="136"/>
      <c r="G76" s="136"/>
      <c r="H76" s="153">
        <f t="shared" si="1"/>
        <v>403313.19999999966</v>
      </c>
      <c r="I76" s="132"/>
    </row>
    <row r="77" spans="1:9" s="147" customFormat="1">
      <c r="A77" s="134"/>
      <c r="B77" s="272"/>
      <c r="C77" s="165"/>
      <c r="D77" s="165"/>
      <c r="E77" s="141"/>
      <c r="F77" s="150"/>
      <c r="G77" s="150"/>
      <c r="H77" s="153">
        <f t="shared" si="1"/>
        <v>403313.19999999966</v>
      </c>
      <c r="I77" s="132"/>
    </row>
    <row r="78" spans="1:9" s="147" customFormat="1">
      <c r="A78" s="134"/>
      <c r="B78" s="272"/>
      <c r="C78" s="165"/>
      <c r="D78" s="165"/>
      <c r="E78" s="141"/>
      <c r="F78" s="142"/>
      <c r="G78" s="142"/>
      <c r="H78" s="153">
        <f t="shared" si="1"/>
        <v>403313.19999999966</v>
      </c>
      <c r="I78" s="132"/>
    </row>
    <row r="79" spans="1:9" s="147" customFormat="1">
      <c r="A79" s="134"/>
      <c r="B79" s="272"/>
      <c r="C79" s="141"/>
      <c r="D79" s="165"/>
      <c r="E79" s="141"/>
      <c r="F79" s="136"/>
      <c r="G79" s="142"/>
      <c r="H79" s="153">
        <f t="shared" si="1"/>
        <v>403313.19999999966</v>
      </c>
      <c r="I79" s="132"/>
    </row>
    <row r="80" spans="1:9" s="147" customFormat="1">
      <c r="A80" s="134"/>
      <c r="B80" s="272"/>
      <c r="C80" s="165"/>
      <c r="D80" s="165"/>
      <c r="E80" s="139"/>
      <c r="F80" s="136"/>
      <c r="G80" s="136"/>
      <c r="H80" s="153">
        <f t="shared" si="1"/>
        <v>403313.19999999966</v>
      </c>
      <c r="I80" s="132"/>
    </row>
    <row r="81" spans="1:9" s="147" customFormat="1">
      <c r="A81" s="134"/>
      <c r="B81" s="272"/>
      <c r="C81" s="165"/>
      <c r="D81" s="165"/>
      <c r="E81" s="141"/>
      <c r="F81" s="136"/>
      <c r="G81" s="136"/>
      <c r="H81" s="153">
        <f t="shared" si="1"/>
        <v>403313.19999999966</v>
      </c>
      <c r="I81" s="132"/>
    </row>
    <row r="82" spans="1:9" s="147" customFormat="1">
      <c r="A82" s="168"/>
      <c r="B82" s="273"/>
      <c r="C82" s="141"/>
      <c r="D82" s="165"/>
      <c r="E82" s="141"/>
      <c r="F82" s="136"/>
      <c r="G82" s="136"/>
      <c r="H82" s="153">
        <f t="shared" si="1"/>
        <v>403313.19999999966</v>
      </c>
      <c r="I82" s="132"/>
    </row>
    <row r="83" spans="1:9" s="147" customFormat="1">
      <c r="A83" s="168"/>
      <c r="B83" s="273"/>
      <c r="C83" s="165"/>
      <c r="D83" s="141"/>
      <c r="E83" s="139"/>
      <c r="F83" s="136"/>
      <c r="G83" s="136"/>
      <c r="H83" s="153">
        <f t="shared" si="1"/>
        <v>403313.19999999966</v>
      </c>
      <c r="I83" s="132"/>
    </row>
    <row r="84" spans="1:9" s="147" customFormat="1">
      <c r="A84" s="134"/>
      <c r="B84" s="272"/>
      <c r="C84" s="165"/>
      <c r="D84" s="165"/>
      <c r="E84" s="141"/>
      <c r="F84" s="136"/>
      <c r="G84" s="136"/>
      <c r="H84" s="153">
        <f t="shared" si="1"/>
        <v>403313.19999999966</v>
      </c>
      <c r="I84" s="132"/>
    </row>
    <row r="85" spans="1:9" s="147" customFormat="1">
      <c r="A85" s="134"/>
      <c r="B85" s="272"/>
      <c r="C85" s="141"/>
      <c r="D85" s="165"/>
      <c r="E85" s="141"/>
      <c r="F85" s="136"/>
      <c r="G85" s="136"/>
      <c r="H85" s="153">
        <f t="shared" si="1"/>
        <v>403313.19999999966</v>
      </c>
      <c r="I85" s="132"/>
    </row>
    <row r="86" spans="1:9" s="147" customFormat="1">
      <c r="A86" s="134"/>
      <c r="B86" s="272"/>
      <c r="C86" s="165"/>
      <c r="D86" s="165"/>
      <c r="E86" s="139"/>
      <c r="F86" s="136"/>
      <c r="G86" s="136"/>
      <c r="H86" s="153">
        <f t="shared" ref="H86:H92" si="2">H85+F86-G86</f>
        <v>403313.19999999966</v>
      </c>
      <c r="I86" s="132"/>
    </row>
    <row r="87" spans="1:9" s="147" customFormat="1">
      <c r="A87" s="134"/>
      <c r="B87" s="272"/>
      <c r="C87" s="165"/>
      <c r="D87" s="165"/>
      <c r="E87" s="141"/>
      <c r="F87" s="136"/>
      <c r="G87" s="136"/>
      <c r="H87" s="153">
        <f t="shared" si="2"/>
        <v>403313.19999999966</v>
      </c>
      <c r="I87" s="132"/>
    </row>
    <row r="88" spans="1:9" s="147" customFormat="1">
      <c r="A88" s="134"/>
      <c r="B88" s="272"/>
      <c r="C88" s="141"/>
      <c r="D88" s="165"/>
      <c r="E88" s="141"/>
      <c r="F88" s="142"/>
      <c r="G88" s="136"/>
      <c r="H88" s="153">
        <f t="shared" si="2"/>
        <v>403313.19999999966</v>
      </c>
      <c r="I88" s="312"/>
    </row>
    <row r="89" spans="1:9" s="147" customFormat="1">
      <c r="A89" s="134"/>
      <c r="B89" s="272"/>
      <c r="C89" s="165"/>
      <c r="D89" s="165"/>
      <c r="E89" s="139"/>
      <c r="F89" s="136"/>
      <c r="G89" s="136"/>
      <c r="H89" s="153">
        <f t="shared" si="2"/>
        <v>403313.19999999966</v>
      </c>
      <c r="I89" s="312"/>
    </row>
    <row r="90" spans="1:9" s="147" customFormat="1">
      <c r="A90" s="134"/>
      <c r="B90" s="272"/>
      <c r="C90" s="165"/>
      <c r="D90" s="165"/>
      <c r="E90" s="139"/>
      <c r="F90" s="136"/>
      <c r="G90" s="136"/>
      <c r="H90" s="153">
        <f t="shared" si="2"/>
        <v>403313.19999999966</v>
      </c>
      <c r="I90" s="130"/>
    </row>
    <row r="91" spans="1:9" s="147" customFormat="1">
      <c r="A91" s="134"/>
      <c r="B91" s="272"/>
      <c r="C91" s="135"/>
      <c r="D91" s="135"/>
      <c r="E91" s="141"/>
      <c r="F91" s="142"/>
      <c r="G91" s="142"/>
      <c r="H91" s="153">
        <f t="shared" si="2"/>
        <v>403313.19999999966</v>
      </c>
      <c r="I91" s="130"/>
    </row>
    <row r="92" spans="1:9" s="147" customFormat="1">
      <c r="A92" s="134"/>
      <c r="B92" s="272"/>
      <c r="C92" s="135"/>
      <c r="D92" s="135"/>
      <c r="E92" s="135"/>
      <c r="F92" s="136"/>
      <c r="G92" s="142"/>
      <c r="H92" s="153">
        <f t="shared" si="2"/>
        <v>403313.19999999966</v>
      </c>
      <c r="I92" s="130"/>
    </row>
    <row r="93" spans="1:9" s="147" customFormat="1">
      <c r="A93" s="134"/>
      <c r="B93" s="272"/>
      <c r="C93" s="135"/>
      <c r="D93" s="135"/>
      <c r="E93" s="141"/>
      <c r="F93" s="136"/>
      <c r="G93" s="136"/>
      <c r="H93" s="137"/>
      <c r="I93" s="130"/>
    </row>
    <row r="94" spans="1:9" s="147" customFormat="1">
      <c r="A94" s="134"/>
      <c r="B94" s="272"/>
      <c r="C94" s="135"/>
      <c r="D94" s="135"/>
      <c r="E94" s="139"/>
      <c r="F94" s="136"/>
      <c r="G94" s="136"/>
      <c r="H94" s="137"/>
      <c r="I94" s="130"/>
    </row>
    <row r="95" spans="1:9" s="147" customFormat="1">
      <c r="A95" s="134"/>
      <c r="B95" s="272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72"/>
      <c r="C96" s="144"/>
      <c r="D96" s="135"/>
      <c r="E96" s="141"/>
      <c r="F96" s="136"/>
      <c r="G96" s="136"/>
      <c r="H96" s="137"/>
      <c r="I96" s="130"/>
    </row>
    <row r="97" spans="1:9" s="147" customFormat="1">
      <c r="A97" s="134"/>
      <c r="B97" s="272"/>
      <c r="C97" s="135"/>
      <c r="D97" s="135"/>
      <c r="E97" s="157"/>
      <c r="F97" s="136"/>
      <c r="G97" s="136"/>
      <c r="H97" s="161"/>
      <c r="I97" s="130"/>
    </row>
    <row r="98" spans="1:9" s="147" customFormat="1">
      <c r="A98" s="134"/>
      <c r="B98" s="272"/>
      <c r="C98" s="135"/>
      <c r="D98" s="135"/>
      <c r="E98" s="141"/>
      <c r="F98" s="136"/>
      <c r="G98" s="136"/>
      <c r="H98" s="137"/>
      <c r="I98" s="130"/>
    </row>
    <row r="99" spans="1:9" s="147" customFormat="1">
      <c r="A99" s="134"/>
      <c r="B99" s="272"/>
      <c r="C99" s="144"/>
      <c r="D99" s="135"/>
      <c r="E99" s="141"/>
      <c r="F99" s="136"/>
      <c r="G99" s="136"/>
      <c r="H99" s="137"/>
      <c r="I99" s="132"/>
    </row>
    <row r="100" spans="1:9" s="147" customFormat="1">
      <c r="A100" s="134"/>
      <c r="B100" s="272"/>
      <c r="C100" s="144"/>
      <c r="D100" s="135"/>
      <c r="E100" s="141"/>
      <c r="F100" s="136"/>
      <c r="G100" s="136"/>
      <c r="H100" s="137"/>
      <c r="I100" s="132"/>
    </row>
    <row r="101" spans="1:9" s="147" customFormat="1">
      <c r="A101" s="134"/>
      <c r="B101" s="272"/>
      <c r="C101" s="135"/>
      <c r="D101" s="144"/>
      <c r="E101" s="157"/>
      <c r="F101" s="136"/>
      <c r="G101" s="136"/>
      <c r="H101" s="161"/>
      <c r="I101" s="132"/>
    </row>
    <row r="102" spans="1:9" s="147" customFormat="1">
      <c r="A102" s="134"/>
      <c r="B102" s="272"/>
      <c r="C102" s="135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72"/>
      <c r="C103" s="144"/>
      <c r="D103" s="135"/>
      <c r="E103" s="141"/>
      <c r="F103" s="136"/>
      <c r="G103" s="136"/>
      <c r="H103" s="137"/>
      <c r="I103" s="132"/>
    </row>
    <row r="104" spans="1:9" s="147" customFormat="1">
      <c r="A104" s="134"/>
      <c r="B104" s="272"/>
      <c r="C104" s="135"/>
      <c r="D104" s="144"/>
      <c r="E104" s="157"/>
      <c r="F104" s="136"/>
      <c r="G104" s="136"/>
      <c r="H104" s="161"/>
      <c r="I104" s="132"/>
    </row>
    <row r="105" spans="1:9" s="147" customFormat="1">
      <c r="A105" s="134"/>
      <c r="B105" s="272"/>
      <c r="C105" s="135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72"/>
      <c r="C106" s="144"/>
      <c r="D106" s="135"/>
      <c r="E106" s="141"/>
      <c r="F106" s="142"/>
      <c r="G106" s="136"/>
      <c r="H106" s="151"/>
      <c r="I106" s="132"/>
    </row>
    <row r="107" spans="1:9" s="147" customFormat="1">
      <c r="A107" s="134"/>
      <c r="B107" s="272"/>
      <c r="C107" s="135"/>
      <c r="D107" s="135"/>
      <c r="E107" s="157"/>
      <c r="F107" s="136"/>
      <c r="G107" s="136"/>
      <c r="H107" s="161"/>
      <c r="I107" s="132"/>
    </row>
    <row r="108" spans="1:9">
      <c r="A108" s="41"/>
      <c r="B108" s="274"/>
      <c r="C108" s="42"/>
      <c r="D108" s="42"/>
      <c r="E108" s="158" t="s">
        <v>35</v>
      </c>
      <c r="F108" s="142"/>
      <c r="G108" s="142"/>
      <c r="H108" s="261">
        <f>H14</f>
        <v>-1499361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W8" activePane="bottomRight" state="frozen"/>
      <selection pane="topRight" activeCell="B1" sqref="B1"/>
      <selection pane="bottomLeft" activeCell="A8" sqref="A8"/>
      <selection pane="bottomRight" activeCell="AD10" sqref="AD10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0" t="s">
        <v>38</v>
      </c>
      <c r="B5" s="320"/>
      <c r="C5" s="320"/>
      <c r="D5" s="320"/>
      <c r="E5" s="320"/>
      <c r="F5" s="320"/>
      <c r="G5" s="320"/>
      <c r="H5" s="320"/>
      <c r="I5" s="320"/>
      <c r="J5" s="320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43040</v>
      </c>
      <c r="C7" s="51">
        <v>43041</v>
      </c>
      <c r="D7" s="51">
        <v>43042</v>
      </c>
      <c r="E7" s="51">
        <v>43043</v>
      </c>
      <c r="F7" s="51">
        <v>43044</v>
      </c>
      <c r="G7" s="51">
        <v>43045</v>
      </c>
      <c r="H7" s="51">
        <v>43046</v>
      </c>
      <c r="I7" s="51">
        <v>43047</v>
      </c>
      <c r="J7" s="51">
        <v>43048</v>
      </c>
      <c r="K7" s="51">
        <v>43049</v>
      </c>
      <c r="L7" s="51">
        <v>43019</v>
      </c>
      <c r="M7" s="51">
        <v>43051</v>
      </c>
      <c r="N7" s="51">
        <v>43052</v>
      </c>
      <c r="O7" s="51">
        <v>43053</v>
      </c>
      <c r="P7" s="51">
        <v>43054</v>
      </c>
      <c r="Q7" s="51">
        <v>43055</v>
      </c>
      <c r="R7" s="51">
        <v>43056</v>
      </c>
      <c r="S7" s="51">
        <v>43057</v>
      </c>
      <c r="T7" s="51">
        <v>43058</v>
      </c>
      <c r="U7" s="51">
        <v>43059</v>
      </c>
      <c r="V7" s="51">
        <v>43060</v>
      </c>
      <c r="W7" s="51">
        <v>43061</v>
      </c>
      <c r="X7" s="51">
        <v>43062</v>
      </c>
      <c r="Y7" s="51">
        <v>43063</v>
      </c>
      <c r="Z7" s="51">
        <v>43064</v>
      </c>
      <c r="AA7" s="51">
        <v>43065</v>
      </c>
      <c r="AB7" s="51">
        <v>43066</v>
      </c>
      <c r="AC7" s="51">
        <v>43067</v>
      </c>
      <c r="AD7" s="51">
        <v>43068</v>
      </c>
      <c r="AE7" s="51">
        <v>43069</v>
      </c>
      <c r="AF7" s="51" t="s">
        <v>176</v>
      </c>
      <c r="AG7" s="50" t="s">
        <v>10</v>
      </c>
    </row>
    <row r="8" spans="1:33" ht="15.75">
      <c r="A8" s="52" t="s">
        <v>39</v>
      </c>
      <c r="B8" s="123">
        <v>10391000</v>
      </c>
      <c r="C8" s="53">
        <v>9563000</v>
      </c>
      <c r="D8" s="53">
        <v>9343000</v>
      </c>
      <c r="E8" s="53">
        <v>16846000</v>
      </c>
      <c r="F8" s="53">
        <v>25250000</v>
      </c>
      <c r="G8" s="54">
        <v>7664000</v>
      </c>
      <c r="H8" s="54">
        <v>11481000</v>
      </c>
      <c r="I8" s="54">
        <v>13729000</v>
      </c>
      <c r="J8" s="53">
        <v>11115000</v>
      </c>
      <c r="K8" s="53">
        <v>11176000</v>
      </c>
      <c r="L8" s="53">
        <v>25929000</v>
      </c>
      <c r="M8" s="53">
        <v>24892000</v>
      </c>
      <c r="N8" s="53">
        <v>6378000</v>
      </c>
      <c r="O8" s="53">
        <v>8791000</v>
      </c>
      <c r="P8" s="53">
        <v>9328500</v>
      </c>
      <c r="Q8" s="55">
        <v>10620000</v>
      </c>
      <c r="R8" s="53">
        <v>11543000</v>
      </c>
      <c r="S8" s="53">
        <v>20765000</v>
      </c>
      <c r="T8" s="53">
        <v>24572000</v>
      </c>
      <c r="U8" s="53">
        <v>20747000</v>
      </c>
      <c r="V8" s="53">
        <v>9084000</v>
      </c>
      <c r="W8" s="53">
        <v>9704000</v>
      </c>
      <c r="X8" s="53">
        <v>12165000</v>
      </c>
      <c r="Y8" s="53">
        <v>18954000</v>
      </c>
      <c r="Z8" s="15">
        <v>26016000</v>
      </c>
      <c r="AA8" s="53">
        <v>31365000</v>
      </c>
      <c r="AB8" s="53">
        <v>8985000</v>
      </c>
      <c r="AC8" s="53">
        <v>11249000</v>
      </c>
      <c r="AD8" s="53">
        <v>11036000</v>
      </c>
      <c r="AE8" s="53"/>
      <c r="AF8" s="53"/>
      <c r="AG8" s="47"/>
    </row>
    <row r="9" spans="1:33" ht="15.75">
      <c r="A9" s="52" t="s">
        <v>36</v>
      </c>
      <c r="B9" s="53"/>
      <c r="C9" s="53">
        <v>1034000</v>
      </c>
      <c r="D9" s="53">
        <v>126000</v>
      </c>
      <c r="E9" s="53">
        <v>764000</v>
      </c>
      <c r="F9" s="53">
        <v>391000</v>
      </c>
      <c r="G9" s="54"/>
      <c r="H9" s="54">
        <v>276000</v>
      </c>
      <c r="I9" s="54">
        <v>1358000</v>
      </c>
      <c r="J9" s="56">
        <v>105000</v>
      </c>
      <c r="K9" s="53">
        <v>352000</v>
      </c>
      <c r="L9" s="53">
        <v>765000</v>
      </c>
      <c r="M9" s="53">
        <v>237000</v>
      </c>
      <c r="N9" s="53">
        <v>573000</v>
      </c>
      <c r="O9" s="53"/>
      <c r="P9" s="53">
        <v>1048500</v>
      </c>
      <c r="Q9" s="53">
        <v>49000</v>
      </c>
      <c r="R9" s="53">
        <v>641000</v>
      </c>
      <c r="S9" s="53">
        <v>607000</v>
      </c>
      <c r="T9" s="53">
        <v>639000</v>
      </c>
      <c r="U9" s="53">
        <v>979000</v>
      </c>
      <c r="V9" s="53">
        <v>143000</v>
      </c>
      <c r="W9" s="53"/>
      <c r="X9" s="53">
        <v>110000</v>
      </c>
      <c r="Y9" s="53">
        <v>438000</v>
      </c>
      <c r="Z9" s="53">
        <v>342000</v>
      </c>
      <c r="AA9" s="53">
        <v>375000</v>
      </c>
      <c r="AB9" s="53"/>
      <c r="AC9" s="53">
        <v>67000</v>
      </c>
      <c r="AD9" s="53">
        <v>222000</v>
      </c>
      <c r="AE9" s="53"/>
      <c r="AF9" s="53"/>
      <c r="AG9" s="47"/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10391000</v>
      </c>
      <c r="C11" s="60">
        <f>SUM(C8:C10)</f>
        <v>10597000</v>
      </c>
      <c r="D11" s="60">
        <f>SUM(D8:D10)</f>
        <v>9469000</v>
      </c>
      <c r="E11" s="60">
        <f t="shared" ref="E11:AG11" si="0">SUM(E8:E10)</f>
        <v>17610000</v>
      </c>
      <c r="F11" s="60">
        <f t="shared" si="0"/>
        <v>25641000</v>
      </c>
      <c r="G11" s="60">
        <f t="shared" si="0"/>
        <v>7664000</v>
      </c>
      <c r="H11" s="60">
        <f t="shared" si="0"/>
        <v>11757000</v>
      </c>
      <c r="I11" s="60">
        <f t="shared" si="0"/>
        <v>15087000</v>
      </c>
      <c r="J11" s="60">
        <f t="shared" si="0"/>
        <v>11220000</v>
      </c>
      <c r="K11" s="60">
        <f t="shared" si="0"/>
        <v>11528000</v>
      </c>
      <c r="L11" s="60">
        <f t="shared" si="0"/>
        <v>26694000</v>
      </c>
      <c r="M11" s="60">
        <f t="shared" si="0"/>
        <v>25129000</v>
      </c>
      <c r="N11" s="60">
        <f t="shared" si="0"/>
        <v>6951000</v>
      </c>
      <c r="O11" s="60">
        <f t="shared" si="0"/>
        <v>8791000</v>
      </c>
      <c r="P11" s="60">
        <f t="shared" si="0"/>
        <v>10377000</v>
      </c>
      <c r="Q11" s="60">
        <f t="shared" si="0"/>
        <v>10669000</v>
      </c>
      <c r="R11" s="60">
        <f t="shared" si="0"/>
        <v>12184000</v>
      </c>
      <c r="S11" s="60">
        <f t="shared" si="0"/>
        <v>21372000</v>
      </c>
      <c r="T11" s="60">
        <f t="shared" si="0"/>
        <v>25211000</v>
      </c>
      <c r="U11" s="60">
        <f t="shared" si="0"/>
        <v>21726000</v>
      </c>
      <c r="V11" s="60">
        <f t="shared" si="0"/>
        <v>9227000</v>
      </c>
      <c r="W11" s="60">
        <f t="shared" si="0"/>
        <v>9704000</v>
      </c>
      <c r="X11" s="60">
        <f t="shared" si="0"/>
        <v>12275000</v>
      </c>
      <c r="Y11" s="60">
        <f t="shared" si="0"/>
        <v>19392000</v>
      </c>
      <c r="Z11" s="60">
        <f t="shared" si="0"/>
        <v>26358000</v>
      </c>
      <c r="AA11" s="60">
        <f t="shared" si="0"/>
        <v>31740000</v>
      </c>
      <c r="AB11" s="60">
        <f t="shared" si="0"/>
        <v>8985000</v>
      </c>
      <c r="AC11" s="60">
        <f t="shared" si="0"/>
        <v>11316000</v>
      </c>
      <c r="AD11" s="60">
        <f t="shared" si="0"/>
        <v>11258000</v>
      </c>
      <c r="AE11" s="60">
        <f t="shared" si="0"/>
        <v>0</v>
      </c>
      <c r="AF11" s="60">
        <f t="shared" si="0"/>
        <v>0</v>
      </c>
      <c r="AG11" s="60">
        <f t="shared" si="0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abSelected="1" topLeftCell="A418" zoomScale="115" zoomScaleNormal="115" workbookViewId="0">
      <selection activeCell="E430" sqref="E430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177</v>
      </c>
    </row>
    <row r="3" spans="1:7" ht="18.75">
      <c r="B3" s="71"/>
    </row>
    <row r="4" spans="1:7">
      <c r="A4" s="241" t="s">
        <v>40</v>
      </c>
      <c r="B4" s="241" t="s">
        <v>41</v>
      </c>
      <c r="C4" s="241" t="s">
        <v>42</v>
      </c>
      <c r="D4" s="241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10391000</v>
      </c>
      <c r="D5" s="77">
        <v>500000</v>
      </c>
      <c r="E5" s="75">
        <v>12</v>
      </c>
      <c r="F5" s="76">
        <f t="shared" ref="F5:F14" si="0">D5*E5</f>
        <v>6000000</v>
      </c>
      <c r="G5" s="75"/>
    </row>
    <row r="6" spans="1:7">
      <c r="A6" s="74"/>
      <c r="B6" s="75"/>
      <c r="C6" s="76"/>
      <c r="D6" s="77">
        <v>200000</v>
      </c>
      <c r="E6" s="75">
        <v>16</v>
      </c>
      <c r="F6" s="76">
        <f t="shared" si="0"/>
        <v>3200000</v>
      </c>
      <c r="G6" s="75"/>
    </row>
    <row r="7" spans="1:7">
      <c r="A7" s="74">
        <v>2</v>
      </c>
      <c r="B7" s="75" t="s">
        <v>48</v>
      </c>
      <c r="C7" s="76"/>
      <c r="D7" s="77">
        <v>100000</v>
      </c>
      <c r="E7" s="75">
        <v>5</v>
      </c>
      <c r="F7" s="76">
        <f t="shared" si="0"/>
        <v>500000</v>
      </c>
      <c r="G7" s="75"/>
    </row>
    <row r="8" spans="1:7">
      <c r="A8" s="74"/>
      <c r="B8" s="75"/>
      <c r="C8" s="75"/>
      <c r="D8" s="77">
        <v>50000</v>
      </c>
      <c r="E8" s="75">
        <v>12</v>
      </c>
      <c r="F8" s="76">
        <f t="shared" si="0"/>
        <v>600000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>
        <v>3</v>
      </c>
      <c r="F9" s="76">
        <f t="shared" si="0"/>
        <v>60000</v>
      </c>
      <c r="G9" s="75"/>
    </row>
    <row r="10" spans="1:7">
      <c r="A10" s="75"/>
      <c r="B10" s="78"/>
      <c r="C10" s="75"/>
      <c r="D10" s="77">
        <v>10000</v>
      </c>
      <c r="E10" s="75">
        <v>2</v>
      </c>
      <c r="F10" s="76">
        <f t="shared" si="0"/>
        <v>20000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>
        <v>2</v>
      </c>
      <c r="F11" s="76">
        <f t="shared" si="0"/>
        <v>10000</v>
      </c>
      <c r="G11" s="75"/>
    </row>
    <row r="12" spans="1:7">
      <c r="A12" s="75"/>
      <c r="B12" s="75"/>
      <c r="C12" s="76"/>
      <c r="D12" s="79">
        <v>2000</v>
      </c>
      <c r="E12" s="75"/>
      <c r="F12" s="76">
        <f t="shared" si="0"/>
        <v>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1</v>
      </c>
      <c r="F13" s="76">
        <f t="shared" si="0"/>
        <v>1000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v>10391000</v>
      </c>
      <c r="D15" s="79"/>
      <c r="E15" s="75"/>
      <c r="F15" s="76">
        <f>SUM(F5:F14)</f>
        <v>10391000</v>
      </c>
      <c r="G15" s="75"/>
    </row>
    <row r="17" spans="1:8" ht="18.75">
      <c r="B17" s="71" t="s">
        <v>178</v>
      </c>
    </row>
    <row r="18" spans="1:8" ht="18.75">
      <c r="B18" s="71"/>
    </row>
    <row r="19" spans="1:8">
      <c r="A19" s="242" t="s">
        <v>40</v>
      </c>
      <c r="B19" s="242" t="s">
        <v>41</v>
      </c>
      <c r="C19" s="242" t="s">
        <v>42</v>
      </c>
      <c r="D19" s="242" t="s">
        <v>43</v>
      </c>
      <c r="E19" s="73" t="s">
        <v>44</v>
      </c>
      <c r="F19" s="73" t="s">
        <v>45</v>
      </c>
      <c r="G19" s="73" t="s">
        <v>46</v>
      </c>
      <c r="H19" s="238"/>
    </row>
    <row r="20" spans="1:8">
      <c r="A20" s="74">
        <v>1</v>
      </c>
      <c r="B20" s="75" t="s">
        <v>47</v>
      </c>
      <c r="C20" s="76">
        <v>9563000</v>
      </c>
      <c r="D20" s="77">
        <v>500000</v>
      </c>
      <c r="E20" s="75">
        <v>14</v>
      </c>
      <c r="F20" s="76">
        <f t="shared" ref="F20:F29" si="1">D20*E20</f>
        <v>7000000</v>
      </c>
      <c r="G20" s="75"/>
    </row>
    <row r="21" spans="1:8">
      <c r="A21" s="74"/>
      <c r="B21" s="75"/>
      <c r="C21" s="76"/>
      <c r="D21" s="77">
        <v>200000</v>
      </c>
      <c r="E21" s="75">
        <v>4</v>
      </c>
      <c r="F21" s="76">
        <f t="shared" si="1"/>
        <v>800000</v>
      </c>
      <c r="G21" s="75"/>
    </row>
    <row r="22" spans="1:8">
      <c r="A22" s="74">
        <v>2</v>
      </c>
      <c r="B22" s="75" t="s">
        <v>48</v>
      </c>
      <c r="C22" s="76">
        <v>1034000</v>
      </c>
      <c r="D22" s="77">
        <v>100000</v>
      </c>
      <c r="E22" s="75">
        <v>17</v>
      </c>
      <c r="F22" s="76">
        <f t="shared" si="1"/>
        <v>1700000</v>
      </c>
      <c r="G22" s="75"/>
    </row>
    <row r="23" spans="1:8">
      <c r="A23" s="74"/>
      <c r="B23" s="75"/>
      <c r="C23" s="75"/>
      <c r="D23" s="77">
        <v>50000</v>
      </c>
      <c r="E23" s="75">
        <v>1</v>
      </c>
      <c r="F23" s="76">
        <f t="shared" si="1"/>
        <v>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/>
      <c r="F24" s="76">
        <f t="shared" si="1"/>
        <v>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>
        <v>2</v>
      </c>
      <c r="F26" s="76">
        <f t="shared" si="1"/>
        <v>10000</v>
      </c>
      <c r="G26" s="75"/>
    </row>
    <row r="27" spans="1:8">
      <c r="A27" s="75"/>
      <c r="B27" s="75"/>
      <c r="C27" s="76"/>
      <c r="D27" s="79">
        <v>2000</v>
      </c>
      <c r="E27" s="75">
        <v>1</v>
      </c>
      <c r="F27" s="76">
        <f t="shared" si="1"/>
        <v>2000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1</v>
      </c>
      <c r="F28" s="76">
        <f t="shared" si="1"/>
        <v>1000</v>
      </c>
      <c r="G28" s="75"/>
    </row>
    <row r="29" spans="1:8">
      <c r="A29" s="75"/>
      <c r="B29" s="75"/>
      <c r="C29" s="75"/>
      <c r="D29" s="79">
        <v>500</v>
      </c>
      <c r="E29" s="75"/>
      <c r="F29" s="76">
        <f t="shared" si="1"/>
        <v>0</v>
      </c>
      <c r="G29" s="75"/>
    </row>
    <row r="30" spans="1:8">
      <c r="A30" s="75"/>
      <c r="B30" s="78" t="s">
        <v>10</v>
      </c>
      <c r="C30" s="76">
        <v>10597000</v>
      </c>
      <c r="D30" s="79"/>
      <c r="E30" s="75"/>
      <c r="F30" s="76">
        <f>SUM(F20:F29)</f>
        <v>9563000</v>
      </c>
      <c r="G30" s="75"/>
    </row>
    <row r="32" spans="1:8" ht="18.75">
      <c r="B32" s="71" t="s">
        <v>179</v>
      </c>
    </row>
    <row r="33" spans="1:8" ht="18.75">
      <c r="B33" s="71"/>
    </row>
    <row r="34" spans="1:8">
      <c r="A34" s="242" t="s">
        <v>40</v>
      </c>
      <c r="B34" s="242" t="s">
        <v>41</v>
      </c>
      <c r="C34" s="242" t="s">
        <v>42</v>
      </c>
      <c r="D34" s="242" t="s">
        <v>43</v>
      </c>
      <c r="E34" s="73" t="s">
        <v>44</v>
      </c>
      <c r="F34" s="73" t="s">
        <v>45</v>
      </c>
      <c r="G34" s="73" t="s">
        <v>46</v>
      </c>
    </row>
    <row r="35" spans="1:8">
      <c r="A35" s="74">
        <v>1</v>
      </c>
      <c r="B35" s="75" t="s">
        <v>47</v>
      </c>
      <c r="C35" s="76">
        <v>9343000</v>
      </c>
      <c r="D35" s="77">
        <v>500000</v>
      </c>
      <c r="E35" s="75">
        <v>14</v>
      </c>
      <c r="F35" s="76">
        <f t="shared" ref="F35:F44" si="2">D35*E35</f>
        <v>7000000</v>
      </c>
      <c r="G35" s="75"/>
      <c r="H35" t="s">
        <v>183</v>
      </c>
    </row>
    <row r="36" spans="1:8">
      <c r="A36" s="74"/>
      <c r="B36" s="75"/>
      <c r="C36" s="76"/>
      <c r="D36" s="77">
        <v>200000</v>
      </c>
      <c r="E36" s="75">
        <v>4</v>
      </c>
      <c r="F36" s="76">
        <f t="shared" si="2"/>
        <v>800000</v>
      </c>
      <c r="G36" s="75"/>
    </row>
    <row r="37" spans="1:8">
      <c r="A37" s="74">
        <v>2</v>
      </c>
      <c r="B37" s="75" t="s">
        <v>48</v>
      </c>
      <c r="C37" s="76">
        <v>126000</v>
      </c>
      <c r="D37" s="77">
        <v>100000</v>
      </c>
      <c r="E37" s="75">
        <v>15</v>
      </c>
      <c r="F37" s="76">
        <f t="shared" si="2"/>
        <v>1500000</v>
      </c>
      <c r="G37" s="75"/>
    </row>
    <row r="38" spans="1:8">
      <c r="A38" s="74"/>
      <c r="B38" s="75"/>
      <c r="C38" s="75"/>
      <c r="D38" s="77">
        <v>50000</v>
      </c>
      <c r="E38" s="75"/>
      <c r="F38" s="76">
        <f t="shared" si="2"/>
        <v>0</v>
      </c>
      <c r="G38" s="75"/>
    </row>
    <row r="39" spans="1:8">
      <c r="A39" s="74">
        <v>3</v>
      </c>
      <c r="B39" s="75" t="s">
        <v>49</v>
      </c>
      <c r="C39" s="76"/>
      <c r="D39" s="77">
        <v>20000</v>
      </c>
      <c r="E39" s="75">
        <v>1</v>
      </c>
      <c r="F39" s="76">
        <f t="shared" si="2"/>
        <v>20000</v>
      </c>
      <c r="G39" s="75"/>
    </row>
    <row r="40" spans="1:8">
      <c r="A40" s="75"/>
      <c r="B40" s="78"/>
      <c r="C40" s="75"/>
      <c r="D40" s="77">
        <v>10000</v>
      </c>
      <c r="E40" s="75">
        <v>2</v>
      </c>
      <c r="F40" s="76">
        <f t="shared" si="2"/>
        <v>20000</v>
      </c>
      <c r="G40" s="75"/>
    </row>
    <row r="41" spans="1:8">
      <c r="A41" s="74">
        <v>4</v>
      </c>
      <c r="B41" s="75" t="s">
        <v>50</v>
      </c>
      <c r="C41" s="76"/>
      <c r="D41" s="79">
        <v>5000</v>
      </c>
      <c r="E41" s="75">
        <v>1</v>
      </c>
      <c r="F41" s="76">
        <f t="shared" si="2"/>
        <v>5000</v>
      </c>
      <c r="G41" s="75"/>
    </row>
    <row r="42" spans="1:8">
      <c r="A42" s="75"/>
      <c r="B42" s="75"/>
      <c r="C42" s="76"/>
      <c r="D42" s="79">
        <v>2000</v>
      </c>
      <c r="E42" s="75"/>
      <c r="F42" s="76">
        <f t="shared" si="2"/>
        <v>0</v>
      </c>
      <c r="G42" s="75"/>
    </row>
    <row r="43" spans="1:8">
      <c r="A43" s="74">
        <v>5</v>
      </c>
      <c r="B43" s="75" t="s">
        <v>51</v>
      </c>
      <c r="C43" s="75"/>
      <c r="D43" s="79">
        <v>1000</v>
      </c>
      <c r="E43" s="75"/>
      <c r="F43" s="76">
        <f t="shared" si="2"/>
        <v>0</v>
      </c>
      <c r="G43" s="75"/>
    </row>
    <row r="44" spans="1:8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8">
      <c r="A45" s="75"/>
      <c r="B45" s="78" t="s">
        <v>10</v>
      </c>
      <c r="C45" s="76">
        <v>9469000</v>
      </c>
      <c r="D45" s="79"/>
      <c r="E45" s="75"/>
      <c r="F45" s="76">
        <f>SUM(F35:F44)</f>
        <v>9345000</v>
      </c>
      <c r="G45" s="75"/>
    </row>
    <row r="47" spans="1:8" ht="18.75">
      <c r="B47" s="71" t="s">
        <v>182</v>
      </c>
    </row>
    <row r="48" spans="1:8" ht="18.75">
      <c r="B48" s="71"/>
    </row>
    <row r="49" spans="1:8">
      <c r="A49" s="242" t="s">
        <v>40</v>
      </c>
      <c r="B49" s="242" t="s">
        <v>41</v>
      </c>
      <c r="C49" s="242" t="s">
        <v>42</v>
      </c>
      <c r="D49" s="242" t="s">
        <v>43</v>
      </c>
      <c r="E49" s="73" t="s">
        <v>44</v>
      </c>
      <c r="F49" s="73" t="s">
        <v>45</v>
      </c>
      <c r="G49" s="73" t="s">
        <v>46</v>
      </c>
      <c r="H49" s="238"/>
    </row>
    <row r="50" spans="1:8">
      <c r="A50" s="74">
        <v>1</v>
      </c>
      <c r="B50" s="75" t="s">
        <v>47</v>
      </c>
      <c r="C50" s="76">
        <v>16846000</v>
      </c>
      <c r="D50" s="77">
        <v>500000</v>
      </c>
      <c r="E50" s="75">
        <v>20</v>
      </c>
      <c r="F50" s="76">
        <f t="shared" ref="F50:F59" si="3">D50*E50</f>
        <v>10000000</v>
      </c>
      <c r="G50" s="75"/>
    </row>
    <row r="51" spans="1:8">
      <c r="A51" s="74"/>
      <c r="B51" s="75"/>
      <c r="C51" s="76"/>
      <c r="D51" s="77">
        <v>200000</v>
      </c>
      <c r="E51" s="75">
        <v>6</v>
      </c>
      <c r="F51" s="76">
        <f t="shared" si="3"/>
        <v>1200000</v>
      </c>
      <c r="G51" s="75"/>
    </row>
    <row r="52" spans="1:8">
      <c r="A52" s="74">
        <v>2</v>
      </c>
      <c r="B52" s="75" t="s">
        <v>48</v>
      </c>
      <c r="C52" s="76">
        <v>764000</v>
      </c>
      <c r="D52" s="77">
        <v>100000</v>
      </c>
      <c r="E52" s="75">
        <v>43</v>
      </c>
      <c r="F52" s="76">
        <f t="shared" si="3"/>
        <v>4300000</v>
      </c>
      <c r="G52" s="75"/>
    </row>
    <row r="53" spans="1:8">
      <c r="A53" s="74"/>
      <c r="B53" s="75"/>
      <c r="C53" s="75"/>
      <c r="D53" s="77">
        <v>50000</v>
      </c>
      <c r="E53" s="75">
        <v>26</v>
      </c>
      <c r="F53" s="76">
        <f t="shared" si="3"/>
        <v>1300000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/>
      <c r="F54" s="76">
        <f t="shared" si="3"/>
        <v>0</v>
      </c>
      <c r="G54" s="75"/>
    </row>
    <row r="55" spans="1:8">
      <c r="A55" s="75"/>
      <c r="B55" s="78"/>
      <c r="C55" s="75"/>
      <c r="D55" s="77">
        <v>10000</v>
      </c>
      <c r="E55" s="75">
        <v>4</v>
      </c>
      <c r="F55" s="76">
        <f t="shared" si="3"/>
        <v>40000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>
        <v>1</v>
      </c>
      <c r="F56" s="76">
        <f t="shared" si="3"/>
        <v>5000</v>
      </c>
      <c r="G56" s="75"/>
    </row>
    <row r="57" spans="1:8">
      <c r="A57" s="75"/>
      <c r="B57" s="75"/>
      <c r="C57" s="76"/>
      <c r="D57" s="79">
        <v>2000</v>
      </c>
      <c r="E57" s="75"/>
      <c r="F57" s="76">
        <f t="shared" si="3"/>
        <v>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1</v>
      </c>
      <c r="F58" s="76">
        <f t="shared" si="3"/>
        <v>1000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v>17610000</v>
      </c>
      <c r="D60" s="79"/>
      <c r="E60" s="75"/>
      <c r="F60" s="76">
        <f>SUM(F50:F59)</f>
        <v>16846000</v>
      </c>
      <c r="G60" s="75"/>
    </row>
    <row r="62" spans="1:8" ht="18.75">
      <c r="B62" s="71" t="s">
        <v>184</v>
      </c>
    </row>
    <row r="63" spans="1:8" ht="18.75">
      <c r="B63" s="71"/>
    </row>
    <row r="64" spans="1:8">
      <c r="A64" s="242" t="s">
        <v>40</v>
      </c>
      <c r="B64" s="242" t="s">
        <v>41</v>
      </c>
      <c r="C64" s="242" t="s">
        <v>42</v>
      </c>
      <c r="D64" s="242" t="s">
        <v>43</v>
      </c>
      <c r="E64" s="73" t="s">
        <v>44</v>
      </c>
      <c r="F64" s="73" t="s">
        <v>45</v>
      </c>
      <c r="G64" s="73" t="s">
        <v>46</v>
      </c>
    </row>
    <row r="65" spans="1:7">
      <c r="A65" s="74">
        <v>1</v>
      </c>
      <c r="B65" s="75" t="s">
        <v>47</v>
      </c>
      <c r="C65" s="76">
        <v>25250000</v>
      </c>
      <c r="D65" s="77">
        <v>500000</v>
      </c>
      <c r="E65" s="75">
        <v>30</v>
      </c>
      <c r="F65" s="76">
        <f t="shared" ref="F65:F74" si="4">D65*E65</f>
        <v>15000000</v>
      </c>
      <c r="G65" s="75"/>
    </row>
    <row r="66" spans="1:7">
      <c r="A66" s="74"/>
      <c r="B66" s="75"/>
      <c r="C66" s="76"/>
      <c r="D66" s="77">
        <v>200000</v>
      </c>
      <c r="E66" s="75">
        <v>14</v>
      </c>
      <c r="F66" s="76">
        <f t="shared" si="4"/>
        <v>2800000</v>
      </c>
      <c r="G66" s="75"/>
    </row>
    <row r="67" spans="1:7">
      <c r="A67" s="74">
        <v>2</v>
      </c>
      <c r="B67" s="75" t="s">
        <v>48</v>
      </c>
      <c r="C67" s="76">
        <v>391000</v>
      </c>
      <c r="D67" s="77">
        <v>100000</v>
      </c>
      <c r="E67" s="75">
        <v>55</v>
      </c>
      <c r="F67" s="76">
        <f t="shared" si="4"/>
        <v>5500000</v>
      </c>
      <c r="G67" s="75"/>
    </row>
    <row r="68" spans="1:7">
      <c r="A68" s="74"/>
      <c r="B68" s="75"/>
      <c r="C68" s="75"/>
      <c r="D68" s="77">
        <v>50000</v>
      </c>
      <c r="E68" s="75">
        <v>39</v>
      </c>
      <c r="F68" s="76">
        <f t="shared" si="4"/>
        <v>1950000</v>
      </c>
      <c r="G68" s="75"/>
    </row>
    <row r="69" spans="1:7">
      <c r="A69" s="74">
        <v>3</v>
      </c>
      <c r="B69" s="75" t="s">
        <v>49</v>
      </c>
      <c r="C69" s="76"/>
      <c r="D69" s="77">
        <v>20000</v>
      </c>
      <c r="E69" s="75"/>
      <c r="F69" s="76">
        <f t="shared" si="4"/>
        <v>0</v>
      </c>
      <c r="G69" s="75"/>
    </row>
    <row r="70" spans="1:7">
      <c r="A70" s="75"/>
      <c r="B70" s="78"/>
      <c r="C70" s="75"/>
      <c r="D70" s="77">
        <v>10000</v>
      </c>
      <c r="E70" s="75"/>
      <c r="F70" s="76">
        <f t="shared" si="4"/>
        <v>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/>
      <c r="F71" s="76">
        <f t="shared" si="4"/>
        <v>0</v>
      </c>
      <c r="G71" s="75"/>
    </row>
    <row r="72" spans="1:7">
      <c r="A72" s="75"/>
      <c r="B72" s="75"/>
      <c r="C72" s="76"/>
      <c r="D72" s="79">
        <v>2000</v>
      </c>
      <c r="E72" s="75"/>
      <c r="F72" s="76">
        <f t="shared" si="4"/>
        <v>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/>
      <c r="F73" s="76">
        <f t="shared" si="4"/>
        <v>0</v>
      </c>
      <c r="G73" s="75"/>
    </row>
    <row r="74" spans="1:7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7">
      <c r="A75" s="75"/>
      <c r="B75" s="78" t="s">
        <v>10</v>
      </c>
      <c r="C75" s="76">
        <v>25641000</v>
      </c>
      <c r="D75" s="79"/>
      <c r="E75" s="75"/>
      <c r="F75" s="76">
        <f>SUM(F65:F74)</f>
        <v>25250000</v>
      </c>
      <c r="G75" s="75"/>
    </row>
    <row r="77" spans="1:7" ht="18.75">
      <c r="B77" s="71" t="s">
        <v>185</v>
      </c>
    </row>
    <row r="78" spans="1:7" ht="18.75">
      <c r="B78" s="71"/>
    </row>
    <row r="79" spans="1:7">
      <c r="A79" s="244" t="s">
        <v>40</v>
      </c>
      <c r="B79" s="244" t="s">
        <v>41</v>
      </c>
      <c r="C79" s="244" t="s">
        <v>42</v>
      </c>
      <c r="D79" s="244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7664000</v>
      </c>
      <c r="D80" s="77">
        <v>500000</v>
      </c>
      <c r="E80" s="75">
        <v>10</v>
      </c>
      <c r="F80" s="76">
        <f t="shared" ref="F80:F89" si="5">D80*E80</f>
        <v>5000000</v>
      </c>
      <c r="G80" s="75"/>
    </row>
    <row r="81" spans="1:8">
      <c r="A81" s="74"/>
      <c r="B81" s="75"/>
      <c r="C81" s="76"/>
      <c r="D81" s="77">
        <v>200000</v>
      </c>
      <c r="E81" s="75">
        <v>2</v>
      </c>
      <c r="F81" s="76">
        <f t="shared" si="5"/>
        <v>400000</v>
      </c>
      <c r="G81" s="75"/>
    </row>
    <row r="82" spans="1:8">
      <c r="A82" s="74">
        <v>2</v>
      </c>
      <c r="B82" s="75" t="s">
        <v>48</v>
      </c>
      <c r="C82" s="76"/>
      <c r="D82" s="77">
        <v>100000</v>
      </c>
      <c r="E82" s="75">
        <v>9</v>
      </c>
      <c r="F82" s="76">
        <f t="shared" si="5"/>
        <v>900000</v>
      </c>
      <c r="G82" s="75"/>
    </row>
    <row r="83" spans="1:8">
      <c r="A83" s="74"/>
      <c r="B83" s="75"/>
      <c r="C83" s="75"/>
      <c r="D83" s="77">
        <v>50000</v>
      </c>
      <c r="E83" s="75">
        <v>27</v>
      </c>
      <c r="F83" s="76">
        <f t="shared" si="5"/>
        <v>1350000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/>
      <c r="F84" s="76">
        <f t="shared" si="5"/>
        <v>0</v>
      </c>
      <c r="G84" s="75"/>
    </row>
    <row r="85" spans="1:8">
      <c r="A85" s="75"/>
      <c r="B85" s="78"/>
      <c r="C85" s="75"/>
      <c r="D85" s="77">
        <v>10000</v>
      </c>
      <c r="E85" s="75">
        <v>1</v>
      </c>
      <c r="F85" s="76">
        <f t="shared" si="5"/>
        <v>10000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>
        <v>1</v>
      </c>
      <c r="F87" s="76">
        <f t="shared" si="5"/>
        <v>2000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>
        <v>2</v>
      </c>
      <c r="F88" s="76">
        <f t="shared" si="5"/>
        <v>2000</v>
      </c>
      <c r="G88" s="75"/>
    </row>
    <row r="89" spans="1:8">
      <c r="A89" s="75"/>
      <c r="B89" s="75"/>
      <c r="C89" s="75"/>
      <c r="D89" s="79">
        <v>500</v>
      </c>
      <c r="E89" s="75"/>
      <c r="F89" s="76">
        <f t="shared" si="5"/>
        <v>0</v>
      </c>
      <c r="G89" s="75"/>
    </row>
    <row r="90" spans="1:8">
      <c r="A90" s="75"/>
      <c r="B90" s="78" t="s">
        <v>10</v>
      </c>
      <c r="C90" s="76">
        <f>SUM(C80:C86)</f>
        <v>7664000</v>
      </c>
      <c r="D90" s="79"/>
      <c r="E90" s="75">
        <v>0</v>
      </c>
      <c r="F90" s="76">
        <f>SUM(F80:F89)</f>
        <v>7664000</v>
      </c>
      <c r="G90" s="75"/>
    </row>
    <row r="92" spans="1:8" ht="18.75">
      <c r="B92" s="71" t="s">
        <v>186</v>
      </c>
    </row>
    <row r="93" spans="1:8" ht="18.75">
      <c r="B93" s="71"/>
    </row>
    <row r="94" spans="1:8">
      <c r="A94" s="244" t="s">
        <v>40</v>
      </c>
      <c r="B94" s="244" t="s">
        <v>41</v>
      </c>
      <c r="C94" s="244" t="s">
        <v>42</v>
      </c>
      <c r="D94" s="244" t="s">
        <v>43</v>
      </c>
      <c r="E94" s="73" t="s">
        <v>44</v>
      </c>
      <c r="F94" s="73" t="s">
        <v>45</v>
      </c>
      <c r="G94" s="73" t="s">
        <v>46</v>
      </c>
      <c r="H94" s="238"/>
    </row>
    <row r="95" spans="1:8">
      <c r="A95" s="74">
        <v>1</v>
      </c>
      <c r="B95" s="75" t="s">
        <v>47</v>
      </c>
      <c r="C95" s="76">
        <v>11481000</v>
      </c>
      <c r="D95" s="77">
        <v>500000</v>
      </c>
      <c r="E95" s="75">
        <v>11</v>
      </c>
      <c r="F95" s="76">
        <f t="shared" ref="F95:F104" si="6">D95*E95</f>
        <v>5500000</v>
      </c>
      <c r="G95" s="75"/>
    </row>
    <row r="96" spans="1:8">
      <c r="A96" s="74"/>
      <c r="B96" s="75"/>
      <c r="C96" s="76"/>
      <c r="D96" s="77">
        <v>200000</v>
      </c>
      <c r="E96" s="75">
        <v>11</v>
      </c>
      <c r="F96" s="76">
        <f t="shared" si="6"/>
        <v>2200000</v>
      </c>
      <c r="G96" s="75"/>
    </row>
    <row r="97" spans="1:7">
      <c r="A97" s="74">
        <v>2</v>
      </c>
      <c r="B97" s="75" t="s">
        <v>48</v>
      </c>
      <c r="C97" s="76">
        <v>276000</v>
      </c>
      <c r="D97" s="77">
        <v>100000</v>
      </c>
      <c r="E97" s="75">
        <v>25</v>
      </c>
      <c r="F97" s="76">
        <f t="shared" si="6"/>
        <v>2500000</v>
      </c>
      <c r="G97" s="75"/>
    </row>
    <row r="98" spans="1:7">
      <c r="A98" s="74"/>
      <c r="B98" s="75"/>
      <c r="C98" s="75"/>
      <c r="D98" s="77">
        <v>50000</v>
      </c>
      <c r="E98" s="75">
        <v>25</v>
      </c>
      <c r="F98" s="76">
        <f t="shared" si="6"/>
        <v>1250000</v>
      </c>
      <c r="G98" s="75"/>
    </row>
    <row r="99" spans="1:7">
      <c r="A99" s="74">
        <v>3</v>
      </c>
      <c r="B99" s="75" t="s">
        <v>49</v>
      </c>
      <c r="C99" s="76"/>
      <c r="D99" s="77">
        <v>20000</v>
      </c>
      <c r="E99" s="75">
        <v>1</v>
      </c>
      <c r="F99" s="76">
        <f t="shared" si="6"/>
        <v>20000</v>
      </c>
      <c r="G99" s="75"/>
    </row>
    <row r="100" spans="1:7">
      <c r="A100" s="75"/>
      <c r="B100" s="78"/>
      <c r="C100" s="75"/>
      <c r="D100" s="77">
        <v>10000</v>
      </c>
      <c r="E100" s="75"/>
      <c r="F100" s="76">
        <f t="shared" si="6"/>
        <v>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>
        <v>1</v>
      </c>
      <c r="F101" s="76">
        <f t="shared" si="6"/>
        <v>5000</v>
      </c>
      <c r="G101" s="75"/>
    </row>
    <row r="102" spans="1:7">
      <c r="A102" s="75"/>
      <c r="B102" s="75"/>
      <c r="C102" s="76"/>
      <c r="D102" s="79">
        <v>2000</v>
      </c>
      <c r="E102" s="75">
        <v>2</v>
      </c>
      <c r="F102" s="76">
        <f t="shared" si="6"/>
        <v>4000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>
        <v>1</v>
      </c>
      <c r="F103" s="76">
        <f t="shared" si="6"/>
        <v>1000</v>
      </c>
      <c r="G103" s="75"/>
    </row>
    <row r="104" spans="1:7">
      <c r="A104" s="75"/>
      <c r="B104" s="75"/>
      <c r="C104" s="75"/>
      <c r="D104" s="79">
        <v>500</v>
      </c>
      <c r="E104" s="75">
        <v>3</v>
      </c>
      <c r="F104" s="76">
        <f t="shared" si="6"/>
        <v>1500</v>
      </c>
      <c r="G104" s="75"/>
    </row>
    <row r="105" spans="1:7">
      <c r="A105" s="75"/>
      <c r="B105" s="78" t="s">
        <v>10</v>
      </c>
      <c r="C105" s="76">
        <f>SUM(C95:C101)</f>
        <v>11757000</v>
      </c>
      <c r="D105" s="79"/>
      <c r="E105" s="75">
        <v>0</v>
      </c>
      <c r="F105" s="76">
        <f>SUM(F95:F104)</f>
        <v>11481500</v>
      </c>
      <c r="G105" s="75"/>
    </row>
    <row r="107" spans="1:7" ht="18.75">
      <c r="B107" s="71" t="s">
        <v>189</v>
      </c>
    </row>
    <row r="108" spans="1:7" ht="18.75">
      <c r="B108" s="71"/>
    </row>
    <row r="109" spans="1:7">
      <c r="A109" s="244" t="s">
        <v>40</v>
      </c>
      <c r="B109" s="244" t="s">
        <v>41</v>
      </c>
      <c r="C109" s="244" t="s">
        <v>42</v>
      </c>
      <c r="D109" s="244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13379000</v>
      </c>
      <c r="D110" s="77">
        <v>500000</v>
      </c>
      <c r="E110" s="75">
        <v>23</v>
      </c>
      <c r="F110" s="76">
        <f t="shared" ref="F110:F119" si="7">D110*E110</f>
        <v>11500000</v>
      </c>
      <c r="G110" s="75"/>
    </row>
    <row r="111" spans="1:7">
      <c r="A111" s="74"/>
      <c r="B111" s="75"/>
      <c r="C111" s="76"/>
      <c r="D111" s="77">
        <v>200000</v>
      </c>
      <c r="E111" s="75">
        <v>5</v>
      </c>
      <c r="F111" s="76">
        <f t="shared" si="7"/>
        <v>1000000</v>
      </c>
      <c r="G111" s="75"/>
    </row>
    <row r="112" spans="1:7">
      <c r="A112" s="74">
        <v>2</v>
      </c>
      <c r="B112" s="75" t="s">
        <v>48</v>
      </c>
      <c r="C112" s="76">
        <v>1358000</v>
      </c>
      <c r="D112" s="77">
        <v>100000</v>
      </c>
      <c r="E112" s="75">
        <v>5</v>
      </c>
      <c r="F112" s="76">
        <f t="shared" si="7"/>
        <v>500000</v>
      </c>
      <c r="G112" s="75"/>
    </row>
    <row r="113" spans="1:8">
      <c r="A113" s="74"/>
      <c r="B113" s="75"/>
      <c r="C113" s="75"/>
      <c r="D113" s="77">
        <v>50000</v>
      </c>
      <c r="E113" s="75">
        <v>14</v>
      </c>
      <c r="F113" s="76">
        <f t="shared" si="7"/>
        <v>700000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>
        <v>1</v>
      </c>
      <c r="F114" s="76">
        <f t="shared" si="7"/>
        <v>20000</v>
      </c>
      <c r="G114" s="75"/>
    </row>
    <row r="115" spans="1:8">
      <c r="A115" s="75"/>
      <c r="B115" s="78"/>
      <c r="C115" s="75"/>
      <c r="D115" s="77">
        <v>10000</v>
      </c>
      <c r="E115" s="75"/>
      <c r="F115" s="76">
        <f t="shared" si="7"/>
        <v>0</v>
      </c>
      <c r="G115" s="75"/>
    </row>
    <row r="116" spans="1:8">
      <c r="A116" s="74">
        <v>4</v>
      </c>
      <c r="B116" s="75" t="s">
        <v>50</v>
      </c>
      <c r="C116" s="76">
        <v>350000</v>
      </c>
      <c r="D116" s="79">
        <v>5000</v>
      </c>
      <c r="E116" s="75"/>
      <c r="F116" s="76">
        <f t="shared" si="7"/>
        <v>0</v>
      </c>
      <c r="G116" s="75"/>
    </row>
    <row r="117" spans="1:8">
      <c r="A117" s="75"/>
      <c r="B117" s="75"/>
      <c r="C117" s="76"/>
      <c r="D117" s="79">
        <v>2000</v>
      </c>
      <c r="E117" s="75">
        <v>4</v>
      </c>
      <c r="F117" s="76">
        <f t="shared" si="7"/>
        <v>8000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>
        <v>1</v>
      </c>
      <c r="F118" s="76">
        <f t="shared" si="7"/>
        <v>1000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15087000</v>
      </c>
      <c r="D120" s="79"/>
      <c r="E120" s="75">
        <v>0</v>
      </c>
      <c r="F120" s="76">
        <f>SUM(F110:F119)</f>
        <v>13729000</v>
      </c>
      <c r="G120" s="75"/>
    </row>
    <row r="122" spans="1:8" ht="18.75">
      <c r="B122" s="71" t="s">
        <v>191</v>
      </c>
    </row>
    <row r="123" spans="1:8" ht="18.75">
      <c r="B123" s="71"/>
    </row>
    <row r="124" spans="1:8">
      <c r="A124" s="245" t="s">
        <v>40</v>
      </c>
      <c r="B124" s="245" t="s">
        <v>41</v>
      </c>
      <c r="C124" s="245" t="s">
        <v>42</v>
      </c>
      <c r="D124" s="245" t="s">
        <v>43</v>
      </c>
      <c r="E124" s="73" t="s">
        <v>44</v>
      </c>
      <c r="F124" s="73" t="s">
        <v>45</v>
      </c>
      <c r="G124" s="73" t="s">
        <v>46</v>
      </c>
      <c r="H124" s="238"/>
    </row>
    <row r="125" spans="1:8">
      <c r="A125" s="74">
        <v>1</v>
      </c>
      <c r="B125" s="75" t="s">
        <v>47</v>
      </c>
      <c r="C125" s="76">
        <v>11115000</v>
      </c>
      <c r="D125" s="77">
        <v>500000</v>
      </c>
      <c r="E125" s="75">
        <v>9</v>
      </c>
      <c r="F125" s="76">
        <f t="shared" ref="F125:F134" si="8">D125*E125</f>
        <v>4500000</v>
      </c>
      <c r="G125" s="75"/>
      <c r="H125" t="s">
        <v>192</v>
      </c>
    </row>
    <row r="126" spans="1:8">
      <c r="A126" s="74"/>
      <c r="B126" s="75"/>
      <c r="C126" s="76"/>
      <c r="D126" s="77">
        <v>200000</v>
      </c>
      <c r="E126" s="75">
        <v>18</v>
      </c>
      <c r="F126" s="76">
        <f t="shared" si="8"/>
        <v>3600000</v>
      </c>
      <c r="G126" s="75"/>
    </row>
    <row r="127" spans="1:8">
      <c r="A127" s="74">
        <v>2</v>
      </c>
      <c r="B127" s="75" t="s">
        <v>48</v>
      </c>
      <c r="C127" s="76">
        <v>105000</v>
      </c>
      <c r="D127" s="77">
        <v>100000</v>
      </c>
      <c r="E127" s="75">
        <v>30</v>
      </c>
      <c r="F127" s="76">
        <f t="shared" si="8"/>
        <v>3000000</v>
      </c>
      <c r="G127" s="75"/>
    </row>
    <row r="128" spans="1:8">
      <c r="A128" s="74"/>
      <c r="B128" s="75"/>
      <c r="C128" s="75"/>
      <c r="D128" s="77">
        <v>50000</v>
      </c>
      <c r="E128" s="75"/>
      <c r="F128" s="76">
        <f t="shared" si="8"/>
        <v>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/>
      <c r="F129" s="76">
        <f t="shared" si="8"/>
        <v>0</v>
      </c>
      <c r="G129" s="75"/>
    </row>
    <row r="130" spans="1:8">
      <c r="A130" s="75"/>
      <c r="B130" s="78"/>
      <c r="C130" s="75"/>
      <c r="D130" s="77">
        <v>10000</v>
      </c>
      <c r="E130" s="75"/>
      <c r="F130" s="76">
        <f t="shared" si="8"/>
        <v>0</v>
      </c>
      <c r="G130" s="75"/>
    </row>
    <row r="131" spans="1:8">
      <c r="A131" s="74">
        <v>4</v>
      </c>
      <c r="B131" s="75" t="s">
        <v>50</v>
      </c>
      <c r="C131" s="76" t="s">
        <v>151</v>
      </c>
      <c r="D131" s="79">
        <v>5000</v>
      </c>
      <c r="E131" s="75">
        <v>1</v>
      </c>
      <c r="F131" s="76">
        <f t="shared" si="8"/>
        <v>5000</v>
      </c>
      <c r="G131" s="75"/>
    </row>
    <row r="132" spans="1:8">
      <c r="A132" s="75"/>
      <c r="B132" s="75"/>
      <c r="C132" s="76"/>
      <c r="D132" s="79">
        <v>2000</v>
      </c>
      <c r="E132" s="75">
        <v>3</v>
      </c>
      <c r="F132" s="76">
        <f t="shared" si="8"/>
        <v>6000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2</v>
      </c>
      <c r="F133" s="76">
        <f t="shared" si="8"/>
        <v>2000</v>
      </c>
      <c r="G133" s="75"/>
    </row>
    <row r="134" spans="1:8">
      <c r="A134" s="75"/>
      <c r="B134" s="75"/>
      <c r="C134" s="75"/>
      <c r="D134" s="79">
        <v>500</v>
      </c>
      <c r="E134" s="75">
        <v>6</v>
      </c>
      <c r="F134" s="76">
        <f t="shared" si="8"/>
        <v>3000</v>
      </c>
      <c r="G134" s="75"/>
    </row>
    <row r="135" spans="1:8">
      <c r="A135" s="75"/>
      <c r="B135" s="78" t="s">
        <v>10</v>
      </c>
      <c r="C135" s="76">
        <f>SUM(C125:C131)</f>
        <v>11220000</v>
      </c>
      <c r="D135" s="79"/>
      <c r="E135" s="75">
        <v>0</v>
      </c>
      <c r="F135" s="76">
        <f>SUM(F125:F134)</f>
        <v>11116000</v>
      </c>
      <c r="G135" s="75"/>
    </row>
    <row r="137" spans="1:8" ht="18.75">
      <c r="B137" s="71" t="s">
        <v>193</v>
      </c>
    </row>
    <row r="138" spans="1:8" ht="18.75">
      <c r="B138" s="71"/>
    </row>
    <row r="139" spans="1:8">
      <c r="A139" s="246" t="s">
        <v>40</v>
      </c>
      <c r="B139" s="246" t="s">
        <v>41</v>
      </c>
      <c r="C139" s="246" t="s">
        <v>42</v>
      </c>
      <c r="D139" s="246" t="s">
        <v>43</v>
      </c>
      <c r="E139" s="73" t="s">
        <v>44</v>
      </c>
      <c r="F139" s="73" t="s">
        <v>45</v>
      </c>
      <c r="G139" s="73" t="s">
        <v>46</v>
      </c>
      <c r="H139" s="238"/>
    </row>
    <row r="140" spans="1:8">
      <c r="A140" s="74">
        <v>1</v>
      </c>
      <c r="B140" s="75" t="s">
        <v>47</v>
      </c>
      <c r="C140" s="76">
        <v>11176000</v>
      </c>
      <c r="D140" s="77">
        <v>500000</v>
      </c>
      <c r="E140" s="75">
        <v>12</v>
      </c>
      <c r="F140" s="76">
        <f t="shared" ref="F140:F149" si="9">D140*E140</f>
        <v>6000000</v>
      </c>
      <c r="G140" s="75"/>
    </row>
    <row r="141" spans="1:8">
      <c r="A141" s="74"/>
      <c r="B141" s="75"/>
      <c r="C141" s="76"/>
      <c r="D141" s="77">
        <v>200000</v>
      </c>
      <c r="E141" s="75">
        <v>15</v>
      </c>
      <c r="F141" s="76">
        <f t="shared" si="9"/>
        <v>3000000</v>
      </c>
      <c r="G141" s="75"/>
    </row>
    <row r="142" spans="1:8">
      <c r="A142" s="74">
        <v>2</v>
      </c>
      <c r="B142" s="75" t="s">
        <v>48</v>
      </c>
      <c r="C142" s="76">
        <v>352000</v>
      </c>
      <c r="D142" s="77">
        <v>100000</v>
      </c>
      <c r="E142" s="75">
        <v>13</v>
      </c>
      <c r="F142" s="76">
        <f t="shared" si="9"/>
        <v>1300000</v>
      </c>
      <c r="G142" s="75"/>
    </row>
    <row r="143" spans="1:8">
      <c r="A143" s="74"/>
      <c r="B143" s="75"/>
      <c r="C143" s="75"/>
      <c r="D143" s="77">
        <v>50000</v>
      </c>
      <c r="E143" s="75">
        <v>17</v>
      </c>
      <c r="F143" s="76">
        <f t="shared" si="9"/>
        <v>850000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>
        <v>1</v>
      </c>
      <c r="F144" s="76">
        <f t="shared" si="9"/>
        <v>20000</v>
      </c>
      <c r="G144" s="75"/>
    </row>
    <row r="145" spans="1:8">
      <c r="A145" s="75"/>
      <c r="B145" s="78"/>
      <c r="C145" s="75"/>
      <c r="D145" s="77">
        <v>10000</v>
      </c>
      <c r="E145" s="75"/>
      <c r="F145" s="76">
        <f t="shared" si="9"/>
        <v>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>
        <v>1</v>
      </c>
      <c r="F146" s="76">
        <f t="shared" si="9"/>
        <v>5000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1</v>
      </c>
      <c r="F148" s="76">
        <f t="shared" si="9"/>
        <v>1000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11528000</v>
      </c>
      <c r="D150" s="79"/>
      <c r="E150" s="75">
        <v>0</v>
      </c>
      <c r="F150" s="76">
        <f>SUM(F140:F149)</f>
        <v>11176000</v>
      </c>
      <c r="G150" s="75"/>
    </row>
    <row r="152" spans="1:8" ht="18.75">
      <c r="B152" s="71" t="s">
        <v>194</v>
      </c>
    </row>
    <row r="153" spans="1:8" ht="18.75">
      <c r="B153" s="71"/>
    </row>
    <row r="154" spans="1:8">
      <c r="A154" s="246" t="s">
        <v>40</v>
      </c>
      <c r="B154" s="246" t="s">
        <v>41</v>
      </c>
      <c r="C154" s="246" t="s">
        <v>42</v>
      </c>
      <c r="D154" s="246" t="s">
        <v>43</v>
      </c>
      <c r="E154" s="73" t="s">
        <v>44</v>
      </c>
      <c r="F154" s="73" t="s">
        <v>45</v>
      </c>
      <c r="G154" s="73" t="s">
        <v>46</v>
      </c>
      <c r="H154" s="238" t="s">
        <v>196</v>
      </c>
    </row>
    <row r="155" spans="1:8">
      <c r="A155" s="74">
        <v>1</v>
      </c>
      <c r="B155" s="75" t="s">
        <v>47</v>
      </c>
      <c r="C155" s="76">
        <v>25929000</v>
      </c>
      <c r="D155" s="77">
        <v>500000</v>
      </c>
      <c r="E155" s="75">
        <v>38</v>
      </c>
      <c r="F155" s="76">
        <f t="shared" ref="F155:F164" si="10">D155*E155</f>
        <v>19000000</v>
      </c>
      <c r="G155" s="75"/>
    </row>
    <row r="156" spans="1:8">
      <c r="A156" s="74"/>
      <c r="B156" s="75"/>
      <c r="C156" s="76"/>
      <c r="D156" s="77">
        <v>200000</v>
      </c>
      <c r="E156" s="75">
        <v>7</v>
      </c>
      <c r="F156" s="76">
        <f t="shared" si="10"/>
        <v>1400000</v>
      </c>
      <c r="G156" s="75"/>
    </row>
    <row r="157" spans="1:8">
      <c r="A157" s="74">
        <v>2</v>
      </c>
      <c r="B157" s="75" t="s">
        <v>48</v>
      </c>
      <c r="C157" s="76">
        <v>765000</v>
      </c>
      <c r="D157" s="77">
        <v>100000</v>
      </c>
      <c r="E157" s="75">
        <v>41</v>
      </c>
      <c r="F157" s="76">
        <f t="shared" si="10"/>
        <v>4100000</v>
      </c>
      <c r="G157" s="75"/>
    </row>
    <row r="158" spans="1:8">
      <c r="A158" s="74"/>
      <c r="B158" s="75"/>
      <c r="C158" s="75"/>
      <c r="D158" s="77">
        <v>50000</v>
      </c>
      <c r="E158" s="75">
        <v>28</v>
      </c>
      <c r="F158" s="76">
        <f t="shared" si="10"/>
        <v>1400000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>
        <v>1</v>
      </c>
      <c r="F159" s="76">
        <f t="shared" si="10"/>
        <v>20000</v>
      </c>
      <c r="G159" s="75"/>
    </row>
    <row r="160" spans="1:8">
      <c r="A160" s="75"/>
      <c r="B160" s="78"/>
      <c r="C160" s="75"/>
      <c r="D160" s="77">
        <v>10000</v>
      </c>
      <c r="E160" s="75">
        <v>1</v>
      </c>
      <c r="F160" s="76">
        <f t="shared" si="10"/>
        <v>10000</v>
      </c>
      <c r="G160" s="75"/>
    </row>
    <row r="161" spans="1:8">
      <c r="A161" s="74">
        <v>4</v>
      </c>
      <c r="B161" s="75" t="s">
        <v>50</v>
      </c>
      <c r="C161" s="76"/>
      <c r="D161" s="79">
        <v>5000</v>
      </c>
      <c r="E161" s="75"/>
      <c r="F161" s="76">
        <f t="shared" si="10"/>
        <v>0</v>
      </c>
      <c r="G161" s="75"/>
    </row>
    <row r="162" spans="1:8">
      <c r="A162" s="75"/>
      <c r="B162" s="75"/>
      <c r="C162" s="76"/>
      <c r="D162" s="79">
        <v>2000</v>
      </c>
      <c r="E162" s="75"/>
      <c r="F162" s="76">
        <f t="shared" si="10"/>
        <v>0</v>
      </c>
      <c r="G162" s="75"/>
    </row>
    <row r="163" spans="1:8">
      <c r="A163" s="74">
        <v>5</v>
      </c>
      <c r="B163" s="75" t="s">
        <v>51</v>
      </c>
      <c r="C163" s="75"/>
      <c r="D163" s="79">
        <v>1000</v>
      </c>
      <c r="E163" s="75">
        <v>1</v>
      </c>
      <c r="F163" s="76">
        <f t="shared" si="10"/>
        <v>1000</v>
      </c>
      <c r="G163" s="75"/>
    </row>
    <row r="164" spans="1:8">
      <c r="A164" s="75"/>
      <c r="B164" s="75"/>
      <c r="C164" s="75"/>
      <c r="D164" s="79">
        <v>500</v>
      </c>
      <c r="E164" s="75">
        <v>2</v>
      </c>
      <c r="F164" s="76">
        <f t="shared" si="10"/>
        <v>1000</v>
      </c>
      <c r="G164" s="75"/>
    </row>
    <row r="165" spans="1:8">
      <c r="A165" s="75"/>
      <c r="B165" s="78" t="s">
        <v>10</v>
      </c>
      <c r="C165" s="76">
        <f>SUM(C155:C161)</f>
        <v>26694000</v>
      </c>
      <c r="D165" s="79"/>
      <c r="E165" s="75">
        <v>0</v>
      </c>
      <c r="F165" s="76">
        <f>SUM(F155:F164)</f>
        <v>25932000</v>
      </c>
      <c r="G165" s="75"/>
    </row>
    <row r="167" spans="1:8" ht="18.75">
      <c r="B167" s="71" t="s">
        <v>195</v>
      </c>
    </row>
    <row r="168" spans="1:8" ht="18.75">
      <c r="B168" s="71"/>
    </row>
    <row r="169" spans="1:8">
      <c r="A169" s="246" t="s">
        <v>40</v>
      </c>
      <c r="B169" s="246" t="s">
        <v>41</v>
      </c>
      <c r="C169" s="246" t="s">
        <v>42</v>
      </c>
      <c r="D169" s="246" t="s">
        <v>43</v>
      </c>
      <c r="E169" s="73" t="s">
        <v>44</v>
      </c>
      <c r="F169" s="73" t="s">
        <v>45</v>
      </c>
      <c r="G169" s="73" t="s">
        <v>46</v>
      </c>
    </row>
    <row r="170" spans="1:8">
      <c r="A170" s="74">
        <v>1</v>
      </c>
      <c r="B170" s="75" t="s">
        <v>47</v>
      </c>
      <c r="C170" s="76">
        <v>24892000</v>
      </c>
      <c r="D170" s="77">
        <v>500000</v>
      </c>
      <c r="E170" s="75">
        <v>26</v>
      </c>
      <c r="F170" s="76">
        <f t="shared" ref="F170:F179" si="11">D170*E170</f>
        <v>13000000</v>
      </c>
      <c r="G170" s="75"/>
      <c r="H170" t="s">
        <v>197</v>
      </c>
    </row>
    <row r="171" spans="1:8">
      <c r="A171" s="74"/>
      <c r="B171" s="75"/>
      <c r="C171" s="76"/>
      <c r="D171" s="77">
        <v>200000</v>
      </c>
      <c r="E171" s="75">
        <v>18</v>
      </c>
      <c r="F171" s="76">
        <f t="shared" si="11"/>
        <v>3600000</v>
      </c>
      <c r="G171" s="75"/>
    </row>
    <row r="172" spans="1:8">
      <c r="A172" s="74">
        <v>2</v>
      </c>
      <c r="B172" s="75" t="s">
        <v>48</v>
      </c>
      <c r="C172" s="76">
        <v>237000</v>
      </c>
      <c r="D172" s="77">
        <v>100000</v>
      </c>
      <c r="E172" s="75">
        <v>70</v>
      </c>
      <c r="F172" s="76">
        <f t="shared" si="11"/>
        <v>7000000</v>
      </c>
      <c r="G172" s="75"/>
    </row>
    <row r="173" spans="1:8">
      <c r="A173" s="74"/>
      <c r="B173" s="75"/>
      <c r="C173" s="75"/>
      <c r="D173" s="77">
        <v>50000</v>
      </c>
      <c r="E173" s="75">
        <v>26</v>
      </c>
      <c r="F173" s="76">
        <f t="shared" si="11"/>
        <v>1300000</v>
      </c>
      <c r="G173" s="75"/>
    </row>
    <row r="174" spans="1:8">
      <c r="A174" s="74">
        <v>3</v>
      </c>
      <c r="B174" s="75" t="s">
        <v>49</v>
      </c>
      <c r="C174" s="76"/>
      <c r="D174" s="77">
        <v>20000</v>
      </c>
      <c r="E174" s="75"/>
      <c r="F174" s="76">
        <f t="shared" si="11"/>
        <v>0</v>
      </c>
      <c r="G174" s="75"/>
    </row>
    <row r="175" spans="1:8">
      <c r="A175" s="75"/>
      <c r="B175" s="78"/>
      <c r="C175" s="75"/>
      <c r="D175" s="77">
        <v>10000</v>
      </c>
      <c r="E175" s="75"/>
      <c r="F175" s="76">
        <f t="shared" si="11"/>
        <v>0</v>
      </c>
      <c r="G175" s="75"/>
    </row>
    <row r="176" spans="1:8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/>
      <c r="F177" s="76">
        <f t="shared" si="11"/>
        <v>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/>
      <c r="F178" s="76">
        <f t="shared" si="11"/>
        <v>0</v>
      </c>
      <c r="G178" s="75"/>
    </row>
    <row r="179" spans="1:7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7">
      <c r="A180" s="75"/>
      <c r="B180" s="78" t="s">
        <v>10</v>
      </c>
      <c r="C180" s="76">
        <f>SUM(C170:C176)</f>
        <v>25129000</v>
      </c>
      <c r="D180" s="79"/>
      <c r="E180" s="75">
        <v>0</v>
      </c>
      <c r="F180" s="76">
        <f>SUM(F170:F179)</f>
        <v>24900000</v>
      </c>
      <c r="G180" s="75"/>
    </row>
    <row r="182" spans="1:7" ht="18.75">
      <c r="B182" s="71" t="s">
        <v>200</v>
      </c>
    </row>
    <row r="183" spans="1:7" ht="18.75">
      <c r="B183" s="71"/>
    </row>
    <row r="184" spans="1:7">
      <c r="A184" s="247" t="s">
        <v>40</v>
      </c>
      <c r="B184" s="247" t="s">
        <v>41</v>
      </c>
      <c r="C184" s="247" t="s">
        <v>42</v>
      </c>
      <c r="D184" s="247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>
        <v>6378000</v>
      </c>
      <c r="D185" s="77">
        <v>500000</v>
      </c>
      <c r="E185" s="75">
        <v>8</v>
      </c>
      <c r="F185" s="76">
        <f t="shared" ref="F185:F194" si="12">D185*E185</f>
        <v>4000000</v>
      </c>
      <c r="G185" s="75"/>
    </row>
    <row r="186" spans="1:7">
      <c r="A186" s="74"/>
      <c r="B186" s="75"/>
      <c r="C186" s="76"/>
      <c r="D186" s="77">
        <v>200000</v>
      </c>
      <c r="E186" s="75">
        <v>3</v>
      </c>
      <c r="F186" s="76">
        <f t="shared" si="12"/>
        <v>600000</v>
      </c>
      <c r="G186" s="75"/>
    </row>
    <row r="187" spans="1:7">
      <c r="A187" s="74">
        <v>2</v>
      </c>
      <c r="B187" s="75" t="s">
        <v>48</v>
      </c>
      <c r="C187" s="76">
        <v>573000</v>
      </c>
      <c r="D187" s="77">
        <v>100000</v>
      </c>
      <c r="E187" s="75">
        <v>5</v>
      </c>
      <c r="F187" s="76">
        <f t="shared" si="12"/>
        <v>500000</v>
      </c>
      <c r="G187" s="75"/>
    </row>
    <row r="188" spans="1:7">
      <c r="A188" s="74"/>
      <c r="B188" s="75"/>
      <c r="C188" s="75"/>
      <c r="D188" s="77">
        <v>50000</v>
      </c>
      <c r="E188" s="75">
        <v>25</v>
      </c>
      <c r="F188" s="76">
        <f t="shared" si="12"/>
        <v>1250000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>
        <v>1</v>
      </c>
      <c r="F189" s="76">
        <f t="shared" si="12"/>
        <v>20000</v>
      </c>
      <c r="G189" s="75"/>
    </row>
    <row r="190" spans="1:7">
      <c r="A190" s="75"/>
      <c r="B190" s="78"/>
      <c r="C190" s="75"/>
      <c r="D190" s="77">
        <v>10000</v>
      </c>
      <c r="E190" s="75">
        <v>1</v>
      </c>
      <c r="F190" s="76">
        <f t="shared" si="12"/>
        <v>10000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>
        <v>1</v>
      </c>
      <c r="F191" s="76">
        <f t="shared" si="12"/>
        <v>5000</v>
      </c>
      <c r="G191" s="75"/>
    </row>
    <row r="192" spans="1:7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/>
      <c r="F193" s="76">
        <f t="shared" si="12"/>
        <v>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6951000</v>
      </c>
      <c r="D195" s="79"/>
      <c r="E195" s="75">
        <v>0</v>
      </c>
      <c r="F195" s="76">
        <f>SUM(F185:F194)</f>
        <v>6385000</v>
      </c>
      <c r="G195" s="75"/>
    </row>
    <row r="197" spans="1:7" ht="18.75">
      <c r="B197" s="71" t="s">
        <v>201</v>
      </c>
    </row>
    <row r="198" spans="1:7" ht="18.75">
      <c r="B198" s="71"/>
    </row>
    <row r="199" spans="1:7">
      <c r="A199" s="247" t="s">
        <v>40</v>
      </c>
      <c r="B199" s="247" t="s">
        <v>41</v>
      </c>
      <c r="C199" s="247" t="s">
        <v>42</v>
      </c>
      <c r="D199" s="247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>
        <v>8791000</v>
      </c>
      <c r="D200" s="77">
        <v>500000</v>
      </c>
      <c r="E200" s="75">
        <v>10</v>
      </c>
      <c r="F200" s="76">
        <f t="shared" ref="F200:F209" si="13">D200*E200</f>
        <v>5000000</v>
      </c>
      <c r="G200" s="75"/>
    </row>
    <row r="201" spans="1:7">
      <c r="A201" s="74"/>
      <c r="B201" s="75"/>
      <c r="C201" s="76"/>
      <c r="D201" s="77">
        <v>200000</v>
      </c>
      <c r="E201" s="75">
        <v>4</v>
      </c>
      <c r="F201" s="76">
        <f t="shared" si="13"/>
        <v>800000</v>
      </c>
      <c r="G201" s="75"/>
    </row>
    <row r="202" spans="1:7">
      <c r="A202" s="74">
        <v>2</v>
      </c>
      <c r="B202" s="75" t="s">
        <v>48</v>
      </c>
      <c r="C202" s="76"/>
      <c r="D202" s="77">
        <v>100000</v>
      </c>
      <c r="E202" s="75">
        <v>26</v>
      </c>
      <c r="F202" s="76">
        <f t="shared" si="13"/>
        <v>2600000</v>
      </c>
      <c r="G202" s="75"/>
    </row>
    <row r="203" spans="1:7">
      <c r="A203" s="74"/>
      <c r="B203" s="75"/>
      <c r="C203" s="75"/>
      <c r="D203" s="77">
        <v>50000</v>
      </c>
      <c r="E203" s="75">
        <v>7</v>
      </c>
      <c r="F203" s="76">
        <f t="shared" si="13"/>
        <v>350000</v>
      </c>
      <c r="G203" s="75"/>
    </row>
    <row r="204" spans="1:7">
      <c r="A204" s="74">
        <v>3</v>
      </c>
      <c r="B204" s="75" t="s">
        <v>49</v>
      </c>
      <c r="C204" s="76"/>
      <c r="D204" s="77">
        <v>20000</v>
      </c>
      <c r="E204" s="75">
        <v>1</v>
      </c>
      <c r="F204" s="76">
        <f t="shared" si="13"/>
        <v>20000</v>
      </c>
      <c r="G204" s="75"/>
    </row>
    <row r="205" spans="1:7">
      <c r="A205" s="75"/>
      <c r="B205" s="78"/>
      <c r="C205" s="75"/>
      <c r="D205" s="77">
        <v>10000</v>
      </c>
      <c r="E205" s="75">
        <v>1</v>
      </c>
      <c r="F205" s="76">
        <f t="shared" si="13"/>
        <v>10000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>
        <v>1</v>
      </c>
      <c r="F206" s="76">
        <f t="shared" si="13"/>
        <v>5000</v>
      </c>
      <c r="G206" s="75"/>
    </row>
    <row r="207" spans="1:7">
      <c r="A207" s="75"/>
      <c r="B207" s="75"/>
      <c r="C207" s="76"/>
      <c r="D207" s="79">
        <v>2000</v>
      </c>
      <c r="E207" s="75">
        <v>2</v>
      </c>
      <c r="F207" s="76">
        <f t="shared" si="13"/>
        <v>4000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>
        <v>2</v>
      </c>
      <c r="F208" s="76">
        <f t="shared" si="13"/>
        <v>2000</v>
      </c>
      <c r="G208" s="75"/>
    </row>
    <row r="209" spans="1:8">
      <c r="A209" s="75"/>
      <c r="B209" s="75"/>
      <c r="C209" s="75"/>
      <c r="D209" s="79">
        <v>500</v>
      </c>
      <c r="E209" s="75"/>
      <c r="F209" s="76">
        <f t="shared" si="13"/>
        <v>0</v>
      </c>
      <c r="G209" s="75"/>
    </row>
    <row r="210" spans="1:8">
      <c r="A210" s="75"/>
      <c r="B210" s="78" t="s">
        <v>10</v>
      </c>
      <c r="C210" s="76">
        <f>SUM(C200:C206)</f>
        <v>8791000</v>
      </c>
      <c r="D210" s="79"/>
      <c r="E210" s="75">
        <v>0</v>
      </c>
      <c r="F210" s="76">
        <f>SUM(F200:F209)</f>
        <v>8791000</v>
      </c>
      <c r="G210" s="75"/>
    </row>
    <row r="212" spans="1:8" ht="18.75">
      <c r="B212" s="71" t="s">
        <v>208</v>
      </c>
    </row>
    <row r="213" spans="1:8" ht="18.75">
      <c r="B213" s="71"/>
    </row>
    <row r="214" spans="1:8">
      <c r="A214" s="247" t="s">
        <v>40</v>
      </c>
      <c r="B214" s="247" t="s">
        <v>41</v>
      </c>
      <c r="C214" s="247" t="s">
        <v>42</v>
      </c>
      <c r="D214" s="247" t="s">
        <v>43</v>
      </c>
      <c r="E214" s="73" t="s">
        <v>44</v>
      </c>
      <c r="F214" s="73" t="s">
        <v>45</v>
      </c>
      <c r="G214" s="73" t="s">
        <v>46</v>
      </c>
    </row>
    <row r="215" spans="1:8">
      <c r="A215" s="74">
        <v>1</v>
      </c>
      <c r="B215" s="75" t="s">
        <v>47</v>
      </c>
      <c r="C215" s="76">
        <v>10620000</v>
      </c>
      <c r="D215" s="77">
        <v>500000</v>
      </c>
      <c r="E215" s="75">
        <v>15</v>
      </c>
      <c r="F215" s="76">
        <f t="shared" ref="F215:F224" si="14">D215*E215</f>
        <v>7500000</v>
      </c>
      <c r="G215" s="75"/>
    </row>
    <row r="216" spans="1:8">
      <c r="A216" s="74"/>
      <c r="B216" s="75"/>
      <c r="C216" s="76"/>
      <c r="D216" s="77">
        <v>200000</v>
      </c>
      <c r="E216" s="75">
        <v>3</v>
      </c>
      <c r="F216" s="76">
        <f t="shared" si="14"/>
        <v>600000</v>
      </c>
      <c r="G216" s="75"/>
      <c r="H216" t="s">
        <v>209</v>
      </c>
    </row>
    <row r="217" spans="1:8">
      <c r="A217" s="74">
        <v>2</v>
      </c>
      <c r="B217" s="75" t="s">
        <v>48</v>
      </c>
      <c r="C217" s="76">
        <v>49000</v>
      </c>
      <c r="D217" s="77">
        <v>100000</v>
      </c>
      <c r="E217" s="75">
        <v>11</v>
      </c>
      <c r="F217" s="76">
        <f t="shared" si="14"/>
        <v>1100000</v>
      </c>
      <c r="G217" s="75"/>
    </row>
    <row r="218" spans="1:8">
      <c r="A218" s="74"/>
      <c r="B218" s="75"/>
      <c r="C218" s="75"/>
      <c r="D218" s="77">
        <v>50000</v>
      </c>
      <c r="E218" s="75">
        <v>28</v>
      </c>
      <c r="F218" s="76">
        <f t="shared" si="14"/>
        <v>1400000</v>
      </c>
      <c r="G218" s="75"/>
    </row>
    <row r="219" spans="1:8">
      <c r="A219" s="74">
        <v>3</v>
      </c>
      <c r="B219" s="75" t="s">
        <v>49</v>
      </c>
      <c r="C219" s="76"/>
      <c r="D219" s="77">
        <v>20000</v>
      </c>
      <c r="E219" s="75"/>
      <c r="F219" s="76">
        <f t="shared" si="14"/>
        <v>0</v>
      </c>
      <c r="G219" s="75"/>
    </row>
    <row r="220" spans="1:8">
      <c r="A220" s="75"/>
      <c r="B220" s="78"/>
      <c r="C220" s="75"/>
      <c r="D220" s="77">
        <v>10000</v>
      </c>
      <c r="E220" s="75">
        <v>1</v>
      </c>
      <c r="F220" s="76">
        <f t="shared" si="14"/>
        <v>10000</v>
      </c>
      <c r="G220" s="75"/>
    </row>
    <row r="221" spans="1:8">
      <c r="A221" s="74">
        <v>4</v>
      </c>
      <c r="B221" s="75" t="s">
        <v>50</v>
      </c>
      <c r="C221" s="76"/>
      <c r="D221" s="79">
        <v>5000</v>
      </c>
      <c r="E221" s="75">
        <v>1</v>
      </c>
      <c r="F221" s="76">
        <f t="shared" si="14"/>
        <v>5000</v>
      </c>
      <c r="G221" s="75"/>
    </row>
    <row r="222" spans="1:8">
      <c r="A222" s="75"/>
      <c r="B222" s="75"/>
      <c r="C222" s="76"/>
      <c r="D222" s="79">
        <v>2000</v>
      </c>
      <c r="E222" s="75">
        <v>4</v>
      </c>
      <c r="F222" s="76">
        <f t="shared" si="14"/>
        <v>8000</v>
      </c>
      <c r="G222" s="75"/>
    </row>
    <row r="223" spans="1:8">
      <c r="A223" s="74">
        <v>5</v>
      </c>
      <c r="B223" s="75" t="s">
        <v>51</v>
      </c>
      <c r="C223" s="75"/>
      <c r="D223" s="79">
        <v>1000</v>
      </c>
      <c r="E223" s="75">
        <v>1</v>
      </c>
      <c r="F223" s="76">
        <f t="shared" si="14"/>
        <v>1000</v>
      </c>
      <c r="G223" s="75"/>
    </row>
    <row r="224" spans="1:8">
      <c r="A224" s="75"/>
      <c r="B224" s="75"/>
      <c r="C224" s="75"/>
      <c r="D224" s="79">
        <v>500</v>
      </c>
      <c r="E224" s="75">
        <v>4</v>
      </c>
      <c r="F224" s="76">
        <f t="shared" si="14"/>
        <v>2000</v>
      </c>
      <c r="G224" s="75"/>
    </row>
    <row r="225" spans="1:8">
      <c r="A225" s="75"/>
      <c r="B225" s="78" t="s">
        <v>10</v>
      </c>
      <c r="C225" s="76">
        <f>SUM(C215:C221)</f>
        <v>10669000</v>
      </c>
      <c r="D225" s="79"/>
      <c r="E225" s="75">
        <v>0</v>
      </c>
      <c r="F225" s="76">
        <f>SUM(F215:F224)</f>
        <v>10626000</v>
      </c>
      <c r="G225" s="75"/>
    </row>
    <row r="227" spans="1:8" ht="18.75">
      <c r="B227" s="71" t="s">
        <v>210</v>
      </c>
    </row>
    <row r="228" spans="1:8" ht="18.75">
      <c r="B228" s="71"/>
    </row>
    <row r="229" spans="1:8">
      <c r="A229" s="247" t="s">
        <v>40</v>
      </c>
      <c r="B229" s="247" t="s">
        <v>41</v>
      </c>
      <c r="C229" s="247" t="s">
        <v>42</v>
      </c>
      <c r="D229" s="247" t="s">
        <v>43</v>
      </c>
      <c r="E229" s="73" t="s">
        <v>44</v>
      </c>
      <c r="F229" s="73" t="s">
        <v>45</v>
      </c>
      <c r="G229" s="73" t="s">
        <v>46</v>
      </c>
      <c r="H229" s="238"/>
    </row>
    <row r="230" spans="1:8">
      <c r="A230" s="74">
        <v>1</v>
      </c>
      <c r="B230" s="75" t="s">
        <v>47</v>
      </c>
      <c r="C230" s="76">
        <v>11543000</v>
      </c>
      <c r="D230" s="77">
        <v>500000</v>
      </c>
      <c r="E230" s="75">
        <v>16</v>
      </c>
      <c r="F230" s="76">
        <f t="shared" ref="F230:F239" si="15">D230*E230</f>
        <v>8000000</v>
      </c>
      <c r="G230" s="75"/>
    </row>
    <row r="231" spans="1:8">
      <c r="A231" s="74"/>
      <c r="B231" s="75"/>
      <c r="C231" s="76"/>
      <c r="D231" s="77">
        <v>200000</v>
      </c>
      <c r="E231" s="75">
        <v>2</v>
      </c>
      <c r="F231" s="76">
        <f t="shared" si="15"/>
        <v>400000</v>
      </c>
      <c r="G231" s="75"/>
    </row>
    <row r="232" spans="1:8">
      <c r="A232" s="74">
        <v>2</v>
      </c>
      <c r="B232" s="75" t="s">
        <v>48</v>
      </c>
      <c r="C232" s="76">
        <v>641000</v>
      </c>
      <c r="D232" s="77">
        <v>100000</v>
      </c>
      <c r="E232" s="75">
        <v>21</v>
      </c>
      <c r="F232" s="76">
        <f t="shared" si="15"/>
        <v>2100000</v>
      </c>
      <c r="G232" s="75"/>
    </row>
    <row r="233" spans="1:8">
      <c r="A233" s="74"/>
      <c r="B233" s="75"/>
      <c r="C233" s="75"/>
      <c r="D233" s="77">
        <v>50000</v>
      </c>
      <c r="E233" s="75">
        <v>20</v>
      </c>
      <c r="F233" s="76">
        <f t="shared" si="15"/>
        <v>1000000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>
        <v>1</v>
      </c>
      <c r="F234" s="76">
        <f t="shared" si="15"/>
        <v>20000</v>
      </c>
      <c r="G234" s="75"/>
    </row>
    <row r="235" spans="1:8">
      <c r="A235" s="75"/>
      <c r="B235" s="78"/>
      <c r="C235" s="75"/>
      <c r="D235" s="77">
        <v>10000</v>
      </c>
      <c r="E235" s="75">
        <v>1</v>
      </c>
      <c r="F235" s="76">
        <f t="shared" si="15"/>
        <v>10000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>
        <v>2</v>
      </c>
      <c r="F236" s="76">
        <f t="shared" si="15"/>
        <v>10000</v>
      </c>
      <c r="G236" s="75"/>
    </row>
    <row r="237" spans="1:8">
      <c r="A237" s="75"/>
      <c r="B237" s="75"/>
      <c r="C237" s="76"/>
      <c r="D237" s="79">
        <v>2000</v>
      </c>
      <c r="E237" s="75">
        <v>1</v>
      </c>
      <c r="F237" s="76">
        <f t="shared" si="15"/>
        <v>2000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>
        <v>1</v>
      </c>
      <c r="F238" s="76">
        <f t="shared" si="15"/>
        <v>1000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12184000</v>
      </c>
      <c r="D240" s="79"/>
      <c r="E240" s="75">
        <v>0</v>
      </c>
      <c r="F240" s="76">
        <f>SUM(F230:F239)</f>
        <v>11543000</v>
      </c>
      <c r="G240" s="75"/>
    </row>
    <row r="242" spans="1:8" ht="18.75">
      <c r="B242" s="71" t="s">
        <v>223</v>
      </c>
    </row>
    <row r="243" spans="1:8" ht="18.75">
      <c r="B243" s="71"/>
    </row>
    <row r="244" spans="1:8">
      <c r="A244" s="284" t="s">
        <v>40</v>
      </c>
      <c r="B244" s="284" t="s">
        <v>41</v>
      </c>
      <c r="C244" s="284" t="s">
        <v>42</v>
      </c>
      <c r="D244" s="284" t="s">
        <v>43</v>
      </c>
      <c r="E244" s="73" t="s">
        <v>44</v>
      </c>
      <c r="F244" s="73" t="s">
        <v>45</v>
      </c>
      <c r="G244" s="73" t="s">
        <v>46</v>
      </c>
      <c r="H244" s="238"/>
    </row>
    <row r="245" spans="1:8">
      <c r="A245" s="74">
        <v>1</v>
      </c>
      <c r="B245" s="75" t="s">
        <v>47</v>
      </c>
      <c r="C245" s="76">
        <v>20765000</v>
      </c>
      <c r="D245" s="77">
        <v>500000</v>
      </c>
      <c r="E245" s="75">
        <v>28</v>
      </c>
      <c r="F245" s="76">
        <f t="shared" ref="F245:F254" si="16">D245*E245</f>
        <v>14000000</v>
      </c>
      <c r="G245" s="75"/>
      <c r="H245" t="s">
        <v>211</v>
      </c>
    </row>
    <row r="246" spans="1:8">
      <c r="A246" s="74"/>
      <c r="B246" s="75"/>
      <c r="C246" s="76"/>
      <c r="D246" s="77">
        <v>200000</v>
      </c>
      <c r="E246" s="75">
        <v>3</v>
      </c>
      <c r="F246" s="76">
        <f t="shared" si="16"/>
        <v>600000</v>
      </c>
      <c r="G246" s="75"/>
    </row>
    <row r="247" spans="1:8">
      <c r="A247" s="74">
        <v>2</v>
      </c>
      <c r="B247" s="75" t="s">
        <v>48</v>
      </c>
      <c r="C247" s="76">
        <v>607000</v>
      </c>
      <c r="D247" s="77">
        <v>100000</v>
      </c>
      <c r="E247" s="75">
        <v>61</v>
      </c>
      <c r="F247" s="76">
        <f t="shared" si="16"/>
        <v>6100000</v>
      </c>
      <c r="G247" s="75"/>
    </row>
    <row r="248" spans="1:8">
      <c r="A248" s="74"/>
      <c r="B248" s="75"/>
      <c r="C248" s="75"/>
      <c r="D248" s="77">
        <v>50000</v>
      </c>
      <c r="E248" s="75">
        <v>1</v>
      </c>
      <c r="F248" s="76">
        <f t="shared" si="16"/>
        <v>50000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>
        <v>1</v>
      </c>
      <c r="F249" s="76">
        <f t="shared" si="16"/>
        <v>20000</v>
      </c>
      <c r="G249" s="75"/>
    </row>
    <row r="250" spans="1:8">
      <c r="A250" s="75"/>
      <c r="B250" s="78"/>
      <c r="C250" s="75"/>
      <c r="D250" s="77">
        <v>10000</v>
      </c>
      <c r="E250" s="75"/>
      <c r="F250" s="76">
        <f t="shared" si="16"/>
        <v>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/>
      <c r="F251" s="76">
        <f t="shared" si="16"/>
        <v>0</v>
      </c>
      <c r="G251" s="75"/>
    </row>
    <row r="252" spans="1:8">
      <c r="A252" s="75"/>
      <c r="B252" s="75"/>
      <c r="C252" s="76"/>
      <c r="D252" s="79">
        <v>2000</v>
      </c>
      <c r="E252" s="75"/>
      <c r="F252" s="76">
        <f t="shared" si="16"/>
        <v>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>
        <v>1</v>
      </c>
      <c r="F253" s="76">
        <f t="shared" si="16"/>
        <v>1000</v>
      </c>
      <c r="G253" s="75"/>
    </row>
    <row r="254" spans="1:8">
      <c r="A254" s="75"/>
      <c r="B254" s="75"/>
      <c r="C254" s="75"/>
      <c r="D254" s="79">
        <v>500</v>
      </c>
      <c r="E254" s="75">
        <v>1</v>
      </c>
      <c r="F254" s="76">
        <f t="shared" si="16"/>
        <v>500</v>
      </c>
      <c r="G254" s="75"/>
    </row>
    <row r="255" spans="1:8">
      <c r="A255" s="75"/>
      <c r="B255" s="78" t="s">
        <v>10</v>
      </c>
      <c r="C255" s="76">
        <f>SUM(C245:C251)</f>
        <v>21372000</v>
      </c>
      <c r="D255" s="79"/>
      <c r="E255" s="75"/>
      <c r="F255" s="76">
        <f>SUM(F245:F254)</f>
        <v>20771500</v>
      </c>
      <c r="G255" s="75"/>
    </row>
    <row r="257" spans="1:7" ht="18.75">
      <c r="B257" s="71" t="s">
        <v>222</v>
      </c>
    </row>
    <row r="258" spans="1:7" ht="18.75">
      <c r="B258" s="71"/>
    </row>
    <row r="259" spans="1:7">
      <c r="A259" s="247" t="s">
        <v>40</v>
      </c>
      <c r="B259" s="247" t="s">
        <v>41</v>
      </c>
      <c r="C259" s="247" t="s">
        <v>42</v>
      </c>
      <c r="D259" s="247" t="s">
        <v>43</v>
      </c>
      <c r="E259" s="73" t="s">
        <v>44</v>
      </c>
      <c r="F259" s="73" t="s">
        <v>45</v>
      </c>
      <c r="G259" s="73" t="s">
        <v>46</v>
      </c>
    </row>
    <row r="260" spans="1:7">
      <c r="A260" s="74">
        <v>1</v>
      </c>
      <c r="B260" s="75" t="s">
        <v>47</v>
      </c>
      <c r="C260" s="76">
        <v>24572000</v>
      </c>
      <c r="D260" s="77">
        <v>500000</v>
      </c>
      <c r="E260" s="75">
        <v>22</v>
      </c>
      <c r="F260" s="76">
        <f t="shared" ref="F260:F269" si="17">D260*E260</f>
        <v>11000000</v>
      </c>
      <c r="G260" s="75"/>
    </row>
    <row r="261" spans="1:7">
      <c r="A261" s="74"/>
      <c r="B261" s="75"/>
      <c r="C261" s="76"/>
      <c r="D261" s="77">
        <v>200000</v>
      </c>
      <c r="E261" s="75">
        <v>17</v>
      </c>
      <c r="F261" s="76">
        <f t="shared" si="17"/>
        <v>3400000</v>
      </c>
      <c r="G261" s="75"/>
    </row>
    <row r="262" spans="1:7">
      <c r="A262" s="74">
        <v>2</v>
      </c>
      <c r="B262" s="75" t="s">
        <v>48</v>
      </c>
      <c r="C262" s="76">
        <v>639000</v>
      </c>
      <c r="D262" s="77">
        <v>100000</v>
      </c>
      <c r="E262" s="75">
        <v>83</v>
      </c>
      <c r="F262" s="76">
        <f t="shared" si="17"/>
        <v>8300000</v>
      </c>
      <c r="G262" s="75"/>
    </row>
    <row r="263" spans="1:7">
      <c r="A263" s="74"/>
      <c r="B263" s="75"/>
      <c r="C263" s="75"/>
      <c r="D263" s="77">
        <v>50000</v>
      </c>
      <c r="E263" s="75">
        <v>37</v>
      </c>
      <c r="F263" s="76">
        <f t="shared" si="17"/>
        <v>1850000</v>
      </c>
      <c r="G263" s="75"/>
    </row>
    <row r="264" spans="1:7">
      <c r="A264" s="74">
        <v>3</v>
      </c>
      <c r="B264" s="75" t="s">
        <v>49</v>
      </c>
      <c r="C264" s="76"/>
      <c r="D264" s="77">
        <v>20000</v>
      </c>
      <c r="E264" s="75"/>
      <c r="F264" s="76">
        <f t="shared" si="17"/>
        <v>0</v>
      </c>
      <c r="G264" s="75"/>
    </row>
    <row r="265" spans="1:7">
      <c r="A265" s="75"/>
      <c r="B265" s="78"/>
      <c r="C265" s="75"/>
      <c r="D265" s="77">
        <v>10000</v>
      </c>
      <c r="E265" s="75">
        <v>2</v>
      </c>
      <c r="F265" s="76">
        <f t="shared" si="17"/>
        <v>20000</v>
      </c>
      <c r="G265" s="75"/>
    </row>
    <row r="266" spans="1:7">
      <c r="A266" s="74">
        <v>4</v>
      </c>
      <c r="B266" s="75" t="s">
        <v>50</v>
      </c>
      <c r="C266" s="76"/>
      <c r="D266" s="79">
        <v>5000</v>
      </c>
      <c r="E266" s="75"/>
      <c r="F266" s="76">
        <f t="shared" si="17"/>
        <v>0</v>
      </c>
      <c r="G266" s="75"/>
    </row>
    <row r="267" spans="1:7">
      <c r="A267" s="75"/>
      <c r="B267" s="75"/>
      <c r="C267" s="76"/>
      <c r="D267" s="79">
        <v>2000</v>
      </c>
      <c r="E267" s="75"/>
      <c r="F267" s="76">
        <f t="shared" si="17"/>
        <v>0</v>
      </c>
      <c r="G267" s="75"/>
    </row>
    <row r="268" spans="1:7">
      <c r="A268" s="74">
        <v>5</v>
      </c>
      <c r="B268" s="75" t="s">
        <v>51</v>
      </c>
      <c r="C268" s="75"/>
      <c r="D268" s="79">
        <v>1000</v>
      </c>
      <c r="E268" s="75">
        <v>2</v>
      </c>
      <c r="F268" s="76">
        <f t="shared" si="17"/>
        <v>2000</v>
      </c>
      <c r="G268" s="75"/>
    </row>
    <row r="269" spans="1:7">
      <c r="A269" s="75"/>
      <c r="B269" s="75"/>
      <c r="C269" s="75"/>
      <c r="D269" s="79">
        <v>500</v>
      </c>
      <c r="E269" s="75"/>
      <c r="F269" s="76">
        <f t="shared" si="17"/>
        <v>0</v>
      </c>
      <c r="G269" s="75"/>
    </row>
    <row r="270" spans="1:7">
      <c r="A270" s="75"/>
      <c r="B270" s="78" t="s">
        <v>10</v>
      </c>
      <c r="C270" s="76">
        <v>25211000</v>
      </c>
      <c r="D270" s="79"/>
      <c r="E270" s="75">
        <v>0</v>
      </c>
      <c r="F270" s="76">
        <f>SUM(F260:F269)</f>
        <v>24572000</v>
      </c>
      <c r="G270" s="75"/>
    </row>
    <row r="272" spans="1:7" ht="18.75">
      <c r="B272" s="71" t="s">
        <v>224</v>
      </c>
      <c r="D272" s="285"/>
    </row>
    <row r="273" spans="1:8" ht="18.75">
      <c r="B273" s="71"/>
    </row>
    <row r="274" spans="1:8">
      <c r="A274" s="248" t="s">
        <v>40</v>
      </c>
      <c r="B274" s="248" t="s">
        <v>41</v>
      </c>
      <c r="C274" s="248" t="s">
        <v>42</v>
      </c>
      <c r="D274" s="248" t="s">
        <v>43</v>
      </c>
      <c r="E274" s="73" t="s">
        <v>44</v>
      </c>
      <c r="F274" s="73" t="s">
        <v>45</v>
      </c>
      <c r="G274" s="73" t="s">
        <v>46</v>
      </c>
    </row>
    <row r="275" spans="1:8">
      <c r="A275" s="74">
        <v>1</v>
      </c>
      <c r="B275" s="75" t="s">
        <v>47</v>
      </c>
      <c r="C275" s="76">
        <v>20747000</v>
      </c>
      <c r="D275" s="77">
        <v>500000</v>
      </c>
      <c r="E275" s="75">
        <v>28</v>
      </c>
      <c r="F275" s="76">
        <f t="shared" ref="F275:F284" si="18">D275*E275</f>
        <v>14000000</v>
      </c>
      <c r="G275" s="75"/>
      <c r="H275" t="s">
        <v>192</v>
      </c>
    </row>
    <row r="276" spans="1:8">
      <c r="A276" s="74"/>
      <c r="B276" s="75"/>
      <c r="C276" s="76"/>
      <c r="D276" s="77">
        <v>200000</v>
      </c>
      <c r="E276" s="75">
        <v>7</v>
      </c>
      <c r="F276" s="76">
        <f t="shared" si="18"/>
        <v>1400000</v>
      </c>
      <c r="G276" s="75"/>
    </row>
    <row r="277" spans="1:8">
      <c r="A277" s="74">
        <v>2</v>
      </c>
      <c r="B277" s="75" t="s">
        <v>48</v>
      </c>
      <c r="C277" s="76">
        <v>979000</v>
      </c>
      <c r="D277" s="77">
        <v>100000</v>
      </c>
      <c r="E277" s="75">
        <v>34</v>
      </c>
      <c r="F277" s="76">
        <f t="shared" si="18"/>
        <v>3400000</v>
      </c>
      <c r="G277" s="75"/>
    </row>
    <row r="278" spans="1:8">
      <c r="A278" s="74"/>
      <c r="B278" s="75"/>
      <c r="C278" s="75"/>
      <c r="D278" s="77">
        <v>50000</v>
      </c>
      <c r="E278" s="75">
        <v>38</v>
      </c>
      <c r="F278" s="76">
        <f t="shared" si="18"/>
        <v>1900000</v>
      </c>
      <c r="G278" s="75"/>
    </row>
    <row r="279" spans="1:8">
      <c r="A279" s="74">
        <v>3</v>
      </c>
      <c r="B279" s="75" t="s">
        <v>49</v>
      </c>
      <c r="C279" s="76">
        <v>50000</v>
      </c>
      <c r="D279" s="77">
        <v>20000</v>
      </c>
      <c r="E279" s="75">
        <v>1</v>
      </c>
      <c r="F279" s="76">
        <f t="shared" si="18"/>
        <v>20000</v>
      </c>
      <c r="G279" s="75"/>
    </row>
    <row r="280" spans="1:8">
      <c r="A280" s="75"/>
      <c r="B280" s="78"/>
      <c r="C280" s="75"/>
      <c r="D280" s="77">
        <v>10000</v>
      </c>
      <c r="E280" s="75">
        <v>2</v>
      </c>
      <c r="F280" s="76">
        <f t="shared" si="18"/>
        <v>20000</v>
      </c>
      <c r="G280" s="75"/>
    </row>
    <row r="281" spans="1:8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8"/>
        <v>0</v>
      </c>
      <c r="G281" s="75"/>
    </row>
    <row r="282" spans="1:8">
      <c r="A282" s="75"/>
      <c r="B282" s="75"/>
      <c r="C282" s="76"/>
      <c r="D282" s="79">
        <v>2000</v>
      </c>
      <c r="E282" s="75">
        <v>2</v>
      </c>
      <c r="F282" s="76">
        <f t="shared" si="18"/>
        <v>4000</v>
      </c>
      <c r="G282" s="75"/>
    </row>
    <row r="283" spans="1:8">
      <c r="A283" s="74">
        <v>5</v>
      </c>
      <c r="B283" s="75" t="s">
        <v>51</v>
      </c>
      <c r="C283" s="75"/>
      <c r="D283" s="79">
        <v>1000</v>
      </c>
      <c r="E283" s="75">
        <v>3</v>
      </c>
      <c r="F283" s="76">
        <f t="shared" si="18"/>
        <v>3000</v>
      </c>
      <c r="G283" s="75"/>
    </row>
    <row r="284" spans="1:8">
      <c r="A284" s="75"/>
      <c r="B284" s="75"/>
      <c r="C284" s="75"/>
      <c r="D284" s="79">
        <v>500</v>
      </c>
      <c r="E284" s="75">
        <v>2</v>
      </c>
      <c r="F284" s="76">
        <f t="shared" si="18"/>
        <v>1000</v>
      </c>
      <c r="G284" s="75"/>
    </row>
    <row r="285" spans="1:8">
      <c r="A285" s="75"/>
      <c r="B285" s="78" t="s">
        <v>10</v>
      </c>
      <c r="C285" s="76">
        <f>SUM(C275:C283)</f>
        <v>21776000</v>
      </c>
      <c r="D285" s="79"/>
      <c r="E285" s="75"/>
      <c r="F285" s="76">
        <f>SUM(F275:F284)</f>
        <v>20748000</v>
      </c>
      <c r="G285" s="75"/>
    </row>
    <row r="288" spans="1:8" ht="18.75">
      <c r="B288" s="71" t="s">
        <v>226</v>
      </c>
    </row>
    <row r="289" spans="1:7" ht="18.75">
      <c r="B289" s="71"/>
    </row>
    <row r="290" spans="1:7">
      <c r="A290" s="248" t="s">
        <v>40</v>
      </c>
      <c r="B290" s="248" t="s">
        <v>41</v>
      </c>
      <c r="C290" s="248" t="s">
        <v>42</v>
      </c>
      <c r="D290" s="248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9084000</v>
      </c>
      <c r="D291" s="77">
        <v>500000</v>
      </c>
      <c r="E291" s="75">
        <v>10</v>
      </c>
      <c r="F291" s="76">
        <f t="shared" ref="F291:F300" si="19">D291*E291</f>
        <v>5000000</v>
      </c>
      <c r="G291" s="75"/>
    </row>
    <row r="292" spans="1:7">
      <c r="A292" s="74"/>
      <c r="B292" s="75"/>
      <c r="C292" s="76"/>
      <c r="D292" s="77">
        <v>200000</v>
      </c>
      <c r="E292" s="75">
        <v>6</v>
      </c>
      <c r="F292" s="76">
        <f t="shared" si="19"/>
        <v>1200000</v>
      </c>
      <c r="G292" s="75"/>
    </row>
    <row r="293" spans="1:7">
      <c r="A293" s="74">
        <v>2</v>
      </c>
      <c r="B293" s="75" t="s">
        <v>48</v>
      </c>
      <c r="C293" s="76">
        <v>143000</v>
      </c>
      <c r="D293" s="77">
        <v>100000</v>
      </c>
      <c r="E293" s="75">
        <v>24</v>
      </c>
      <c r="F293" s="76">
        <f t="shared" si="19"/>
        <v>2400000</v>
      </c>
      <c r="G293" s="75"/>
    </row>
    <row r="294" spans="1:7">
      <c r="A294" s="74"/>
      <c r="B294" s="75"/>
      <c r="C294" s="75"/>
      <c r="D294" s="77">
        <v>50000</v>
      </c>
      <c r="E294" s="75">
        <v>9</v>
      </c>
      <c r="F294" s="76">
        <f t="shared" si="19"/>
        <v>450000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>
        <v>1</v>
      </c>
      <c r="F295" s="76">
        <f t="shared" si="19"/>
        <v>20000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9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7">
      <c r="A298" s="75"/>
      <c r="B298" s="75"/>
      <c r="C298" s="76"/>
      <c r="D298" s="79">
        <v>2000</v>
      </c>
      <c r="E298" s="75">
        <v>1</v>
      </c>
      <c r="F298" s="76">
        <f t="shared" si="19"/>
        <v>2000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11</v>
      </c>
      <c r="F299" s="76">
        <f t="shared" si="19"/>
        <v>11000</v>
      </c>
      <c r="G299" s="75"/>
    </row>
    <row r="300" spans="1:7">
      <c r="A300" s="75"/>
      <c r="B300" s="75"/>
      <c r="C300" s="75"/>
      <c r="D300" s="79">
        <v>500</v>
      </c>
      <c r="E300" s="75">
        <v>2</v>
      </c>
      <c r="F300" s="76">
        <f t="shared" si="19"/>
        <v>1000</v>
      </c>
      <c r="G300" s="75"/>
    </row>
    <row r="301" spans="1:7">
      <c r="A301" s="75"/>
      <c r="B301" s="78" t="s">
        <v>10</v>
      </c>
      <c r="C301" s="76">
        <v>9227000</v>
      </c>
      <c r="D301" s="79"/>
      <c r="E301" s="75"/>
      <c r="F301" s="76">
        <f>SUM(F291:F300)</f>
        <v>9084000</v>
      </c>
      <c r="G301" s="75"/>
    </row>
    <row r="303" spans="1:7" ht="18.75">
      <c r="B303" s="71" t="s">
        <v>227</v>
      </c>
    </row>
    <row r="304" spans="1:7" ht="18.75">
      <c r="B304" s="71"/>
    </row>
    <row r="305" spans="1:7">
      <c r="A305" s="248" t="s">
        <v>40</v>
      </c>
      <c r="B305" s="248" t="s">
        <v>41</v>
      </c>
      <c r="C305" s="248" t="s">
        <v>42</v>
      </c>
      <c r="D305" s="248" t="s">
        <v>43</v>
      </c>
      <c r="E305" s="73" t="s">
        <v>44</v>
      </c>
      <c r="F305" s="73" t="s">
        <v>45</v>
      </c>
      <c r="G305" s="73" t="s">
        <v>46</v>
      </c>
    </row>
    <row r="306" spans="1:7">
      <c r="A306" s="74">
        <v>1</v>
      </c>
      <c r="B306" s="75" t="s">
        <v>47</v>
      </c>
      <c r="C306" s="76">
        <v>9704000</v>
      </c>
      <c r="D306" s="77">
        <v>500000</v>
      </c>
      <c r="E306" s="75">
        <v>10</v>
      </c>
      <c r="F306" s="76">
        <f t="shared" ref="F306:F315" si="20">D306*E306</f>
        <v>5000000</v>
      </c>
      <c r="G306" s="75"/>
    </row>
    <row r="307" spans="1:7">
      <c r="A307" s="74"/>
      <c r="B307" s="75"/>
      <c r="C307" s="76"/>
      <c r="D307" s="77">
        <v>200000</v>
      </c>
      <c r="E307" s="75">
        <v>15</v>
      </c>
      <c r="F307" s="76">
        <f t="shared" si="20"/>
        <v>3000000</v>
      </c>
      <c r="G307" s="75"/>
    </row>
    <row r="308" spans="1:7">
      <c r="A308" s="74">
        <v>2</v>
      </c>
      <c r="B308" s="75" t="s">
        <v>48</v>
      </c>
      <c r="C308" s="76"/>
      <c r="D308" s="77">
        <v>100000</v>
      </c>
      <c r="E308" s="75">
        <v>15</v>
      </c>
      <c r="F308" s="76">
        <f t="shared" si="20"/>
        <v>1500000</v>
      </c>
      <c r="G308" s="75"/>
    </row>
    <row r="309" spans="1:7">
      <c r="A309" s="74"/>
      <c r="B309" s="75"/>
      <c r="C309" s="75"/>
      <c r="D309" s="77">
        <v>50000</v>
      </c>
      <c r="E309" s="75">
        <v>3</v>
      </c>
      <c r="F309" s="76">
        <f t="shared" si="20"/>
        <v>150000</v>
      </c>
      <c r="G309" s="75"/>
    </row>
    <row r="310" spans="1:7">
      <c r="A310" s="74">
        <v>3</v>
      </c>
      <c r="B310" s="75" t="s">
        <v>49</v>
      </c>
      <c r="C310" s="76"/>
      <c r="D310" s="77">
        <v>20000</v>
      </c>
      <c r="E310" s="75">
        <v>1</v>
      </c>
      <c r="F310" s="76">
        <f t="shared" si="20"/>
        <v>20000</v>
      </c>
      <c r="G310" s="75"/>
    </row>
    <row r="311" spans="1:7">
      <c r="A311" s="75"/>
      <c r="B311" s="78"/>
      <c r="C311" s="75"/>
      <c r="D311" s="77">
        <v>10000</v>
      </c>
      <c r="E311" s="75">
        <v>2</v>
      </c>
      <c r="F311" s="76">
        <f t="shared" si="20"/>
        <v>20000</v>
      </c>
      <c r="G311" s="75"/>
    </row>
    <row r="312" spans="1:7">
      <c r="A312" s="74">
        <v>4</v>
      </c>
      <c r="B312" s="75" t="s">
        <v>50</v>
      </c>
      <c r="C312" s="76"/>
      <c r="D312" s="79">
        <v>5000</v>
      </c>
      <c r="E312" s="75">
        <v>2</v>
      </c>
      <c r="F312" s="76">
        <f t="shared" si="20"/>
        <v>10000</v>
      </c>
      <c r="G312" s="75"/>
    </row>
    <row r="313" spans="1:7">
      <c r="A313" s="75"/>
      <c r="B313" s="75"/>
      <c r="C313" s="76"/>
      <c r="D313" s="79">
        <v>2000</v>
      </c>
      <c r="E313" s="75"/>
      <c r="F313" s="76">
        <f t="shared" si="20"/>
        <v>0</v>
      </c>
      <c r="G313" s="75"/>
    </row>
    <row r="314" spans="1:7">
      <c r="A314" s="74">
        <v>5</v>
      </c>
      <c r="B314" s="75" t="s">
        <v>51</v>
      </c>
      <c r="C314" s="75"/>
      <c r="D314" s="79">
        <v>1000</v>
      </c>
      <c r="E314" s="75">
        <v>3</v>
      </c>
      <c r="F314" s="76">
        <f t="shared" si="20"/>
        <v>3000</v>
      </c>
      <c r="G314" s="75"/>
    </row>
    <row r="315" spans="1:7">
      <c r="A315" s="75"/>
      <c r="B315" s="75"/>
      <c r="C315" s="75"/>
      <c r="D315" s="79">
        <v>500</v>
      </c>
      <c r="E315" s="75">
        <v>2</v>
      </c>
      <c r="F315" s="76">
        <f t="shared" si="20"/>
        <v>1000</v>
      </c>
      <c r="G315" s="75"/>
    </row>
    <row r="316" spans="1:7">
      <c r="A316" s="75"/>
      <c r="B316" s="78" t="s">
        <v>10</v>
      </c>
      <c r="C316" s="76">
        <v>9704000</v>
      </c>
      <c r="D316" s="79"/>
      <c r="E316" s="75"/>
      <c r="F316" s="76">
        <f>SUM(F306:F315)</f>
        <v>9704000</v>
      </c>
      <c r="G316" s="75"/>
    </row>
    <row r="318" spans="1:7" ht="18.75">
      <c r="B318" s="71" t="s">
        <v>228</v>
      </c>
    </row>
    <row r="319" spans="1:7" ht="18.75">
      <c r="B319" s="71"/>
    </row>
    <row r="320" spans="1:7">
      <c r="A320" s="248" t="s">
        <v>40</v>
      </c>
      <c r="B320" s="248" t="s">
        <v>41</v>
      </c>
      <c r="C320" s="248" t="s">
        <v>42</v>
      </c>
      <c r="D320" s="248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12165000</v>
      </c>
      <c r="D321" s="77">
        <v>500000</v>
      </c>
      <c r="E321" s="75">
        <v>19</v>
      </c>
      <c r="F321" s="76">
        <f t="shared" ref="F321:F330" si="21">D321*E321</f>
        <v>9500000</v>
      </c>
      <c r="G321" s="75"/>
    </row>
    <row r="322" spans="1:7">
      <c r="A322" s="74"/>
      <c r="B322" s="75"/>
      <c r="C322" s="76">
        <v>110000</v>
      </c>
      <c r="D322" s="77">
        <v>200000</v>
      </c>
      <c r="E322" s="75">
        <v>3</v>
      </c>
      <c r="F322" s="76">
        <f t="shared" si="21"/>
        <v>600000</v>
      </c>
      <c r="G322" s="75"/>
    </row>
    <row r="323" spans="1:7">
      <c r="A323" s="74">
        <v>2</v>
      </c>
      <c r="B323" s="75" t="s">
        <v>48</v>
      </c>
      <c r="C323" s="76"/>
      <c r="D323" s="77">
        <v>100000</v>
      </c>
      <c r="E323" s="75">
        <v>19</v>
      </c>
      <c r="F323" s="76">
        <f t="shared" si="21"/>
        <v>1900000</v>
      </c>
      <c r="G323" s="75"/>
    </row>
    <row r="324" spans="1:7">
      <c r="A324" s="74"/>
      <c r="B324" s="75"/>
      <c r="C324" s="75"/>
      <c r="D324" s="77">
        <v>50000</v>
      </c>
      <c r="E324" s="75">
        <v>2</v>
      </c>
      <c r="F324" s="76">
        <f t="shared" si="21"/>
        <v>100000</v>
      </c>
      <c r="G324" s="75"/>
    </row>
    <row r="325" spans="1:7">
      <c r="A325" s="74">
        <v>3</v>
      </c>
      <c r="B325" s="75" t="s">
        <v>49</v>
      </c>
      <c r="C325" s="76"/>
      <c r="D325" s="77">
        <v>20000</v>
      </c>
      <c r="E325" s="75">
        <v>3</v>
      </c>
      <c r="F325" s="76">
        <f t="shared" si="21"/>
        <v>60000</v>
      </c>
      <c r="G325" s="75"/>
    </row>
    <row r="326" spans="1:7">
      <c r="A326" s="75"/>
      <c r="B326" s="78"/>
      <c r="C326" s="75"/>
      <c r="D326" s="77">
        <v>10000</v>
      </c>
      <c r="E326" s="75"/>
      <c r="F326" s="76">
        <f t="shared" si="21"/>
        <v>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>
        <v>1</v>
      </c>
      <c r="F327" s="76">
        <f t="shared" si="21"/>
        <v>5000</v>
      </c>
      <c r="G327" s="75"/>
    </row>
    <row r="328" spans="1:7">
      <c r="A328" s="75"/>
      <c r="B328" s="75"/>
      <c r="C328" s="76"/>
      <c r="D328" s="79">
        <v>2000</v>
      </c>
      <c r="E328" s="75"/>
      <c r="F328" s="76">
        <f t="shared" si="21"/>
        <v>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/>
      <c r="F329" s="76">
        <f t="shared" si="21"/>
        <v>0</v>
      </c>
      <c r="G329" s="75"/>
    </row>
    <row r="330" spans="1:7">
      <c r="A330" s="75"/>
      <c r="B330" s="75"/>
      <c r="C330" s="75"/>
      <c r="D330" s="79">
        <v>500</v>
      </c>
      <c r="E330" s="75"/>
      <c r="F330" s="76">
        <f t="shared" si="21"/>
        <v>0</v>
      </c>
      <c r="G330" s="75"/>
    </row>
    <row r="331" spans="1:7">
      <c r="A331" s="75"/>
      <c r="B331" s="78" t="s">
        <v>10</v>
      </c>
      <c r="C331" s="76">
        <f>SUM(C321:C330)</f>
        <v>12275000</v>
      </c>
      <c r="D331" s="79"/>
      <c r="E331" s="75"/>
      <c r="F331" s="76">
        <f>SUM(F321:F330)</f>
        <v>12165000</v>
      </c>
      <c r="G331" s="75"/>
    </row>
    <row r="333" spans="1:7" ht="18.75">
      <c r="B333" s="71" t="s">
        <v>229</v>
      </c>
    </row>
    <row r="334" spans="1:7" ht="18.75">
      <c r="B334" s="71"/>
    </row>
    <row r="335" spans="1:7">
      <c r="A335" s="248" t="s">
        <v>40</v>
      </c>
      <c r="B335" s="248" t="s">
        <v>41</v>
      </c>
      <c r="C335" s="248" t="s">
        <v>42</v>
      </c>
      <c r="D335" s="248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18954000</v>
      </c>
      <c r="D336" s="77">
        <v>500000</v>
      </c>
      <c r="E336" s="75">
        <v>13</v>
      </c>
      <c r="F336" s="76">
        <f t="shared" ref="F336:F345" si="22">D336*E336</f>
        <v>6500000</v>
      </c>
      <c r="G336" s="75"/>
    </row>
    <row r="337" spans="1:7">
      <c r="A337" s="74"/>
      <c r="B337" s="75"/>
      <c r="C337" s="76"/>
      <c r="D337" s="77">
        <v>200000</v>
      </c>
      <c r="E337" s="75">
        <v>15</v>
      </c>
      <c r="F337" s="76">
        <f t="shared" si="22"/>
        <v>3000000</v>
      </c>
      <c r="G337" s="75"/>
    </row>
    <row r="338" spans="1:7">
      <c r="A338" s="74">
        <v>2</v>
      </c>
      <c r="B338" s="75" t="s">
        <v>48</v>
      </c>
      <c r="C338" s="76">
        <v>438000</v>
      </c>
      <c r="D338" s="77">
        <v>100000</v>
      </c>
      <c r="E338" s="75">
        <v>71</v>
      </c>
      <c r="F338" s="76">
        <f t="shared" si="22"/>
        <v>7100000</v>
      </c>
      <c r="G338" s="75"/>
    </row>
    <row r="339" spans="1:7">
      <c r="A339" s="74"/>
      <c r="B339" s="75"/>
      <c r="C339" s="75"/>
      <c r="D339" s="77">
        <v>50000</v>
      </c>
      <c r="E339" s="75">
        <v>45</v>
      </c>
      <c r="F339" s="76">
        <f t="shared" si="22"/>
        <v>2250000</v>
      </c>
      <c r="G339" s="75"/>
    </row>
    <row r="340" spans="1:7">
      <c r="A340" s="74">
        <v>3</v>
      </c>
      <c r="B340" s="75" t="s">
        <v>49</v>
      </c>
      <c r="C340" s="76"/>
      <c r="D340" s="77">
        <v>20000</v>
      </c>
      <c r="E340" s="75"/>
      <c r="F340" s="76">
        <f t="shared" si="22"/>
        <v>0</v>
      </c>
      <c r="G340" s="75"/>
    </row>
    <row r="341" spans="1:7">
      <c r="A341" s="75"/>
      <c r="B341" s="78"/>
      <c r="C341" s="75"/>
      <c r="D341" s="77">
        <v>10000</v>
      </c>
      <c r="E341" s="75">
        <v>8</v>
      </c>
      <c r="F341" s="76">
        <f t="shared" si="22"/>
        <v>80000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>
        <v>2</v>
      </c>
      <c r="F342" s="76">
        <f t="shared" si="22"/>
        <v>10000</v>
      </c>
      <c r="G342" s="75"/>
    </row>
    <row r="343" spans="1:7">
      <c r="A343" s="75"/>
      <c r="B343" s="75"/>
      <c r="C343" s="76"/>
      <c r="D343" s="79">
        <v>2000</v>
      </c>
      <c r="E343" s="75">
        <v>3</v>
      </c>
      <c r="F343" s="76">
        <f t="shared" si="22"/>
        <v>6000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8</v>
      </c>
      <c r="F344" s="76">
        <f t="shared" si="22"/>
        <v>8000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2"/>
        <v>0</v>
      </c>
      <c r="G345" s="75"/>
    </row>
    <row r="346" spans="1:7">
      <c r="A346" s="75"/>
      <c r="B346" s="78" t="s">
        <v>10</v>
      </c>
      <c r="C346" s="76">
        <f>SUM(C336:C342)</f>
        <v>19392000</v>
      </c>
      <c r="D346" s="79"/>
      <c r="E346" s="75">
        <v>0</v>
      </c>
      <c r="F346" s="76">
        <f>SUM(F336:F345)</f>
        <v>18954000</v>
      </c>
      <c r="G346" s="75"/>
    </row>
    <row r="348" spans="1:7" ht="18.75">
      <c r="B348" s="71" t="s">
        <v>230</v>
      </c>
    </row>
    <row r="349" spans="1:7" ht="18.75">
      <c r="B349" s="71"/>
    </row>
    <row r="350" spans="1:7">
      <c r="A350" s="248" t="s">
        <v>40</v>
      </c>
      <c r="B350" s="248" t="s">
        <v>41</v>
      </c>
      <c r="C350" s="248" t="s">
        <v>42</v>
      </c>
      <c r="D350" s="248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26016000</v>
      </c>
      <c r="D351" s="77">
        <v>500000</v>
      </c>
      <c r="E351" s="75">
        <v>27</v>
      </c>
      <c r="F351" s="76">
        <f t="shared" ref="F351:F360" si="23">D351*E351</f>
        <v>13500000</v>
      </c>
      <c r="G351" s="75"/>
    </row>
    <row r="352" spans="1:7">
      <c r="A352" s="74"/>
      <c r="B352" s="75"/>
      <c r="C352" s="76"/>
      <c r="D352" s="77">
        <v>200000</v>
      </c>
      <c r="E352" s="75">
        <v>22</v>
      </c>
      <c r="F352" s="76">
        <f t="shared" si="23"/>
        <v>4400000</v>
      </c>
      <c r="G352" s="75"/>
    </row>
    <row r="353" spans="1:7">
      <c r="A353" s="74">
        <v>2</v>
      </c>
      <c r="B353" s="75" t="s">
        <v>48</v>
      </c>
      <c r="C353" s="76">
        <v>342000</v>
      </c>
      <c r="D353" s="77">
        <v>100000</v>
      </c>
      <c r="E353" s="75">
        <v>68</v>
      </c>
      <c r="F353" s="76">
        <f t="shared" si="23"/>
        <v>6800000</v>
      </c>
      <c r="G353" s="75"/>
    </row>
    <row r="354" spans="1:7">
      <c r="A354" s="74"/>
      <c r="B354" s="75"/>
      <c r="C354" s="75"/>
      <c r="D354" s="77">
        <v>50000</v>
      </c>
      <c r="E354" s="75">
        <v>25</v>
      </c>
      <c r="F354" s="76">
        <f t="shared" si="23"/>
        <v>1250000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>
        <v>1</v>
      </c>
      <c r="F355" s="76">
        <f t="shared" si="23"/>
        <v>20000</v>
      </c>
      <c r="G355" s="75"/>
    </row>
    <row r="356" spans="1:7">
      <c r="A356" s="75"/>
      <c r="B356" s="78"/>
      <c r="C356" s="75"/>
      <c r="D356" s="77">
        <v>10000</v>
      </c>
      <c r="E356" s="75">
        <v>3</v>
      </c>
      <c r="F356" s="76">
        <f t="shared" si="23"/>
        <v>30000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/>
      <c r="F357" s="76">
        <f t="shared" si="23"/>
        <v>0</v>
      </c>
      <c r="G357" s="75"/>
    </row>
    <row r="358" spans="1:7">
      <c r="A358" s="75"/>
      <c r="B358" s="75"/>
      <c r="C358" s="76"/>
      <c r="D358" s="79">
        <v>2000</v>
      </c>
      <c r="E358" s="75">
        <v>3</v>
      </c>
      <c r="F358" s="76">
        <f t="shared" si="23"/>
        <v>6000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>
        <v>6</v>
      </c>
      <c r="F359" s="76">
        <f t="shared" si="23"/>
        <v>6000</v>
      </c>
      <c r="G359" s="75"/>
    </row>
    <row r="360" spans="1:7">
      <c r="A360" s="75"/>
      <c r="B360" s="75"/>
      <c r="C360" s="75"/>
      <c r="D360" s="79">
        <v>500</v>
      </c>
      <c r="E360" s="75">
        <v>8</v>
      </c>
      <c r="F360" s="76">
        <f t="shared" si="23"/>
        <v>4000</v>
      </c>
      <c r="G360" s="75"/>
    </row>
    <row r="361" spans="1:7">
      <c r="A361" s="75"/>
      <c r="B361" s="78" t="s">
        <v>10</v>
      </c>
      <c r="C361" s="76">
        <f>SUM(C351:C357)</f>
        <v>26358000</v>
      </c>
      <c r="D361" s="79"/>
      <c r="E361" s="75">
        <v>0</v>
      </c>
      <c r="F361" s="76">
        <f>SUM(F351:F360)</f>
        <v>26016000</v>
      </c>
      <c r="G361" s="75"/>
    </row>
    <row r="363" spans="1:7" ht="18.75">
      <c r="B363" s="71" t="s">
        <v>235</v>
      </c>
    </row>
    <row r="364" spans="1:7" ht="18.75">
      <c r="B364" s="71"/>
    </row>
    <row r="365" spans="1:7">
      <c r="A365" s="249" t="s">
        <v>40</v>
      </c>
      <c r="B365" s="249" t="s">
        <v>41</v>
      </c>
      <c r="C365" s="249" t="s">
        <v>42</v>
      </c>
      <c r="D365" s="249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31365000</v>
      </c>
      <c r="D366" s="77">
        <v>500000</v>
      </c>
      <c r="E366" s="75">
        <v>34</v>
      </c>
      <c r="F366" s="76">
        <f t="shared" ref="F366:F375" si="24">D366*E366</f>
        <v>17000000</v>
      </c>
      <c r="G366" s="75"/>
    </row>
    <row r="367" spans="1:7">
      <c r="A367" s="74"/>
      <c r="B367" s="75"/>
      <c r="C367" s="76"/>
      <c r="D367" s="77">
        <v>200000</v>
      </c>
      <c r="E367" s="75">
        <v>18</v>
      </c>
      <c r="F367" s="76">
        <f t="shared" si="24"/>
        <v>3600000</v>
      </c>
      <c r="G367" s="75"/>
    </row>
    <row r="368" spans="1:7">
      <c r="A368" s="74">
        <v>2</v>
      </c>
      <c r="B368" s="75" t="s">
        <v>48</v>
      </c>
      <c r="C368" s="76">
        <v>375000</v>
      </c>
      <c r="D368" s="77">
        <v>100000</v>
      </c>
      <c r="E368" s="75">
        <v>87</v>
      </c>
      <c r="F368" s="76">
        <f t="shared" si="24"/>
        <v>8700000</v>
      </c>
      <c r="G368" s="75"/>
    </row>
    <row r="369" spans="1:7">
      <c r="A369" s="74"/>
      <c r="B369" s="75"/>
      <c r="C369" s="75"/>
      <c r="D369" s="77">
        <v>50000</v>
      </c>
      <c r="E369" s="75">
        <v>40</v>
      </c>
      <c r="F369" s="76">
        <f t="shared" si="24"/>
        <v>2000000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/>
      <c r="F370" s="76">
        <f t="shared" si="24"/>
        <v>0</v>
      </c>
      <c r="G370" s="75"/>
    </row>
    <row r="371" spans="1:7">
      <c r="A371" s="75"/>
      <c r="B371" s="78"/>
      <c r="C371" s="75"/>
      <c r="D371" s="77">
        <v>10000</v>
      </c>
      <c r="E371" s="75">
        <v>4</v>
      </c>
      <c r="F371" s="76">
        <f t="shared" si="24"/>
        <v>40000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/>
      <c r="F372" s="76">
        <f t="shared" si="24"/>
        <v>0</v>
      </c>
      <c r="G372" s="75"/>
    </row>
    <row r="373" spans="1:7">
      <c r="A373" s="75"/>
      <c r="B373" s="75"/>
      <c r="C373" s="76"/>
      <c r="D373" s="79">
        <v>2000</v>
      </c>
      <c r="E373" s="75">
        <v>10</v>
      </c>
      <c r="F373" s="76">
        <f t="shared" si="24"/>
        <v>20000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>
        <v>3</v>
      </c>
      <c r="F374" s="76">
        <f t="shared" si="24"/>
        <v>3000</v>
      </c>
      <c r="G374" s="75"/>
    </row>
    <row r="375" spans="1:7">
      <c r="A375" s="75"/>
      <c r="B375" s="75"/>
      <c r="C375" s="75"/>
      <c r="D375" s="79">
        <v>500</v>
      </c>
      <c r="E375" s="75">
        <v>4</v>
      </c>
      <c r="F375" s="76">
        <f t="shared" si="24"/>
        <v>2000</v>
      </c>
      <c r="G375" s="75"/>
    </row>
    <row r="376" spans="1:7">
      <c r="A376" s="75"/>
      <c r="B376" s="78" t="s">
        <v>10</v>
      </c>
      <c r="C376" s="76">
        <f>SUM(C366:C372)</f>
        <v>31740000</v>
      </c>
      <c r="D376" s="79"/>
      <c r="E376" s="75">
        <v>0</v>
      </c>
      <c r="F376" s="76">
        <f>SUM(F366:F375)</f>
        <v>31365000</v>
      </c>
      <c r="G376" s="75"/>
    </row>
    <row r="378" spans="1:7" ht="18.75">
      <c r="B378" s="71" t="s">
        <v>236</v>
      </c>
    </row>
    <row r="379" spans="1:7" ht="18.75">
      <c r="B379" s="71"/>
    </row>
    <row r="380" spans="1:7">
      <c r="A380" s="249" t="s">
        <v>40</v>
      </c>
      <c r="B380" s="249" t="s">
        <v>41</v>
      </c>
      <c r="C380" s="249" t="s">
        <v>42</v>
      </c>
      <c r="D380" s="249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8937000</v>
      </c>
      <c r="D381" s="77">
        <v>500000</v>
      </c>
      <c r="E381" s="75">
        <v>8</v>
      </c>
      <c r="F381" s="76">
        <f t="shared" ref="F381:F390" si="25">D381*E381</f>
        <v>4000000</v>
      </c>
      <c r="G381" s="75"/>
    </row>
    <row r="382" spans="1:7">
      <c r="A382" s="74"/>
      <c r="B382" s="75"/>
      <c r="C382" s="76"/>
      <c r="D382" s="77">
        <v>200000</v>
      </c>
      <c r="E382" s="75">
        <v>6</v>
      </c>
      <c r="F382" s="76">
        <f t="shared" si="25"/>
        <v>1200000</v>
      </c>
      <c r="G382" s="75"/>
    </row>
    <row r="383" spans="1:7">
      <c r="A383" s="74">
        <v>2</v>
      </c>
      <c r="B383" s="75" t="s">
        <v>48</v>
      </c>
      <c r="C383" s="76"/>
      <c r="D383" s="77">
        <v>100000</v>
      </c>
      <c r="E383" s="75">
        <v>14</v>
      </c>
      <c r="F383" s="76">
        <f t="shared" si="25"/>
        <v>1400000</v>
      </c>
      <c r="G383" s="75"/>
    </row>
    <row r="384" spans="1:7">
      <c r="A384" s="74"/>
      <c r="B384" s="75"/>
      <c r="C384" s="75"/>
      <c r="D384" s="77">
        <v>50000</v>
      </c>
      <c r="E384" s="75">
        <v>47</v>
      </c>
      <c r="F384" s="76">
        <f t="shared" si="25"/>
        <v>2350000</v>
      </c>
      <c r="G384" s="75"/>
    </row>
    <row r="385" spans="1:7">
      <c r="A385" s="74">
        <v>3</v>
      </c>
      <c r="B385" s="75" t="s">
        <v>49</v>
      </c>
      <c r="C385" s="76">
        <v>200000</v>
      </c>
      <c r="D385" s="77">
        <v>20000</v>
      </c>
      <c r="E385" s="75"/>
      <c r="F385" s="76">
        <f t="shared" si="25"/>
        <v>0</v>
      </c>
      <c r="G385" s="75"/>
    </row>
    <row r="386" spans="1:7">
      <c r="A386" s="75"/>
      <c r="B386" s="78"/>
      <c r="C386" s="75"/>
      <c r="D386" s="77">
        <v>10000</v>
      </c>
      <c r="E386" s="75">
        <v>2</v>
      </c>
      <c r="F386" s="76">
        <f t="shared" si="25"/>
        <v>20000</v>
      </c>
      <c r="G386" s="75"/>
    </row>
    <row r="387" spans="1:7">
      <c r="A387" s="74">
        <v>4</v>
      </c>
      <c r="B387" s="75" t="s">
        <v>50</v>
      </c>
      <c r="C387" s="76">
        <v>48000</v>
      </c>
      <c r="D387" s="79">
        <v>5000</v>
      </c>
      <c r="E387" s="75">
        <v>2</v>
      </c>
      <c r="F387" s="76">
        <f t="shared" si="25"/>
        <v>10000</v>
      </c>
      <c r="G387" s="75"/>
    </row>
    <row r="388" spans="1:7">
      <c r="A388" s="75"/>
      <c r="B388" s="75"/>
      <c r="C388" s="76"/>
      <c r="D388" s="79">
        <v>2000</v>
      </c>
      <c r="E388" s="75">
        <v>2</v>
      </c>
      <c r="F388" s="76">
        <f t="shared" si="25"/>
        <v>4000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>
        <v>1</v>
      </c>
      <c r="F389" s="76">
        <f t="shared" si="25"/>
        <v>1000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9185000</v>
      </c>
      <c r="D391" s="79"/>
      <c r="E391" s="75">
        <v>0</v>
      </c>
      <c r="F391" s="76">
        <f>SUM(F381:F390)</f>
        <v>8985000</v>
      </c>
      <c r="G391" s="75"/>
    </row>
    <row r="393" spans="1:7" ht="18.75">
      <c r="B393" s="71" t="s">
        <v>237</v>
      </c>
    </row>
    <row r="394" spans="1:7" ht="18.75">
      <c r="B394" s="71"/>
    </row>
    <row r="395" spans="1:7">
      <c r="A395" s="249" t="s">
        <v>40</v>
      </c>
      <c r="B395" s="249" t="s">
        <v>41</v>
      </c>
      <c r="C395" s="249" t="s">
        <v>42</v>
      </c>
      <c r="D395" s="249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7703000</v>
      </c>
      <c r="D396" s="77">
        <v>500000</v>
      </c>
      <c r="E396" s="75">
        <v>12</v>
      </c>
      <c r="F396" s="76">
        <f t="shared" ref="F396:F405" si="26">D396*E396</f>
        <v>6000000</v>
      </c>
      <c r="G396" s="75"/>
    </row>
    <row r="397" spans="1:7">
      <c r="A397" s="74"/>
      <c r="B397" s="75"/>
      <c r="C397" s="76"/>
      <c r="D397" s="77">
        <v>200000</v>
      </c>
      <c r="E397" s="75">
        <v>6</v>
      </c>
      <c r="F397" s="76">
        <f t="shared" si="26"/>
        <v>1200000</v>
      </c>
      <c r="G397" s="75"/>
    </row>
    <row r="398" spans="1:7">
      <c r="A398" s="74">
        <v>2</v>
      </c>
      <c r="B398" s="75" t="s">
        <v>48</v>
      </c>
      <c r="C398" s="76"/>
      <c r="D398" s="77">
        <v>100000</v>
      </c>
      <c r="E398" s="75">
        <v>2</v>
      </c>
      <c r="F398" s="76">
        <f t="shared" si="26"/>
        <v>200000</v>
      </c>
      <c r="G398" s="75"/>
    </row>
    <row r="399" spans="1:7">
      <c r="A399" s="74"/>
      <c r="B399" s="75"/>
      <c r="C399" s="75"/>
      <c r="D399" s="77">
        <v>50000</v>
      </c>
      <c r="E399" s="75">
        <v>5</v>
      </c>
      <c r="F399" s="76">
        <f t="shared" si="26"/>
        <v>250000</v>
      </c>
      <c r="G399" s="75"/>
    </row>
    <row r="400" spans="1:7">
      <c r="A400" s="74">
        <v>3</v>
      </c>
      <c r="B400" s="75" t="s">
        <v>49</v>
      </c>
      <c r="C400" s="76"/>
      <c r="D400" s="77">
        <v>20000</v>
      </c>
      <c r="E400" s="75">
        <v>1</v>
      </c>
      <c r="F400" s="76">
        <f t="shared" si="26"/>
        <v>20000</v>
      </c>
      <c r="G400" s="75"/>
    </row>
    <row r="401" spans="1:7">
      <c r="A401" s="75"/>
      <c r="B401" s="78"/>
      <c r="C401" s="75"/>
      <c r="D401" s="77">
        <v>10000</v>
      </c>
      <c r="E401" s="75">
        <v>2</v>
      </c>
      <c r="F401" s="76">
        <f t="shared" si="26"/>
        <v>20000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>
        <v>1</v>
      </c>
      <c r="F402" s="76">
        <f t="shared" si="26"/>
        <v>5000</v>
      </c>
      <c r="G402" s="75"/>
    </row>
    <row r="403" spans="1:7">
      <c r="A403" s="75"/>
      <c r="B403" s="75"/>
      <c r="C403" s="76"/>
      <c r="D403" s="79">
        <v>2000</v>
      </c>
      <c r="E403" s="75">
        <v>2</v>
      </c>
      <c r="F403" s="76">
        <f t="shared" si="26"/>
        <v>4000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>
        <v>3</v>
      </c>
      <c r="F404" s="76">
        <f t="shared" si="26"/>
        <v>3000</v>
      </c>
      <c r="G404" s="75"/>
    </row>
    <row r="405" spans="1:7">
      <c r="A405" s="75"/>
      <c r="B405" s="75"/>
      <c r="C405" s="75"/>
      <c r="D405" s="79">
        <v>500</v>
      </c>
      <c r="E405" s="75">
        <v>2</v>
      </c>
      <c r="F405" s="76">
        <f t="shared" si="26"/>
        <v>1000</v>
      </c>
      <c r="G405" s="75"/>
    </row>
    <row r="406" spans="1:7">
      <c r="A406" s="75"/>
      <c r="B406" s="78" t="s">
        <v>10</v>
      </c>
      <c r="C406" s="76">
        <f>SUM(C396:C402)</f>
        <v>7703000</v>
      </c>
      <c r="D406" s="79"/>
      <c r="E406" s="75">
        <v>0</v>
      </c>
      <c r="F406" s="76">
        <f>SUM(F396:F405)</f>
        <v>7703000</v>
      </c>
      <c r="G406" s="75"/>
    </row>
    <row r="408" spans="1:7" ht="18.75">
      <c r="B408" s="71" t="s">
        <v>238</v>
      </c>
    </row>
    <row r="409" spans="1:7" ht="18.75">
      <c r="B409" s="71"/>
    </row>
    <row r="410" spans="1:7">
      <c r="A410" s="249" t="s">
        <v>40</v>
      </c>
      <c r="B410" s="249" t="s">
        <v>41</v>
      </c>
      <c r="C410" s="249" t="s">
        <v>42</v>
      </c>
      <c r="D410" s="249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11249000</v>
      </c>
      <c r="D411" s="77">
        <v>500000</v>
      </c>
      <c r="E411" s="75">
        <v>15</v>
      </c>
      <c r="F411" s="76">
        <f t="shared" ref="F411:F420" si="27">D411*E411</f>
        <v>7500000</v>
      </c>
      <c r="G411" s="75"/>
    </row>
    <row r="412" spans="1:7">
      <c r="A412" s="74"/>
      <c r="B412" s="75"/>
      <c r="C412" s="76"/>
      <c r="D412" s="77">
        <v>200000</v>
      </c>
      <c r="E412" s="75">
        <v>11</v>
      </c>
      <c r="F412" s="76">
        <f t="shared" si="27"/>
        <v>2200000</v>
      </c>
      <c r="G412" s="75"/>
    </row>
    <row r="413" spans="1:7">
      <c r="A413" s="74">
        <v>2</v>
      </c>
      <c r="B413" s="75" t="s">
        <v>48</v>
      </c>
      <c r="C413" s="76">
        <v>67000</v>
      </c>
      <c r="D413" s="77">
        <v>100000</v>
      </c>
      <c r="E413" s="75">
        <v>14</v>
      </c>
      <c r="F413" s="76">
        <f t="shared" si="27"/>
        <v>1400000</v>
      </c>
      <c r="G413" s="75"/>
    </row>
    <row r="414" spans="1:7">
      <c r="A414" s="74"/>
      <c r="B414" s="75"/>
      <c r="C414" s="75"/>
      <c r="D414" s="77">
        <v>50000</v>
      </c>
      <c r="E414" s="75">
        <v>2</v>
      </c>
      <c r="F414" s="76">
        <f t="shared" si="27"/>
        <v>100000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/>
      <c r="F415" s="76">
        <f t="shared" si="27"/>
        <v>0</v>
      </c>
      <c r="G415" s="75"/>
    </row>
    <row r="416" spans="1:7">
      <c r="A416" s="75"/>
      <c r="B416" s="78"/>
      <c r="C416" s="75"/>
      <c r="D416" s="77">
        <v>10000</v>
      </c>
      <c r="E416" s="75">
        <v>3</v>
      </c>
      <c r="F416" s="76">
        <f t="shared" si="27"/>
        <v>30000</v>
      </c>
      <c r="G416" s="75"/>
    </row>
    <row r="417" spans="1:8">
      <c r="A417" s="74">
        <v>4</v>
      </c>
      <c r="B417" s="75" t="s">
        <v>50</v>
      </c>
      <c r="C417" s="76"/>
      <c r="D417" s="79">
        <v>5000</v>
      </c>
      <c r="E417" s="75">
        <v>2</v>
      </c>
      <c r="F417" s="76">
        <f t="shared" si="27"/>
        <v>10000</v>
      </c>
      <c r="G417" s="75"/>
    </row>
    <row r="418" spans="1:8">
      <c r="A418" s="75"/>
      <c r="B418" s="75"/>
      <c r="C418" s="76"/>
      <c r="D418" s="79">
        <v>2000</v>
      </c>
      <c r="E418" s="75">
        <v>3</v>
      </c>
      <c r="F418" s="76">
        <f t="shared" si="27"/>
        <v>6000</v>
      </c>
      <c r="G418" s="75"/>
    </row>
    <row r="419" spans="1:8">
      <c r="A419" s="74">
        <v>5</v>
      </c>
      <c r="B419" s="75" t="s">
        <v>51</v>
      </c>
      <c r="C419" s="75"/>
      <c r="D419" s="79">
        <v>1000</v>
      </c>
      <c r="E419" s="75">
        <v>3</v>
      </c>
      <c r="F419" s="76">
        <f t="shared" si="27"/>
        <v>3000</v>
      </c>
      <c r="G419" s="75"/>
    </row>
    <row r="420" spans="1:8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8">
      <c r="A421" s="75"/>
      <c r="B421" s="78" t="s">
        <v>10</v>
      </c>
      <c r="C421" s="76">
        <f>SUM(C411:C417)</f>
        <v>11316000</v>
      </c>
      <c r="D421" s="79"/>
      <c r="E421" s="75">
        <v>0</v>
      </c>
      <c r="F421" s="76">
        <f>SUM(F411:F420)</f>
        <v>11249000</v>
      </c>
      <c r="G421" s="75"/>
    </row>
    <row r="423" spans="1:8" ht="18.75">
      <c r="B423" s="71" t="s">
        <v>239</v>
      </c>
    </row>
    <row r="424" spans="1:8" ht="18.75">
      <c r="B424" s="71"/>
    </row>
    <row r="425" spans="1:8">
      <c r="A425" s="184" t="s">
        <v>40</v>
      </c>
      <c r="B425" s="184" t="s">
        <v>41</v>
      </c>
      <c r="C425" s="184" t="s">
        <v>42</v>
      </c>
      <c r="D425" s="184" t="s">
        <v>43</v>
      </c>
      <c r="E425" s="73" t="s">
        <v>44</v>
      </c>
      <c r="F425" s="73" t="s">
        <v>45</v>
      </c>
      <c r="G425" s="73" t="s">
        <v>46</v>
      </c>
    </row>
    <row r="426" spans="1:8">
      <c r="A426" s="74">
        <v>1</v>
      </c>
      <c r="B426" s="75" t="s">
        <v>47</v>
      </c>
      <c r="C426" s="76">
        <v>11033000</v>
      </c>
      <c r="D426" s="77">
        <v>500000</v>
      </c>
      <c r="E426" s="75">
        <v>15</v>
      </c>
      <c r="F426" s="76">
        <f t="shared" ref="F426:F435" si="28">D426*E426</f>
        <v>7500000</v>
      </c>
      <c r="G426" s="75"/>
      <c r="H426" t="s">
        <v>196</v>
      </c>
    </row>
    <row r="427" spans="1:8">
      <c r="A427" s="74"/>
      <c r="B427" s="75"/>
      <c r="C427" s="75"/>
      <c r="D427" s="77">
        <v>200000</v>
      </c>
      <c r="E427" s="75">
        <v>5</v>
      </c>
      <c r="F427" s="76">
        <f t="shared" si="28"/>
        <v>1000000</v>
      </c>
      <c r="G427" s="75"/>
    </row>
    <row r="428" spans="1:8">
      <c r="A428" s="74">
        <v>2</v>
      </c>
      <c r="B428" s="75" t="s">
        <v>48</v>
      </c>
      <c r="C428" s="76">
        <v>222000</v>
      </c>
      <c r="D428" s="77">
        <v>100000</v>
      </c>
      <c r="E428" s="75">
        <v>12</v>
      </c>
      <c r="F428" s="76">
        <f t="shared" si="28"/>
        <v>1200000</v>
      </c>
      <c r="G428" s="75"/>
    </row>
    <row r="429" spans="1:8">
      <c r="A429" s="74"/>
      <c r="B429" s="75"/>
      <c r="C429" s="75"/>
      <c r="D429" s="77">
        <v>50000</v>
      </c>
      <c r="E429" s="75">
        <v>26</v>
      </c>
      <c r="F429" s="76">
        <f t="shared" si="28"/>
        <v>1300000</v>
      </c>
      <c r="G429" s="75"/>
    </row>
    <row r="430" spans="1:8">
      <c r="A430" s="74">
        <v>3</v>
      </c>
      <c r="B430" s="75" t="s">
        <v>49</v>
      </c>
      <c r="C430" s="76"/>
      <c r="D430" s="77">
        <v>20000</v>
      </c>
      <c r="E430" s="75">
        <v>1</v>
      </c>
      <c r="F430" s="76">
        <f t="shared" si="28"/>
        <v>20000</v>
      </c>
      <c r="G430" s="75"/>
    </row>
    <row r="431" spans="1:8">
      <c r="A431" s="75"/>
      <c r="B431" s="78"/>
      <c r="C431" s="75"/>
      <c r="D431" s="77">
        <v>10000</v>
      </c>
      <c r="E431" s="75">
        <v>1</v>
      </c>
      <c r="F431" s="76">
        <f t="shared" si="28"/>
        <v>10000</v>
      </c>
      <c r="G431" s="75"/>
    </row>
    <row r="432" spans="1:8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>
        <v>3</v>
      </c>
      <c r="F433" s="76">
        <f t="shared" si="28"/>
        <v>6000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/>
      <c r="F434" s="76">
        <f t="shared" si="28"/>
        <v>0</v>
      </c>
      <c r="G434" s="75"/>
    </row>
    <row r="435" spans="1:7">
      <c r="A435" s="75"/>
      <c r="B435" s="75"/>
      <c r="C435" s="75"/>
      <c r="D435" s="79">
        <v>500</v>
      </c>
      <c r="E435" s="75"/>
      <c r="F435" s="76">
        <f t="shared" si="28"/>
        <v>0</v>
      </c>
      <c r="G435" s="75"/>
    </row>
    <row r="436" spans="1:7">
      <c r="A436" s="75"/>
      <c r="B436" s="78" t="s">
        <v>10</v>
      </c>
      <c r="C436" s="76">
        <f>SUM(C426:C435)</f>
        <v>11255000</v>
      </c>
      <c r="D436" s="79"/>
      <c r="E436" s="75"/>
      <c r="F436" s="76">
        <f>SUM(F426:F435)</f>
        <v>11036000</v>
      </c>
      <c r="G436" s="75"/>
    </row>
    <row r="438" spans="1:7" ht="18.75">
      <c r="B438" s="71" t="s">
        <v>86</v>
      </c>
    </row>
    <row r="439" spans="1:7" ht="18.75">
      <c r="B439" s="71"/>
    </row>
    <row r="440" spans="1:7">
      <c r="A440" s="185" t="s">
        <v>40</v>
      </c>
      <c r="B440" s="185" t="s">
        <v>41</v>
      </c>
      <c r="C440" s="185" t="s">
        <v>42</v>
      </c>
      <c r="D440" s="185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/>
      <c r="D441" s="77">
        <v>500000</v>
      </c>
      <c r="E441" s="75">
        <v>38</v>
      </c>
      <c r="F441" s="76">
        <f t="shared" ref="F441:F450" si="29">D441*E441</f>
        <v>19000000</v>
      </c>
      <c r="G441" s="75"/>
    </row>
    <row r="442" spans="1:7">
      <c r="A442" s="74"/>
      <c r="B442" s="75"/>
      <c r="C442" s="75"/>
      <c r="D442" s="77">
        <v>200000</v>
      </c>
      <c r="E442" s="75">
        <v>16</v>
      </c>
      <c r="F442" s="76">
        <f t="shared" si="29"/>
        <v>3200000</v>
      </c>
      <c r="G442" s="75"/>
    </row>
    <row r="443" spans="1:7">
      <c r="A443" s="74">
        <v>2</v>
      </c>
      <c r="B443" s="75" t="s">
        <v>48</v>
      </c>
      <c r="C443" s="76"/>
      <c r="D443" s="77">
        <v>100000</v>
      </c>
      <c r="E443" s="75">
        <v>49</v>
      </c>
      <c r="F443" s="76">
        <f t="shared" si="29"/>
        <v>4900000</v>
      </c>
      <c r="G443" s="75"/>
    </row>
    <row r="444" spans="1:7">
      <c r="A444" s="74"/>
      <c r="B444" s="75"/>
      <c r="C444" s="75"/>
      <c r="D444" s="77">
        <v>50000</v>
      </c>
      <c r="E444" s="75">
        <v>53</v>
      </c>
      <c r="F444" s="76">
        <f t="shared" si="29"/>
        <v>2650000</v>
      </c>
      <c r="G444" s="75"/>
    </row>
    <row r="445" spans="1:7">
      <c r="A445" s="74">
        <v>3</v>
      </c>
      <c r="B445" s="75" t="s">
        <v>49</v>
      </c>
      <c r="C445" s="76"/>
      <c r="D445" s="77">
        <v>20000</v>
      </c>
      <c r="E445" s="75"/>
      <c r="F445" s="76">
        <f t="shared" si="29"/>
        <v>0</v>
      </c>
      <c r="G445" s="75"/>
    </row>
    <row r="446" spans="1:7">
      <c r="A446" s="75"/>
      <c r="B446" s="78"/>
      <c r="C446" s="75"/>
      <c r="D446" s="77">
        <v>10000</v>
      </c>
      <c r="E446" s="75">
        <v>3</v>
      </c>
      <c r="F446" s="76">
        <f t="shared" si="29"/>
        <v>30000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/>
      <c r="F447" s="76">
        <f t="shared" si="29"/>
        <v>0</v>
      </c>
      <c r="G447" s="75"/>
    </row>
    <row r="448" spans="1:7">
      <c r="A448" s="75"/>
      <c r="B448" s="75"/>
      <c r="C448" s="76"/>
      <c r="D448" s="79">
        <v>2000</v>
      </c>
      <c r="E448" s="75">
        <v>2</v>
      </c>
      <c r="F448" s="76">
        <f t="shared" si="29"/>
        <v>4000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>
        <v>4</v>
      </c>
      <c r="F449" s="76">
        <f t="shared" si="29"/>
        <v>4000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7">
      <c r="A451" s="75"/>
      <c r="B451" s="78" t="s">
        <v>10</v>
      </c>
      <c r="C451" s="75"/>
      <c r="D451" s="79"/>
      <c r="E451" s="75"/>
      <c r="F451" s="76">
        <f>SUM(F441:F450)</f>
        <v>29788000</v>
      </c>
      <c r="G451" s="75"/>
    </row>
    <row r="453" spans="1:7" ht="18.75">
      <c r="B453" s="71" t="s">
        <v>96</v>
      </c>
    </row>
    <row r="454" spans="1:7" ht="18.75">
      <c r="B454" s="71"/>
    </row>
    <row r="455" spans="1:7">
      <c r="A455" s="186" t="s">
        <v>40</v>
      </c>
      <c r="B455" s="186" t="s">
        <v>41</v>
      </c>
      <c r="C455" s="186" t="s">
        <v>42</v>
      </c>
      <c r="D455" s="186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 t="s">
        <v>98</v>
      </c>
      <c r="D456" s="77">
        <v>500000</v>
      </c>
      <c r="E456" s="75"/>
      <c r="F456" s="76">
        <f t="shared" ref="F456:F465" si="30">D456*E456</f>
        <v>0</v>
      </c>
      <c r="G456" s="75"/>
    </row>
    <row r="457" spans="1:7">
      <c r="A457" s="74"/>
      <c r="B457" s="75"/>
      <c r="C457" s="75"/>
      <c r="D457" s="77">
        <v>200000</v>
      </c>
      <c r="E457" s="75"/>
      <c r="F457" s="76">
        <f t="shared" si="30"/>
        <v>0</v>
      </c>
      <c r="G457" s="75"/>
    </row>
    <row r="458" spans="1:7">
      <c r="A458" s="74">
        <v>2</v>
      </c>
      <c r="B458" s="75" t="s">
        <v>48</v>
      </c>
      <c r="C458" s="76">
        <v>486000</v>
      </c>
      <c r="D458" s="77">
        <v>100000</v>
      </c>
      <c r="E458" s="75"/>
      <c r="F458" s="76">
        <f t="shared" si="30"/>
        <v>0</v>
      </c>
      <c r="G458" s="75"/>
    </row>
    <row r="459" spans="1:7">
      <c r="A459" s="74"/>
      <c r="B459" s="75"/>
      <c r="C459" s="76"/>
      <c r="D459" s="77">
        <v>50000</v>
      </c>
      <c r="E459" s="75"/>
      <c r="F459" s="76">
        <f t="shared" si="30"/>
        <v>0</v>
      </c>
      <c r="G459" s="75"/>
    </row>
    <row r="460" spans="1:7">
      <c r="A460" s="74">
        <v>3</v>
      </c>
      <c r="B460" s="75" t="s">
        <v>49</v>
      </c>
      <c r="C460" s="76"/>
      <c r="D460" s="77">
        <v>20000</v>
      </c>
      <c r="E460" s="75"/>
      <c r="F460" s="76">
        <f t="shared" si="30"/>
        <v>0</v>
      </c>
      <c r="G460" s="75"/>
    </row>
    <row r="461" spans="1:7">
      <c r="A461" s="75"/>
      <c r="B461" s="78"/>
      <c r="C461" s="75"/>
      <c r="D461" s="77">
        <v>10000</v>
      </c>
      <c r="E461" s="75"/>
      <c r="F461" s="76">
        <f t="shared" si="30"/>
        <v>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/>
      <c r="F462" s="76">
        <f t="shared" si="30"/>
        <v>0</v>
      </c>
      <c r="G462" s="75"/>
    </row>
    <row r="463" spans="1:7">
      <c r="A463" s="75"/>
      <c r="B463" s="75"/>
      <c r="C463" s="76"/>
      <c r="D463" s="79">
        <v>2000</v>
      </c>
      <c r="E463" s="75"/>
      <c r="F463" s="76">
        <f t="shared" si="30"/>
        <v>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/>
      <c r="F464" s="76">
        <f t="shared" si="30"/>
        <v>0</v>
      </c>
      <c r="G464" s="75"/>
    </row>
    <row r="465" spans="1:7">
      <c r="A465" s="75"/>
      <c r="B465" s="75"/>
      <c r="C465" s="75"/>
      <c r="D465" s="79">
        <v>500</v>
      </c>
      <c r="E465" s="75"/>
      <c r="F465" s="76">
        <f t="shared" si="30"/>
        <v>0</v>
      </c>
      <c r="G465" s="75"/>
    </row>
    <row r="466" spans="1:7">
      <c r="A466" s="75"/>
      <c r="B466" s="78" t="s">
        <v>10</v>
      </c>
      <c r="C466" s="75"/>
      <c r="D466" s="79"/>
      <c r="E466" s="75"/>
      <c r="F466" s="76">
        <f>SUM(F456:F465)</f>
        <v>0</v>
      </c>
      <c r="G466" s="75"/>
    </row>
    <row r="468" spans="1:7" ht="18.75">
      <c r="B468" s="71" t="s">
        <v>97</v>
      </c>
    </row>
    <row r="469" spans="1:7" ht="18.75">
      <c r="B469" s="71"/>
    </row>
    <row r="470" spans="1:7">
      <c r="A470" s="186" t="s">
        <v>40</v>
      </c>
      <c r="B470" s="186" t="s">
        <v>41</v>
      </c>
      <c r="C470" s="186" t="s">
        <v>42</v>
      </c>
      <c r="D470" s="186" t="s">
        <v>43</v>
      </c>
      <c r="E470" s="73" t="s">
        <v>44</v>
      </c>
      <c r="F470" s="73" t="s">
        <v>45</v>
      </c>
      <c r="G470" s="73" t="s">
        <v>46</v>
      </c>
    </row>
    <row r="471" spans="1:7">
      <c r="A471" s="74">
        <v>1</v>
      </c>
      <c r="B471" s="75" t="s">
        <v>47</v>
      </c>
      <c r="C471" t="s">
        <v>99</v>
      </c>
      <c r="D471" s="77">
        <v>500000</v>
      </c>
      <c r="E471" s="75">
        <v>20</v>
      </c>
      <c r="F471" s="76">
        <f t="shared" ref="F471:F480" si="31">D471*E471</f>
        <v>10000000</v>
      </c>
      <c r="G471" s="75"/>
    </row>
    <row r="472" spans="1:7">
      <c r="A472" s="74"/>
      <c r="B472" s="75"/>
      <c r="C472" s="75"/>
      <c r="D472" s="77">
        <v>200000</v>
      </c>
      <c r="E472" s="75">
        <v>6</v>
      </c>
      <c r="F472" s="76">
        <f t="shared" si="31"/>
        <v>1200000</v>
      </c>
      <c r="G472" s="75"/>
    </row>
    <row r="473" spans="1:7">
      <c r="A473" s="74">
        <v>2</v>
      </c>
      <c r="B473" s="75" t="s">
        <v>48</v>
      </c>
      <c r="C473" s="76"/>
      <c r="D473" s="77">
        <v>100000</v>
      </c>
      <c r="E473" s="75">
        <v>19</v>
      </c>
      <c r="F473" s="76">
        <f t="shared" si="31"/>
        <v>1900000</v>
      </c>
      <c r="G473" s="75"/>
    </row>
    <row r="474" spans="1:7">
      <c r="A474" s="74"/>
      <c r="B474" s="75"/>
      <c r="C474" s="75"/>
      <c r="D474" s="77">
        <v>50000</v>
      </c>
      <c r="E474" s="75">
        <v>16</v>
      </c>
      <c r="F474" s="76">
        <f t="shared" si="31"/>
        <v>800000</v>
      </c>
      <c r="G474" s="75"/>
    </row>
    <row r="475" spans="1:7">
      <c r="A475" s="74">
        <v>3</v>
      </c>
      <c r="B475" s="75" t="s">
        <v>49</v>
      </c>
      <c r="C475" s="76"/>
      <c r="D475" s="77">
        <v>20000</v>
      </c>
      <c r="E475" s="75">
        <v>1</v>
      </c>
      <c r="F475" s="76">
        <f t="shared" si="31"/>
        <v>20000</v>
      </c>
      <c r="G475" s="75"/>
    </row>
    <row r="476" spans="1:7">
      <c r="A476" s="75"/>
      <c r="B476" s="78"/>
      <c r="C476" s="75"/>
      <c r="D476" s="77">
        <v>10000</v>
      </c>
      <c r="E476" s="75">
        <v>4</v>
      </c>
      <c r="F476" s="76">
        <f t="shared" si="31"/>
        <v>40000</v>
      </c>
      <c r="G476" s="75"/>
    </row>
    <row r="477" spans="1:7">
      <c r="A477" s="74">
        <v>4</v>
      </c>
      <c r="B477" s="75" t="s">
        <v>50</v>
      </c>
      <c r="C477" s="76"/>
      <c r="D477" s="79">
        <v>5000</v>
      </c>
      <c r="E477" s="75"/>
      <c r="F477" s="76">
        <f t="shared" si="31"/>
        <v>0</v>
      </c>
      <c r="G477" s="75"/>
    </row>
    <row r="478" spans="1:7">
      <c r="A478" s="75"/>
      <c r="B478" s="75"/>
      <c r="C478" s="76"/>
      <c r="D478" s="79">
        <v>2000</v>
      </c>
      <c r="E478" s="75"/>
      <c r="F478" s="76">
        <f t="shared" si="31"/>
        <v>0</v>
      </c>
      <c r="G478" s="75"/>
    </row>
    <row r="479" spans="1:7">
      <c r="A479" s="74">
        <v>5</v>
      </c>
      <c r="B479" s="75" t="s">
        <v>51</v>
      </c>
      <c r="C479" s="75"/>
      <c r="D479" s="79">
        <v>1000</v>
      </c>
      <c r="E479" s="75">
        <v>2</v>
      </c>
      <c r="F479" s="76">
        <f t="shared" si="31"/>
        <v>2000</v>
      </c>
      <c r="G479" s="75"/>
    </row>
    <row r="480" spans="1:7">
      <c r="A480" s="75"/>
      <c r="B480" s="75"/>
      <c r="C480" s="75"/>
      <c r="D480" s="79">
        <v>500</v>
      </c>
      <c r="E480" s="75"/>
      <c r="F480" s="76">
        <f t="shared" si="31"/>
        <v>0</v>
      </c>
      <c r="G480" s="75"/>
    </row>
    <row r="481" spans="1:7">
      <c r="A481" s="75"/>
      <c r="B481" s="78" t="s">
        <v>10</v>
      </c>
      <c r="C481" s="75"/>
      <c r="D481" s="79"/>
      <c r="E481" s="75"/>
      <c r="F481" s="76">
        <f>SUM(F471:F480)</f>
        <v>13962000</v>
      </c>
      <c r="G481" s="75"/>
    </row>
    <row r="483" spans="1:7" ht="18.75">
      <c r="B483" s="71" t="s">
        <v>100</v>
      </c>
    </row>
    <row r="484" spans="1:7" ht="18.75">
      <c r="B484" s="71"/>
    </row>
    <row r="485" spans="1:7">
      <c r="A485" s="193" t="s">
        <v>40</v>
      </c>
      <c r="B485" s="193" t="s">
        <v>41</v>
      </c>
      <c r="C485" s="193" t="s">
        <v>42</v>
      </c>
      <c r="D485" s="193" t="s">
        <v>43</v>
      </c>
      <c r="E485" s="73" t="s">
        <v>44</v>
      </c>
      <c r="F485" s="73" t="s">
        <v>45</v>
      </c>
      <c r="G485" s="73" t="s">
        <v>46</v>
      </c>
    </row>
    <row r="486" spans="1:7">
      <c r="A486" s="74">
        <v>1</v>
      </c>
      <c r="B486" s="75" t="s">
        <v>47</v>
      </c>
      <c r="C486" s="76">
        <v>11998000</v>
      </c>
      <c r="D486" s="77">
        <v>500000</v>
      </c>
      <c r="E486" s="75">
        <v>6</v>
      </c>
      <c r="F486" s="76">
        <f t="shared" ref="F486:F495" si="32">D486*E486</f>
        <v>3000000</v>
      </c>
      <c r="G486" s="75"/>
    </row>
    <row r="487" spans="1:7">
      <c r="A487" s="74"/>
      <c r="B487" s="75"/>
      <c r="C487" s="76"/>
      <c r="D487" s="77">
        <v>200000</v>
      </c>
      <c r="E487" s="75">
        <v>15</v>
      </c>
      <c r="F487" s="76">
        <f t="shared" si="32"/>
        <v>3000000</v>
      </c>
      <c r="G487" s="75"/>
    </row>
    <row r="488" spans="1:7">
      <c r="A488" s="74">
        <v>2</v>
      </c>
      <c r="B488" s="75" t="s">
        <v>48</v>
      </c>
      <c r="C488" s="76">
        <v>853000</v>
      </c>
      <c r="D488" s="77">
        <v>100000</v>
      </c>
      <c r="E488" s="75">
        <v>46</v>
      </c>
      <c r="F488" s="76">
        <f t="shared" si="32"/>
        <v>4600000</v>
      </c>
      <c r="G488" s="75"/>
    </row>
    <row r="489" spans="1:7">
      <c r="A489" s="74"/>
      <c r="B489" s="75"/>
      <c r="C489" s="75"/>
      <c r="D489" s="77">
        <v>50000</v>
      </c>
      <c r="E489" s="75">
        <v>26</v>
      </c>
      <c r="F489" s="76">
        <f t="shared" si="32"/>
        <v>1300000</v>
      </c>
      <c r="G489" s="75"/>
    </row>
    <row r="490" spans="1:7">
      <c r="A490" s="74">
        <v>3</v>
      </c>
      <c r="B490" s="75" t="s">
        <v>49</v>
      </c>
      <c r="C490" s="76"/>
      <c r="D490" s="77">
        <v>20000</v>
      </c>
      <c r="E490" s="75">
        <v>2</v>
      </c>
      <c r="F490" s="76">
        <f t="shared" si="32"/>
        <v>40000</v>
      </c>
      <c r="G490" s="75"/>
    </row>
    <row r="491" spans="1:7">
      <c r="A491" s="75"/>
      <c r="B491" s="78"/>
      <c r="C491" s="75"/>
      <c r="D491" s="77">
        <v>10000</v>
      </c>
      <c r="E491" s="75">
        <v>3</v>
      </c>
      <c r="F491" s="76">
        <f t="shared" si="32"/>
        <v>30000</v>
      </c>
      <c r="G491" s="75"/>
    </row>
    <row r="492" spans="1:7">
      <c r="A492" s="74">
        <v>4</v>
      </c>
      <c r="B492" s="75" t="s">
        <v>50</v>
      </c>
      <c r="C492" s="76"/>
      <c r="D492" s="79">
        <v>5000</v>
      </c>
      <c r="E492" s="75">
        <v>2</v>
      </c>
      <c r="F492" s="76">
        <f t="shared" si="32"/>
        <v>10000</v>
      </c>
      <c r="G492" s="75"/>
    </row>
    <row r="493" spans="1:7">
      <c r="A493" s="75"/>
      <c r="B493" s="75"/>
      <c r="C493" s="76"/>
      <c r="D493" s="79">
        <v>2000</v>
      </c>
      <c r="E493" s="75">
        <v>2</v>
      </c>
      <c r="F493" s="76">
        <f t="shared" si="32"/>
        <v>4000</v>
      </c>
      <c r="G493" s="75"/>
    </row>
    <row r="494" spans="1:7">
      <c r="A494" s="74">
        <v>5</v>
      </c>
      <c r="B494" s="75" t="s">
        <v>51</v>
      </c>
      <c r="C494" s="75"/>
      <c r="D494" s="79">
        <v>1000</v>
      </c>
      <c r="E494" s="75">
        <v>14</v>
      </c>
      <c r="F494" s="76">
        <f t="shared" si="32"/>
        <v>14000</v>
      </c>
      <c r="G494" s="75"/>
    </row>
    <row r="495" spans="1:7">
      <c r="A495" s="75"/>
      <c r="B495" s="75"/>
      <c r="C495" s="75"/>
      <c r="D495" s="79">
        <v>500</v>
      </c>
      <c r="E495" s="75"/>
      <c r="F495" s="76">
        <f t="shared" si="32"/>
        <v>0</v>
      </c>
      <c r="G495" s="75"/>
    </row>
    <row r="496" spans="1:7">
      <c r="A496" s="75"/>
      <c r="B496" s="78" t="s">
        <v>10</v>
      </c>
      <c r="C496" s="75"/>
      <c r="D496" s="79"/>
      <c r="E496" s="75"/>
      <c r="F496" s="76">
        <f>SUM(F486:F495)</f>
        <v>11998000</v>
      </c>
      <c r="G496" s="75"/>
    </row>
    <row r="498" spans="1:7" ht="18.75">
      <c r="B498" s="71" t="s">
        <v>101</v>
      </c>
    </row>
    <row r="499" spans="1:7" ht="18.75">
      <c r="B499" s="71"/>
    </row>
    <row r="500" spans="1:7">
      <c r="A500" s="194" t="s">
        <v>40</v>
      </c>
      <c r="B500" s="194" t="s">
        <v>41</v>
      </c>
      <c r="C500" s="194" t="s">
        <v>42</v>
      </c>
      <c r="D500" s="194" t="s">
        <v>43</v>
      </c>
      <c r="E500" s="73" t="s">
        <v>44</v>
      </c>
      <c r="F500" s="73" t="s">
        <v>45</v>
      </c>
      <c r="G500" s="73" t="s">
        <v>46</v>
      </c>
    </row>
    <row r="501" spans="1:7">
      <c r="A501" s="74">
        <v>1</v>
      </c>
      <c r="B501" s="75" t="s">
        <v>47</v>
      </c>
      <c r="C501" s="76">
        <v>14214000</v>
      </c>
      <c r="D501" s="77">
        <v>500000</v>
      </c>
      <c r="E501" s="75">
        <v>16</v>
      </c>
      <c r="F501" s="76">
        <f t="shared" ref="F501:F510" si="33">D501*E501</f>
        <v>8000000</v>
      </c>
      <c r="G501" s="75"/>
    </row>
    <row r="502" spans="1:7">
      <c r="A502" s="74"/>
      <c r="B502" s="75"/>
      <c r="C502" s="76"/>
      <c r="D502" s="77">
        <v>200000</v>
      </c>
      <c r="E502" s="75">
        <v>15</v>
      </c>
      <c r="F502" s="76">
        <f t="shared" si="33"/>
        <v>3000000</v>
      </c>
      <c r="G502" s="75"/>
    </row>
    <row r="503" spans="1:7">
      <c r="A503" s="74">
        <v>2</v>
      </c>
      <c r="B503" s="75" t="s">
        <v>48</v>
      </c>
      <c r="C503" s="76">
        <v>243000</v>
      </c>
      <c r="D503" s="77">
        <v>100000</v>
      </c>
      <c r="E503" s="75">
        <v>24</v>
      </c>
      <c r="F503" s="76">
        <f t="shared" si="33"/>
        <v>2400000</v>
      </c>
      <c r="G503" s="75"/>
    </row>
    <row r="504" spans="1:7">
      <c r="A504" s="74"/>
      <c r="B504" s="75"/>
      <c r="C504" s="75"/>
      <c r="D504" s="77">
        <v>50000</v>
      </c>
      <c r="E504" s="75">
        <v>15</v>
      </c>
      <c r="F504" s="76">
        <f t="shared" si="33"/>
        <v>750000</v>
      </c>
      <c r="G504" s="75"/>
    </row>
    <row r="505" spans="1:7">
      <c r="A505" s="74">
        <v>3</v>
      </c>
      <c r="B505" s="75" t="s">
        <v>49</v>
      </c>
      <c r="C505" s="76"/>
      <c r="D505" s="77">
        <v>20000</v>
      </c>
      <c r="E505" s="75">
        <v>2</v>
      </c>
      <c r="F505" s="76">
        <f t="shared" si="33"/>
        <v>40000</v>
      </c>
      <c r="G505" s="75"/>
    </row>
    <row r="506" spans="1:7">
      <c r="A506" s="75"/>
      <c r="B506" s="78"/>
      <c r="C506" s="75"/>
      <c r="D506" s="77">
        <v>10000</v>
      </c>
      <c r="E506" s="75">
        <v>1</v>
      </c>
      <c r="F506" s="76">
        <f t="shared" si="33"/>
        <v>10000</v>
      </c>
      <c r="G506" s="75"/>
    </row>
    <row r="507" spans="1:7">
      <c r="A507" s="74">
        <v>4</v>
      </c>
      <c r="B507" s="75" t="s">
        <v>50</v>
      </c>
      <c r="C507" s="76"/>
      <c r="D507" s="79">
        <v>5000</v>
      </c>
      <c r="E507" s="75"/>
      <c r="F507" s="76">
        <f t="shared" si="33"/>
        <v>0</v>
      </c>
      <c r="G507" s="75"/>
    </row>
    <row r="508" spans="1:7">
      <c r="A508" s="75"/>
      <c r="B508" s="75"/>
      <c r="C508" s="76"/>
      <c r="D508" s="79">
        <v>2000</v>
      </c>
      <c r="E508" s="75"/>
      <c r="F508" s="76">
        <f t="shared" si="33"/>
        <v>0</v>
      </c>
      <c r="G508" s="75"/>
    </row>
    <row r="509" spans="1:7">
      <c r="A509" s="74">
        <v>5</v>
      </c>
      <c r="B509" s="75" t="s">
        <v>51</v>
      </c>
      <c r="C509" s="75"/>
      <c r="D509" s="79">
        <v>1000</v>
      </c>
      <c r="E509" s="75">
        <v>9</v>
      </c>
      <c r="F509" s="76">
        <f t="shared" si="33"/>
        <v>9000</v>
      </c>
      <c r="G509" s="75"/>
    </row>
    <row r="510" spans="1:7">
      <c r="A510" s="75"/>
      <c r="B510" s="75"/>
      <c r="C510" s="75"/>
      <c r="D510" s="79">
        <v>500</v>
      </c>
      <c r="E510" s="75">
        <v>11</v>
      </c>
      <c r="F510" s="76">
        <f t="shared" si="33"/>
        <v>5500</v>
      </c>
      <c r="G510" s="75"/>
    </row>
    <row r="511" spans="1:7">
      <c r="A511" s="75"/>
      <c r="B511" s="78" t="s">
        <v>10</v>
      </c>
      <c r="C511" s="75"/>
      <c r="D511" s="79"/>
      <c r="E511" s="75" t="s">
        <v>102</v>
      </c>
      <c r="F511" s="76">
        <f>SUM(F501:F510)</f>
        <v>14214500</v>
      </c>
      <c r="G511" s="75"/>
    </row>
    <row r="513" spans="1:7" ht="18.75">
      <c r="B513" s="71" t="s">
        <v>103</v>
      </c>
    </row>
    <row r="514" spans="1:7" ht="18.75">
      <c r="B514" s="71"/>
    </row>
    <row r="515" spans="1:7">
      <c r="A515" s="195" t="s">
        <v>40</v>
      </c>
      <c r="B515" s="195" t="s">
        <v>41</v>
      </c>
      <c r="C515" s="195" t="s">
        <v>42</v>
      </c>
      <c r="D515" s="195" t="s">
        <v>43</v>
      </c>
      <c r="E515" s="73" t="s">
        <v>44</v>
      </c>
      <c r="F515" s="73" t="s">
        <v>45</v>
      </c>
      <c r="G515" s="73" t="s">
        <v>46</v>
      </c>
    </row>
    <row r="516" spans="1:7">
      <c r="A516" s="74">
        <v>1</v>
      </c>
      <c r="B516" s="75" t="s">
        <v>47</v>
      </c>
      <c r="C516" s="76">
        <v>13758000</v>
      </c>
      <c r="D516" s="77">
        <v>500000</v>
      </c>
      <c r="E516" s="75">
        <v>7</v>
      </c>
      <c r="F516" s="76">
        <f t="shared" ref="F516:F525" si="34">D516*E516</f>
        <v>3500000</v>
      </c>
      <c r="G516" s="75"/>
    </row>
    <row r="517" spans="1:7">
      <c r="A517" s="74"/>
      <c r="B517" s="75"/>
      <c r="C517" s="76"/>
      <c r="D517" s="77">
        <v>200000</v>
      </c>
      <c r="E517" s="75">
        <v>16</v>
      </c>
      <c r="F517" s="76">
        <f t="shared" si="34"/>
        <v>3200000</v>
      </c>
      <c r="G517" s="75"/>
    </row>
    <row r="518" spans="1:7">
      <c r="A518" s="74">
        <v>2</v>
      </c>
      <c r="B518" s="75" t="s">
        <v>48</v>
      </c>
      <c r="C518" s="76"/>
      <c r="D518" s="77">
        <v>100000</v>
      </c>
      <c r="E518" s="75">
        <v>66</v>
      </c>
      <c r="F518" s="76">
        <f t="shared" si="34"/>
        <v>6600000</v>
      </c>
      <c r="G518" s="75"/>
    </row>
    <row r="519" spans="1:7">
      <c r="A519" s="74"/>
      <c r="B519" s="75"/>
      <c r="C519" s="75"/>
      <c r="D519" s="77">
        <v>50000</v>
      </c>
      <c r="E519" s="75">
        <v>9</v>
      </c>
      <c r="F519" s="76">
        <f t="shared" si="34"/>
        <v>450000</v>
      </c>
      <c r="G519" s="75"/>
    </row>
    <row r="520" spans="1:7">
      <c r="A520" s="74">
        <v>3</v>
      </c>
      <c r="B520" s="75" t="s">
        <v>49</v>
      </c>
      <c r="C520" s="76"/>
      <c r="D520" s="77">
        <v>20000</v>
      </c>
      <c r="E520" s="75">
        <v>1</v>
      </c>
      <c r="F520" s="76">
        <f t="shared" si="34"/>
        <v>20000</v>
      </c>
      <c r="G520" s="75"/>
    </row>
    <row r="521" spans="1:7">
      <c r="A521" s="75"/>
      <c r="B521" s="78"/>
      <c r="C521" s="75"/>
      <c r="D521" s="77">
        <v>10000</v>
      </c>
      <c r="E521" s="75">
        <v>1</v>
      </c>
      <c r="F521" s="76">
        <f t="shared" si="34"/>
        <v>10000</v>
      </c>
      <c r="G521" s="75"/>
    </row>
    <row r="522" spans="1:7">
      <c r="A522" s="74">
        <v>4</v>
      </c>
      <c r="B522" s="75" t="s">
        <v>50</v>
      </c>
      <c r="C522" s="76"/>
      <c r="D522" s="79">
        <v>5000</v>
      </c>
      <c r="E522" s="75"/>
      <c r="F522" s="76">
        <f t="shared" si="34"/>
        <v>0</v>
      </c>
      <c r="G522" s="75"/>
    </row>
    <row r="523" spans="1:7">
      <c r="A523" s="75"/>
      <c r="B523" s="75"/>
      <c r="C523" s="76"/>
      <c r="D523" s="79">
        <v>2000</v>
      </c>
      <c r="E523" s="75">
        <v>2</v>
      </c>
      <c r="F523" s="76">
        <f t="shared" si="34"/>
        <v>4000</v>
      </c>
      <c r="G523" s="75"/>
    </row>
    <row r="524" spans="1:7">
      <c r="A524" s="74">
        <v>5</v>
      </c>
      <c r="B524" s="75" t="s">
        <v>51</v>
      </c>
      <c r="C524" s="75"/>
      <c r="D524" s="79">
        <v>1000</v>
      </c>
      <c r="E524" s="75">
        <v>1</v>
      </c>
      <c r="F524" s="76">
        <f t="shared" si="34"/>
        <v>1000</v>
      </c>
      <c r="G524" s="75"/>
    </row>
    <row r="525" spans="1:7">
      <c r="A525" s="75"/>
      <c r="B525" s="75"/>
      <c r="C525" s="75"/>
      <c r="D525" s="79">
        <v>500</v>
      </c>
      <c r="E525" s="75"/>
      <c r="F525" s="76">
        <f t="shared" si="34"/>
        <v>0</v>
      </c>
      <c r="G525" s="75"/>
    </row>
    <row r="526" spans="1:7">
      <c r="A526" s="75"/>
      <c r="B526" s="78" t="s">
        <v>10</v>
      </c>
      <c r="C526" s="75"/>
      <c r="D526" s="79"/>
      <c r="E526" s="75" t="s">
        <v>102</v>
      </c>
      <c r="F526" s="76">
        <f>SUM(F516:F525)</f>
        <v>13785000</v>
      </c>
      <c r="G526" s="75"/>
    </row>
    <row r="528" spans="1:7" ht="18.75">
      <c r="B528" s="71" t="s">
        <v>104</v>
      </c>
    </row>
    <row r="529" spans="1:7" ht="18.75">
      <c r="B529" s="71"/>
    </row>
    <row r="530" spans="1:7">
      <c r="A530" s="196" t="s">
        <v>40</v>
      </c>
      <c r="B530" s="196" t="s">
        <v>41</v>
      </c>
      <c r="C530" s="196" t="s">
        <v>42</v>
      </c>
      <c r="D530" s="196" t="s">
        <v>43</v>
      </c>
      <c r="E530" s="73" t="s">
        <v>44</v>
      </c>
      <c r="F530" s="73" t="s">
        <v>45</v>
      </c>
      <c r="G530" s="73" t="s">
        <v>46</v>
      </c>
    </row>
    <row r="531" spans="1:7">
      <c r="A531" s="74">
        <v>1</v>
      </c>
      <c r="B531" s="75" t="s">
        <v>47</v>
      </c>
      <c r="C531" s="76">
        <v>23155000</v>
      </c>
      <c r="D531" s="77">
        <v>500000</v>
      </c>
      <c r="E531" s="75">
        <v>23</v>
      </c>
      <c r="F531" s="76">
        <f t="shared" ref="F531:F540" si="35">D531*E531</f>
        <v>11500000</v>
      </c>
      <c r="G531" s="75"/>
    </row>
    <row r="532" spans="1:7">
      <c r="A532" s="74"/>
      <c r="B532" s="75"/>
      <c r="C532" s="76"/>
      <c r="D532" s="77">
        <v>200000</v>
      </c>
      <c r="E532" s="75">
        <v>14</v>
      </c>
      <c r="F532" s="76">
        <f t="shared" si="35"/>
        <v>2800000</v>
      </c>
      <c r="G532" s="75"/>
    </row>
    <row r="533" spans="1:7">
      <c r="A533" s="74">
        <v>2</v>
      </c>
      <c r="B533" s="75" t="s">
        <v>48</v>
      </c>
      <c r="C533" s="76">
        <v>287000</v>
      </c>
      <c r="D533" s="77">
        <v>100000</v>
      </c>
      <c r="E533" s="75">
        <v>74</v>
      </c>
      <c r="F533" s="76">
        <f t="shared" si="35"/>
        <v>7400000</v>
      </c>
      <c r="G533" s="75"/>
    </row>
    <row r="534" spans="1:7">
      <c r="A534" s="74"/>
      <c r="B534" s="75"/>
      <c r="C534" s="75"/>
      <c r="D534" s="77">
        <v>50000</v>
      </c>
      <c r="E534" s="75">
        <v>28</v>
      </c>
      <c r="F534" s="76">
        <f t="shared" si="35"/>
        <v>1400000</v>
      </c>
      <c r="G534" s="75"/>
    </row>
    <row r="535" spans="1:7">
      <c r="A535" s="74">
        <v>3</v>
      </c>
      <c r="B535" s="75" t="s">
        <v>49</v>
      </c>
      <c r="C535" s="76"/>
      <c r="D535" s="77">
        <v>20000</v>
      </c>
      <c r="E535" s="75">
        <v>2</v>
      </c>
      <c r="F535" s="76">
        <f t="shared" si="35"/>
        <v>40000</v>
      </c>
      <c r="G535" s="75"/>
    </row>
    <row r="536" spans="1:7">
      <c r="A536" s="75"/>
      <c r="B536" s="78"/>
      <c r="C536" s="75"/>
      <c r="D536" s="77">
        <v>10000</v>
      </c>
      <c r="E536" s="75">
        <v>1</v>
      </c>
      <c r="F536" s="76">
        <f t="shared" si="35"/>
        <v>10000</v>
      </c>
      <c r="G536" s="75"/>
    </row>
    <row r="537" spans="1:7">
      <c r="A537" s="74">
        <v>4</v>
      </c>
      <c r="B537" s="75" t="s">
        <v>50</v>
      </c>
      <c r="C537" s="76"/>
      <c r="D537" s="79">
        <v>5000</v>
      </c>
      <c r="E537" s="75"/>
      <c r="F537" s="76">
        <f t="shared" si="35"/>
        <v>0</v>
      </c>
      <c r="G537" s="75"/>
    </row>
    <row r="538" spans="1:7">
      <c r="A538" s="75"/>
      <c r="B538" s="75"/>
      <c r="C538" s="76"/>
      <c r="D538" s="79">
        <v>2000</v>
      </c>
      <c r="E538" s="75">
        <v>1</v>
      </c>
      <c r="F538" s="76">
        <f t="shared" si="35"/>
        <v>2000</v>
      </c>
      <c r="G538" s="75"/>
    </row>
    <row r="539" spans="1:7">
      <c r="A539" s="74">
        <v>5</v>
      </c>
      <c r="B539" s="75" t="s">
        <v>51</v>
      </c>
      <c r="C539" s="75"/>
      <c r="D539" s="79">
        <v>1000</v>
      </c>
      <c r="E539" s="75">
        <v>3</v>
      </c>
      <c r="F539" s="76">
        <f t="shared" si="35"/>
        <v>3000</v>
      </c>
      <c r="G539" s="75"/>
    </row>
    <row r="540" spans="1:7">
      <c r="A540" s="75"/>
      <c r="B540" s="75"/>
      <c r="C540" s="75"/>
      <c r="D540" s="79">
        <v>500</v>
      </c>
      <c r="E540" s="75"/>
      <c r="F540" s="76">
        <f t="shared" si="35"/>
        <v>0</v>
      </c>
      <c r="G540" s="75"/>
    </row>
    <row r="541" spans="1:7">
      <c r="A541" s="75"/>
      <c r="B541" s="78" t="s">
        <v>10</v>
      </c>
      <c r="C541" s="75"/>
      <c r="D541" s="79"/>
      <c r="E541" s="75" t="s">
        <v>102</v>
      </c>
      <c r="F541" s="76">
        <f>SUM(F531:F540)</f>
        <v>23155000</v>
      </c>
      <c r="G541" s="75"/>
    </row>
    <row r="543" spans="1:7" ht="18.75">
      <c r="B543" s="71" t="s">
        <v>105</v>
      </c>
    </row>
    <row r="544" spans="1:7" ht="18.75">
      <c r="B544" s="71"/>
    </row>
    <row r="545" spans="1:7">
      <c r="A545" s="196" t="s">
        <v>40</v>
      </c>
      <c r="B545" s="196" t="s">
        <v>41</v>
      </c>
      <c r="C545" s="196" t="s">
        <v>42</v>
      </c>
      <c r="D545" s="196" t="s">
        <v>43</v>
      </c>
      <c r="E545" s="73" t="s">
        <v>44</v>
      </c>
      <c r="F545" s="73" t="s">
        <v>45</v>
      </c>
      <c r="G545" s="73" t="s">
        <v>46</v>
      </c>
    </row>
    <row r="546" spans="1:7">
      <c r="A546" s="74">
        <v>1</v>
      </c>
      <c r="B546" s="75" t="s">
        <v>47</v>
      </c>
      <c r="C546" s="76">
        <v>34077000</v>
      </c>
      <c r="D546" s="77">
        <v>500000</v>
      </c>
      <c r="E546" s="75">
        <v>44</v>
      </c>
      <c r="F546" s="76">
        <f t="shared" ref="F546:F555" si="36">D546*E546</f>
        <v>22000000</v>
      </c>
      <c r="G546" s="75"/>
    </row>
    <row r="547" spans="1:7">
      <c r="A547" s="74"/>
      <c r="B547" s="75"/>
      <c r="C547" s="76"/>
      <c r="D547" s="77">
        <v>200000</v>
      </c>
      <c r="E547" s="75">
        <v>25</v>
      </c>
      <c r="F547" s="76">
        <f t="shared" si="36"/>
        <v>5000000</v>
      </c>
      <c r="G547" s="75"/>
    </row>
    <row r="548" spans="1:7">
      <c r="A548" s="74">
        <v>2</v>
      </c>
      <c r="B548" s="75" t="s">
        <v>48</v>
      </c>
      <c r="C548" s="76">
        <v>762000</v>
      </c>
      <c r="D548" s="77">
        <v>100000</v>
      </c>
      <c r="E548" s="75">
        <v>61</v>
      </c>
      <c r="F548" s="76">
        <f t="shared" si="36"/>
        <v>6100000</v>
      </c>
      <c r="G548" s="75"/>
    </row>
    <row r="549" spans="1:7">
      <c r="A549" s="74"/>
      <c r="B549" s="75"/>
      <c r="C549" s="75"/>
      <c r="D549" s="77">
        <v>50000</v>
      </c>
      <c r="E549" s="75">
        <v>18</v>
      </c>
      <c r="F549" s="76">
        <f t="shared" si="36"/>
        <v>900000</v>
      </c>
      <c r="G549" s="75"/>
    </row>
    <row r="550" spans="1:7">
      <c r="A550" s="74">
        <v>3</v>
      </c>
      <c r="B550" s="75" t="s">
        <v>49</v>
      </c>
      <c r="C550" s="76"/>
      <c r="D550" s="77">
        <v>20000</v>
      </c>
      <c r="E550" s="75">
        <v>1</v>
      </c>
      <c r="F550" s="76">
        <f t="shared" si="36"/>
        <v>20000</v>
      </c>
      <c r="G550" s="75"/>
    </row>
    <row r="551" spans="1:7">
      <c r="A551" s="75"/>
      <c r="B551" s="78"/>
      <c r="C551" s="75"/>
      <c r="D551" s="77">
        <v>10000</v>
      </c>
      <c r="E551" s="75">
        <v>5</v>
      </c>
      <c r="F551" s="76">
        <f t="shared" si="36"/>
        <v>50000</v>
      </c>
      <c r="G551" s="75"/>
    </row>
    <row r="552" spans="1:7">
      <c r="A552" s="74">
        <v>4</v>
      </c>
      <c r="B552" s="75" t="s">
        <v>50</v>
      </c>
      <c r="C552" s="76"/>
      <c r="D552" s="79">
        <v>5000</v>
      </c>
      <c r="E552" s="75">
        <v>1</v>
      </c>
      <c r="F552" s="76">
        <f t="shared" si="36"/>
        <v>5000</v>
      </c>
      <c r="G552" s="75"/>
    </row>
    <row r="553" spans="1:7">
      <c r="A553" s="75"/>
      <c r="B553" s="75"/>
      <c r="C553" s="76"/>
      <c r="D553" s="79">
        <v>2000</v>
      </c>
      <c r="E553" s="75"/>
      <c r="F553" s="76">
        <f t="shared" si="36"/>
        <v>0</v>
      </c>
      <c r="G553" s="75"/>
    </row>
    <row r="554" spans="1:7">
      <c r="A554" s="74">
        <v>5</v>
      </c>
      <c r="B554" s="75" t="s">
        <v>51</v>
      </c>
      <c r="C554" s="75"/>
      <c r="D554" s="79">
        <v>1000</v>
      </c>
      <c r="E554" s="75">
        <v>2</v>
      </c>
      <c r="F554" s="76">
        <f t="shared" si="36"/>
        <v>2000</v>
      </c>
      <c r="G554" s="75"/>
    </row>
    <row r="555" spans="1:7">
      <c r="A555" s="75"/>
      <c r="B555" s="75"/>
      <c r="C555" s="75"/>
      <c r="D555" s="79">
        <v>500</v>
      </c>
      <c r="E555" s="75"/>
      <c r="F555" s="76">
        <f t="shared" si="36"/>
        <v>0</v>
      </c>
      <c r="G555" s="75"/>
    </row>
    <row r="556" spans="1:7">
      <c r="A556" s="75"/>
      <c r="B556" s="78" t="s">
        <v>10</v>
      </c>
      <c r="C556" s="75"/>
      <c r="D556" s="79"/>
      <c r="E556" s="75" t="s">
        <v>102</v>
      </c>
      <c r="F556" s="76">
        <f>SUM(F546:F555)</f>
        <v>34077000</v>
      </c>
      <c r="G556" s="75"/>
    </row>
    <row r="558" spans="1:7" ht="18.75">
      <c r="B558" s="71" t="s">
        <v>106</v>
      </c>
    </row>
    <row r="559" spans="1:7" ht="18.75">
      <c r="B559" s="71"/>
    </row>
    <row r="560" spans="1:7">
      <c r="A560" s="196" t="s">
        <v>40</v>
      </c>
      <c r="B560" s="196" t="s">
        <v>41</v>
      </c>
      <c r="C560" s="196" t="s">
        <v>42</v>
      </c>
      <c r="D560" s="196" t="s">
        <v>43</v>
      </c>
      <c r="E560" s="73" t="s">
        <v>44</v>
      </c>
      <c r="F560" s="73" t="s">
        <v>45</v>
      </c>
      <c r="G560" s="73" t="s">
        <v>46</v>
      </c>
    </row>
    <row r="561" spans="1:7">
      <c r="A561" s="74">
        <v>1</v>
      </c>
      <c r="B561" s="75" t="s">
        <v>47</v>
      </c>
      <c r="C561" s="76">
        <v>12903000</v>
      </c>
      <c r="D561" s="77">
        <v>500000</v>
      </c>
      <c r="E561" s="75">
        <v>18</v>
      </c>
      <c r="F561" s="76">
        <f t="shared" ref="F561:F570" si="37">D561*E561</f>
        <v>9000000</v>
      </c>
      <c r="G561" s="75"/>
    </row>
    <row r="562" spans="1:7">
      <c r="A562" s="74"/>
      <c r="B562" s="75"/>
      <c r="C562" s="76"/>
      <c r="D562" s="77">
        <v>200000</v>
      </c>
      <c r="E562" s="75">
        <v>11</v>
      </c>
      <c r="F562" s="76">
        <f t="shared" si="37"/>
        <v>2200000</v>
      </c>
      <c r="G562" s="75"/>
    </row>
    <row r="563" spans="1:7">
      <c r="A563" s="74">
        <v>2</v>
      </c>
      <c r="B563" s="75" t="s">
        <v>48</v>
      </c>
      <c r="C563" s="76">
        <v>156000</v>
      </c>
      <c r="D563" s="77">
        <v>100000</v>
      </c>
      <c r="E563" s="75">
        <v>16</v>
      </c>
      <c r="F563" s="76">
        <f t="shared" si="37"/>
        <v>1600000</v>
      </c>
      <c r="G563" s="75"/>
    </row>
    <row r="564" spans="1:7">
      <c r="A564" s="74"/>
      <c r="B564" s="75"/>
      <c r="C564" s="75"/>
      <c r="D564" s="77">
        <v>50000</v>
      </c>
      <c r="E564" s="75">
        <v>1</v>
      </c>
      <c r="F564" s="76">
        <f t="shared" si="37"/>
        <v>50000</v>
      </c>
      <c r="G564" s="75"/>
    </row>
    <row r="565" spans="1:7">
      <c r="A565" s="74">
        <v>3</v>
      </c>
      <c r="B565" s="75" t="s">
        <v>49</v>
      </c>
      <c r="C565" s="76"/>
      <c r="D565" s="77">
        <v>20000</v>
      </c>
      <c r="E565" s="75">
        <v>1</v>
      </c>
      <c r="F565" s="76">
        <f t="shared" si="37"/>
        <v>20000</v>
      </c>
      <c r="G565" s="75"/>
    </row>
    <row r="566" spans="1:7">
      <c r="A566" s="75"/>
      <c r="B566" s="78"/>
      <c r="C566" s="75"/>
      <c r="D566" s="77">
        <v>10000</v>
      </c>
      <c r="E566" s="75">
        <v>2</v>
      </c>
      <c r="F566" s="76">
        <f t="shared" si="37"/>
        <v>20000</v>
      </c>
      <c r="G566" s="75"/>
    </row>
    <row r="567" spans="1:7">
      <c r="A567" s="74">
        <v>4</v>
      </c>
      <c r="B567" s="75" t="s">
        <v>50</v>
      </c>
      <c r="C567" s="76"/>
      <c r="D567" s="79">
        <v>5000</v>
      </c>
      <c r="E567" s="75">
        <v>1</v>
      </c>
      <c r="F567" s="76">
        <f t="shared" si="37"/>
        <v>5000</v>
      </c>
      <c r="G567" s="75"/>
    </row>
    <row r="568" spans="1:7">
      <c r="A568" s="75"/>
      <c r="B568" s="75"/>
      <c r="C568" s="76"/>
      <c r="D568" s="79">
        <v>2000</v>
      </c>
      <c r="E568" s="75">
        <v>2</v>
      </c>
      <c r="F568" s="76">
        <f t="shared" si="37"/>
        <v>4000</v>
      </c>
      <c r="G568" s="75"/>
    </row>
    <row r="569" spans="1:7">
      <c r="A569" s="74">
        <v>5</v>
      </c>
      <c r="B569" s="75" t="s">
        <v>51</v>
      </c>
      <c r="C569" s="75"/>
      <c r="D569" s="79">
        <v>1000</v>
      </c>
      <c r="E569" s="75">
        <v>4</v>
      </c>
      <c r="F569" s="76">
        <f t="shared" si="37"/>
        <v>4000</v>
      </c>
      <c r="G569" s="75"/>
    </row>
    <row r="570" spans="1:7">
      <c r="A570" s="75"/>
      <c r="B570" s="75"/>
      <c r="C570" s="75"/>
      <c r="D570" s="79">
        <v>500</v>
      </c>
      <c r="E570" s="75"/>
      <c r="F570" s="76">
        <f t="shared" si="37"/>
        <v>0</v>
      </c>
      <c r="G570" s="75"/>
    </row>
    <row r="571" spans="1:7">
      <c r="A571" s="75"/>
      <c r="B571" s="78" t="s">
        <v>10</v>
      </c>
      <c r="C571" s="75"/>
      <c r="D571" s="79"/>
      <c r="E571" s="75" t="s">
        <v>102</v>
      </c>
      <c r="F571" s="76">
        <f>SUM(F561:F570)</f>
        <v>12903000</v>
      </c>
      <c r="G571" s="75"/>
    </row>
    <row r="573" spans="1:7" ht="18.75">
      <c r="B573" s="71" t="s">
        <v>107</v>
      </c>
    </row>
    <row r="574" spans="1:7" ht="18.75">
      <c r="B574" s="71"/>
    </row>
    <row r="575" spans="1:7">
      <c r="A575" s="197" t="s">
        <v>40</v>
      </c>
      <c r="B575" s="197" t="s">
        <v>41</v>
      </c>
      <c r="C575" s="197" t="s">
        <v>42</v>
      </c>
      <c r="D575" s="197" t="s">
        <v>43</v>
      </c>
      <c r="E575" s="73" t="s">
        <v>44</v>
      </c>
      <c r="F575" s="73" t="s">
        <v>45</v>
      </c>
      <c r="G575" s="73" t="s">
        <v>46</v>
      </c>
    </row>
    <row r="576" spans="1:7">
      <c r="A576" s="74">
        <v>1</v>
      </c>
      <c r="B576" s="75" t="s">
        <v>47</v>
      </c>
      <c r="C576" s="76">
        <v>13938000</v>
      </c>
      <c r="D576" s="77">
        <v>500000</v>
      </c>
      <c r="E576" s="75">
        <v>16</v>
      </c>
      <c r="F576" s="76">
        <f t="shared" ref="F576:F585" si="38">D576*E576</f>
        <v>8000000</v>
      </c>
      <c r="G576" s="75"/>
    </row>
    <row r="577" spans="1:7">
      <c r="A577" s="74"/>
      <c r="B577" s="75"/>
      <c r="C577" s="76"/>
      <c r="D577" s="77">
        <v>200000</v>
      </c>
      <c r="E577" s="75">
        <v>10</v>
      </c>
      <c r="F577" s="76">
        <f t="shared" si="38"/>
        <v>2000000</v>
      </c>
      <c r="G577" s="75"/>
    </row>
    <row r="578" spans="1:7">
      <c r="A578" s="74">
        <v>2</v>
      </c>
      <c r="B578" s="75" t="s">
        <v>48</v>
      </c>
      <c r="C578" s="76"/>
      <c r="D578" s="77">
        <v>100000</v>
      </c>
      <c r="E578" s="75">
        <v>31</v>
      </c>
      <c r="F578" s="76">
        <f t="shared" si="38"/>
        <v>3100000</v>
      </c>
      <c r="G578" s="75"/>
    </row>
    <row r="579" spans="1:7">
      <c r="A579" s="74"/>
      <c r="B579" s="75"/>
      <c r="C579" s="75">
        <v>72000</v>
      </c>
      <c r="D579" s="77">
        <v>50000</v>
      </c>
      <c r="E579" s="75">
        <v>15</v>
      </c>
      <c r="F579" s="76">
        <f t="shared" si="38"/>
        <v>750000</v>
      </c>
      <c r="G579" s="75"/>
    </row>
    <row r="580" spans="1:7">
      <c r="A580" s="74">
        <v>3</v>
      </c>
      <c r="B580" s="75" t="s">
        <v>49</v>
      </c>
      <c r="C580" s="76"/>
      <c r="D580" s="77">
        <v>20000</v>
      </c>
      <c r="E580" s="75">
        <v>4</v>
      </c>
      <c r="F580" s="76">
        <f t="shared" si="38"/>
        <v>80000</v>
      </c>
      <c r="G580" s="75"/>
    </row>
    <row r="581" spans="1:7">
      <c r="A581" s="75"/>
      <c r="B581" s="78"/>
      <c r="C581" s="75"/>
      <c r="D581" s="77">
        <v>10000</v>
      </c>
      <c r="E581" s="75"/>
      <c r="F581" s="76">
        <f t="shared" si="38"/>
        <v>0</v>
      </c>
      <c r="G581" s="75"/>
    </row>
    <row r="582" spans="1:7">
      <c r="A582" s="74">
        <v>4</v>
      </c>
      <c r="B582" s="75" t="s">
        <v>50</v>
      </c>
      <c r="C582" s="76"/>
      <c r="D582" s="79">
        <v>5000</v>
      </c>
      <c r="E582" s="75">
        <v>1</v>
      </c>
      <c r="F582" s="76">
        <f t="shared" si="38"/>
        <v>5000</v>
      </c>
      <c r="G582" s="75"/>
    </row>
    <row r="583" spans="1:7">
      <c r="A583" s="75"/>
      <c r="B583" s="75"/>
      <c r="C583" s="76"/>
      <c r="D583" s="79">
        <v>2000</v>
      </c>
      <c r="E583" s="75"/>
      <c r="F583" s="76">
        <f t="shared" si="38"/>
        <v>0</v>
      </c>
      <c r="G583" s="75"/>
    </row>
    <row r="584" spans="1:7">
      <c r="A584" s="74">
        <v>5</v>
      </c>
      <c r="B584" s="75" t="s">
        <v>51</v>
      </c>
      <c r="C584" s="75"/>
      <c r="D584" s="79">
        <v>1000</v>
      </c>
      <c r="E584" s="75">
        <v>3</v>
      </c>
      <c r="F584" s="76">
        <f t="shared" si="38"/>
        <v>3000</v>
      </c>
      <c r="G584" s="75"/>
    </row>
    <row r="585" spans="1:7">
      <c r="A585" s="75"/>
      <c r="B585" s="75"/>
      <c r="C585" s="75"/>
      <c r="D585" s="79">
        <v>500</v>
      </c>
      <c r="E585" s="75"/>
      <c r="F585" s="76">
        <f t="shared" si="38"/>
        <v>0</v>
      </c>
      <c r="G585" s="75"/>
    </row>
    <row r="586" spans="1:7">
      <c r="A586" s="75"/>
      <c r="B586" s="78" t="s">
        <v>10</v>
      </c>
      <c r="C586" s="75"/>
      <c r="D586" s="79"/>
      <c r="E586" s="75" t="s">
        <v>102</v>
      </c>
      <c r="F586" s="76">
        <f>SUM(F576:F585)</f>
        <v>13938000</v>
      </c>
      <c r="G586" s="75"/>
    </row>
    <row r="588" spans="1:7" ht="18.75">
      <c r="B588" s="71" t="s">
        <v>108</v>
      </c>
    </row>
    <row r="589" spans="1:7" ht="18.75">
      <c r="B589" s="71"/>
    </row>
    <row r="590" spans="1:7">
      <c r="A590" s="198" t="s">
        <v>40</v>
      </c>
      <c r="B590" s="198" t="s">
        <v>41</v>
      </c>
      <c r="C590" s="198" t="s">
        <v>42</v>
      </c>
      <c r="D590" s="198" t="s">
        <v>43</v>
      </c>
      <c r="E590" s="73" t="s">
        <v>44</v>
      </c>
      <c r="F590" s="73" t="s">
        <v>45</v>
      </c>
      <c r="G590" s="73" t="s">
        <v>46</v>
      </c>
    </row>
    <row r="591" spans="1:7">
      <c r="A591" s="74">
        <v>1</v>
      </c>
      <c r="B591" s="75" t="s">
        <v>47</v>
      </c>
      <c r="C591" s="53">
        <v>14332000</v>
      </c>
      <c r="D591" s="77">
        <v>500000</v>
      </c>
      <c r="E591" s="75">
        <v>15</v>
      </c>
      <c r="F591" s="76">
        <f t="shared" ref="F591:F600" si="39">D591*E591</f>
        <v>7500000</v>
      </c>
      <c r="G591" s="75"/>
    </row>
    <row r="592" spans="1:7">
      <c r="A592" s="74"/>
      <c r="B592" s="75"/>
      <c r="C592" s="76"/>
      <c r="D592" s="77">
        <v>200000</v>
      </c>
      <c r="E592" s="75">
        <v>10</v>
      </c>
      <c r="F592" s="76">
        <f t="shared" si="39"/>
        <v>2000000</v>
      </c>
      <c r="G592" s="75"/>
    </row>
    <row r="593" spans="1:7">
      <c r="A593" s="74">
        <v>2</v>
      </c>
      <c r="B593" s="75" t="s">
        <v>48</v>
      </c>
      <c r="C593" s="76"/>
      <c r="D593" s="77">
        <v>100000</v>
      </c>
      <c r="E593" s="75">
        <v>38</v>
      </c>
      <c r="F593" s="76">
        <f t="shared" si="39"/>
        <v>3800000</v>
      </c>
      <c r="G593" s="75"/>
    </row>
    <row r="594" spans="1:7">
      <c r="A594" s="74"/>
      <c r="B594" s="75"/>
      <c r="C594" s="75"/>
      <c r="D594" s="77">
        <v>50000</v>
      </c>
      <c r="E594" s="75">
        <v>20</v>
      </c>
      <c r="F594" s="76">
        <f t="shared" si="39"/>
        <v>1000000</v>
      </c>
      <c r="G594" s="75"/>
    </row>
    <row r="595" spans="1:7">
      <c r="A595" s="74">
        <v>3</v>
      </c>
      <c r="B595" s="75" t="s">
        <v>49</v>
      </c>
      <c r="C595" s="76"/>
      <c r="D595" s="77">
        <v>20000</v>
      </c>
      <c r="E595" s="75">
        <v>1</v>
      </c>
      <c r="F595" s="76">
        <f t="shared" si="39"/>
        <v>20000</v>
      </c>
      <c r="G595" s="75"/>
    </row>
    <row r="596" spans="1:7">
      <c r="A596" s="75"/>
      <c r="B596" s="78"/>
      <c r="C596" s="75"/>
      <c r="D596" s="77">
        <v>10000</v>
      </c>
      <c r="E596" s="75"/>
      <c r="F596" s="76">
        <f t="shared" si="39"/>
        <v>0</v>
      </c>
      <c r="G596" s="75"/>
    </row>
    <row r="597" spans="1:7">
      <c r="A597" s="74">
        <v>4</v>
      </c>
      <c r="B597" s="75" t="s">
        <v>50</v>
      </c>
      <c r="C597" s="76">
        <v>6200000</v>
      </c>
      <c r="D597" s="79">
        <v>5000</v>
      </c>
      <c r="E597" s="75"/>
      <c r="F597" s="76">
        <f t="shared" si="39"/>
        <v>0</v>
      </c>
      <c r="G597" s="75"/>
    </row>
    <row r="598" spans="1:7">
      <c r="A598" s="75"/>
      <c r="B598" s="75"/>
      <c r="C598" s="76"/>
      <c r="D598" s="79">
        <v>2000</v>
      </c>
      <c r="E598" s="75"/>
      <c r="F598" s="76">
        <f t="shared" si="39"/>
        <v>0</v>
      </c>
      <c r="G598" s="75"/>
    </row>
    <row r="599" spans="1:7">
      <c r="A599" s="74">
        <v>5</v>
      </c>
      <c r="B599" s="75" t="s">
        <v>51</v>
      </c>
      <c r="C599" s="75"/>
      <c r="D599" s="79">
        <v>1000</v>
      </c>
      <c r="E599" s="75">
        <v>11</v>
      </c>
      <c r="F599" s="76">
        <f t="shared" si="39"/>
        <v>11000</v>
      </c>
      <c r="G599" s="75"/>
    </row>
    <row r="600" spans="1:7">
      <c r="A600" s="75"/>
      <c r="B600" s="75"/>
      <c r="C600" s="75"/>
      <c r="D600" s="79">
        <v>500</v>
      </c>
      <c r="E600" s="75">
        <v>2</v>
      </c>
      <c r="F600" s="76">
        <f t="shared" si="39"/>
        <v>1000</v>
      </c>
      <c r="G600" s="75"/>
    </row>
    <row r="601" spans="1:7">
      <c r="A601" s="75"/>
      <c r="B601" s="78" t="s">
        <v>10</v>
      </c>
      <c r="C601" s="75"/>
      <c r="D601" s="79"/>
      <c r="E601" s="75"/>
      <c r="F601" s="76">
        <f>SUM(F591:F600)</f>
        <v>14332000</v>
      </c>
      <c r="G601" s="75"/>
    </row>
    <row r="603" spans="1:7" ht="18.75">
      <c r="B603" s="71" t="s">
        <v>123</v>
      </c>
    </row>
    <row r="604" spans="1:7" ht="18.75">
      <c r="B604" s="71"/>
    </row>
    <row r="605" spans="1:7">
      <c r="A605" s="200" t="s">
        <v>40</v>
      </c>
      <c r="B605" s="200" t="s">
        <v>41</v>
      </c>
      <c r="C605" s="200" t="s">
        <v>42</v>
      </c>
      <c r="D605" s="200" t="s">
        <v>43</v>
      </c>
      <c r="E605" s="73" t="s">
        <v>44</v>
      </c>
      <c r="F605" s="73" t="s">
        <v>45</v>
      </c>
      <c r="G605" s="73" t="s">
        <v>46</v>
      </c>
    </row>
    <row r="606" spans="1:7">
      <c r="A606" s="74">
        <v>1</v>
      </c>
      <c r="B606" s="75" t="s">
        <v>47</v>
      </c>
      <c r="C606" s="76">
        <v>16405000</v>
      </c>
      <c r="D606" s="77">
        <v>500000</v>
      </c>
      <c r="E606" s="75">
        <v>17</v>
      </c>
      <c r="F606" s="76">
        <f t="shared" ref="F606:F615" si="40">D606*E606</f>
        <v>8500000</v>
      </c>
      <c r="G606" s="75"/>
    </row>
    <row r="607" spans="1:7">
      <c r="A607" s="74"/>
      <c r="B607" s="75"/>
      <c r="C607" s="76"/>
      <c r="D607" s="77">
        <v>200000</v>
      </c>
      <c r="E607" s="75">
        <v>10</v>
      </c>
      <c r="F607" s="76">
        <f t="shared" si="40"/>
        <v>2000000</v>
      </c>
      <c r="G607" s="75"/>
    </row>
    <row r="608" spans="1:7">
      <c r="A608" s="74">
        <v>2</v>
      </c>
      <c r="B608" s="75" t="s">
        <v>48</v>
      </c>
      <c r="C608" s="76"/>
      <c r="D608" s="77">
        <v>100000</v>
      </c>
      <c r="E608" s="75">
        <v>48</v>
      </c>
      <c r="F608" s="76">
        <f t="shared" si="40"/>
        <v>4800000</v>
      </c>
      <c r="G608" s="75"/>
    </row>
    <row r="609" spans="1:7">
      <c r="A609" s="74"/>
      <c r="B609" s="75"/>
      <c r="C609" s="75"/>
      <c r="D609" s="77">
        <v>50000</v>
      </c>
      <c r="E609" s="75">
        <v>21</v>
      </c>
      <c r="F609" s="76">
        <f t="shared" si="40"/>
        <v>1050000</v>
      </c>
      <c r="G609" s="75"/>
    </row>
    <row r="610" spans="1:7">
      <c r="A610" s="74">
        <v>3</v>
      </c>
      <c r="B610" s="75" t="s">
        <v>49</v>
      </c>
      <c r="C610" s="76"/>
      <c r="D610" s="77">
        <v>20000</v>
      </c>
      <c r="E610" s="75"/>
      <c r="F610" s="76">
        <f t="shared" si="40"/>
        <v>0</v>
      </c>
      <c r="G610" s="75"/>
    </row>
    <row r="611" spans="1:7">
      <c r="A611" s="75"/>
      <c r="B611" s="78"/>
      <c r="C611" s="75"/>
      <c r="D611" s="77">
        <v>10000</v>
      </c>
      <c r="E611" s="75">
        <v>5</v>
      </c>
      <c r="F611" s="76">
        <f t="shared" si="40"/>
        <v>50000</v>
      </c>
      <c r="G611" s="75"/>
    </row>
    <row r="612" spans="1:7">
      <c r="A612" s="74">
        <v>4</v>
      </c>
      <c r="B612" s="75" t="s">
        <v>50</v>
      </c>
      <c r="C612" s="76"/>
      <c r="D612" s="79">
        <v>5000</v>
      </c>
      <c r="E612" s="75"/>
      <c r="F612" s="76">
        <f t="shared" si="40"/>
        <v>0</v>
      </c>
      <c r="G612" s="75"/>
    </row>
    <row r="613" spans="1:7">
      <c r="A613" s="75"/>
      <c r="B613" s="75"/>
      <c r="C613" s="76"/>
      <c r="D613" s="79">
        <v>2000</v>
      </c>
      <c r="E613" s="75"/>
      <c r="F613" s="76">
        <f t="shared" si="40"/>
        <v>0</v>
      </c>
      <c r="G613" s="75"/>
    </row>
    <row r="614" spans="1:7">
      <c r="A614" s="74">
        <v>5</v>
      </c>
      <c r="B614" s="75" t="s">
        <v>51</v>
      </c>
      <c r="C614" s="75"/>
      <c r="D614" s="79">
        <v>1000</v>
      </c>
      <c r="E614" s="75">
        <v>4</v>
      </c>
      <c r="F614" s="76">
        <f t="shared" si="40"/>
        <v>4000</v>
      </c>
      <c r="G614" s="75"/>
    </row>
    <row r="615" spans="1:7">
      <c r="A615" s="75"/>
      <c r="B615" s="75"/>
      <c r="C615" s="75"/>
      <c r="D615" s="79">
        <v>500</v>
      </c>
      <c r="E615" s="75">
        <v>2</v>
      </c>
      <c r="F615" s="76">
        <f t="shared" si="40"/>
        <v>1000</v>
      </c>
      <c r="G615" s="75"/>
    </row>
    <row r="616" spans="1:7">
      <c r="A616" s="75"/>
      <c r="B616" s="78" t="s">
        <v>10</v>
      </c>
      <c r="C616" s="75"/>
      <c r="D616" s="79"/>
      <c r="E616" s="75"/>
      <c r="F616" s="76">
        <f>SUM(F606:F615)</f>
        <v>16405000</v>
      </c>
      <c r="G616" s="75"/>
    </row>
    <row r="618" spans="1:7" ht="18.75">
      <c r="B618" s="71" t="s">
        <v>124</v>
      </c>
    </row>
    <row r="619" spans="1:7" ht="18.75">
      <c r="B619" s="71"/>
    </row>
    <row r="620" spans="1:7">
      <c r="A620" s="201" t="s">
        <v>40</v>
      </c>
      <c r="B620" s="201" t="s">
        <v>41</v>
      </c>
      <c r="C620" s="201" t="s">
        <v>42</v>
      </c>
      <c r="D620" s="201" t="s">
        <v>43</v>
      </c>
      <c r="E620" s="73" t="s">
        <v>44</v>
      </c>
      <c r="F620" s="73" t="s">
        <v>45</v>
      </c>
      <c r="G620" s="73" t="s">
        <v>46</v>
      </c>
    </row>
    <row r="621" spans="1:7">
      <c r="A621" s="74">
        <v>1</v>
      </c>
      <c r="B621" s="75" t="s">
        <v>47</v>
      </c>
      <c r="C621" s="76">
        <v>15493000</v>
      </c>
      <c r="D621" s="77">
        <v>500000</v>
      </c>
      <c r="E621" s="75">
        <v>16</v>
      </c>
      <c r="F621" s="76">
        <f t="shared" ref="F621:F630" si="41">D621*E621</f>
        <v>8000000</v>
      </c>
      <c r="G621" s="75"/>
    </row>
    <row r="622" spans="1:7">
      <c r="A622" s="74"/>
      <c r="B622" s="75"/>
      <c r="C622" s="76"/>
      <c r="D622" s="77">
        <v>200000</v>
      </c>
      <c r="E622" s="75">
        <v>8</v>
      </c>
      <c r="F622" s="76">
        <f t="shared" si="41"/>
        <v>1600000</v>
      </c>
      <c r="G622" s="75"/>
    </row>
    <row r="623" spans="1:7">
      <c r="A623" s="74">
        <v>2</v>
      </c>
      <c r="B623" s="75" t="s">
        <v>48</v>
      </c>
      <c r="C623" s="76">
        <v>396000</v>
      </c>
      <c r="D623" s="77">
        <v>100000</v>
      </c>
      <c r="E623" s="75">
        <v>47</v>
      </c>
      <c r="F623" s="76">
        <f t="shared" si="41"/>
        <v>4700000</v>
      </c>
      <c r="G623" s="75"/>
    </row>
    <row r="624" spans="1:7">
      <c r="A624" s="74"/>
      <c r="B624" s="75"/>
      <c r="C624" s="75"/>
      <c r="D624" s="77">
        <v>50000</v>
      </c>
      <c r="E624" s="75">
        <v>23</v>
      </c>
      <c r="F624" s="76">
        <f t="shared" si="41"/>
        <v>1150000</v>
      </c>
      <c r="G624" s="75"/>
    </row>
    <row r="625" spans="1:7">
      <c r="A625" s="74">
        <v>3</v>
      </c>
      <c r="B625" s="75" t="s">
        <v>49</v>
      </c>
      <c r="C625" s="76"/>
      <c r="D625" s="77">
        <v>20000</v>
      </c>
      <c r="E625" s="75">
        <v>1</v>
      </c>
      <c r="F625" s="76">
        <f t="shared" si="41"/>
        <v>20000</v>
      </c>
      <c r="G625" s="75"/>
    </row>
    <row r="626" spans="1:7">
      <c r="A626" s="75"/>
      <c r="B626" s="78"/>
      <c r="C626" s="75"/>
      <c r="D626" s="77">
        <v>10000</v>
      </c>
      <c r="E626" s="75">
        <v>1</v>
      </c>
      <c r="F626" s="76">
        <f t="shared" si="41"/>
        <v>10000</v>
      </c>
      <c r="G626" s="75"/>
    </row>
    <row r="627" spans="1:7">
      <c r="A627" s="74">
        <v>4</v>
      </c>
      <c r="B627" s="75" t="s">
        <v>50</v>
      </c>
      <c r="C627" s="76"/>
      <c r="D627" s="79">
        <v>5000</v>
      </c>
      <c r="E627" s="75"/>
      <c r="F627" s="76">
        <f t="shared" si="41"/>
        <v>0</v>
      </c>
      <c r="G627" s="75"/>
    </row>
    <row r="628" spans="1:7">
      <c r="A628" s="75"/>
      <c r="B628" s="75"/>
      <c r="C628" s="76"/>
      <c r="D628" s="79">
        <v>2000</v>
      </c>
      <c r="E628" s="75">
        <v>4</v>
      </c>
      <c r="F628" s="76">
        <f t="shared" si="41"/>
        <v>8000</v>
      </c>
      <c r="G628" s="75"/>
    </row>
    <row r="629" spans="1:7">
      <c r="A629" s="74">
        <v>5</v>
      </c>
      <c r="B629" s="75" t="s">
        <v>51</v>
      </c>
      <c r="C629" s="75"/>
      <c r="D629" s="79">
        <v>1000</v>
      </c>
      <c r="E629" s="75">
        <v>5</v>
      </c>
      <c r="F629" s="76">
        <f t="shared" si="41"/>
        <v>5000</v>
      </c>
      <c r="G629" s="75"/>
    </row>
    <row r="630" spans="1:7">
      <c r="A630" s="75"/>
      <c r="B630" s="75"/>
      <c r="C630" s="75"/>
      <c r="D630" s="79">
        <v>500</v>
      </c>
      <c r="E630" s="75"/>
      <c r="F630" s="76">
        <f t="shared" si="41"/>
        <v>0</v>
      </c>
      <c r="G630" s="75"/>
    </row>
    <row r="631" spans="1:7">
      <c r="A631" s="75"/>
      <c r="B631" s="78" t="s">
        <v>10</v>
      </c>
      <c r="C631" s="76">
        <f>C621+C623</f>
        <v>15889000</v>
      </c>
      <c r="D631" s="79"/>
      <c r="E631" s="75"/>
      <c r="F631" s="76">
        <f>SUM(F621:F630)</f>
        <v>15493000</v>
      </c>
      <c r="G631" s="75"/>
    </row>
    <row r="633" spans="1:7" ht="18.75">
      <c r="B633" s="71" t="s">
        <v>130</v>
      </c>
    </row>
    <row r="634" spans="1:7" ht="18.75">
      <c r="B634" s="71"/>
    </row>
    <row r="635" spans="1:7">
      <c r="A635" s="202" t="s">
        <v>40</v>
      </c>
      <c r="B635" s="202" t="s">
        <v>41</v>
      </c>
      <c r="C635" s="202" t="s">
        <v>42</v>
      </c>
      <c r="D635" s="202" t="s">
        <v>43</v>
      </c>
      <c r="E635" s="73" t="s">
        <v>44</v>
      </c>
      <c r="F635" s="73" t="s">
        <v>45</v>
      </c>
      <c r="G635" s="73" t="s">
        <v>46</v>
      </c>
    </row>
    <row r="636" spans="1:7">
      <c r="A636" s="74">
        <v>1</v>
      </c>
      <c r="B636" s="75" t="s">
        <v>47</v>
      </c>
      <c r="C636" s="76">
        <v>26810000</v>
      </c>
      <c r="D636" s="77">
        <v>500000</v>
      </c>
      <c r="E636" s="75">
        <v>40</v>
      </c>
      <c r="F636" s="76">
        <f t="shared" ref="F636:F645" si="42">D636*E636</f>
        <v>20000000</v>
      </c>
      <c r="G636" s="75"/>
    </row>
    <row r="637" spans="1:7">
      <c r="A637" s="74"/>
      <c r="B637" s="75"/>
      <c r="C637" s="76"/>
      <c r="D637" s="77">
        <v>200000</v>
      </c>
      <c r="E637" s="75">
        <v>12</v>
      </c>
      <c r="F637" s="76">
        <f t="shared" si="42"/>
        <v>2400000</v>
      </c>
      <c r="G637" s="75"/>
    </row>
    <row r="638" spans="1:7">
      <c r="A638" s="74">
        <v>2</v>
      </c>
      <c r="B638" s="75" t="s">
        <v>48</v>
      </c>
      <c r="C638" s="76">
        <v>370000</v>
      </c>
      <c r="D638" s="77">
        <v>100000</v>
      </c>
      <c r="E638" s="75">
        <v>41</v>
      </c>
      <c r="F638" s="76">
        <f t="shared" si="42"/>
        <v>4100000</v>
      </c>
      <c r="G638" s="75"/>
    </row>
    <row r="639" spans="1:7">
      <c r="A639" s="74"/>
      <c r="B639" s="75"/>
      <c r="C639" s="75"/>
      <c r="D639" s="77">
        <v>50000</v>
      </c>
      <c r="E639" s="75">
        <v>6</v>
      </c>
      <c r="F639" s="76">
        <f t="shared" si="42"/>
        <v>300000</v>
      </c>
      <c r="G639" s="75"/>
    </row>
    <row r="640" spans="1:7">
      <c r="A640" s="74">
        <v>3</v>
      </c>
      <c r="B640" s="75" t="s">
        <v>49</v>
      </c>
      <c r="C640" s="76"/>
      <c r="D640" s="77">
        <v>20000</v>
      </c>
      <c r="E640" s="75"/>
      <c r="F640" s="76">
        <f t="shared" si="42"/>
        <v>0</v>
      </c>
      <c r="G640" s="75"/>
    </row>
    <row r="641" spans="1:7">
      <c r="A641" s="75"/>
      <c r="B641" s="78"/>
      <c r="C641" s="75"/>
      <c r="D641" s="77">
        <v>10000</v>
      </c>
      <c r="E641" s="75">
        <v>1</v>
      </c>
      <c r="F641" s="76">
        <f t="shared" si="42"/>
        <v>10000</v>
      </c>
      <c r="G641" s="75"/>
    </row>
    <row r="642" spans="1:7">
      <c r="A642" s="74">
        <v>4</v>
      </c>
      <c r="B642" s="75" t="s">
        <v>50</v>
      </c>
      <c r="C642" s="76"/>
      <c r="D642" s="79">
        <v>5000</v>
      </c>
      <c r="E642" s="75"/>
      <c r="F642" s="76">
        <f t="shared" si="42"/>
        <v>0</v>
      </c>
      <c r="G642" s="75"/>
    </row>
    <row r="643" spans="1:7">
      <c r="A643" s="75"/>
      <c r="B643" s="75"/>
      <c r="C643" s="76"/>
      <c r="D643" s="79">
        <v>2000</v>
      </c>
      <c r="E643" s="75"/>
      <c r="F643" s="76">
        <f t="shared" si="42"/>
        <v>0</v>
      </c>
      <c r="G643" s="75"/>
    </row>
    <row r="644" spans="1:7">
      <c r="A644" s="74">
        <v>5</v>
      </c>
      <c r="B644" s="75" t="s">
        <v>51</v>
      </c>
      <c r="C644" s="75"/>
      <c r="D644" s="79">
        <v>1000</v>
      </c>
      <c r="E644" s="75"/>
      <c r="F644" s="76">
        <f t="shared" si="42"/>
        <v>0</v>
      </c>
      <c r="G644" s="75"/>
    </row>
    <row r="645" spans="1:7">
      <c r="A645" s="75"/>
      <c r="B645" s="75"/>
      <c r="C645" s="75"/>
      <c r="D645" s="79">
        <v>500</v>
      </c>
      <c r="E645" s="75"/>
      <c r="F645" s="76">
        <f t="shared" si="42"/>
        <v>0</v>
      </c>
      <c r="G645" s="75"/>
    </row>
    <row r="646" spans="1:7">
      <c r="A646" s="75"/>
      <c r="B646" s="78" t="s">
        <v>10</v>
      </c>
      <c r="C646" s="76">
        <f>C636+C638</f>
        <v>27180000</v>
      </c>
      <c r="D646" s="79"/>
      <c r="E646" s="75"/>
      <c r="F646" s="76">
        <f>SUM(F636:F645)</f>
        <v>26810000</v>
      </c>
      <c r="G646" s="75"/>
    </row>
    <row r="648" spans="1:7" ht="18.75">
      <c r="B648" s="71" t="s">
        <v>131</v>
      </c>
    </row>
    <row r="649" spans="1:7" ht="18.75">
      <c r="B649" s="71"/>
    </row>
    <row r="650" spans="1:7">
      <c r="A650" s="203" t="s">
        <v>40</v>
      </c>
      <c r="B650" s="203" t="s">
        <v>41</v>
      </c>
      <c r="C650" s="203" t="s">
        <v>42</v>
      </c>
      <c r="D650" s="203" t="s">
        <v>43</v>
      </c>
      <c r="E650" s="73" t="s">
        <v>44</v>
      </c>
      <c r="F650" s="73" t="s">
        <v>45</v>
      </c>
      <c r="G650" s="73" t="s">
        <v>46</v>
      </c>
    </row>
    <row r="651" spans="1:7">
      <c r="A651" s="74">
        <v>1</v>
      </c>
      <c r="B651" s="75" t="s">
        <v>47</v>
      </c>
      <c r="C651" s="76">
        <v>28642000</v>
      </c>
      <c r="D651" s="77">
        <v>500000</v>
      </c>
      <c r="E651" s="75">
        <v>23</v>
      </c>
      <c r="F651" s="76">
        <f t="shared" ref="F651:F660" si="43">D651*E651</f>
        <v>11500000</v>
      </c>
      <c r="G651" s="75"/>
    </row>
    <row r="652" spans="1:7">
      <c r="A652" s="74"/>
      <c r="B652" s="75"/>
      <c r="C652" s="76"/>
      <c r="D652" s="77">
        <v>200000</v>
      </c>
      <c r="E652" s="75">
        <v>30</v>
      </c>
      <c r="F652" s="76">
        <f t="shared" si="43"/>
        <v>6000000</v>
      </c>
      <c r="G652" s="75"/>
    </row>
    <row r="653" spans="1:7">
      <c r="A653" s="74">
        <v>2</v>
      </c>
      <c r="B653" s="75" t="s">
        <v>48</v>
      </c>
      <c r="C653" s="76">
        <v>2090000</v>
      </c>
      <c r="D653" s="77">
        <v>100000</v>
      </c>
      <c r="E653" s="75">
        <v>75</v>
      </c>
      <c r="F653" s="76">
        <f t="shared" si="43"/>
        <v>7500000</v>
      </c>
      <c r="G653" s="75"/>
    </row>
    <row r="654" spans="1:7">
      <c r="A654" s="74"/>
      <c r="B654" s="75"/>
      <c r="C654" s="75"/>
      <c r="D654" s="77">
        <v>50000</v>
      </c>
      <c r="E654" s="75">
        <v>71</v>
      </c>
      <c r="F654" s="76">
        <f t="shared" si="43"/>
        <v>3550000</v>
      </c>
      <c r="G654" s="75"/>
    </row>
    <row r="655" spans="1:7">
      <c r="A655" s="74">
        <v>3</v>
      </c>
      <c r="B655" s="75" t="s">
        <v>49</v>
      </c>
      <c r="C655" s="76"/>
      <c r="D655" s="77">
        <v>20000</v>
      </c>
      <c r="E655" s="75">
        <v>3</v>
      </c>
      <c r="F655" s="76">
        <f t="shared" si="43"/>
        <v>60000</v>
      </c>
      <c r="G655" s="75"/>
    </row>
    <row r="656" spans="1:7">
      <c r="A656" s="75"/>
      <c r="B656" s="78"/>
      <c r="C656" s="75"/>
      <c r="D656" s="77">
        <v>10000</v>
      </c>
      <c r="E656" s="75">
        <v>2</v>
      </c>
      <c r="F656" s="76">
        <f t="shared" si="43"/>
        <v>20000</v>
      </c>
      <c r="G656" s="75"/>
    </row>
    <row r="657" spans="1:7">
      <c r="A657" s="74">
        <v>4</v>
      </c>
      <c r="B657" s="75" t="s">
        <v>50</v>
      </c>
      <c r="C657" s="76"/>
      <c r="D657" s="79">
        <v>5000</v>
      </c>
      <c r="E657" s="75">
        <v>2</v>
      </c>
      <c r="F657" s="76">
        <f t="shared" si="43"/>
        <v>10000</v>
      </c>
      <c r="G657" s="75"/>
    </row>
    <row r="658" spans="1:7">
      <c r="A658" s="75"/>
      <c r="B658" s="75"/>
      <c r="C658" s="76"/>
      <c r="D658" s="79">
        <v>2000</v>
      </c>
      <c r="E658" s="75"/>
      <c r="F658" s="76">
        <f t="shared" si="43"/>
        <v>0</v>
      </c>
      <c r="G658" s="75"/>
    </row>
    <row r="659" spans="1:7">
      <c r="A659" s="74">
        <v>5</v>
      </c>
      <c r="B659" s="75" t="s">
        <v>51</v>
      </c>
      <c r="C659" s="75"/>
      <c r="D659" s="79">
        <v>1000</v>
      </c>
      <c r="E659" s="75">
        <v>2</v>
      </c>
      <c r="F659" s="76">
        <f t="shared" si="43"/>
        <v>2000</v>
      </c>
      <c r="G659" s="75"/>
    </row>
    <row r="660" spans="1:7">
      <c r="A660" s="75"/>
      <c r="B660" s="75"/>
      <c r="C660" s="75"/>
      <c r="D660" s="79">
        <v>500</v>
      </c>
      <c r="E660" s="75"/>
      <c r="F660" s="76">
        <f t="shared" si="43"/>
        <v>0</v>
      </c>
      <c r="G660" s="75"/>
    </row>
    <row r="661" spans="1:7">
      <c r="A661" s="75"/>
      <c r="B661" s="78" t="s">
        <v>10</v>
      </c>
      <c r="C661" s="76">
        <f>C651+C653</f>
        <v>30732000</v>
      </c>
      <c r="D661" s="79"/>
      <c r="E661" s="75"/>
      <c r="F661" s="76">
        <f>SUM(F651:F660)</f>
        <v>28642000</v>
      </c>
      <c r="G661" s="75"/>
    </row>
    <row r="663" spans="1:7" ht="18.75">
      <c r="B663" s="71" t="s">
        <v>132</v>
      </c>
    </row>
    <row r="664" spans="1:7" ht="18.75">
      <c r="B664" s="71"/>
    </row>
    <row r="665" spans="1:7">
      <c r="A665" s="229" t="s">
        <v>40</v>
      </c>
      <c r="B665" s="229" t="s">
        <v>41</v>
      </c>
      <c r="C665" s="229" t="s">
        <v>42</v>
      </c>
      <c r="D665" s="229" t="s">
        <v>43</v>
      </c>
      <c r="E665" s="73" t="s">
        <v>44</v>
      </c>
      <c r="F665" s="73" t="s">
        <v>45</v>
      </c>
      <c r="G665" s="73" t="s">
        <v>46</v>
      </c>
    </row>
    <row r="666" spans="1:7">
      <c r="A666" s="74">
        <v>1</v>
      </c>
      <c r="B666" s="75" t="s">
        <v>47</v>
      </c>
      <c r="C666" s="76">
        <v>12170000</v>
      </c>
      <c r="D666" s="77">
        <v>500000</v>
      </c>
      <c r="E666" s="75">
        <v>17</v>
      </c>
      <c r="F666" s="76">
        <f t="shared" ref="F666:F675" si="44">D666*E666</f>
        <v>8500000</v>
      </c>
      <c r="G666" s="75"/>
    </row>
    <row r="667" spans="1:7">
      <c r="A667" s="74"/>
      <c r="B667" s="75"/>
      <c r="C667" s="76"/>
      <c r="D667" s="77">
        <v>200000</v>
      </c>
      <c r="E667" s="75">
        <v>7</v>
      </c>
      <c r="F667" s="76">
        <f t="shared" si="44"/>
        <v>1400000</v>
      </c>
      <c r="G667" s="75"/>
    </row>
    <row r="668" spans="1:7">
      <c r="A668" s="74">
        <v>2</v>
      </c>
      <c r="B668" s="75" t="s">
        <v>48</v>
      </c>
      <c r="C668" s="76">
        <v>347000</v>
      </c>
      <c r="D668" s="77">
        <v>100000</v>
      </c>
      <c r="E668" s="75">
        <v>15</v>
      </c>
      <c r="F668" s="76">
        <f t="shared" si="44"/>
        <v>1500000</v>
      </c>
      <c r="G668" s="75"/>
    </row>
    <row r="669" spans="1:7">
      <c r="A669" s="74"/>
      <c r="B669" s="75"/>
      <c r="C669" s="75"/>
      <c r="D669" s="77">
        <v>50000</v>
      </c>
      <c r="E669" s="75">
        <v>15</v>
      </c>
      <c r="F669" s="76">
        <f t="shared" si="44"/>
        <v>750000</v>
      </c>
      <c r="G669" s="75"/>
    </row>
    <row r="670" spans="1:7">
      <c r="A670" s="74">
        <v>3</v>
      </c>
      <c r="B670" s="75" t="s">
        <v>49</v>
      </c>
      <c r="C670" s="76"/>
      <c r="D670" s="77">
        <v>20000</v>
      </c>
      <c r="E670" s="75"/>
      <c r="F670" s="76">
        <f t="shared" si="44"/>
        <v>0</v>
      </c>
      <c r="G670" s="75"/>
    </row>
    <row r="671" spans="1:7">
      <c r="A671" s="75"/>
      <c r="B671" s="78"/>
      <c r="C671" s="75"/>
      <c r="D671" s="77">
        <v>10000</v>
      </c>
      <c r="E671" s="75"/>
      <c r="F671" s="76">
        <f t="shared" si="44"/>
        <v>0</v>
      </c>
      <c r="G671" s="75"/>
    </row>
    <row r="672" spans="1:7">
      <c r="A672" s="74">
        <v>4</v>
      </c>
      <c r="B672" s="75" t="s">
        <v>50</v>
      </c>
      <c r="C672" s="76"/>
      <c r="D672" s="79">
        <v>5000</v>
      </c>
      <c r="E672" s="75">
        <v>2</v>
      </c>
      <c r="F672" s="76">
        <f t="shared" si="44"/>
        <v>10000</v>
      </c>
      <c r="G672" s="75"/>
    </row>
    <row r="673" spans="1:7">
      <c r="A673" s="75"/>
      <c r="B673" s="75"/>
      <c r="C673" s="76"/>
      <c r="D673" s="79">
        <v>2000</v>
      </c>
      <c r="E673" s="75">
        <v>3</v>
      </c>
      <c r="F673" s="76">
        <f t="shared" si="44"/>
        <v>6000</v>
      </c>
      <c r="G673" s="75"/>
    </row>
    <row r="674" spans="1:7">
      <c r="A674" s="74">
        <v>5</v>
      </c>
      <c r="B674" s="75" t="s">
        <v>51</v>
      </c>
      <c r="C674" s="75"/>
      <c r="D674" s="79">
        <v>1000</v>
      </c>
      <c r="E674" s="75">
        <v>4</v>
      </c>
      <c r="F674" s="76">
        <f t="shared" si="44"/>
        <v>4000</v>
      </c>
      <c r="G674" s="75"/>
    </row>
    <row r="675" spans="1:7">
      <c r="A675" s="75"/>
      <c r="B675" s="75"/>
      <c r="C675" s="75"/>
      <c r="D675" s="79">
        <v>500</v>
      </c>
      <c r="E675" s="75"/>
      <c r="F675" s="76">
        <f t="shared" si="44"/>
        <v>0</v>
      </c>
      <c r="G675" s="75"/>
    </row>
    <row r="676" spans="1:7">
      <c r="A676" s="75"/>
      <c r="B676" s="78" t="s">
        <v>10</v>
      </c>
      <c r="C676" s="76">
        <f>C666+C668</f>
        <v>12517000</v>
      </c>
      <c r="D676" s="79"/>
      <c r="E676" s="75"/>
      <c r="F676" s="76">
        <f>SUM(F666:F675)</f>
        <v>12170000</v>
      </c>
      <c r="G676" s="75"/>
    </row>
    <row r="678" spans="1:7" ht="18.75">
      <c r="B678" s="71" t="s">
        <v>133</v>
      </c>
    </row>
    <row r="679" spans="1:7" ht="18.75">
      <c r="B679" s="71"/>
    </row>
    <row r="680" spans="1:7">
      <c r="A680" s="230" t="s">
        <v>40</v>
      </c>
      <c r="B680" s="230" t="s">
        <v>41</v>
      </c>
      <c r="C680" s="230" t="s">
        <v>42</v>
      </c>
      <c r="D680" s="230" t="s">
        <v>43</v>
      </c>
      <c r="E680" s="73" t="s">
        <v>44</v>
      </c>
      <c r="F680" s="73" t="s">
        <v>45</v>
      </c>
      <c r="G680" s="73" t="s">
        <v>46</v>
      </c>
    </row>
    <row r="681" spans="1:7">
      <c r="A681" s="74">
        <v>1</v>
      </c>
      <c r="B681" s="75" t="s">
        <v>47</v>
      </c>
      <c r="C681" s="76">
        <v>11692000</v>
      </c>
      <c r="D681" s="77">
        <v>500000</v>
      </c>
      <c r="E681" s="75">
        <v>7</v>
      </c>
      <c r="F681" s="76">
        <f t="shared" ref="F681:F690" si="45">D681*E681</f>
        <v>3500000</v>
      </c>
      <c r="G681" s="75"/>
    </row>
    <row r="682" spans="1:7">
      <c r="A682" s="74"/>
      <c r="B682" s="75"/>
      <c r="C682" s="76"/>
      <c r="D682" s="77">
        <v>200000</v>
      </c>
      <c r="E682" s="75">
        <v>7</v>
      </c>
      <c r="F682" s="76">
        <f t="shared" si="45"/>
        <v>1400000</v>
      </c>
      <c r="G682" s="75"/>
    </row>
    <row r="683" spans="1:7">
      <c r="A683" s="74">
        <v>2</v>
      </c>
      <c r="B683" s="75" t="s">
        <v>48</v>
      </c>
      <c r="C683" s="76">
        <v>1120000</v>
      </c>
      <c r="D683" s="77">
        <v>100000</v>
      </c>
      <c r="E683" s="75">
        <v>62</v>
      </c>
      <c r="F683" s="76">
        <f t="shared" si="45"/>
        <v>6200000</v>
      </c>
      <c r="G683" s="75"/>
    </row>
    <row r="684" spans="1:7">
      <c r="A684" s="74"/>
      <c r="B684" s="75"/>
      <c r="C684" s="75"/>
      <c r="D684" s="77">
        <v>50000</v>
      </c>
      <c r="E684" s="75">
        <v>11</v>
      </c>
      <c r="F684" s="76">
        <f t="shared" si="45"/>
        <v>550000</v>
      </c>
      <c r="G684" s="75"/>
    </row>
    <row r="685" spans="1:7">
      <c r="A685" s="74">
        <v>3</v>
      </c>
      <c r="B685" s="75" t="s">
        <v>49</v>
      </c>
      <c r="C685" s="76"/>
      <c r="D685" s="77">
        <v>20000</v>
      </c>
      <c r="E685" s="75"/>
      <c r="F685" s="76">
        <f t="shared" si="45"/>
        <v>0</v>
      </c>
      <c r="G685" s="75"/>
    </row>
    <row r="686" spans="1:7">
      <c r="A686" s="75"/>
      <c r="B686" s="78"/>
      <c r="C686" s="75"/>
      <c r="D686" s="77">
        <v>10000</v>
      </c>
      <c r="E686" s="75">
        <v>2</v>
      </c>
      <c r="F686" s="76">
        <f t="shared" si="45"/>
        <v>20000</v>
      </c>
      <c r="G686" s="75"/>
    </row>
    <row r="687" spans="1:7">
      <c r="A687" s="74">
        <v>4</v>
      </c>
      <c r="B687" s="75" t="s">
        <v>50</v>
      </c>
      <c r="C687" s="76"/>
      <c r="D687" s="79">
        <v>5000</v>
      </c>
      <c r="E687" s="75">
        <v>2</v>
      </c>
      <c r="F687" s="76">
        <f t="shared" si="45"/>
        <v>10000</v>
      </c>
      <c r="G687" s="75"/>
    </row>
    <row r="688" spans="1:7">
      <c r="A688" s="75"/>
      <c r="B688" s="75"/>
      <c r="C688" s="76"/>
      <c r="D688" s="79">
        <v>2000</v>
      </c>
      <c r="E688" s="75">
        <v>3</v>
      </c>
      <c r="F688" s="76">
        <f t="shared" si="45"/>
        <v>6000</v>
      </c>
      <c r="G688" s="75"/>
    </row>
    <row r="689" spans="1:7">
      <c r="A689" s="74">
        <v>5</v>
      </c>
      <c r="B689" s="75" t="s">
        <v>51</v>
      </c>
      <c r="C689" s="75"/>
      <c r="D689" s="79">
        <v>1000</v>
      </c>
      <c r="E689" s="75">
        <v>6</v>
      </c>
      <c r="F689" s="76">
        <f t="shared" si="45"/>
        <v>6000</v>
      </c>
      <c r="G689" s="75"/>
    </row>
    <row r="690" spans="1:7">
      <c r="A690" s="75"/>
      <c r="B690" s="75"/>
      <c r="C690" s="75"/>
      <c r="D690" s="79">
        <v>500</v>
      </c>
      <c r="E690" s="75"/>
      <c r="F690" s="76">
        <f t="shared" si="45"/>
        <v>0</v>
      </c>
      <c r="G690" s="75"/>
    </row>
    <row r="691" spans="1:7">
      <c r="A691" s="75"/>
      <c r="B691" s="78" t="s">
        <v>10</v>
      </c>
      <c r="C691" s="76">
        <f>C681+C683</f>
        <v>12812000</v>
      </c>
      <c r="D691" s="79"/>
      <c r="E691" s="75"/>
      <c r="F691" s="76">
        <f>SUM(F681:F690)</f>
        <v>11692000</v>
      </c>
      <c r="G691" s="75"/>
    </row>
    <row r="693" spans="1:7" ht="18.75">
      <c r="B693" s="71" t="s">
        <v>134</v>
      </c>
    </row>
    <row r="694" spans="1:7" ht="18.75">
      <c r="B694" s="71"/>
    </row>
    <row r="695" spans="1:7">
      <c r="A695" s="231" t="s">
        <v>40</v>
      </c>
      <c r="B695" s="231" t="s">
        <v>41</v>
      </c>
      <c r="C695" s="231" t="s">
        <v>42</v>
      </c>
      <c r="D695" s="231" t="s">
        <v>43</v>
      </c>
      <c r="E695" s="73" t="s">
        <v>44</v>
      </c>
      <c r="F695" s="73" t="s">
        <v>45</v>
      </c>
      <c r="G695" s="73" t="s">
        <v>46</v>
      </c>
    </row>
    <row r="696" spans="1:7">
      <c r="A696" s="74">
        <v>1</v>
      </c>
      <c r="B696" s="75" t="s">
        <v>47</v>
      </c>
      <c r="C696" s="76">
        <v>15085000</v>
      </c>
      <c r="D696" s="77">
        <v>500000</v>
      </c>
      <c r="E696" s="75">
        <v>18</v>
      </c>
      <c r="F696" s="76">
        <f t="shared" ref="F696:F705" si="46">D696*E696</f>
        <v>9000000</v>
      </c>
      <c r="G696" s="75"/>
    </row>
    <row r="697" spans="1:7">
      <c r="A697" s="74"/>
      <c r="B697" s="75"/>
      <c r="C697" s="76"/>
      <c r="D697" s="77">
        <v>200000</v>
      </c>
      <c r="E697" s="75">
        <v>16</v>
      </c>
      <c r="F697" s="76">
        <f t="shared" si="46"/>
        <v>3200000</v>
      </c>
      <c r="G697" s="75"/>
    </row>
    <row r="698" spans="1:7">
      <c r="A698" s="74">
        <v>2</v>
      </c>
      <c r="B698" s="75" t="s">
        <v>48</v>
      </c>
      <c r="C698" s="76"/>
      <c r="D698" s="77">
        <v>100000</v>
      </c>
      <c r="E698" s="75">
        <v>22</v>
      </c>
      <c r="F698" s="76">
        <f t="shared" si="46"/>
        <v>2200000</v>
      </c>
      <c r="G698" s="75"/>
    </row>
    <row r="699" spans="1:7">
      <c r="A699" s="74"/>
      <c r="B699" s="75"/>
      <c r="C699" s="75"/>
      <c r="D699" s="77">
        <v>50000</v>
      </c>
      <c r="E699" s="75">
        <v>12</v>
      </c>
      <c r="F699" s="76">
        <f t="shared" si="46"/>
        <v>600000</v>
      </c>
      <c r="G699" s="75"/>
    </row>
    <row r="700" spans="1:7">
      <c r="A700" s="74">
        <v>3</v>
      </c>
      <c r="B700" s="75" t="s">
        <v>49</v>
      </c>
      <c r="C700" s="76"/>
      <c r="D700" s="77">
        <v>20000</v>
      </c>
      <c r="E700" s="75">
        <v>1</v>
      </c>
      <c r="F700" s="76">
        <f t="shared" si="46"/>
        <v>20000</v>
      </c>
      <c r="G700" s="75"/>
    </row>
    <row r="701" spans="1:7">
      <c r="A701" s="75"/>
      <c r="B701" s="78"/>
      <c r="C701" s="75"/>
      <c r="D701" s="77">
        <v>10000</v>
      </c>
      <c r="E701" s="75">
        <v>6</v>
      </c>
      <c r="F701" s="76">
        <f t="shared" si="46"/>
        <v>60000</v>
      </c>
      <c r="G701" s="75"/>
    </row>
    <row r="702" spans="1:7">
      <c r="A702" s="74">
        <v>4</v>
      </c>
      <c r="B702" s="75" t="s">
        <v>50</v>
      </c>
      <c r="C702" s="76"/>
      <c r="D702" s="79">
        <v>5000</v>
      </c>
      <c r="E702" s="75"/>
      <c r="F702" s="76">
        <f t="shared" si="46"/>
        <v>0</v>
      </c>
      <c r="G702" s="75"/>
    </row>
    <row r="703" spans="1:7">
      <c r="A703" s="75"/>
      <c r="B703" s="75"/>
      <c r="C703" s="76"/>
      <c r="D703" s="79">
        <v>2000</v>
      </c>
      <c r="E703" s="75">
        <v>2</v>
      </c>
      <c r="F703" s="76">
        <f t="shared" si="46"/>
        <v>4000</v>
      </c>
      <c r="G703" s="75"/>
    </row>
    <row r="704" spans="1:7">
      <c r="A704" s="74">
        <v>5</v>
      </c>
      <c r="B704" s="75" t="s">
        <v>51</v>
      </c>
      <c r="C704" s="75"/>
      <c r="D704" s="79">
        <v>1000</v>
      </c>
      <c r="E704" s="75">
        <v>1</v>
      </c>
      <c r="F704" s="76">
        <f t="shared" si="46"/>
        <v>1000</v>
      </c>
      <c r="G704" s="75"/>
    </row>
    <row r="705" spans="1:7">
      <c r="A705" s="75"/>
      <c r="B705" s="75"/>
      <c r="C705" s="75"/>
      <c r="D705" s="79">
        <v>500</v>
      </c>
      <c r="E705" s="75"/>
      <c r="F705" s="76">
        <f t="shared" si="46"/>
        <v>0</v>
      </c>
      <c r="G705" s="75"/>
    </row>
    <row r="706" spans="1:7">
      <c r="A706" s="75"/>
      <c r="B706" s="78" t="s">
        <v>10</v>
      </c>
      <c r="C706" s="76">
        <f>C696+C698</f>
        <v>15085000</v>
      </c>
      <c r="D706" s="79"/>
      <c r="E706" s="75"/>
      <c r="F706" s="76">
        <f>SUM(F696:F705)</f>
        <v>15085000</v>
      </c>
      <c r="G706" s="75"/>
    </row>
    <row r="708" spans="1:7" ht="18.75">
      <c r="B708" s="71" t="s">
        <v>135</v>
      </c>
    </row>
    <row r="709" spans="1:7" ht="18.75">
      <c r="B709" s="71"/>
    </row>
    <row r="710" spans="1:7">
      <c r="A710" s="231" t="s">
        <v>40</v>
      </c>
      <c r="B710" s="231" t="s">
        <v>41</v>
      </c>
      <c r="C710" s="231" t="s">
        <v>42</v>
      </c>
      <c r="D710" s="231" t="s">
        <v>43</v>
      </c>
      <c r="E710" s="73" t="s">
        <v>44</v>
      </c>
      <c r="F710" s="73" t="s">
        <v>45</v>
      </c>
      <c r="G710" s="73" t="s">
        <v>46</v>
      </c>
    </row>
    <row r="711" spans="1:7">
      <c r="A711" s="74">
        <v>1</v>
      </c>
      <c r="B711" s="75" t="s">
        <v>47</v>
      </c>
      <c r="C711" s="76">
        <v>15096000</v>
      </c>
      <c r="D711" s="77">
        <v>500000</v>
      </c>
      <c r="E711" s="75">
        <v>14</v>
      </c>
      <c r="F711" s="76">
        <f t="shared" ref="F711:F720" si="47">D711*E711</f>
        <v>7000000</v>
      </c>
      <c r="G711" s="75"/>
    </row>
    <row r="712" spans="1:7">
      <c r="A712" s="74"/>
      <c r="B712" s="75"/>
      <c r="C712" s="76"/>
      <c r="D712" s="77">
        <v>200000</v>
      </c>
      <c r="E712" s="75">
        <v>10</v>
      </c>
      <c r="F712" s="76">
        <f t="shared" si="47"/>
        <v>2000000</v>
      </c>
      <c r="G712" s="75"/>
    </row>
    <row r="713" spans="1:7">
      <c r="A713" s="74">
        <v>2</v>
      </c>
      <c r="B713" s="75" t="s">
        <v>48</v>
      </c>
      <c r="C713" s="76">
        <v>78000</v>
      </c>
      <c r="D713" s="77">
        <v>100000</v>
      </c>
      <c r="E713" s="75">
        <v>48</v>
      </c>
      <c r="F713" s="76">
        <f t="shared" si="47"/>
        <v>4800000</v>
      </c>
      <c r="G713" s="75"/>
    </row>
    <row r="714" spans="1:7">
      <c r="A714" s="74"/>
      <c r="B714" s="75"/>
      <c r="C714" s="75"/>
      <c r="D714" s="77">
        <v>50000</v>
      </c>
      <c r="E714" s="75">
        <v>25</v>
      </c>
      <c r="F714" s="76">
        <f t="shared" si="47"/>
        <v>1250000</v>
      </c>
      <c r="G714" s="75"/>
    </row>
    <row r="715" spans="1:7">
      <c r="A715" s="74">
        <v>3</v>
      </c>
      <c r="B715" s="75" t="s">
        <v>49</v>
      </c>
      <c r="C715" s="76"/>
      <c r="D715" s="77">
        <v>20000</v>
      </c>
      <c r="E715" s="75">
        <v>1</v>
      </c>
      <c r="F715" s="76">
        <f t="shared" si="47"/>
        <v>20000</v>
      </c>
      <c r="G715" s="75"/>
    </row>
    <row r="716" spans="1:7">
      <c r="A716" s="75"/>
      <c r="B716" s="78"/>
      <c r="C716" s="75"/>
      <c r="D716" s="77">
        <v>10000</v>
      </c>
      <c r="E716" s="75">
        <v>2</v>
      </c>
      <c r="F716" s="76">
        <f t="shared" si="47"/>
        <v>20000</v>
      </c>
      <c r="G716" s="75"/>
    </row>
    <row r="717" spans="1:7">
      <c r="A717" s="74">
        <v>4</v>
      </c>
      <c r="B717" s="75" t="s">
        <v>50</v>
      </c>
      <c r="C717" s="76"/>
      <c r="D717" s="79">
        <v>5000</v>
      </c>
      <c r="E717" s="75"/>
      <c r="F717" s="76">
        <f t="shared" si="47"/>
        <v>0</v>
      </c>
      <c r="G717" s="75"/>
    </row>
    <row r="718" spans="1:7">
      <c r="A718" s="75"/>
      <c r="B718" s="75"/>
      <c r="C718" s="76"/>
      <c r="D718" s="79">
        <v>2000</v>
      </c>
      <c r="E718" s="75"/>
      <c r="F718" s="76">
        <f t="shared" si="47"/>
        <v>0</v>
      </c>
      <c r="G718" s="75"/>
    </row>
    <row r="719" spans="1:7">
      <c r="A719" s="74">
        <v>5</v>
      </c>
      <c r="B719" s="75" t="s">
        <v>51</v>
      </c>
      <c r="C719" s="75"/>
      <c r="D719" s="79">
        <v>1000</v>
      </c>
      <c r="E719" s="75">
        <v>6</v>
      </c>
      <c r="F719" s="76">
        <f t="shared" si="47"/>
        <v>6000</v>
      </c>
      <c r="G719" s="75"/>
    </row>
    <row r="720" spans="1:7">
      <c r="A720" s="75"/>
      <c r="B720" s="75"/>
      <c r="C720" s="75"/>
      <c r="D720" s="79">
        <v>500</v>
      </c>
      <c r="E720" s="75"/>
      <c r="F720" s="76">
        <f t="shared" si="47"/>
        <v>0</v>
      </c>
      <c r="G720" s="75"/>
    </row>
    <row r="721" spans="1:7">
      <c r="A721" s="75"/>
      <c r="B721" s="78" t="s">
        <v>10</v>
      </c>
      <c r="C721" s="76">
        <f>C711+C713</f>
        <v>15174000</v>
      </c>
      <c r="D721" s="79"/>
      <c r="E721" s="75"/>
      <c r="F721" s="76">
        <f>SUM(F711:F720)</f>
        <v>15096000</v>
      </c>
      <c r="G721" s="75"/>
    </row>
    <row r="723" spans="1:7" ht="18.75">
      <c r="B723" s="71" t="s">
        <v>136</v>
      </c>
    </row>
    <row r="724" spans="1:7" ht="18.75">
      <c r="B724" s="71"/>
    </row>
    <row r="725" spans="1:7">
      <c r="A725" s="232" t="s">
        <v>40</v>
      </c>
      <c r="B725" s="232" t="s">
        <v>41</v>
      </c>
      <c r="C725" s="232" t="s">
        <v>42</v>
      </c>
      <c r="D725" s="232" t="s">
        <v>43</v>
      </c>
      <c r="E725" s="73" t="s">
        <v>44</v>
      </c>
      <c r="F725" s="73" t="s">
        <v>45</v>
      </c>
      <c r="G725" s="73" t="s">
        <v>46</v>
      </c>
    </row>
    <row r="726" spans="1:7">
      <c r="A726" s="74">
        <v>1</v>
      </c>
      <c r="B726" s="75" t="s">
        <v>47</v>
      </c>
      <c r="C726" s="76">
        <v>16404000</v>
      </c>
      <c r="D726" s="77">
        <v>500000</v>
      </c>
      <c r="E726" s="75">
        <v>15</v>
      </c>
      <c r="F726" s="76">
        <f t="shared" ref="F726:F735" si="48">D726*E726</f>
        <v>7500000</v>
      </c>
      <c r="G726" s="75"/>
    </row>
    <row r="727" spans="1:7">
      <c r="A727" s="74"/>
      <c r="B727" s="75"/>
      <c r="C727" s="76"/>
      <c r="D727" s="77">
        <v>200000</v>
      </c>
      <c r="E727" s="75">
        <v>14</v>
      </c>
      <c r="F727" s="76">
        <f t="shared" si="48"/>
        <v>2800000</v>
      </c>
      <c r="G727" s="75"/>
    </row>
    <row r="728" spans="1:7">
      <c r="A728" s="74">
        <v>2</v>
      </c>
      <c r="B728" s="75" t="s">
        <v>48</v>
      </c>
      <c r="C728" s="76">
        <v>66000</v>
      </c>
      <c r="D728" s="77">
        <v>100000</v>
      </c>
      <c r="E728" s="75">
        <v>50</v>
      </c>
      <c r="F728" s="76">
        <f t="shared" si="48"/>
        <v>5000000</v>
      </c>
      <c r="G728" s="75"/>
    </row>
    <row r="729" spans="1:7">
      <c r="A729" s="74"/>
      <c r="B729" s="75"/>
      <c r="C729" s="75"/>
      <c r="D729" s="77">
        <v>50000</v>
      </c>
      <c r="E729" s="75">
        <v>21</v>
      </c>
      <c r="F729" s="76">
        <f t="shared" si="48"/>
        <v>1050000</v>
      </c>
      <c r="G729" s="75"/>
    </row>
    <row r="730" spans="1:7">
      <c r="A730" s="74">
        <v>3</v>
      </c>
      <c r="B730" s="75" t="s">
        <v>49</v>
      </c>
      <c r="C730" s="76"/>
      <c r="D730" s="77">
        <v>20000</v>
      </c>
      <c r="E730" s="75">
        <v>1</v>
      </c>
      <c r="F730" s="76">
        <f t="shared" si="48"/>
        <v>20000</v>
      </c>
      <c r="G730" s="75"/>
    </row>
    <row r="731" spans="1:7">
      <c r="A731" s="75"/>
      <c r="B731" s="78"/>
      <c r="C731" s="75"/>
      <c r="D731" s="77">
        <v>10000</v>
      </c>
      <c r="E731" s="75">
        <v>3</v>
      </c>
      <c r="F731" s="76">
        <f t="shared" si="48"/>
        <v>30000</v>
      </c>
      <c r="G731" s="75"/>
    </row>
    <row r="732" spans="1:7">
      <c r="A732" s="74">
        <v>4</v>
      </c>
      <c r="B732" s="75" t="s">
        <v>50</v>
      </c>
      <c r="C732" s="76"/>
      <c r="D732" s="79">
        <v>5000</v>
      </c>
      <c r="E732" s="75"/>
      <c r="F732" s="76">
        <f t="shared" si="48"/>
        <v>0</v>
      </c>
      <c r="G732" s="75"/>
    </row>
    <row r="733" spans="1:7">
      <c r="A733" s="75"/>
      <c r="B733" s="75"/>
      <c r="C733" s="76"/>
      <c r="D733" s="79">
        <v>2000</v>
      </c>
      <c r="E733" s="75">
        <v>2</v>
      </c>
      <c r="F733" s="76">
        <f t="shared" si="48"/>
        <v>4000</v>
      </c>
      <c r="G733" s="75"/>
    </row>
    <row r="734" spans="1:7">
      <c r="A734" s="74">
        <v>5</v>
      </c>
      <c r="B734" s="75" t="s">
        <v>51</v>
      </c>
      <c r="C734" s="75"/>
      <c r="D734" s="79">
        <v>1000</v>
      </c>
      <c r="E734" s="75"/>
      <c r="F734" s="76">
        <f t="shared" si="48"/>
        <v>0</v>
      </c>
      <c r="G734" s="75"/>
    </row>
    <row r="735" spans="1:7">
      <c r="A735" s="75"/>
      <c r="B735" s="75"/>
      <c r="C735" s="75"/>
      <c r="D735" s="79">
        <v>500</v>
      </c>
      <c r="E735" s="75"/>
      <c r="F735" s="76">
        <f t="shared" si="48"/>
        <v>0</v>
      </c>
      <c r="G735" s="75"/>
    </row>
    <row r="736" spans="1:7">
      <c r="A736" s="75"/>
      <c r="B736" s="78" t="s">
        <v>10</v>
      </c>
      <c r="C736" s="76">
        <f>C726+C728</f>
        <v>16470000</v>
      </c>
      <c r="D736" s="79"/>
      <c r="E736" s="75"/>
      <c r="F736" s="76">
        <f>SUM(F726:F735)</f>
        <v>16404000</v>
      </c>
      <c r="G736" s="75"/>
    </row>
    <row r="738" spans="1:7" ht="18.75">
      <c r="B738" s="71" t="s">
        <v>136</v>
      </c>
    </row>
    <row r="739" spans="1:7" ht="18.75">
      <c r="B739" s="71"/>
    </row>
    <row r="740" spans="1:7">
      <c r="A740" s="232" t="s">
        <v>40</v>
      </c>
      <c r="B740" s="232" t="s">
        <v>41</v>
      </c>
      <c r="C740" s="232" t="s">
        <v>42</v>
      </c>
      <c r="D740" s="232" t="s">
        <v>43</v>
      </c>
      <c r="E740" s="73" t="s">
        <v>44</v>
      </c>
      <c r="F740" s="73" t="s">
        <v>45</v>
      </c>
      <c r="G740" s="73" t="s">
        <v>46</v>
      </c>
    </row>
    <row r="741" spans="1:7">
      <c r="A741" s="74">
        <v>1</v>
      </c>
      <c r="B741" s="75" t="s">
        <v>47</v>
      </c>
      <c r="C741" s="76">
        <v>16404000</v>
      </c>
      <c r="D741" s="77">
        <v>500000</v>
      </c>
      <c r="E741" s="75">
        <v>7</v>
      </c>
      <c r="F741" s="76">
        <f t="shared" ref="F741:F750" si="49">D741*E741</f>
        <v>3500000</v>
      </c>
      <c r="G741" s="75"/>
    </row>
    <row r="742" spans="1:7">
      <c r="A742" s="74"/>
      <c r="B742" s="75"/>
      <c r="C742" s="76"/>
      <c r="D742" s="77">
        <v>200000</v>
      </c>
      <c r="E742" s="75">
        <v>12</v>
      </c>
      <c r="F742" s="76">
        <f t="shared" si="49"/>
        <v>2400000</v>
      </c>
      <c r="G742" s="75"/>
    </row>
    <row r="743" spans="1:7">
      <c r="A743" s="74">
        <v>2</v>
      </c>
      <c r="B743" s="75" t="s">
        <v>48</v>
      </c>
      <c r="C743" s="76">
        <v>66000</v>
      </c>
      <c r="D743" s="77">
        <v>100000</v>
      </c>
      <c r="E743" s="75">
        <v>38</v>
      </c>
      <c r="F743" s="76">
        <f t="shared" si="49"/>
        <v>3800000</v>
      </c>
      <c r="G743" s="75"/>
    </row>
    <row r="744" spans="1:7">
      <c r="A744" s="74"/>
      <c r="B744" s="75"/>
      <c r="C744" s="75"/>
      <c r="D744" s="77">
        <v>50000</v>
      </c>
      <c r="E744" s="75">
        <v>5</v>
      </c>
      <c r="F744" s="76">
        <f t="shared" si="49"/>
        <v>250000</v>
      </c>
      <c r="G744" s="75"/>
    </row>
    <row r="745" spans="1:7">
      <c r="A745" s="74">
        <v>3</v>
      </c>
      <c r="B745" s="75" t="s">
        <v>49</v>
      </c>
      <c r="C745" s="76"/>
      <c r="D745" s="77">
        <v>20000</v>
      </c>
      <c r="E745" s="75"/>
      <c r="F745" s="76">
        <f t="shared" si="49"/>
        <v>0</v>
      </c>
      <c r="G745" s="75"/>
    </row>
    <row r="746" spans="1:7">
      <c r="A746" s="75"/>
      <c r="B746" s="78"/>
      <c r="C746" s="75"/>
      <c r="D746" s="77">
        <v>10000</v>
      </c>
      <c r="E746" s="75">
        <v>2</v>
      </c>
      <c r="F746" s="76">
        <f t="shared" si="49"/>
        <v>20000</v>
      </c>
      <c r="G746" s="75"/>
    </row>
    <row r="747" spans="1:7">
      <c r="A747" s="74">
        <v>4</v>
      </c>
      <c r="B747" s="75" t="s">
        <v>50</v>
      </c>
      <c r="C747" s="76"/>
      <c r="D747" s="79">
        <v>5000</v>
      </c>
      <c r="E747" s="75"/>
      <c r="F747" s="76">
        <f t="shared" si="49"/>
        <v>0</v>
      </c>
      <c r="G747" s="75"/>
    </row>
    <row r="748" spans="1:7">
      <c r="A748" s="75"/>
      <c r="B748" s="75"/>
      <c r="C748" s="76"/>
      <c r="D748" s="79">
        <v>2000</v>
      </c>
      <c r="E748" s="75"/>
      <c r="F748" s="76">
        <f t="shared" si="49"/>
        <v>0</v>
      </c>
      <c r="G748" s="75"/>
    </row>
    <row r="749" spans="1:7">
      <c r="A749" s="74">
        <v>5</v>
      </c>
      <c r="B749" s="75" t="s">
        <v>51</v>
      </c>
      <c r="C749" s="75"/>
      <c r="D749" s="79">
        <v>1000</v>
      </c>
      <c r="E749" s="75"/>
      <c r="F749" s="76">
        <f t="shared" si="49"/>
        <v>0</v>
      </c>
      <c r="G749" s="75"/>
    </row>
    <row r="750" spans="1:7">
      <c r="A750" s="75"/>
      <c r="B750" s="75"/>
      <c r="C750" s="75"/>
      <c r="D750" s="79">
        <v>500</v>
      </c>
      <c r="E750" s="75"/>
      <c r="F750" s="76">
        <f t="shared" si="49"/>
        <v>0</v>
      </c>
      <c r="G750" s="75"/>
    </row>
    <row r="751" spans="1:7">
      <c r="A751" s="75"/>
      <c r="B751" s="78" t="s">
        <v>10</v>
      </c>
      <c r="C751" s="76">
        <f>C741+C743</f>
        <v>16470000</v>
      </c>
      <c r="D751" s="79"/>
      <c r="E751" s="75"/>
      <c r="F751" s="76">
        <f>SUM(F741:F750)</f>
        <v>9970000</v>
      </c>
      <c r="G751" s="75"/>
    </row>
    <row r="753" spans="1:7" ht="18.75">
      <c r="B753" s="71" t="s">
        <v>137</v>
      </c>
    </row>
    <row r="754" spans="1:7" ht="18.75">
      <c r="B754" s="71"/>
    </row>
    <row r="755" spans="1:7">
      <c r="A755" s="234" t="s">
        <v>40</v>
      </c>
      <c r="B755" s="234" t="s">
        <v>41</v>
      </c>
      <c r="C755" s="234" t="s">
        <v>42</v>
      </c>
      <c r="D755" s="234" t="s">
        <v>43</v>
      </c>
      <c r="E755" s="73" t="s">
        <v>44</v>
      </c>
      <c r="F755" s="73" t="s">
        <v>45</v>
      </c>
      <c r="G755" s="73" t="s">
        <v>46</v>
      </c>
    </row>
    <row r="756" spans="1:7">
      <c r="A756" s="74">
        <v>1</v>
      </c>
      <c r="B756" s="75" t="s">
        <v>47</v>
      </c>
      <c r="C756" s="76">
        <v>26022000</v>
      </c>
      <c r="D756" s="77">
        <v>500000</v>
      </c>
      <c r="E756" s="75">
        <v>36</v>
      </c>
      <c r="F756" s="76">
        <f t="shared" ref="F756:F765" si="50">D756*E756</f>
        <v>18000000</v>
      </c>
      <c r="G756" s="75"/>
    </row>
    <row r="757" spans="1:7">
      <c r="A757" s="74"/>
      <c r="B757" s="75"/>
      <c r="C757" s="76"/>
      <c r="D757" s="77">
        <v>200000</v>
      </c>
      <c r="E757" s="75">
        <v>11</v>
      </c>
      <c r="F757" s="76">
        <f t="shared" si="50"/>
        <v>2200000</v>
      </c>
      <c r="G757" s="75"/>
    </row>
    <row r="758" spans="1:7">
      <c r="A758" s="74">
        <v>2</v>
      </c>
      <c r="B758" s="75" t="s">
        <v>48</v>
      </c>
      <c r="C758" s="76">
        <v>632000</v>
      </c>
      <c r="D758" s="77">
        <v>100000</v>
      </c>
      <c r="E758" s="75">
        <v>45</v>
      </c>
      <c r="F758" s="76">
        <f t="shared" si="50"/>
        <v>4500000</v>
      </c>
      <c r="G758" s="75"/>
    </row>
    <row r="759" spans="1:7">
      <c r="A759" s="74"/>
      <c r="B759" s="75"/>
      <c r="C759" s="75"/>
      <c r="D759" s="77">
        <v>50000</v>
      </c>
      <c r="E759" s="75">
        <v>26</v>
      </c>
      <c r="F759" s="76">
        <f t="shared" si="50"/>
        <v>1300000</v>
      </c>
      <c r="G759" s="75"/>
    </row>
    <row r="760" spans="1:7">
      <c r="A760" s="74">
        <v>3</v>
      </c>
      <c r="B760" s="75" t="s">
        <v>49</v>
      </c>
      <c r="C760" s="76"/>
      <c r="D760" s="77">
        <v>20000</v>
      </c>
      <c r="E760" s="75">
        <v>0</v>
      </c>
      <c r="F760" s="76">
        <f t="shared" si="50"/>
        <v>0</v>
      </c>
      <c r="G760" s="75"/>
    </row>
    <row r="761" spans="1:7">
      <c r="A761" s="75"/>
      <c r="B761" s="78"/>
      <c r="C761" s="75"/>
      <c r="D761" s="77">
        <v>10000</v>
      </c>
      <c r="E761" s="75">
        <v>2</v>
      </c>
      <c r="F761" s="76">
        <f t="shared" si="50"/>
        <v>20000</v>
      </c>
      <c r="G761" s="75"/>
    </row>
    <row r="762" spans="1:7">
      <c r="A762" s="74">
        <v>4</v>
      </c>
      <c r="B762" s="75" t="s">
        <v>50</v>
      </c>
      <c r="C762" s="76"/>
      <c r="D762" s="79">
        <v>5000</v>
      </c>
      <c r="E762" s="75"/>
      <c r="F762" s="76">
        <f t="shared" si="50"/>
        <v>0</v>
      </c>
      <c r="G762" s="75"/>
    </row>
    <row r="763" spans="1:7">
      <c r="A763" s="75"/>
      <c r="B763" s="75"/>
      <c r="C763" s="76"/>
      <c r="D763" s="79">
        <v>2000</v>
      </c>
      <c r="E763" s="75"/>
      <c r="F763" s="76">
        <f t="shared" si="50"/>
        <v>0</v>
      </c>
      <c r="G763" s="75"/>
    </row>
    <row r="764" spans="1:7">
      <c r="A764" s="74">
        <v>5</v>
      </c>
      <c r="B764" s="75" t="s">
        <v>51</v>
      </c>
      <c r="C764" s="75"/>
      <c r="D764" s="79">
        <v>1000</v>
      </c>
      <c r="E764" s="75"/>
      <c r="F764" s="76">
        <f t="shared" si="50"/>
        <v>0</v>
      </c>
      <c r="G764" s="75"/>
    </row>
    <row r="765" spans="1:7">
      <c r="A765" s="75"/>
      <c r="B765" s="75"/>
      <c r="C765" s="75"/>
      <c r="D765" s="79">
        <v>500</v>
      </c>
      <c r="E765" s="75">
        <v>4</v>
      </c>
      <c r="F765" s="76">
        <f t="shared" si="50"/>
        <v>2000</v>
      </c>
      <c r="G765" s="75"/>
    </row>
    <row r="766" spans="1:7">
      <c r="A766" s="75"/>
      <c r="B766" s="78" t="s">
        <v>10</v>
      </c>
      <c r="C766" s="76">
        <f>C756+C758</f>
        <v>26654000</v>
      </c>
      <c r="D766" s="79"/>
      <c r="E766" s="75"/>
      <c r="F766" s="76">
        <f>SUM(F756:F765)</f>
        <v>26022000</v>
      </c>
      <c r="G766" s="75"/>
    </row>
    <row r="768" spans="1:7" ht="18.75">
      <c r="B768" s="71" t="s">
        <v>138</v>
      </c>
    </row>
    <row r="769" spans="1:7" ht="18.75">
      <c r="B769" s="71"/>
    </row>
    <row r="770" spans="1:7">
      <c r="A770" s="234" t="s">
        <v>40</v>
      </c>
      <c r="B770" s="234" t="s">
        <v>41</v>
      </c>
      <c r="C770" s="234" t="s">
        <v>42</v>
      </c>
      <c r="D770" s="234" t="s">
        <v>43</v>
      </c>
      <c r="E770" s="73" t="s">
        <v>44</v>
      </c>
      <c r="F770" s="73" t="s">
        <v>45</v>
      </c>
      <c r="G770" s="73" t="s">
        <v>46</v>
      </c>
    </row>
    <row r="771" spans="1:7">
      <c r="A771" s="74">
        <v>1</v>
      </c>
      <c r="B771" s="75" t="s">
        <v>47</v>
      </c>
      <c r="C771" s="76">
        <v>32270000</v>
      </c>
      <c r="D771" s="77">
        <v>500000</v>
      </c>
      <c r="E771" s="75">
        <v>30</v>
      </c>
      <c r="F771" s="76">
        <f t="shared" ref="F771:F780" si="51">D771*E771</f>
        <v>15000000</v>
      </c>
      <c r="G771" s="75"/>
    </row>
    <row r="772" spans="1:7">
      <c r="A772" s="74"/>
      <c r="B772" s="75"/>
      <c r="C772" s="76"/>
      <c r="D772" s="77">
        <v>200000</v>
      </c>
      <c r="E772" s="75">
        <v>26</v>
      </c>
      <c r="F772" s="76">
        <f t="shared" si="51"/>
        <v>5200000</v>
      </c>
      <c r="G772" s="75"/>
    </row>
    <row r="773" spans="1:7">
      <c r="A773" s="74">
        <v>2</v>
      </c>
      <c r="B773" s="75" t="s">
        <v>48</v>
      </c>
      <c r="C773" s="76">
        <v>1445000</v>
      </c>
      <c r="D773" s="77">
        <v>100000</v>
      </c>
      <c r="E773" s="75">
        <v>111</v>
      </c>
      <c r="F773" s="76">
        <f t="shared" si="51"/>
        <v>11100000</v>
      </c>
      <c r="G773" s="75"/>
    </row>
    <row r="774" spans="1:7">
      <c r="A774" s="74"/>
      <c r="B774" s="75"/>
      <c r="C774" s="75"/>
      <c r="D774" s="77">
        <v>50000</v>
      </c>
      <c r="E774" s="75">
        <v>14</v>
      </c>
      <c r="F774" s="76">
        <f t="shared" si="51"/>
        <v>700000</v>
      </c>
      <c r="G774" s="75"/>
    </row>
    <row r="775" spans="1:7">
      <c r="A775" s="74">
        <v>3</v>
      </c>
      <c r="B775" s="75" t="s">
        <v>49</v>
      </c>
      <c r="C775" s="76"/>
      <c r="D775" s="77">
        <v>20000</v>
      </c>
      <c r="E775" s="75">
        <v>10</v>
      </c>
      <c r="F775" s="76">
        <f t="shared" si="51"/>
        <v>200000</v>
      </c>
      <c r="G775" s="75"/>
    </row>
    <row r="776" spans="1:7">
      <c r="A776" s="75"/>
      <c r="B776" s="78"/>
      <c r="C776" s="75"/>
      <c r="D776" s="77">
        <v>10000</v>
      </c>
      <c r="E776" s="75">
        <v>5</v>
      </c>
      <c r="F776" s="76">
        <f t="shared" si="51"/>
        <v>50000</v>
      </c>
      <c r="G776" s="75"/>
    </row>
    <row r="777" spans="1:7">
      <c r="A777" s="74">
        <v>4</v>
      </c>
      <c r="B777" s="75" t="s">
        <v>50</v>
      </c>
      <c r="C777" s="76"/>
      <c r="D777" s="79">
        <v>5000</v>
      </c>
      <c r="E777" s="75"/>
      <c r="F777" s="76">
        <f t="shared" si="51"/>
        <v>0</v>
      </c>
      <c r="G777" s="75"/>
    </row>
    <row r="778" spans="1:7">
      <c r="A778" s="75"/>
      <c r="B778" s="75"/>
      <c r="C778" s="76"/>
      <c r="D778" s="79">
        <v>2000</v>
      </c>
      <c r="E778" s="75">
        <v>2</v>
      </c>
      <c r="F778" s="76">
        <f t="shared" si="51"/>
        <v>4000</v>
      </c>
      <c r="G778" s="75"/>
    </row>
    <row r="779" spans="1:7">
      <c r="A779" s="74">
        <v>5</v>
      </c>
      <c r="B779" s="75" t="s">
        <v>51</v>
      </c>
      <c r="C779" s="75"/>
      <c r="D779" s="79">
        <v>1000</v>
      </c>
      <c r="E779" s="75">
        <v>15</v>
      </c>
      <c r="F779" s="76">
        <f t="shared" si="51"/>
        <v>15000</v>
      </c>
      <c r="G779" s="75"/>
    </row>
    <row r="780" spans="1:7">
      <c r="A780" s="75"/>
      <c r="B780" s="75"/>
      <c r="C780" s="75"/>
      <c r="D780" s="79">
        <v>500</v>
      </c>
      <c r="E780" s="75">
        <v>2</v>
      </c>
      <c r="F780" s="76">
        <f t="shared" si="51"/>
        <v>1000</v>
      </c>
      <c r="G780" s="75"/>
    </row>
    <row r="781" spans="1:7">
      <c r="A781" s="75"/>
      <c r="B781" s="78" t="s">
        <v>10</v>
      </c>
      <c r="C781" s="76">
        <f>C771+C773</f>
        <v>33715000</v>
      </c>
      <c r="D781" s="79"/>
      <c r="E781" s="75"/>
      <c r="F781" s="76">
        <f>SUM(F771:F780)</f>
        <v>32270000</v>
      </c>
      <c r="G781" s="75"/>
    </row>
    <row r="783" spans="1:7" ht="18.75">
      <c r="B783" s="71" t="s">
        <v>139</v>
      </c>
    </row>
    <row r="784" spans="1:7" ht="18.75">
      <c r="B784" s="71"/>
    </row>
    <row r="785" spans="1:7">
      <c r="A785" s="235" t="s">
        <v>40</v>
      </c>
      <c r="B785" s="235" t="s">
        <v>41</v>
      </c>
      <c r="C785" s="235" t="s">
        <v>42</v>
      </c>
      <c r="D785" s="235" t="s">
        <v>43</v>
      </c>
      <c r="E785" s="73" t="s">
        <v>44</v>
      </c>
      <c r="F785" s="73" t="s">
        <v>45</v>
      </c>
      <c r="G785" s="73" t="s">
        <v>46</v>
      </c>
    </row>
    <row r="786" spans="1:7">
      <c r="A786" s="74">
        <v>1</v>
      </c>
      <c r="B786" s="75" t="s">
        <v>47</v>
      </c>
      <c r="C786" s="76">
        <v>12821000</v>
      </c>
      <c r="D786" s="77">
        <v>500000</v>
      </c>
      <c r="E786" s="75">
        <v>12</v>
      </c>
      <c r="F786" s="76">
        <f t="shared" ref="F786:F795" si="52">D786*E786</f>
        <v>6000000</v>
      </c>
      <c r="G786" s="75"/>
    </row>
    <row r="787" spans="1:7">
      <c r="A787" s="74"/>
      <c r="B787" s="75"/>
      <c r="C787" s="76"/>
      <c r="D787" s="77">
        <v>200000</v>
      </c>
      <c r="E787" s="75">
        <v>12</v>
      </c>
      <c r="F787" s="76">
        <f t="shared" si="52"/>
        <v>2400000</v>
      </c>
      <c r="G787" s="75"/>
    </row>
    <row r="788" spans="1:7">
      <c r="A788" s="74">
        <v>2</v>
      </c>
      <c r="B788" s="75" t="s">
        <v>48</v>
      </c>
      <c r="C788" s="76">
        <v>242000</v>
      </c>
      <c r="D788" s="77">
        <v>100000</v>
      </c>
      <c r="E788" s="75">
        <v>36</v>
      </c>
      <c r="F788" s="76">
        <f t="shared" si="52"/>
        <v>3600000</v>
      </c>
      <c r="G788" s="75"/>
    </row>
    <row r="789" spans="1:7">
      <c r="A789" s="74"/>
      <c r="B789" s="75"/>
      <c r="C789" s="75"/>
      <c r="D789" s="77">
        <v>50000</v>
      </c>
      <c r="E789" s="75">
        <v>19</v>
      </c>
      <c r="F789" s="76">
        <f t="shared" si="52"/>
        <v>950000</v>
      </c>
      <c r="G789" s="75"/>
    </row>
    <row r="790" spans="1:7">
      <c r="A790" s="74">
        <v>3</v>
      </c>
      <c r="B790" s="75" t="s">
        <v>49</v>
      </c>
      <c r="C790" s="76"/>
      <c r="D790" s="77">
        <v>20000</v>
      </c>
      <c r="E790" s="75"/>
      <c r="F790" s="76">
        <f t="shared" si="52"/>
        <v>0</v>
      </c>
      <c r="G790" s="75"/>
    </row>
    <row r="791" spans="1:7">
      <c r="A791" s="75"/>
      <c r="B791" s="78"/>
      <c r="C791" s="75"/>
      <c r="D791" s="77">
        <v>10000</v>
      </c>
      <c r="E791" s="75">
        <v>2</v>
      </c>
      <c r="F791" s="76">
        <f t="shared" si="52"/>
        <v>20000</v>
      </c>
      <c r="G791" s="75"/>
    </row>
    <row r="792" spans="1:7">
      <c r="A792" s="74">
        <v>4</v>
      </c>
      <c r="B792" s="75" t="s">
        <v>50</v>
      </c>
      <c r="C792" s="76">
        <v>168000</v>
      </c>
      <c r="D792" s="79">
        <v>5000</v>
      </c>
      <c r="E792" s="75">
        <v>3</v>
      </c>
      <c r="F792" s="76">
        <f t="shared" si="52"/>
        <v>15000</v>
      </c>
      <c r="G792" s="75"/>
    </row>
    <row r="793" spans="1:7">
      <c r="A793" s="75"/>
      <c r="B793" s="75"/>
      <c r="C793" s="76"/>
      <c r="D793" s="79">
        <v>2000</v>
      </c>
      <c r="E793" s="75">
        <v>2</v>
      </c>
      <c r="F793" s="76">
        <f t="shared" si="52"/>
        <v>4000</v>
      </c>
      <c r="G793" s="75"/>
    </row>
    <row r="794" spans="1:7">
      <c r="A794" s="74">
        <v>5</v>
      </c>
      <c r="B794" s="75" t="s">
        <v>51</v>
      </c>
      <c r="C794" s="75"/>
      <c r="D794" s="79">
        <v>1000</v>
      </c>
      <c r="E794" s="75"/>
      <c r="F794" s="76">
        <f t="shared" si="52"/>
        <v>0</v>
      </c>
      <c r="G794" s="75"/>
    </row>
    <row r="795" spans="1:7">
      <c r="A795" s="75"/>
      <c r="B795" s="75"/>
      <c r="C795" s="75"/>
      <c r="D795" s="79">
        <v>500</v>
      </c>
      <c r="E795" s="75"/>
      <c r="F795" s="76">
        <f t="shared" si="52"/>
        <v>0</v>
      </c>
      <c r="G795" s="75"/>
    </row>
    <row r="796" spans="1:7">
      <c r="A796" s="75"/>
      <c r="B796" s="78" t="s">
        <v>10</v>
      </c>
      <c r="C796" s="76">
        <f>C786+C788+C792</f>
        <v>13231000</v>
      </c>
      <c r="D796" s="79"/>
      <c r="E796" s="75"/>
      <c r="F796" s="76">
        <f>SUM(F786:F795)</f>
        <v>12989000</v>
      </c>
      <c r="G796" s="75"/>
    </row>
    <row r="798" spans="1:7" ht="18.75">
      <c r="B798" s="71" t="s">
        <v>140</v>
      </c>
    </row>
    <row r="799" spans="1:7" ht="18.75">
      <c r="B799" s="71"/>
    </row>
    <row r="800" spans="1:7">
      <c r="A800" s="236" t="s">
        <v>40</v>
      </c>
      <c r="B800" s="236" t="s">
        <v>41</v>
      </c>
      <c r="C800" s="236" t="s">
        <v>42</v>
      </c>
      <c r="D800" s="236" t="s">
        <v>43</v>
      </c>
      <c r="E800" s="73" t="s">
        <v>44</v>
      </c>
      <c r="F800" s="73" t="s">
        <v>45</v>
      </c>
      <c r="G800" s="73" t="s">
        <v>46</v>
      </c>
    </row>
    <row r="801" spans="1:7">
      <c r="A801" s="74">
        <v>1</v>
      </c>
      <c r="B801" s="75" t="s">
        <v>47</v>
      </c>
      <c r="C801" s="76">
        <v>14394000</v>
      </c>
      <c r="D801" s="77">
        <v>500000</v>
      </c>
      <c r="E801" s="75">
        <v>22</v>
      </c>
      <c r="F801" s="76">
        <f t="shared" ref="F801:F810" si="53">D801*E801</f>
        <v>11000000</v>
      </c>
      <c r="G801" s="75"/>
    </row>
    <row r="802" spans="1:7">
      <c r="A802" s="74"/>
      <c r="B802" s="75"/>
      <c r="C802" s="76"/>
      <c r="D802" s="77">
        <v>200000</v>
      </c>
      <c r="E802" s="75">
        <v>3</v>
      </c>
      <c r="F802" s="76">
        <f t="shared" si="53"/>
        <v>600000</v>
      </c>
      <c r="G802" s="75"/>
    </row>
    <row r="803" spans="1:7">
      <c r="A803" s="74">
        <v>2</v>
      </c>
      <c r="B803" s="75" t="s">
        <v>48</v>
      </c>
      <c r="C803" s="76">
        <v>530000</v>
      </c>
      <c r="D803" s="77">
        <v>100000</v>
      </c>
      <c r="E803" s="75">
        <v>19</v>
      </c>
      <c r="F803" s="76">
        <f t="shared" si="53"/>
        <v>1900000</v>
      </c>
      <c r="G803" s="75"/>
    </row>
    <row r="804" spans="1:7">
      <c r="A804" s="74"/>
      <c r="B804" s="75"/>
      <c r="C804" s="75"/>
      <c r="D804" s="77">
        <v>50000</v>
      </c>
      <c r="E804" s="75">
        <v>20</v>
      </c>
      <c r="F804" s="76">
        <f t="shared" si="53"/>
        <v>1000000</v>
      </c>
      <c r="G804" s="75"/>
    </row>
    <row r="805" spans="1:7">
      <c r="A805" s="74">
        <v>3</v>
      </c>
      <c r="B805" s="75" t="s">
        <v>49</v>
      </c>
      <c r="C805" s="76"/>
      <c r="D805" s="77">
        <v>20000</v>
      </c>
      <c r="E805" s="75">
        <v>2</v>
      </c>
      <c r="F805" s="76">
        <f t="shared" si="53"/>
        <v>40000</v>
      </c>
      <c r="G805" s="75"/>
    </row>
    <row r="806" spans="1:7">
      <c r="A806" s="75"/>
      <c r="B806" s="78"/>
      <c r="C806" s="75"/>
      <c r="D806" s="77">
        <v>10000</v>
      </c>
      <c r="E806" s="75">
        <v>1</v>
      </c>
      <c r="F806" s="76">
        <f t="shared" si="53"/>
        <v>10000</v>
      </c>
      <c r="G806" s="75"/>
    </row>
    <row r="807" spans="1:7">
      <c r="A807" s="74">
        <v>4</v>
      </c>
      <c r="B807" s="75" t="s">
        <v>50</v>
      </c>
      <c r="C807" s="76">
        <v>168000</v>
      </c>
      <c r="D807" s="79">
        <v>5000</v>
      </c>
      <c r="E807" s="75">
        <v>1</v>
      </c>
      <c r="F807" s="76">
        <f t="shared" si="53"/>
        <v>5000</v>
      </c>
      <c r="G807" s="75"/>
    </row>
    <row r="808" spans="1:7">
      <c r="A808" s="75"/>
      <c r="B808" s="75"/>
      <c r="C808" s="76"/>
      <c r="D808" s="79">
        <v>2000</v>
      </c>
      <c r="E808" s="75">
        <v>1</v>
      </c>
      <c r="F808" s="76">
        <f t="shared" si="53"/>
        <v>2000</v>
      </c>
      <c r="G808" s="75"/>
    </row>
    <row r="809" spans="1:7">
      <c r="A809" s="74">
        <v>5</v>
      </c>
      <c r="B809" s="75" t="s">
        <v>51</v>
      </c>
      <c r="C809" s="75"/>
      <c r="D809" s="79">
        <v>1000</v>
      </c>
      <c r="E809" s="75">
        <v>5</v>
      </c>
      <c r="F809" s="76">
        <f t="shared" si="53"/>
        <v>5000</v>
      </c>
      <c r="G809" s="75"/>
    </row>
    <row r="810" spans="1:7">
      <c r="A810" s="75"/>
      <c r="B810" s="75"/>
      <c r="C810" s="75"/>
      <c r="D810" s="79">
        <v>500</v>
      </c>
      <c r="E810" s="75"/>
      <c r="F810" s="76">
        <f t="shared" si="53"/>
        <v>0</v>
      </c>
      <c r="G810" s="75"/>
    </row>
    <row r="811" spans="1:7">
      <c r="A811" s="75"/>
      <c r="B811" s="78" t="s">
        <v>10</v>
      </c>
      <c r="C811" s="76">
        <f>SUM(C801:C807)</f>
        <v>15092000</v>
      </c>
      <c r="D811" s="79"/>
      <c r="E811" s="75"/>
      <c r="F811" s="76">
        <f>SUM(F801:F810)</f>
        <v>14562000</v>
      </c>
      <c r="G811" s="75"/>
    </row>
    <row r="813" spans="1:7" ht="18.75">
      <c r="B813" s="71" t="s">
        <v>141</v>
      </c>
    </row>
    <row r="814" spans="1:7" ht="18.75">
      <c r="B814" s="71"/>
    </row>
    <row r="815" spans="1:7">
      <c r="A815" s="237" t="s">
        <v>40</v>
      </c>
      <c r="B815" s="237" t="s">
        <v>41</v>
      </c>
      <c r="C815" s="237" t="s">
        <v>42</v>
      </c>
      <c r="D815" s="237" t="s">
        <v>43</v>
      </c>
      <c r="E815" s="73" t="s">
        <v>44</v>
      </c>
      <c r="F815" s="73" t="s">
        <v>45</v>
      </c>
      <c r="G815" s="73" t="s">
        <v>46</v>
      </c>
    </row>
    <row r="816" spans="1:7">
      <c r="A816" s="74">
        <v>1</v>
      </c>
      <c r="B816" s="75" t="s">
        <v>47</v>
      </c>
      <c r="C816" s="76">
        <v>12293000</v>
      </c>
      <c r="D816" s="77">
        <v>500000</v>
      </c>
      <c r="E816" s="75">
        <v>17</v>
      </c>
      <c r="F816" s="76">
        <f t="shared" ref="F816:F825" si="54">D816*E816</f>
        <v>8500000</v>
      </c>
      <c r="G816" s="75"/>
    </row>
    <row r="817" spans="1:8">
      <c r="A817" s="74"/>
      <c r="B817" s="75"/>
      <c r="C817" s="76"/>
      <c r="D817" s="77">
        <v>200000</v>
      </c>
      <c r="E817" s="75">
        <v>10</v>
      </c>
      <c r="F817" s="76">
        <f t="shared" si="54"/>
        <v>2000000</v>
      </c>
      <c r="G817" s="75"/>
    </row>
    <row r="818" spans="1:8">
      <c r="A818" s="74">
        <v>2</v>
      </c>
      <c r="B818" s="75" t="s">
        <v>48</v>
      </c>
      <c r="C818" s="76">
        <v>682000</v>
      </c>
      <c r="D818" s="77">
        <v>100000</v>
      </c>
      <c r="E818" s="75">
        <v>8</v>
      </c>
      <c r="F818" s="76">
        <f t="shared" si="54"/>
        <v>800000</v>
      </c>
      <c r="G818" s="75"/>
    </row>
    <row r="819" spans="1:8">
      <c r="A819" s="74"/>
      <c r="B819" s="75"/>
      <c r="C819" s="75"/>
      <c r="D819" s="77">
        <v>50000</v>
      </c>
      <c r="E819" s="75">
        <v>19</v>
      </c>
      <c r="F819" s="76">
        <f t="shared" si="54"/>
        <v>950000</v>
      </c>
      <c r="G819" s="75"/>
    </row>
    <row r="820" spans="1:8">
      <c r="A820" s="74">
        <v>3</v>
      </c>
      <c r="B820" s="75" t="s">
        <v>49</v>
      </c>
      <c r="C820" s="76"/>
      <c r="D820" s="77">
        <v>20000</v>
      </c>
      <c r="E820" s="75">
        <v>1</v>
      </c>
      <c r="F820" s="76">
        <f t="shared" si="54"/>
        <v>20000</v>
      </c>
      <c r="G820" s="75"/>
    </row>
    <row r="821" spans="1:8">
      <c r="A821" s="75"/>
      <c r="B821" s="78"/>
      <c r="C821" s="75"/>
      <c r="D821" s="77">
        <v>10000</v>
      </c>
      <c r="E821" s="75">
        <v>2</v>
      </c>
      <c r="F821" s="76">
        <f t="shared" si="54"/>
        <v>20000</v>
      </c>
      <c r="G821" s="75"/>
    </row>
    <row r="822" spans="1:8">
      <c r="A822" s="74">
        <v>4</v>
      </c>
      <c r="B822" s="75" t="s">
        <v>50</v>
      </c>
      <c r="C822" s="76"/>
      <c r="D822" s="79">
        <v>5000</v>
      </c>
      <c r="E822" s="75"/>
      <c r="F822" s="76">
        <f t="shared" si="54"/>
        <v>0</v>
      </c>
      <c r="G822" s="75"/>
    </row>
    <row r="823" spans="1:8">
      <c r="A823" s="75"/>
      <c r="B823" s="75"/>
      <c r="C823" s="76"/>
      <c r="D823" s="79">
        <v>2000</v>
      </c>
      <c r="E823" s="75"/>
      <c r="F823" s="76">
        <f t="shared" si="54"/>
        <v>0</v>
      </c>
      <c r="G823" s="75"/>
    </row>
    <row r="824" spans="1:8">
      <c r="A824" s="74">
        <v>5</v>
      </c>
      <c r="B824" s="75" t="s">
        <v>51</v>
      </c>
      <c r="C824" s="75"/>
      <c r="D824" s="79">
        <v>1000</v>
      </c>
      <c r="E824" s="75">
        <v>3</v>
      </c>
      <c r="F824" s="76">
        <f t="shared" si="54"/>
        <v>3000</v>
      </c>
      <c r="G824" s="75"/>
    </row>
    <row r="825" spans="1:8">
      <c r="A825" s="75"/>
      <c r="B825" s="75"/>
      <c r="C825" s="75"/>
      <c r="D825" s="79">
        <v>500</v>
      </c>
      <c r="E825" s="75"/>
      <c r="F825" s="76">
        <f t="shared" si="54"/>
        <v>0</v>
      </c>
      <c r="G825" s="75"/>
    </row>
    <row r="826" spans="1:8">
      <c r="A826" s="75"/>
      <c r="B826" s="78" t="s">
        <v>10</v>
      </c>
      <c r="C826" s="76">
        <f>SUM(C816:C822)</f>
        <v>12975000</v>
      </c>
      <c r="D826" s="79"/>
      <c r="E826" s="75"/>
      <c r="F826" s="76">
        <f>SUM(F816:F825)</f>
        <v>12293000</v>
      </c>
      <c r="G826" s="75"/>
    </row>
    <row r="828" spans="1:8" ht="18.75">
      <c r="B828" s="71" t="s">
        <v>142</v>
      </c>
    </row>
    <row r="829" spans="1:8" ht="18.75">
      <c r="B829" s="71"/>
    </row>
    <row r="830" spans="1:8">
      <c r="A830" s="237" t="s">
        <v>40</v>
      </c>
      <c r="B830" s="237" t="s">
        <v>41</v>
      </c>
      <c r="C830" s="237" t="s">
        <v>42</v>
      </c>
      <c r="D830" s="237" t="s">
        <v>43</v>
      </c>
      <c r="E830" s="73" t="s">
        <v>44</v>
      </c>
      <c r="F830" s="73" t="s">
        <v>45</v>
      </c>
      <c r="G830" s="73" t="s">
        <v>46</v>
      </c>
      <c r="H830" s="238"/>
    </row>
    <row r="831" spans="1:8">
      <c r="A831" s="74">
        <v>1</v>
      </c>
      <c r="B831" s="75" t="s">
        <v>47</v>
      </c>
      <c r="C831" s="76">
        <v>15488000</v>
      </c>
      <c r="D831" s="77">
        <v>500000</v>
      </c>
      <c r="E831" s="75">
        <v>17</v>
      </c>
      <c r="F831" s="76">
        <f t="shared" ref="F831:F840" si="55">D831*E831</f>
        <v>8500000</v>
      </c>
      <c r="G831" s="75"/>
    </row>
    <row r="832" spans="1:8">
      <c r="A832" s="74"/>
      <c r="B832" s="75"/>
      <c r="C832" s="76"/>
      <c r="D832" s="77">
        <v>200000</v>
      </c>
      <c r="E832" s="75">
        <v>17</v>
      </c>
      <c r="F832" s="76">
        <f t="shared" si="55"/>
        <v>3400000</v>
      </c>
      <c r="G832" s="75"/>
    </row>
    <row r="833" spans="1:8">
      <c r="A833" s="74">
        <v>2</v>
      </c>
      <c r="B833" s="75" t="s">
        <v>48</v>
      </c>
      <c r="C833" s="76">
        <v>97000</v>
      </c>
      <c r="D833" s="77">
        <v>100000</v>
      </c>
      <c r="E833" s="75">
        <v>21</v>
      </c>
      <c r="F833" s="76">
        <f t="shared" si="55"/>
        <v>2100000</v>
      </c>
      <c r="G833" s="75"/>
    </row>
    <row r="834" spans="1:8">
      <c r="A834" s="74"/>
      <c r="B834" s="75"/>
      <c r="C834" s="75"/>
      <c r="D834" s="77">
        <v>50000</v>
      </c>
      <c r="E834" s="75">
        <v>21</v>
      </c>
      <c r="F834" s="76">
        <f t="shared" si="55"/>
        <v>1050000</v>
      </c>
      <c r="G834" s="75"/>
    </row>
    <row r="835" spans="1:8">
      <c r="A835" s="74">
        <v>3</v>
      </c>
      <c r="B835" s="75" t="s">
        <v>49</v>
      </c>
      <c r="C835" s="76"/>
      <c r="D835" s="77">
        <v>20000</v>
      </c>
      <c r="E835" s="75"/>
      <c r="F835" s="76">
        <f t="shared" si="55"/>
        <v>0</v>
      </c>
      <c r="G835" s="75"/>
    </row>
    <row r="836" spans="1:8">
      <c r="A836" s="75"/>
      <c r="B836" s="78"/>
      <c r="C836" s="75"/>
      <c r="D836" s="77">
        <v>10000</v>
      </c>
      <c r="E836" s="75">
        <v>38</v>
      </c>
      <c r="F836" s="76">
        <f t="shared" si="55"/>
        <v>380000</v>
      </c>
      <c r="G836" s="75"/>
    </row>
    <row r="837" spans="1:8">
      <c r="A837" s="74">
        <v>4</v>
      </c>
      <c r="B837" s="75" t="s">
        <v>50</v>
      </c>
      <c r="C837" s="76"/>
      <c r="D837" s="79">
        <v>5000</v>
      </c>
      <c r="E837" s="75">
        <v>10</v>
      </c>
      <c r="F837" s="76">
        <f t="shared" si="55"/>
        <v>50000</v>
      </c>
      <c r="G837" s="75"/>
    </row>
    <row r="838" spans="1:8">
      <c r="A838" s="75"/>
      <c r="B838" s="75"/>
      <c r="C838" s="76"/>
      <c r="D838" s="79">
        <v>2000</v>
      </c>
      <c r="E838" s="75">
        <v>4</v>
      </c>
      <c r="F838" s="76">
        <f t="shared" si="55"/>
        <v>8000</v>
      </c>
      <c r="G838" s="75"/>
    </row>
    <row r="839" spans="1:8">
      <c r="A839" s="74">
        <v>5</v>
      </c>
      <c r="B839" s="75" t="s">
        <v>51</v>
      </c>
      <c r="C839" s="75"/>
      <c r="D839" s="79">
        <v>1000</v>
      </c>
      <c r="E839" s="75"/>
      <c r="F839" s="76">
        <f t="shared" si="55"/>
        <v>0</v>
      </c>
      <c r="G839" s="75"/>
    </row>
    <row r="840" spans="1:8">
      <c r="A840" s="75"/>
      <c r="B840" s="75"/>
      <c r="C840" s="75"/>
      <c r="D840" s="79">
        <v>500</v>
      </c>
      <c r="E840" s="75"/>
      <c r="F840" s="76">
        <f t="shared" si="55"/>
        <v>0</v>
      </c>
      <c r="G840" s="75"/>
    </row>
    <row r="841" spans="1:8">
      <c r="A841" s="75"/>
      <c r="B841" s="78" t="s">
        <v>10</v>
      </c>
      <c r="C841" s="76">
        <f>SUM(C831:C837)</f>
        <v>15585000</v>
      </c>
      <c r="D841" s="79"/>
      <c r="E841" s="75"/>
      <c r="F841" s="76">
        <f>SUM(F831:F840)</f>
        <v>15488000</v>
      </c>
      <c r="G841" s="75"/>
    </row>
    <row r="843" spans="1:8" ht="18.75">
      <c r="B843" s="71" t="s">
        <v>143</v>
      </c>
    </row>
    <row r="844" spans="1:8" ht="18.75">
      <c r="B844" s="71"/>
    </row>
    <row r="845" spans="1:8">
      <c r="A845" s="237" t="s">
        <v>40</v>
      </c>
      <c r="B845" s="237" t="s">
        <v>41</v>
      </c>
      <c r="C845" s="237" t="s">
        <v>42</v>
      </c>
      <c r="D845" s="237" t="s">
        <v>43</v>
      </c>
      <c r="E845" s="73" t="s">
        <v>44</v>
      </c>
      <c r="F845" s="73" t="s">
        <v>45</v>
      </c>
      <c r="G845" s="73" t="s">
        <v>46</v>
      </c>
      <c r="H845" s="238"/>
    </row>
    <row r="846" spans="1:8">
      <c r="A846" s="74">
        <v>1</v>
      </c>
      <c r="B846" s="75" t="s">
        <v>47</v>
      </c>
      <c r="C846" s="76">
        <v>17797000</v>
      </c>
      <c r="D846" s="77">
        <v>500000</v>
      </c>
      <c r="E846" s="75">
        <v>28</v>
      </c>
      <c r="F846" s="76">
        <f t="shared" ref="F846:F855" si="56">D846*E846</f>
        <v>14000000</v>
      </c>
      <c r="G846" s="75"/>
    </row>
    <row r="847" spans="1:8">
      <c r="A847" s="74"/>
      <c r="B847" s="75"/>
      <c r="C847" s="76"/>
      <c r="D847" s="77">
        <v>200000</v>
      </c>
      <c r="E847" s="75">
        <v>15</v>
      </c>
      <c r="F847" s="76">
        <f t="shared" si="56"/>
        <v>3000000</v>
      </c>
      <c r="G847" s="75"/>
    </row>
    <row r="848" spans="1:8">
      <c r="A848" s="74">
        <v>2</v>
      </c>
      <c r="B848" s="75" t="s">
        <v>48</v>
      </c>
      <c r="C848" s="76">
        <v>430000</v>
      </c>
      <c r="D848" s="77">
        <v>100000</v>
      </c>
      <c r="E848" s="75">
        <v>6</v>
      </c>
      <c r="F848" s="76">
        <f t="shared" si="56"/>
        <v>600000</v>
      </c>
      <c r="G848" s="75"/>
    </row>
    <row r="849" spans="1:7">
      <c r="A849" s="74"/>
      <c r="B849" s="75"/>
      <c r="C849" s="75"/>
      <c r="D849" s="77">
        <v>50000</v>
      </c>
      <c r="E849" s="75">
        <v>3</v>
      </c>
      <c r="F849" s="76">
        <f t="shared" si="56"/>
        <v>150000</v>
      </c>
      <c r="G849" s="75"/>
    </row>
    <row r="850" spans="1:7">
      <c r="A850" s="74">
        <v>3</v>
      </c>
      <c r="B850" s="75" t="s">
        <v>49</v>
      </c>
      <c r="C850" s="76"/>
      <c r="D850" s="77">
        <v>20000</v>
      </c>
      <c r="E850" s="75"/>
      <c r="F850" s="76">
        <f t="shared" si="56"/>
        <v>0</v>
      </c>
      <c r="G850" s="75"/>
    </row>
    <row r="851" spans="1:7">
      <c r="A851" s="75"/>
      <c r="B851" s="78"/>
      <c r="C851" s="75"/>
      <c r="D851" s="77">
        <v>10000</v>
      </c>
      <c r="E851" s="75">
        <v>4</v>
      </c>
      <c r="F851" s="76">
        <f t="shared" si="56"/>
        <v>40000</v>
      </c>
      <c r="G851" s="75"/>
    </row>
    <row r="852" spans="1:7">
      <c r="A852" s="74">
        <v>4</v>
      </c>
      <c r="B852" s="75" t="s">
        <v>50</v>
      </c>
      <c r="C852" s="76"/>
      <c r="D852" s="79">
        <v>5000</v>
      </c>
      <c r="E852" s="75"/>
      <c r="F852" s="76">
        <f t="shared" si="56"/>
        <v>0</v>
      </c>
      <c r="G852" s="75"/>
    </row>
    <row r="853" spans="1:7">
      <c r="A853" s="75"/>
      <c r="B853" s="75"/>
      <c r="C853" s="76"/>
      <c r="D853" s="79">
        <v>2000</v>
      </c>
      <c r="E853" s="75"/>
      <c r="F853" s="76">
        <f t="shared" si="56"/>
        <v>0</v>
      </c>
      <c r="G853" s="75"/>
    </row>
    <row r="854" spans="1:7">
      <c r="A854" s="74">
        <v>5</v>
      </c>
      <c r="B854" s="75" t="s">
        <v>51</v>
      </c>
      <c r="C854" s="75"/>
      <c r="D854" s="79">
        <v>1000</v>
      </c>
      <c r="E854" s="75">
        <v>7</v>
      </c>
      <c r="F854" s="76">
        <f t="shared" si="56"/>
        <v>7000</v>
      </c>
      <c r="G854" s="75"/>
    </row>
    <row r="855" spans="1:7">
      <c r="A855" s="75"/>
      <c r="B855" s="75"/>
      <c r="C855" s="75"/>
      <c r="D855" s="79">
        <v>500</v>
      </c>
      <c r="E855" s="75"/>
      <c r="F855" s="76">
        <f t="shared" si="56"/>
        <v>0</v>
      </c>
      <c r="G855" s="75"/>
    </row>
    <row r="856" spans="1:7">
      <c r="A856" s="75"/>
      <c r="B856" s="78" t="s">
        <v>10</v>
      </c>
      <c r="C856" s="76">
        <f>SUM(C846:C852)</f>
        <v>18227000</v>
      </c>
      <c r="D856" s="79"/>
      <c r="E856" s="75"/>
      <c r="F856" s="76">
        <f>SUM(F846:F855)</f>
        <v>17797000</v>
      </c>
      <c r="G856" s="75"/>
    </row>
    <row r="858" spans="1:7" ht="18.75">
      <c r="B858" s="71" t="s">
        <v>144</v>
      </c>
    </row>
    <row r="859" spans="1:7" ht="18.75">
      <c r="B859" s="71"/>
    </row>
    <row r="860" spans="1:7">
      <c r="A860" s="237" t="s">
        <v>40</v>
      </c>
      <c r="B860" s="237" t="s">
        <v>41</v>
      </c>
      <c r="C860" s="237" t="s">
        <v>42</v>
      </c>
      <c r="D860" s="237" t="s">
        <v>43</v>
      </c>
      <c r="E860" s="73" t="s">
        <v>44</v>
      </c>
      <c r="F860" s="73" t="s">
        <v>45</v>
      </c>
      <c r="G860" s="73" t="s">
        <v>46</v>
      </c>
    </row>
    <row r="861" spans="1:7">
      <c r="A861" s="74">
        <v>1</v>
      </c>
      <c r="B861" s="75" t="s">
        <v>47</v>
      </c>
      <c r="C861" s="76">
        <v>26243000</v>
      </c>
      <c r="D861" s="77">
        <v>500000</v>
      </c>
      <c r="E861" s="75">
        <v>49</v>
      </c>
      <c r="F861" s="76">
        <f t="shared" ref="F861:F870" si="57">D861*E861</f>
        <v>24500000</v>
      </c>
      <c r="G861" s="75"/>
    </row>
    <row r="862" spans="1:7">
      <c r="A862" s="74"/>
      <c r="B862" s="75"/>
      <c r="C862" s="76"/>
      <c r="D862" s="77">
        <v>200000</v>
      </c>
      <c r="E862" s="75">
        <v>2</v>
      </c>
      <c r="F862" s="76">
        <f t="shared" si="57"/>
        <v>400000</v>
      </c>
      <c r="G862" s="75"/>
    </row>
    <row r="863" spans="1:7">
      <c r="A863" s="74">
        <v>2</v>
      </c>
      <c r="B863" s="75" t="s">
        <v>48</v>
      </c>
      <c r="C863" s="76">
        <v>608000</v>
      </c>
      <c r="D863" s="77">
        <v>100000</v>
      </c>
      <c r="E863" s="75">
        <v>11</v>
      </c>
      <c r="F863" s="76">
        <f t="shared" si="57"/>
        <v>1100000</v>
      </c>
      <c r="G863" s="75"/>
    </row>
    <row r="864" spans="1:7">
      <c r="A864" s="74"/>
      <c r="B864" s="75"/>
      <c r="C864" s="75"/>
      <c r="D864" s="77">
        <v>50000</v>
      </c>
      <c r="E864" s="75">
        <v>4</v>
      </c>
      <c r="F864" s="76">
        <f t="shared" si="57"/>
        <v>200000</v>
      </c>
      <c r="G864" s="75"/>
    </row>
    <row r="865" spans="1:7">
      <c r="A865" s="74">
        <v>3</v>
      </c>
      <c r="B865" s="75" t="s">
        <v>49</v>
      </c>
      <c r="C865" s="76"/>
      <c r="D865" s="77">
        <v>20000</v>
      </c>
      <c r="E865" s="75">
        <v>2</v>
      </c>
      <c r="F865" s="76">
        <f t="shared" si="57"/>
        <v>40000</v>
      </c>
      <c r="G865" s="75"/>
    </row>
    <row r="866" spans="1:7">
      <c r="A866" s="75"/>
      <c r="B866" s="78"/>
      <c r="C866" s="75"/>
      <c r="D866" s="77">
        <v>10000</v>
      </c>
      <c r="E866" s="75"/>
      <c r="F866" s="76">
        <f t="shared" si="57"/>
        <v>0</v>
      </c>
      <c r="G866" s="75"/>
    </row>
    <row r="867" spans="1:7">
      <c r="A867" s="74">
        <v>4</v>
      </c>
      <c r="B867" s="75" t="s">
        <v>50</v>
      </c>
      <c r="C867" s="76"/>
      <c r="D867" s="79">
        <v>5000</v>
      </c>
      <c r="E867" s="75"/>
      <c r="F867" s="76">
        <f t="shared" si="57"/>
        <v>0</v>
      </c>
      <c r="G867" s="75"/>
    </row>
    <row r="868" spans="1:7">
      <c r="A868" s="75"/>
      <c r="B868" s="75"/>
      <c r="C868" s="76"/>
      <c r="D868" s="79">
        <v>2000</v>
      </c>
      <c r="E868" s="75"/>
      <c r="F868" s="76">
        <f t="shared" si="57"/>
        <v>0</v>
      </c>
      <c r="G868" s="75"/>
    </row>
    <row r="869" spans="1:7">
      <c r="A869" s="74">
        <v>5</v>
      </c>
      <c r="B869" s="75" t="s">
        <v>51</v>
      </c>
      <c r="C869" s="75"/>
      <c r="D869" s="79">
        <v>1000</v>
      </c>
      <c r="E869" s="75">
        <v>3</v>
      </c>
      <c r="F869" s="76">
        <f t="shared" si="57"/>
        <v>3000</v>
      </c>
      <c r="G869" s="75"/>
    </row>
    <row r="870" spans="1:7">
      <c r="A870" s="75"/>
      <c r="B870" s="75"/>
      <c r="C870" s="75"/>
      <c r="D870" s="79">
        <v>500</v>
      </c>
      <c r="E870" s="75"/>
      <c r="F870" s="76">
        <f t="shared" si="57"/>
        <v>0</v>
      </c>
      <c r="G870" s="75"/>
    </row>
    <row r="871" spans="1:7">
      <c r="A871" s="75"/>
      <c r="B871" s="78" t="s">
        <v>10</v>
      </c>
      <c r="C871" s="76">
        <f>SUM(C861:C867)</f>
        <v>26851000</v>
      </c>
      <c r="D871" s="79"/>
      <c r="E871" s="75"/>
      <c r="F871" s="76">
        <f>SUM(F861:F870)</f>
        <v>26243000</v>
      </c>
      <c r="G871" s="75"/>
    </row>
    <row r="873" spans="1:7" ht="18.75">
      <c r="B873" s="71" t="s">
        <v>145</v>
      </c>
    </row>
    <row r="874" spans="1:7" ht="18.75">
      <c r="B874" s="71"/>
    </row>
    <row r="875" spans="1:7">
      <c r="A875" s="237" t="s">
        <v>40</v>
      </c>
      <c r="B875" s="237" t="s">
        <v>41</v>
      </c>
      <c r="C875" s="237" t="s">
        <v>42</v>
      </c>
      <c r="D875" s="237" t="s">
        <v>43</v>
      </c>
      <c r="E875" s="73" t="s">
        <v>44</v>
      </c>
      <c r="F875" s="73" t="s">
        <v>45</v>
      </c>
      <c r="G875" s="73" t="s">
        <v>46</v>
      </c>
    </row>
    <row r="876" spans="1:7">
      <c r="A876" s="74">
        <v>1</v>
      </c>
      <c r="B876" s="75" t="s">
        <v>47</v>
      </c>
      <c r="C876" s="76">
        <v>35779000</v>
      </c>
      <c r="D876" s="77">
        <v>500000</v>
      </c>
      <c r="E876" s="75">
        <v>51</v>
      </c>
      <c r="F876" s="76">
        <f t="shared" ref="F876:F885" si="58">D876*E876</f>
        <v>25500000</v>
      </c>
      <c r="G876" s="75"/>
    </row>
    <row r="877" spans="1:7">
      <c r="A877" s="74"/>
      <c r="B877" s="75"/>
      <c r="C877" s="76"/>
      <c r="D877" s="77">
        <v>200000</v>
      </c>
      <c r="E877" s="75">
        <v>8</v>
      </c>
      <c r="F877" s="76">
        <f t="shared" si="58"/>
        <v>1600000</v>
      </c>
      <c r="G877" s="75"/>
    </row>
    <row r="878" spans="1:7">
      <c r="A878" s="74">
        <v>2</v>
      </c>
      <c r="B878" s="75" t="s">
        <v>48</v>
      </c>
      <c r="C878" s="76">
        <v>698000</v>
      </c>
      <c r="D878" s="77">
        <v>100000</v>
      </c>
      <c r="E878" s="75">
        <v>46</v>
      </c>
      <c r="F878" s="76">
        <f t="shared" si="58"/>
        <v>4600000</v>
      </c>
      <c r="G878" s="75"/>
    </row>
    <row r="879" spans="1:7">
      <c r="A879" s="74"/>
      <c r="B879" s="75"/>
      <c r="C879" s="75"/>
      <c r="D879" s="77">
        <v>50000</v>
      </c>
      <c r="E879" s="75">
        <v>80</v>
      </c>
      <c r="F879" s="76">
        <f t="shared" si="58"/>
        <v>4000000</v>
      </c>
      <c r="G879" s="75"/>
    </row>
    <row r="880" spans="1:7">
      <c r="A880" s="74">
        <v>3</v>
      </c>
      <c r="B880" s="75" t="s">
        <v>49</v>
      </c>
      <c r="C880" s="76"/>
      <c r="D880" s="77">
        <v>20000</v>
      </c>
      <c r="E880" s="75">
        <v>2</v>
      </c>
      <c r="F880" s="76">
        <f t="shared" si="58"/>
        <v>40000</v>
      </c>
      <c r="G880" s="75"/>
    </row>
    <row r="881" spans="1:7">
      <c r="A881" s="75"/>
      <c r="B881" s="78"/>
      <c r="C881" s="75"/>
      <c r="D881" s="77">
        <v>10000</v>
      </c>
      <c r="E881" s="75">
        <v>1</v>
      </c>
      <c r="F881" s="76">
        <f t="shared" si="58"/>
        <v>10000</v>
      </c>
      <c r="G881" s="75"/>
    </row>
    <row r="882" spans="1:7">
      <c r="A882" s="74">
        <v>4</v>
      </c>
      <c r="B882" s="75" t="s">
        <v>50</v>
      </c>
      <c r="C882" s="76"/>
      <c r="D882" s="79">
        <v>5000</v>
      </c>
      <c r="E882" s="75">
        <v>5</v>
      </c>
      <c r="F882" s="76">
        <f t="shared" si="58"/>
        <v>25000</v>
      </c>
      <c r="G882" s="75"/>
    </row>
    <row r="883" spans="1:7">
      <c r="A883" s="75"/>
      <c r="B883" s="75"/>
      <c r="C883" s="76"/>
      <c r="D883" s="79">
        <v>2000</v>
      </c>
      <c r="E883" s="75">
        <v>1</v>
      </c>
      <c r="F883" s="76">
        <f t="shared" si="58"/>
        <v>2000</v>
      </c>
      <c r="G883" s="75"/>
    </row>
    <row r="884" spans="1:7">
      <c r="A884" s="74">
        <v>5</v>
      </c>
      <c r="B884" s="75" t="s">
        <v>51</v>
      </c>
      <c r="C884" s="75"/>
      <c r="D884" s="79">
        <v>1000</v>
      </c>
      <c r="E884" s="75">
        <v>1</v>
      </c>
      <c r="F884" s="76">
        <f t="shared" si="58"/>
        <v>1000</v>
      </c>
      <c r="G884" s="75"/>
    </row>
    <row r="885" spans="1:7">
      <c r="A885" s="75"/>
      <c r="B885" s="75"/>
      <c r="C885" s="75"/>
      <c r="D885" s="79">
        <v>500</v>
      </c>
      <c r="E885" s="75">
        <v>2</v>
      </c>
      <c r="F885" s="76">
        <f t="shared" si="58"/>
        <v>1000</v>
      </c>
      <c r="G885" s="75"/>
    </row>
    <row r="886" spans="1:7">
      <c r="A886" s="75"/>
      <c r="B886" s="78" t="s">
        <v>10</v>
      </c>
      <c r="C886" s="76">
        <f>SUM(C876:C882)</f>
        <v>36477000</v>
      </c>
      <c r="D886" s="79"/>
      <c r="E886" s="75"/>
      <c r="F886" s="76">
        <f>SUM(F876:F885)</f>
        <v>35779000</v>
      </c>
      <c r="G886" s="75"/>
    </row>
    <row r="888" spans="1:7" ht="18.75">
      <c r="B888" s="71" t="s">
        <v>146</v>
      </c>
    </row>
    <row r="889" spans="1:7" ht="18.75">
      <c r="B889" s="71"/>
    </row>
    <row r="890" spans="1:7">
      <c r="A890" s="239" t="s">
        <v>40</v>
      </c>
      <c r="B890" s="239" t="s">
        <v>41</v>
      </c>
      <c r="C890" s="239" t="s">
        <v>42</v>
      </c>
      <c r="D890" s="239" t="s">
        <v>43</v>
      </c>
      <c r="E890" s="73" t="s">
        <v>44</v>
      </c>
      <c r="F890" s="73" t="s">
        <v>45</v>
      </c>
      <c r="G890" s="73" t="s">
        <v>46</v>
      </c>
    </row>
    <row r="891" spans="1:7">
      <c r="A891" s="74">
        <v>1</v>
      </c>
      <c r="B891" s="75" t="s">
        <v>47</v>
      </c>
      <c r="C891" s="76">
        <v>11840000</v>
      </c>
      <c r="D891" s="77">
        <v>500000</v>
      </c>
      <c r="E891" s="75">
        <v>22</v>
      </c>
      <c r="F891" s="76">
        <f t="shared" ref="F891:F900" si="59">D891*E891</f>
        <v>11000000</v>
      </c>
      <c r="G891" s="75"/>
    </row>
    <row r="892" spans="1:7">
      <c r="A892" s="74"/>
      <c r="B892" s="75"/>
      <c r="C892" s="76"/>
      <c r="D892" s="77">
        <v>200000</v>
      </c>
      <c r="E892" s="75">
        <v>4</v>
      </c>
      <c r="F892" s="76">
        <f t="shared" si="59"/>
        <v>800000</v>
      </c>
      <c r="G892" s="75"/>
    </row>
    <row r="893" spans="1:7">
      <c r="A893" s="74">
        <v>2</v>
      </c>
      <c r="B893" s="75" t="s">
        <v>48</v>
      </c>
      <c r="C893" s="76">
        <v>104000</v>
      </c>
      <c r="D893" s="77">
        <v>100000</v>
      </c>
      <c r="E893" s="75"/>
      <c r="F893" s="76">
        <f t="shared" si="59"/>
        <v>0</v>
      </c>
      <c r="G893" s="75"/>
    </row>
    <row r="894" spans="1:7">
      <c r="A894" s="74"/>
      <c r="B894" s="75"/>
      <c r="C894" s="75"/>
      <c r="D894" s="77">
        <v>50000</v>
      </c>
      <c r="E894" s="75"/>
      <c r="F894" s="76">
        <f t="shared" si="59"/>
        <v>0</v>
      </c>
      <c r="G894" s="75"/>
    </row>
    <row r="895" spans="1:7">
      <c r="A895" s="74">
        <v>3</v>
      </c>
      <c r="B895" s="75" t="s">
        <v>49</v>
      </c>
      <c r="C895" s="76"/>
      <c r="D895" s="77">
        <v>20000</v>
      </c>
      <c r="E895" s="75">
        <v>1</v>
      </c>
      <c r="F895" s="76">
        <f t="shared" si="59"/>
        <v>20000</v>
      </c>
      <c r="G895" s="75"/>
    </row>
    <row r="896" spans="1:7">
      <c r="A896" s="75"/>
      <c r="B896" s="78"/>
      <c r="C896" s="75"/>
      <c r="D896" s="77">
        <v>10000</v>
      </c>
      <c r="E896" s="75">
        <v>1</v>
      </c>
      <c r="F896" s="76">
        <f t="shared" si="59"/>
        <v>10000</v>
      </c>
      <c r="G896" s="75"/>
    </row>
    <row r="897" spans="1:7">
      <c r="A897" s="74">
        <v>4</v>
      </c>
      <c r="B897" s="75" t="s">
        <v>50</v>
      </c>
      <c r="C897" s="76"/>
      <c r="D897" s="79">
        <v>5000</v>
      </c>
      <c r="E897" s="75"/>
      <c r="F897" s="76">
        <f t="shared" si="59"/>
        <v>0</v>
      </c>
      <c r="G897" s="75"/>
    </row>
    <row r="898" spans="1:7">
      <c r="A898" s="75"/>
      <c r="B898" s="75"/>
      <c r="C898" s="76"/>
      <c r="D898" s="79">
        <v>2000</v>
      </c>
      <c r="E898" s="75">
        <v>3</v>
      </c>
      <c r="F898" s="76">
        <f t="shared" si="59"/>
        <v>6000</v>
      </c>
      <c r="G898" s="75"/>
    </row>
    <row r="899" spans="1:7">
      <c r="A899" s="74">
        <v>5</v>
      </c>
      <c r="B899" s="75" t="s">
        <v>51</v>
      </c>
      <c r="C899" s="75"/>
      <c r="D899" s="79">
        <v>1000</v>
      </c>
      <c r="E899" s="75">
        <v>4</v>
      </c>
      <c r="F899" s="76">
        <f t="shared" si="59"/>
        <v>4000</v>
      </c>
      <c r="G899" s="75"/>
    </row>
    <row r="900" spans="1:7">
      <c r="A900" s="75"/>
      <c r="B900" s="75"/>
      <c r="C900" s="75"/>
      <c r="D900" s="79">
        <v>500</v>
      </c>
      <c r="E900" s="75"/>
      <c r="F900" s="76">
        <f t="shared" si="59"/>
        <v>0</v>
      </c>
      <c r="G900" s="75"/>
    </row>
    <row r="901" spans="1:7">
      <c r="A901" s="75"/>
      <c r="B901" s="78" t="s">
        <v>10</v>
      </c>
      <c r="C901" s="76">
        <f>SUM(C891:C897)</f>
        <v>11944000</v>
      </c>
      <c r="D901" s="79"/>
      <c r="E901" s="75"/>
      <c r="F901" s="76">
        <f>SUM(F891:F900)</f>
        <v>11840000</v>
      </c>
      <c r="G901" s="75"/>
    </row>
    <row r="903" spans="1:7" ht="18.75">
      <c r="B903" s="71" t="s">
        <v>147</v>
      </c>
    </row>
    <row r="904" spans="1:7" ht="18.75">
      <c r="B904" s="71"/>
    </row>
    <row r="905" spans="1:7">
      <c r="A905" s="240" t="s">
        <v>40</v>
      </c>
      <c r="B905" s="240" t="s">
        <v>41</v>
      </c>
      <c r="C905" s="240" t="s">
        <v>42</v>
      </c>
      <c r="D905" s="240" t="s">
        <v>43</v>
      </c>
      <c r="E905" s="73" t="s">
        <v>44</v>
      </c>
      <c r="F905" s="73" t="s">
        <v>45</v>
      </c>
      <c r="G905" s="73" t="s">
        <v>46</v>
      </c>
    </row>
    <row r="906" spans="1:7">
      <c r="A906" s="74">
        <v>1</v>
      </c>
      <c r="B906" s="75" t="s">
        <v>47</v>
      </c>
      <c r="C906" s="76">
        <v>18593000</v>
      </c>
      <c r="D906" s="77">
        <v>500000</v>
      </c>
      <c r="E906" s="75">
        <v>27</v>
      </c>
      <c r="F906" s="76">
        <f t="shared" ref="F906:F915" si="60">D906*E906</f>
        <v>13500000</v>
      </c>
      <c r="G906" s="75"/>
    </row>
    <row r="907" spans="1:7">
      <c r="A907" s="74"/>
      <c r="B907" s="75"/>
      <c r="C907" s="76"/>
      <c r="D907" s="77">
        <v>200000</v>
      </c>
      <c r="E907" s="75">
        <v>9</v>
      </c>
      <c r="F907" s="76">
        <f t="shared" si="60"/>
        <v>1800000</v>
      </c>
      <c r="G907" s="75"/>
    </row>
    <row r="908" spans="1:7">
      <c r="A908" s="74">
        <v>2</v>
      </c>
      <c r="B908" s="75" t="s">
        <v>48</v>
      </c>
      <c r="C908" s="76">
        <v>520000</v>
      </c>
      <c r="D908" s="77">
        <v>100000</v>
      </c>
      <c r="E908" s="75">
        <v>30</v>
      </c>
      <c r="F908" s="76">
        <f t="shared" si="60"/>
        <v>3000000</v>
      </c>
      <c r="G908" s="75"/>
    </row>
    <row r="909" spans="1:7">
      <c r="A909" s="74"/>
      <c r="B909" s="75"/>
      <c r="C909" s="75"/>
      <c r="D909" s="77">
        <v>50000</v>
      </c>
      <c r="E909" s="75">
        <v>5</v>
      </c>
      <c r="F909" s="76">
        <f t="shared" si="60"/>
        <v>250000</v>
      </c>
      <c r="G909" s="75"/>
    </row>
    <row r="910" spans="1:7">
      <c r="A910" s="74">
        <v>3</v>
      </c>
      <c r="B910" s="75" t="s">
        <v>49</v>
      </c>
      <c r="C910" s="76"/>
      <c r="D910" s="77">
        <v>20000</v>
      </c>
      <c r="E910" s="75">
        <v>1</v>
      </c>
      <c r="F910" s="76">
        <f t="shared" si="60"/>
        <v>20000</v>
      </c>
      <c r="G910" s="75"/>
    </row>
    <row r="911" spans="1:7">
      <c r="A911" s="75"/>
      <c r="B911" s="78"/>
      <c r="C911" s="75"/>
      <c r="D911" s="77">
        <v>10000</v>
      </c>
      <c r="E911" s="75">
        <v>1</v>
      </c>
      <c r="F911" s="76">
        <f t="shared" si="60"/>
        <v>10000</v>
      </c>
      <c r="G911" s="75"/>
    </row>
    <row r="912" spans="1:7">
      <c r="A912" s="74">
        <v>4</v>
      </c>
      <c r="B912" s="75" t="s">
        <v>50</v>
      </c>
      <c r="C912" s="76"/>
      <c r="D912" s="79">
        <v>5000</v>
      </c>
      <c r="E912" s="75">
        <v>2</v>
      </c>
      <c r="F912" s="76">
        <f t="shared" si="60"/>
        <v>10000</v>
      </c>
      <c r="G912" s="75"/>
    </row>
    <row r="913" spans="1:7">
      <c r="A913" s="75"/>
      <c r="B913" s="75"/>
      <c r="C913" s="76"/>
      <c r="D913" s="79">
        <v>2000</v>
      </c>
      <c r="E913" s="75">
        <v>1</v>
      </c>
      <c r="F913" s="76">
        <f t="shared" si="60"/>
        <v>2000</v>
      </c>
      <c r="G913" s="75"/>
    </row>
    <row r="914" spans="1:7">
      <c r="A914" s="74">
        <v>5</v>
      </c>
      <c r="B914" s="75" t="s">
        <v>51</v>
      </c>
      <c r="C914" s="75"/>
      <c r="D914" s="79">
        <v>1000</v>
      </c>
      <c r="E914" s="75">
        <v>1</v>
      </c>
      <c r="F914" s="76">
        <f t="shared" si="60"/>
        <v>1000</v>
      </c>
      <c r="G914" s="75"/>
    </row>
    <row r="915" spans="1:7">
      <c r="A915" s="75"/>
      <c r="B915" s="75"/>
      <c r="C915" s="75"/>
      <c r="D915" s="79">
        <v>500</v>
      </c>
      <c r="E915" s="75"/>
      <c r="F915" s="76">
        <f t="shared" si="60"/>
        <v>0</v>
      </c>
      <c r="G915" s="75"/>
    </row>
    <row r="916" spans="1:7">
      <c r="A916" s="75"/>
      <c r="B916" s="78" t="s">
        <v>10</v>
      </c>
      <c r="C916" s="76">
        <f>SUM(C906:C912)</f>
        <v>19113000</v>
      </c>
      <c r="D916" s="79"/>
      <c r="E916" s="75"/>
      <c r="F916" s="76">
        <f>SUM(F906:F915)</f>
        <v>18593000</v>
      </c>
      <c r="G916" s="75"/>
    </row>
    <row r="918" spans="1:7" ht="18.75">
      <c r="B918" s="71" t="s">
        <v>148</v>
      </c>
    </row>
    <row r="919" spans="1:7" ht="18.75">
      <c r="B919" s="71"/>
    </row>
    <row r="920" spans="1:7">
      <c r="A920" s="240" t="s">
        <v>40</v>
      </c>
      <c r="B920" s="240" t="s">
        <v>41</v>
      </c>
      <c r="C920" s="240" t="s">
        <v>42</v>
      </c>
      <c r="D920" s="240" t="s">
        <v>43</v>
      </c>
      <c r="E920" s="73" t="s">
        <v>44</v>
      </c>
      <c r="F920" s="73" t="s">
        <v>45</v>
      </c>
      <c r="G920" s="73" t="s">
        <v>46</v>
      </c>
    </row>
    <row r="921" spans="1:7">
      <c r="A921" s="74">
        <v>1</v>
      </c>
      <c r="B921" s="75" t="s">
        <v>47</v>
      </c>
      <c r="C921" s="76">
        <v>15579000</v>
      </c>
      <c r="D921" s="77">
        <v>500000</v>
      </c>
      <c r="E921" s="75">
        <v>9</v>
      </c>
      <c r="F921" s="76">
        <f t="shared" ref="F921:F930" si="61">D921*E921</f>
        <v>4500000</v>
      </c>
      <c r="G921" s="75"/>
    </row>
    <row r="922" spans="1:7">
      <c r="A922" s="74"/>
      <c r="B922" s="75"/>
      <c r="C922" s="76"/>
      <c r="D922" s="77">
        <v>200000</v>
      </c>
      <c r="E922" s="75">
        <v>22</v>
      </c>
      <c r="F922" s="76">
        <f t="shared" si="61"/>
        <v>4400000</v>
      </c>
      <c r="G922" s="75"/>
    </row>
    <row r="923" spans="1:7">
      <c r="A923" s="74">
        <v>2</v>
      </c>
      <c r="B923" s="75" t="s">
        <v>48</v>
      </c>
      <c r="C923" s="76"/>
      <c r="D923" s="77">
        <v>100000</v>
      </c>
      <c r="E923" s="75">
        <v>64</v>
      </c>
      <c r="F923" s="76">
        <f t="shared" si="61"/>
        <v>6400000</v>
      </c>
      <c r="G923" s="75"/>
    </row>
    <row r="924" spans="1:7">
      <c r="A924" s="74"/>
      <c r="B924" s="75"/>
      <c r="C924" s="75"/>
      <c r="D924" s="77">
        <v>50000</v>
      </c>
      <c r="E924" s="75">
        <v>5</v>
      </c>
      <c r="F924" s="76">
        <f t="shared" si="61"/>
        <v>250000</v>
      </c>
      <c r="G924" s="75"/>
    </row>
    <row r="925" spans="1:7">
      <c r="A925" s="74">
        <v>3</v>
      </c>
      <c r="B925" s="75" t="s">
        <v>49</v>
      </c>
      <c r="C925" s="76"/>
      <c r="D925" s="77">
        <v>20000</v>
      </c>
      <c r="E925" s="75"/>
      <c r="F925" s="76">
        <f t="shared" si="61"/>
        <v>0</v>
      </c>
      <c r="G925" s="75"/>
    </row>
    <row r="926" spans="1:7">
      <c r="A926" s="75"/>
      <c r="B926" s="78"/>
      <c r="C926" s="75"/>
      <c r="D926" s="77">
        <v>10000</v>
      </c>
      <c r="E926" s="75">
        <v>2</v>
      </c>
      <c r="F926" s="76">
        <f t="shared" si="61"/>
        <v>20000</v>
      </c>
      <c r="G926" s="75"/>
    </row>
    <row r="927" spans="1:7">
      <c r="A927" s="74">
        <v>4</v>
      </c>
      <c r="B927" s="75" t="s">
        <v>50</v>
      </c>
      <c r="C927" s="76"/>
      <c r="D927" s="79">
        <v>5000</v>
      </c>
      <c r="E927" s="75"/>
      <c r="F927" s="76">
        <f t="shared" si="61"/>
        <v>0</v>
      </c>
      <c r="G927" s="75"/>
    </row>
    <row r="928" spans="1:7">
      <c r="A928" s="75"/>
      <c r="B928" s="75"/>
      <c r="C928" s="76"/>
      <c r="D928" s="79">
        <v>2000</v>
      </c>
      <c r="E928" s="75">
        <v>2</v>
      </c>
      <c r="F928" s="76">
        <f t="shared" si="61"/>
        <v>4000</v>
      </c>
      <c r="G928" s="75"/>
    </row>
    <row r="929" spans="1:7">
      <c r="A929" s="74">
        <v>5</v>
      </c>
      <c r="B929" s="75" t="s">
        <v>51</v>
      </c>
      <c r="C929" s="75"/>
      <c r="D929" s="79">
        <v>1000</v>
      </c>
      <c r="E929" s="75">
        <v>4</v>
      </c>
      <c r="F929" s="76">
        <f t="shared" si="61"/>
        <v>4000</v>
      </c>
      <c r="G929" s="75"/>
    </row>
    <row r="930" spans="1:7">
      <c r="A930" s="75"/>
      <c r="B930" s="75"/>
      <c r="C930" s="75"/>
      <c r="D930" s="79">
        <v>500</v>
      </c>
      <c r="E930" s="75">
        <v>2</v>
      </c>
      <c r="F930" s="76">
        <f t="shared" si="61"/>
        <v>1000</v>
      </c>
      <c r="G930" s="75"/>
    </row>
    <row r="931" spans="1:7">
      <c r="A931" s="75"/>
      <c r="B931" s="78" t="s">
        <v>10</v>
      </c>
      <c r="C931" s="76">
        <f>SUM(C921:C927)</f>
        <v>15579000</v>
      </c>
      <c r="D931" s="79"/>
      <c r="E931" s="75"/>
      <c r="F931" s="76">
        <f>SUM(F921:F930)</f>
        <v>15579000</v>
      </c>
      <c r="G931" s="75"/>
    </row>
    <row r="933" spans="1:7" ht="18.75">
      <c r="B933" s="71" t="s">
        <v>149</v>
      </c>
    </row>
    <row r="934" spans="1:7" ht="18.75">
      <c r="B934" s="71"/>
    </row>
    <row r="935" spans="1:7">
      <c r="A935" s="240" t="s">
        <v>40</v>
      </c>
      <c r="B935" s="240" t="s">
        <v>41</v>
      </c>
      <c r="C935" s="240" t="s">
        <v>42</v>
      </c>
      <c r="D935" s="240" t="s">
        <v>43</v>
      </c>
      <c r="E935" s="73" t="s">
        <v>44</v>
      </c>
      <c r="F935" s="73" t="s">
        <v>45</v>
      </c>
      <c r="G935" s="73" t="s">
        <v>46</v>
      </c>
    </row>
    <row r="936" spans="1:7">
      <c r="A936" s="74">
        <v>1</v>
      </c>
      <c r="B936" s="75" t="s">
        <v>47</v>
      </c>
      <c r="C936" s="76">
        <v>17511000</v>
      </c>
      <c r="D936" s="77">
        <v>500000</v>
      </c>
      <c r="E936" s="75">
        <v>26</v>
      </c>
      <c r="F936" s="76">
        <f t="shared" ref="F936:F945" si="62">D936*E936</f>
        <v>13000000</v>
      </c>
      <c r="G936" s="75"/>
    </row>
    <row r="937" spans="1:7">
      <c r="A937" s="74"/>
      <c r="B937" s="75"/>
      <c r="C937" s="76"/>
      <c r="D937" s="77">
        <v>200000</v>
      </c>
      <c r="E937" s="75">
        <v>10</v>
      </c>
      <c r="F937" s="76">
        <f t="shared" si="62"/>
        <v>2000000</v>
      </c>
      <c r="G937" s="75"/>
    </row>
    <row r="938" spans="1:7">
      <c r="A938" s="74">
        <v>2</v>
      </c>
      <c r="B938" s="75" t="s">
        <v>48</v>
      </c>
      <c r="C938" s="76">
        <v>89000</v>
      </c>
      <c r="D938" s="77">
        <v>100000</v>
      </c>
      <c r="E938" s="75">
        <v>17</v>
      </c>
      <c r="F938" s="76">
        <f t="shared" si="62"/>
        <v>1700000</v>
      </c>
      <c r="G938" s="75"/>
    </row>
    <row r="939" spans="1:7">
      <c r="A939" s="74"/>
      <c r="B939" s="75"/>
      <c r="C939" s="75"/>
      <c r="D939" s="77">
        <v>50000</v>
      </c>
      <c r="E939" s="75">
        <v>16</v>
      </c>
      <c r="F939" s="76">
        <f t="shared" si="62"/>
        <v>800000</v>
      </c>
      <c r="G939" s="75"/>
    </row>
    <row r="940" spans="1:7">
      <c r="A940" s="74">
        <v>3</v>
      </c>
      <c r="B940" s="75" t="s">
        <v>49</v>
      </c>
      <c r="C940" s="76"/>
      <c r="D940" s="77">
        <v>20000</v>
      </c>
      <c r="E940" s="75"/>
      <c r="F940" s="76">
        <f t="shared" si="62"/>
        <v>0</v>
      </c>
      <c r="G940" s="75"/>
    </row>
    <row r="941" spans="1:7">
      <c r="A941" s="75"/>
      <c r="B941" s="78"/>
      <c r="C941" s="75"/>
      <c r="D941" s="77">
        <v>10000</v>
      </c>
      <c r="E941" s="75">
        <v>1</v>
      </c>
      <c r="F941" s="76">
        <f t="shared" si="62"/>
        <v>10000</v>
      </c>
      <c r="G941" s="75"/>
    </row>
    <row r="942" spans="1:7">
      <c r="A942" s="74">
        <v>4</v>
      </c>
      <c r="B942" s="75" t="s">
        <v>50</v>
      </c>
      <c r="C942" s="76"/>
      <c r="D942" s="79">
        <v>5000</v>
      </c>
      <c r="E942" s="75"/>
      <c r="F942" s="76">
        <f t="shared" si="62"/>
        <v>0</v>
      </c>
      <c r="G942" s="75"/>
    </row>
    <row r="943" spans="1:7">
      <c r="A943" s="75"/>
      <c r="B943" s="75"/>
      <c r="C943" s="76"/>
      <c r="D943" s="79">
        <v>2000</v>
      </c>
      <c r="E943" s="75"/>
      <c r="F943" s="76">
        <f t="shared" si="62"/>
        <v>0</v>
      </c>
      <c r="G943" s="75"/>
    </row>
    <row r="944" spans="1:7">
      <c r="A944" s="74">
        <v>5</v>
      </c>
      <c r="B944" s="75" t="s">
        <v>51</v>
      </c>
      <c r="C944" s="75"/>
      <c r="D944" s="79">
        <v>1000</v>
      </c>
      <c r="E944" s="75"/>
      <c r="F944" s="76">
        <f t="shared" si="62"/>
        <v>0</v>
      </c>
      <c r="G944" s="75"/>
    </row>
    <row r="945" spans="1:7">
      <c r="A945" s="75"/>
      <c r="B945" s="75"/>
      <c r="C945" s="75"/>
      <c r="D945" s="79">
        <v>500</v>
      </c>
      <c r="E945" s="75">
        <v>2</v>
      </c>
      <c r="F945" s="76">
        <f t="shared" si="62"/>
        <v>1000</v>
      </c>
      <c r="G945" s="75"/>
    </row>
    <row r="946" spans="1:7">
      <c r="A946" s="75"/>
      <c r="B946" s="78" t="s">
        <v>10</v>
      </c>
      <c r="C946" s="76">
        <f>SUM(C936:C942)</f>
        <v>17600000</v>
      </c>
      <c r="D946" s="79"/>
      <c r="E946" s="75">
        <v>0</v>
      </c>
      <c r="F946" s="76">
        <f>SUM(F936:F945)</f>
        <v>17511000</v>
      </c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4" sqref="J4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84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1">
        <v>42958</v>
      </c>
      <c r="B4" s="97" t="s">
        <v>190</v>
      </c>
      <c r="C4" s="98">
        <v>70</v>
      </c>
      <c r="D4" s="99">
        <v>5000</v>
      </c>
      <c r="E4" s="99">
        <v>0</v>
      </c>
      <c r="F4" s="99">
        <f t="shared" ref="F4:F18" si="0">C4*D4</f>
        <v>350000</v>
      </c>
      <c r="G4" s="140">
        <f t="shared" ref="G4:G18" si="1">F4</f>
        <v>350000</v>
      </c>
      <c r="H4" s="173"/>
      <c r="I4" s="173">
        <f>G4+G5-H4</f>
        <v>350000</v>
      </c>
      <c r="J4" s="97"/>
    </row>
    <row r="5" spans="1:10">
      <c r="A5" s="171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3"/>
      <c r="I5" s="173"/>
      <c r="J5" s="97"/>
    </row>
    <row r="6" spans="1:10" s="83" customFormat="1">
      <c r="A6" s="171"/>
      <c r="B6" s="97"/>
      <c r="C6" s="98"/>
      <c r="D6" s="99"/>
      <c r="E6" s="99"/>
      <c r="F6" s="99"/>
      <c r="G6" s="140"/>
      <c r="H6" s="173"/>
      <c r="I6" s="173"/>
      <c r="J6" s="95"/>
    </row>
    <row r="7" spans="1:10" s="83" customFormat="1">
      <c r="A7" s="171"/>
      <c r="B7" s="97"/>
      <c r="C7" s="98"/>
      <c r="D7" s="99"/>
      <c r="E7" s="99"/>
      <c r="F7" s="99"/>
      <c r="G7" s="140"/>
      <c r="H7" s="173"/>
      <c r="I7" s="173"/>
      <c r="J7" s="95"/>
    </row>
    <row r="8" spans="1:10" s="83" customFormat="1">
      <c r="A8" s="171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3"/>
      <c r="I8" s="173"/>
      <c r="J8" s="95"/>
    </row>
    <row r="9" spans="1:10" s="83" customFormat="1">
      <c r="A9" s="171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3"/>
      <c r="I9" s="173"/>
      <c r="J9" s="95"/>
    </row>
    <row r="10" spans="1:10" s="83" customFormat="1">
      <c r="A10" s="171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3"/>
      <c r="I10" s="173"/>
      <c r="J10" s="95"/>
    </row>
    <row r="11" spans="1:10" s="83" customFormat="1">
      <c r="A11" s="171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3"/>
      <c r="I11" s="173"/>
      <c r="J11" s="95"/>
    </row>
    <row r="12" spans="1:10" s="83" customFormat="1">
      <c r="A12" s="171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3"/>
      <c r="I12" s="140"/>
      <c r="J12" s="95"/>
    </row>
    <row r="13" spans="1:10" s="83" customFormat="1">
      <c r="A13" s="171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3"/>
      <c r="I13" s="140"/>
      <c r="J13" s="95"/>
    </row>
    <row r="14" spans="1:10" s="83" customFormat="1">
      <c r="A14" s="171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3"/>
      <c r="I14" s="140"/>
      <c r="J14" s="95"/>
    </row>
    <row r="15" spans="1:10" s="83" customFormat="1">
      <c r="A15" s="171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3"/>
      <c r="I15" s="140"/>
      <c r="J15" s="95"/>
    </row>
    <row r="16" spans="1:10" s="83" customFormat="1">
      <c r="A16" s="171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3"/>
      <c r="I16" s="140"/>
      <c r="J16" s="95"/>
    </row>
    <row r="17" spans="1:10" s="83" customFormat="1">
      <c r="A17" s="171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1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1"/>
      <c r="B19" s="97"/>
      <c r="C19" s="98"/>
      <c r="D19" s="99"/>
      <c r="E19" s="99">
        <v>0</v>
      </c>
      <c r="F19" s="99">
        <f t="shared" ref="F19" si="2">C19*D19</f>
        <v>0</v>
      </c>
      <c r="G19" s="140">
        <f t="shared" ref="G19:G45" si="3">F19</f>
        <v>0</v>
      </c>
      <c r="H19" s="140"/>
      <c r="I19" s="140"/>
      <c r="J19" s="95"/>
    </row>
    <row r="20" spans="1:10" s="83" customFormat="1">
      <c r="A20" s="171"/>
      <c r="B20" s="97"/>
      <c r="C20" s="98"/>
      <c r="D20" s="99"/>
      <c r="E20" s="99">
        <v>0</v>
      </c>
      <c r="F20" s="99">
        <f t="shared" ref="F20" si="4">C20*D20</f>
        <v>0</v>
      </c>
      <c r="G20" s="140">
        <f t="shared" si="3"/>
        <v>0</v>
      </c>
      <c r="H20" s="140"/>
      <c r="I20" s="140"/>
      <c r="J20" s="95"/>
    </row>
    <row r="21" spans="1:10" s="83" customFormat="1">
      <c r="A21" s="171"/>
      <c r="B21" s="97"/>
      <c r="C21" s="98"/>
      <c r="D21" s="99"/>
      <c r="E21" s="99">
        <v>0</v>
      </c>
      <c r="F21" s="99">
        <f t="shared" ref="F21" si="5">C21*D21</f>
        <v>0</v>
      </c>
      <c r="G21" s="140">
        <f t="shared" si="3"/>
        <v>0</v>
      </c>
      <c r="H21" s="140"/>
      <c r="I21" s="140"/>
      <c r="J21" s="95"/>
    </row>
    <row r="22" spans="1:10" s="83" customFormat="1">
      <c r="A22" s="171"/>
      <c r="B22" s="97"/>
      <c r="C22" s="98"/>
      <c r="D22" s="99"/>
      <c r="E22" s="99">
        <v>0</v>
      </c>
      <c r="F22" s="99">
        <f t="shared" ref="F22" si="6">C22*D22</f>
        <v>0</v>
      </c>
      <c r="G22" s="140">
        <f t="shared" si="3"/>
        <v>0</v>
      </c>
      <c r="H22" s="140"/>
      <c r="I22" s="140"/>
      <c r="J22" s="95"/>
    </row>
    <row r="23" spans="1:10" s="83" customFormat="1">
      <c r="A23" s="171"/>
      <c r="B23" s="97"/>
      <c r="C23" s="98"/>
      <c r="D23" s="99"/>
      <c r="E23" s="99">
        <v>0</v>
      </c>
      <c r="F23" s="99">
        <f t="shared" ref="F23" si="7">C23*D23</f>
        <v>0</v>
      </c>
      <c r="G23" s="140">
        <f t="shared" si="3"/>
        <v>0</v>
      </c>
      <c r="H23" s="140"/>
      <c r="I23" s="140"/>
      <c r="J23" s="95"/>
    </row>
    <row r="24" spans="1:10" s="83" customFormat="1">
      <c r="A24" s="171"/>
      <c r="B24" s="97"/>
      <c r="C24" s="98"/>
      <c r="D24" s="99"/>
      <c r="E24" s="99">
        <v>0</v>
      </c>
      <c r="F24" s="99">
        <f t="shared" ref="F24" si="8">C24*D24</f>
        <v>0</v>
      </c>
      <c r="G24" s="140">
        <f t="shared" si="3"/>
        <v>0</v>
      </c>
      <c r="H24" s="140"/>
      <c r="I24" s="140"/>
      <c r="J24" s="95"/>
    </row>
    <row r="25" spans="1:10" s="83" customFormat="1">
      <c r="A25" s="171"/>
      <c r="B25" s="97"/>
      <c r="C25" s="98"/>
      <c r="D25" s="99"/>
      <c r="E25" s="99">
        <v>0</v>
      </c>
      <c r="F25" s="99">
        <f t="shared" ref="F25:F43" si="9">C25*D25</f>
        <v>0</v>
      </c>
      <c r="G25" s="140">
        <f t="shared" si="3"/>
        <v>0</v>
      </c>
      <c r="H25" s="140"/>
      <c r="I25" s="140"/>
      <c r="J25" s="95"/>
    </row>
    <row r="26" spans="1:10" s="83" customFormat="1">
      <c r="A26" s="171"/>
      <c r="B26" s="97"/>
      <c r="C26" s="98"/>
      <c r="D26" s="99"/>
      <c r="E26" s="99"/>
      <c r="F26" s="99">
        <f t="shared" si="9"/>
        <v>0</v>
      </c>
      <c r="G26" s="140">
        <f t="shared" si="3"/>
        <v>0</v>
      </c>
      <c r="H26" s="140"/>
      <c r="I26" s="140"/>
      <c r="J26" s="95"/>
    </row>
    <row r="27" spans="1:10" s="83" customFormat="1">
      <c r="A27" s="171"/>
      <c r="B27" s="97"/>
      <c r="C27" s="98"/>
      <c r="D27" s="99"/>
      <c r="E27" s="99"/>
      <c r="F27" s="99">
        <f t="shared" si="9"/>
        <v>0</v>
      </c>
      <c r="G27" s="140">
        <f t="shared" si="3"/>
        <v>0</v>
      </c>
      <c r="H27" s="140"/>
      <c r="I27" s="140"/>
      <c r="J27" s="95"/>
    </row>
    <row r="28" spans="1:10" s="83" customFormat="1">
      <c r="A28" s="171"/>
      <c r="B28" s="97"/>
      <c r="C28" s="98"/>
      <c r="D28" s="99"/>
      <c r="E28" s="99"/>
      <c r="F28" s="99">
        <f t="shared" si="9"/>
        <v>0</v>
      </c>
      <c r="G28" s="140">
        <f t="shared" si="3"/>
        <v>0</v>
      </c>
      <c r="H28" s="140"/>
      <c r="I28" s="140"/>
      <c r="J28" s="95"/>
    </row>
    <row r="29" spans="1:10" s="83" customFormat="1">
      <c r="A29" s="171"/>
      <c r="B29" s="97"/>
      <c r="C29" s="98"/>
      <c r="D29" s="99"/>
      <c r="E29" s="99"/>
      <c r="F29" s="99">
        <f t="shared" si="9"/>
        <v>0</v>
      </c>
      <c r="G29" s="140">
        <f t="shared" si="3"/>
        <v>0</v>
      </c>
      <c r="H29" s="140"/>
      <c r="I29" s="140"/>
      <c r="J29" s="95"/>
    </row>
    <row r="30" spans="1:10" s="83" customFormat="1">
      <c r="A30" s="171"/>
      <c r="B30" s="97"/>
      <c r="C30" s="98"/>
      <c r="D30" s="99"/>
      <c r="E30" s="99"/>
      <c r="F30" s="99">
        <f t="shared" si="9"/>
        <v>0</v>
      </c>
      <c r="G30" s="140">
        <f t="shared" si="3"/>
        <v>0</v>
      </c>
      <c r="H30" s="140"/>
      <c r="I30" s="140"/>
      <c r="J30" s="95"/>
    </row>
    <row r="31" spans="1:10" s="83" customFormat="1">
      <c r="A31" s="171"/>
      <c r="B31" s="97"/>
      <c r="C31" s="98"/>
      <c r="D31" s="99"/>
      <c r="E31" s="99"/>
      <c r="F31" s="99">
        <f t="shared" si="9"/>
        <v>0</v>
      </c>
      <c r="G31" s="140">
        <f t="shared" si="3"/>
        <v>0</v>
      </c>
      <c r="H31" s="140"/>
      <c r="I31" s="140"/>
      <c r="J31" s="95"/>
    </row>
    <row r="32" spans="1:10" s="83" customFormat="1">
      <c r="A32" s="171"/>
      <c r="B32" s="97"/>
      <c r="C32" s="98"/>
      <c r="D32" s="99"/>
      <c r="E32" s="99"/>
      <c r="F32" s="99">
        <f t="shared" si="9"/>
        <v>0</v>
      </c>
      <c r="G32" s="140">
        <f t="shared" si="3"/>
        <v>0</v>
      </c>
      <c r="H32" s="140"/>
      <c r="I32" s="140"/>
      <c r="J32" s="95"/>
    </row>
    <row r="33" spans="1:10" s="83" customFormat="1">
      <c r="A33" s="171"/>
      <c r="B33" s="97"/>
      <c r="C33" s="98"/>
      <c r="D33" s="99"/>
      <c r="E33" s="99"/>
      <c r="F33" s="99">
        <f t="shared" si="9"/>
        <v>0</v>
      </c>
      <c r="G33" s="140">
        <f t="shared" si="3"/>
        <v>0</v>
      </c>
      <c r="H33" s="140"/>
      <c r="I33" s="140"/>
      <c r="J33" s="95"/>
    </row>
    <row r="34" spans="1:10" s="83" customFormat="1">
      <c r="A34" s="171"/>
      <c r="B34" s="97"/>
      <c r="C34" s="98"/>
      <c r="D34" s="99"/>
      <c r="E34" s="99"/>
      <c r="F34" s="99">
        <f t="shared" si="9"/>
        <v>0</v>
      </c>
      <c r="G34" s="140">
        <f t="shared" si="3"/>
        <v>0</v>
      </c>
      <c r="H34" s="140"/>
      <c r="I34" s="140"/>
      <c r="J34" s="95"/>
    </row>
    <row r="35" spans="1:10" s="83" customFormat="1">
      <c r="A35" s="171"/>
      <c r="B35" s="97"/>
      <c r="C35" s="98"/>
      <c r="D35" s="99"/>
      <c r="E35" s="99"/>
      <c r="F35" s="99">
        <f t="shared" si="9"/>
        <v>0</v>
      </c>
      <c r="G35" s="140">
        <f t="shared" si="3"/>
        <v>0</v>
      </c>
      <c r="H35" s="140"/>
      <c r="I35" s="140"/>
      <c r="J35" s="95"/>
    </row>
    <row r="36" spans="1:10" s="83" customFormat="1">
      <c r="A36" s="171"/>
      <c r="B36" s="97"/>
      <c r="C36" s="98"/>
      <c r="D36" s="99"/>
      <c r="E36" s="99"/>
      <c r="F36" s="99">
        <f t="shared" si="9"/>
        <v>0</v>
      </c>
      <c r="G36" s="140">
        <f t="shared" si="3"/>
        <v>0</v>
      </c>
      <c r="H36" s="140"/>
      <c r="I36" s="140"/>
      <c r="J36" s="95"/>
    </row>
    <row r="37" spans="1:10" s="83" customFormat="1">
      <c r="A37" s="171"/>
      <c r="B37" s="97"/>
      <c r="C37" s="98"/>
      <c r="D37" s="99"/>
      <c r="E37" s="99"/>
      <c r="F37" s="99">
        <f t="shared" si="9"/>
        <v>0</v>
      </c>
      <c r="G37" s="140">
        <f t="shared" si="3"/>
        <v>0</v>
      </c>
      <c r="H37" s="140"/>
      <c r="I37" s="140"/>
      <c r="J37" s="95"/>
    </row>
    <row r="38" spans="1:10" s="83" customFormat="1">
      <c r="A38" s="171"/>
      <c r="B38" s="97"/>
      <c r="C38" s="98"/>
      <c r="D38" s="99"/>
      <c r="E38" s="99"/>
      <c r="F38" s="99">
        <f t="shared" si="9"/>
        <v>0</v>
      </c>
      <c r="G38" s="140">
        <f t="shared" si="3"/>
        <v>0</v>
      </c>
      <c r="H38" s="140"/>
      <c r="I38" s="140"/>
      <c r="J38" s="95"/>
    </row>
    <row r="39" spans="1:10" s="83" customFormat="1">
      <c r="A39" s="172"/>
      <c r="B39" s="97"/>
      <c r="C39" s="98"/>
      <c r="D39" s="99"/>
      <c r="E39" s="99"/>
      <c r="F39" s="99">
        <f t="shared" si="9"/>
        <v>0</v>
      </c>
      <c r="G39" s="140">
        <f t="shared" si="3"/>
        <v>0</v>
      </c>
      <c r="H39" s="170"/>
      <c r="I39" s="170"/>
      <c r="J39" s="95"/>
    </row>
    <row r="40" spans="1:10" s="83" customFormat="1">
      <c r="A40" s="172"/>
      <c r="B40" s="97"/>
      <c r="C40" s="98"/>
      <c r="D40" s="99"/>
      <c r="E40" s="99"/>
      <c r="F40" s="99">
        <f t="shared" si="9"/>
        <v>0</v>
      </c>
      <c r="G40" s="140">
        <f t="shared" si="3"/>
        <v>0</v>
      </c>
      <c r="H40" s="170"/>
      <c r="I40" s="170"/>
      <c r="J40" s="95"/>
    </row>
    <row r="41" spans="1:10" s="83" customFormat="1">
      <c r="A41" s="172"/>
      <c r="B41" s="97"/>
      <c r="C41" s="98"/>
      <c r="D41" s="99"/>
      <c r="E41" s="99"/>
      <c r="F41" s="99">
        <f t="shared" si="9"/>
        <v>0</v>
      </c>
      <c r="G41" s="140">
        <f t="shared" si="3"/>
        <v>0</v>
      </c>
      <c r="H41" s="170"/>
      <c r="I41" s="170"/>
      <c r="J41" s="95"/>
    </row>
    <row r="42" spans="1:10" s="83" customFormat="1">
      <c r="A42" s="169"/>
      <c r="B42" s="97"/>
      <c r="C42" s="98"/>
      <c r="D42" s="99"/>
      <c r="E42" s="99"/>
      <c r="F42" s="99">
        <f t="shared" si="9"/>
        <v>0</v>
      </c>
      <c r="G42" s="140">
        <f t="shared" si="3"/>
        <v>0</v>
      </c>
      <c r="H42" s="170"/>
      <c r="I42" s="170"/>
      <c r="J42" s="95"/>
    </row>
    <row r="43" spans="1:10" s="83" customFormat="1">
      <c r="A43" s="169"/>
      <c r="B43" s="97"/>
      <c r="C43" s="98"/>
      <c r="D43" s="99"/>
      <c r="E43" s="99"/>
      <c r="F43" s="99">
        <f t="shared" si="9"/>
        <v>0</v>
      </c>
      <c r="G43" s="140">
        <f t="shared" si="3"/>
        <v>0</v>
      </c>
      <c r="H43" s="170"/>
      <c r="I43" s="170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0">C44*D44</f>
        <v>0</v>
      </c>
      <c r="G44" s="140">
        <f t="shared" si="3"/>
        <v>0</v>
      </c>
      <c r="H44" s="140"/>
      <c r="I44" s="140">
        <f t="shared" ref="I44" si="11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350000</v>
      </c>
      <c r="G45" s="140">
        <f t="shared" si="3"/>
        <v>350000</v>
      </c>
      <c r="H45" s="100">
        <f>SUM(H4:H44)</f>
        <v>0</v>
      </c>
      <c r="I45" s="100">
        <f>SUM(I4:I44)</f>
        <v>350000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3" t="s">
        <v>75</v>
      </c>
      <c r="B5" s="323"/>
      <c r="C5" s="323"/>
      <c r="D5" s="323"/>
      <c r="E5" s="323"/>
      <c r="F5" s="323"/>
      <c r="G5" s="323"/>
      <c r="H5" s="323"/>
    </row>
    <row r="6" spans="1:9">
      <c r="A6" s="101"/>
    </row>
    <row r="7" spans="1:9">
      <c r="A7" s="324" t="s">
        <v>3</v>
      </c>
      <c r="B7" s="325"/>
      <c r="C7" s="328" t="s">
        <v>76</v>
      </c>
      <c r="D7" s="328"/>
      <c r="E7" s="328" t="s">
        <v>61</v>
      </c>
      <c r="F7" s="328"/>
      <c r="G7" s="328" t="s">
        <v>62</v>
      </c>
      <c r="H7" s="328"/>
      <c r="I7" s="321" t="s">
        <v>63</v>
      </c>
    </row>
    <row r="8" spans="1:9">
      <c r="A8" s="326"/>
      <c r="B8" s="327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2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29" t="s">
        <v>58</v>
      </c>
      <c r="B15" s="330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1" t="s">
        <v>67</v>
      </c>
      <c r="B18" s="114" t="s">
        <v>65</v>
      </c>
      <c r="C18" s="115" t="s">
        <v>65</v>
      </c>
      <c r="D18" s="116" t="s">
        <v>65</v>
      </c>
      <c r="E18" s="332" t="s">
        <v>57</v>
      </c>
      <c r="F18" s="332" t="s">
        <v>68</v>
      </c>
      <c r="G18" s="321" t="s">
        <v>69</v>
      </c>
      <c r="H18" s="321" t="s">
        <v>63</v>
      </c>
    </row>
    <row r="19" spans="1:9">
      <c r="A19" s="331"/>
      <c r="B19" s="117">
        <v>50000</v>
      </c>
      <c r="C19" s="118">
        <v>100000</v>
      </c>
      <c r="D19" s="119">
        <v>200000</v>
      </c>
      <c r="E19" s="332"/>
      <c r="F19" s="332"/>
      <c r="G19" s="322"/>
      <c r="H19" s="322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I17" sqref="I17"/>
    </sheetView>
  </sheetViews>
  <sheetFormatPr defaultRowHeight="15"/>
  <cols>
    <col min="1" max="1" width="9.140625" style="189"/>
    <col min="2" max="2" width="9.7109375" style="189" customWidth="1"/>
    <col min="3" max="3" width="26.28515625" style="189" customWidth="1"/>
    <col min="4" max="16384" width="9.140625" style="189"/>
  </cols>
  <sheetData>
    <row r="2" spans="1:3">
      <c r="A2" s="188" t="s">
        <v>87</v>
      </c>
      <c r="B2" s="188" t="s">
        <v>1</v>
      </c>
      <c r="C2" s="188" t="s">
        <v>169</v>
      </c>
    </row>
    <row r="3" spans="1:3">
      <c r="A3" s="190"/>
      <c r="B3" s="190"/>
      <c r="C3" s="183"/>
    </row>
    <row r="4" spans="1:3">
      <c r="A4" s="190" t="s">
        <v>89</v>
      </c>
      <c r="B4" s="190">
        <v>1</v>
      </c>
      <c r="C4" s="183">
        <v>15000000</v>
      </c>
    </row>
    <row r="5" spans="1:3">
      <c r="A5" s="190" t="s">
        <v>90</v>
      </c>
      <c r="B5" s="190">
        <v>2</v>
      </c>
      <c r="C5" s="183">
        <v>15000000</v>
      </c>
    </row>
    <row r="6" spans="1:3">
      <c r="A6" s="190" t="s">
        <v>91</v>
      </c>
      <c r="B6" s="190">
        <v>3</v>
      </c>
      <c r="C6" s="183">
        <v>18000000</v>
      </c>
    </row>
    <row r="7" spans="1:3">
      <c r="A7" s="191" t="s">
        <v>92</v>
      </c>
      <c r="B7" s="191">
        <v>4</v>
      </c>
      <c r="C7" s="187">
        <v>23000000</v>
      </c>
    </row>
    <row r="8" spans="1:3">
      <c r="A8" s="191" t="s">
        <v>93</v>
      </c>
      <c r="B8" s="191">
        <v>5</v>
      </c>
      <c r="C8" s="187">
        <v>30000000</v>
      </c>
    </row>
    <row r="9" spans="1:3">
      <c r="A9" s="190" t="s">
        <v>94</v>
      </c>
      <c r="B9" s="190">
        <v>6</v>
      </c>
      <c r="C9" s="183">
        <v>14000000</v>
      </c>
    </row>
    <row r="10" spans="1:3">
      <c r="A10" s="190" t="s">
        <v>88</v>
      </c>
      <c r="B10" s="190">
        <v>7</v>
      </c>
      <c r="C10" s="183">
        <v>15000000</v>
      </c>
    </row>
    <row r="11" spans="1:3">
      <c r="A11" s="190" t="s">
        <v>89</v>
      </c>
      <c r="B11" s="190">
        <v>8</v>
      </c>
      <c r="C11" s="183">
        <v>15000000</v>
      </c>
    </row>
    <row r="12" spans="1:3">
      <c r="A12" s="190" t="s">
        <v>90</v>
      </c>
      <c r="B12" s="190">
        <v>9</v>
      </c>
      <c r="C12" s="183">
        <v>15000000</v>
      </c>
    </row>
    <row r="13" spans="1:3">
      <c r="A13" s="190" t="s">
        <v>91</v>
      </c>
      <c r="B13" s="190">
        <v>10</v>
      </c>
      <c r="C13" s="183">
        <v>18000000</v>
      </c>
    </row>
    <row r="14" spans="1:3">
      <c r="A14" s="191" t="s">
        <v>92</v>
      </c>
      <c r="B14" s="191">
        <v>11</v>
      </c>
      <c r="C14" s="187">
        <v>23000000</v>
      </c>
    </row>
    <row r="15" spans="1:3">
      <c r="A15" s="191" t="s">
        <v>93</v>
      </c>
      <c r="B15" s="191">
        <v>12</v>
      </c>
      <c r="C15" s="187">
        <v>30000000</v>
      </c>
    </row>
    <row r="16" spans="1:3">
      <c r="A16" s="190" t="s">
        <v>94</v>
      </c>
      <c r="B16" s="190">
        <v>13</v>
      </c>
      <c r="C16" s="183">
        <v>14000000</v>
      </c>
    </row>
    <row r="17" spans="1:3">
      <c r="A17" s="190" t="s">
        <v>88</v>
      </c>
      <c r="B17" s="190">
        <v>14</v>
      </c>
      <c r="C17" s="183">
        <v>15000000</v>
      </c>
    </row>
    <row r="18" spans="1:3">
      <c r="A18" s="190" t="s">
        <v>89</v>
      </c>
      <c r="B18" s="190">
        <v>15</v>
      </c>
      <c r="C18" s="183">
        <v>15000000</v>
      </c>
    </row>
    <row r="19" spans="1:3">
      <c r="A19" s="190" t="s">
        <v>90</v>
      </c>
      <c r="B19" s="190">
        <v>16</v>
      </c>
      <c r="C19" s="183">
        <v>15000000</v>
      </c>
    </row>
    <row r="20" spans="1:3">
      <c r="A20" s="190" t="s">
        <v>91</v>
      </c>
      <c r="B20" s="190">
        <v>17</v>
      </c>
      <c r="C20" s="183">
        <v>18000000</v>
      </c>
    </row>
    <row r="21" spans="1:3">
      <c r="A21" s="191" t="s">
        <v>92</v>
      </c>
      <c r="B21" s="191">
        <v>18</v>
      </c>
      <c r="C21" s="187">
        <v>23000000</v>
      </c>
    </row>
    <row r="22" spans="1:3">
      <c r="A22" s="191" t="s">
        <v>93</v>
      </c>
      <c r="B22" s="191">
        <v>19</v>
      </c>
      <c r="C22" s="187">
        <v>30000000</v>
      </c>
    </row>
    <row r="23" spans="1:3">
      <c r="A23" s="190" t="s">
        <v>94</v>
      </c>
      <c r="B23" s="190">
        <v>20</v>
      </c>
      <c r="C23" s="183">
        <v>14000000</v>
      </c>
    </row>
    <row r="24" spans="1:3">
      <c r="A24" s="190" t="s">
        <v>88</v>
      </c>
      <c r="B24" s="190">
        <v>21</v>
      </c>
      <c r="C24" s="183">
        <v>15000000</v>
      </c>
    </row>
    <row r="25" spans="1:3">
      <c r="A25" s="190" t="s">
        <v>89</v>
      </c>
      <c r="B25" s="190">
        <v>22</v>
      </c>
      <c r="C25" s="183">
        <v>15000000</v>
      </c>
    </row>
    <row r="26" spans="1:3">
      <c r="A26" s="190" t="s">
        <v>90</v>
      </c>
      <c r="B26" s="190">
        <v>23</v>
      </c>
      <c r="C26" s="183">
        <v>15000000</v>
      </c>
    </row>
    <row r="27" spans="1:3">
      <c r="A27" s="190" t="s">
        <v>91</v>
      </c>
      <c r="B27" s="190">
        <v>24</v>
      </c>
      <c r="C27" s="183">
        <v>18000000</v>
      </c>
    </row>
    <row r="28" spans="1:3">
      <c r="A28" s="191" t="s">
        <v>92</v>
      </c>
      <c r="B28" s="191">
        <v>25</v>
      </c>
      <c r="C28" s="187">
        <v>23000000</v>
      </c>
    </row>
    <row r="29" spans="1:3">
      <c r="A29" s="191" t="s">
        <v>93</v>
      </c>
      <c r="B29" s="191">
        <v>26</v>
      </c>
      <c r="C29" s="187">
        <v>30000000</v>
      </c>
    </row>
    <row r="30" spans="1:3">
      <c r="A30" s="190" t="s">
        <v>94</v>
      </c>
      <c r="B30" s="190">
        <v>27</v>
      </c>
      <c r="C30" s="183">
        <v>14000000</v>
      </c>
    </row>
    <row r="31" spans="1:3">
      <c r="A31" s="190" t="s">
        <v>88</v>
      </c>
      <c r="B31" s="190">
        <v>28</v>
      </c>
      <c r="C31" s="183">
        <v>15000000</v>
      </c>
    </row>
    <row r="32" spans="1:3">
      <c r="A32" s="190" t="s">
        <v>89</v>
      </c>
      <c r="B32" s="190">
        <v>28</v>
      </c>
      <c r="C32" s="183">
        <v>15000000</v>
      </c>
    </row>
    <row r="33" spans="1:3">
      <c r="A33" s="190" t="s">
        <v>90</v>
      </c>
      <c r="B33" s="190">
        <v>30</v>
      </c>
      <c r="C33" s="183">
        <v>15000000</v>
      </c>
    </row>
    <row r="34" spans="1:3">
      <c r="A34" s="192"/>
      <c r="B34" s="192" t="s">
        <v>95</v>
      </c>
      <c r="C34" s="187">
        <f>SUM(C3:C33)</f>
        <v>550000000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4" sqref="C4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6" t="s">
        <v>109</v>
      </c>
      <c r="B1" s="337"/>
      <c r="C1" s="338"/>
    </row>
    <row r="2" spans="1:4" ht="18.75" customHeight="1">
      <c r="A2" s="355" t="s">
        <v>125</v>
      </c>
      <c r="B2" s="353"/>
      <c r="C2" s="354"/>
      <c r="D2" s="339">
        <f>C2+C3</f>
        <v>0</v>
      </c>
    </row>
    <row r="3" spans="1:4" ht="18.75" customHeight="1">
      <c r="A3" s="356"/>
      <c r="B3" s="207" t="s">
        <v>110</v>
      </c>
      <c r="C3" s="208"/>
      <c r="D3" s="340"/>
    </row>
    <row r="4" spans="1:4" ht="18.75" customHeight="1">
      <c r="A4" s="357" t="s">
        <v>126</v>
      </c>
      <c r="B4" s="223" t="s">
        <v>111</v>
      </c>
      <c r="C4" s="224"/>
      <c r="D4" s="341">
        <f>C4+C6+C5</f>
        <v>0</v>
      </c>
    </row>
    <row r="5" spans="1:4" ht="18.75" customHeight="1">
      <c r="A5" s="358"/>
      <c r="B5" s="225" t="s">
        <v>112</v>
      </c>
      <c r="C5" s="226"/>
      <c r="D5" s="342"/>
    </row>
    <row r="6" spans="1:4" ht="18.75" customHeight="1">
      <c r="A6" s="359"/>
      <c r="B6" s="227" t="s">
        <v>113</v>
      </c>
      <c r="C6" s="228"/>
      <c r="D6" s="343"/>
    </row>
    <row r="7" spans="1:4" ht="18.75" customHeight="1">
      <c r="A7" s="360" t="s">
        <v>127</v>
      </c>
      <c r="B7" s="218" t="s">
        <v>114</v>
      </c>
      <c r="C7" s="292"/>
      <c r="D7" s="344">
        <f>SUM(C7:C9)</f>
        <v>0</v>
      </c>
    </row>
    <row r="8" spans="1:4" ht="18.75" customHeight="1">
      <c r="A8" s="361"/>
      <c r="B8" s="219" t="s">
        <v>115</v>
      </c>
      <c r="C8" s="220"/>
      <c r="D8" s="345"/>
    </row>
    <row r="9" spans="1:4" ht="18.75" customHeight="1">
      <c r="A9" s="362"/>
      <c r="B9" s="221" t="s">
        <v>116</v>
      </c>
      <c r="C9" s="222"/>
      <c r="D9" s="346"/>
    </row>
    <row r="10" spans="1:4" ht="18.75" customHeight="1">
      <c r="A10" s="363" t="s">
        <v>128</v>
      </c>
      <c r="B10" s="212" t="s">
        <v>117</v>
      </c>
      <c r="C10" s="213"/>
      <c r="D10" s="347">
        <f t="shared" ref="D10" si="0">SUM(C10:C12)</f>
        <v>0</v>
      </c>
    </row>
    <row r="11" spans="1:4" ht="18.75" customHeight="1">
      <c r="A11" s="364"/>
      <c r="B11" s="214" t="s">
        <v>122</v>
      </c>
      <c r="C11" s="215"/>
      <c r="D11" s="348"/>
    </row>
    <row r="12" spans="1:4" ht="18.75" customHeight="1">
      <c r="A12" s="365"/>
      <c r="B12" s="216" t="s">
        <v>118</v>
      </c>
      <c r="C12" s="217"/>
      <c r="D12" s="349"/>
    </row>
    <row r="13" spans="1:4" ht="18.75" customHeight="1">
      <c r="A13" s="333" t="s">
        <v>129</v>
      </c>
      <c r="B13" s="289" t="s">
        <v>119</v>
      </c>
      <c r="C13" s="209"/>
      <c r="D13" s="350">
        <f t="shared" ref="D13" si="1">SUM(C13:C15)</f>
        <v>0</v>
      </c>
    </row>
    <row r="14" spans="1:4" ht="18.75" customHeight="1">
      <c r="A14" s="334"/>
      <c r="B14" s="290" t="s">
        <v>120</v>
      </c>
      <c r="C14" s="210"/>
      <c r="D14" s="351"/>
    </row>
    <row r="15" spans="1:4" ht="18.75" customHeight="1">
      <c r="A15" s="335"/>
      <c r="B15" s="291" t="s">
        <v>121</v>
      </c>
      <c r="C15" s="211"/>
      <c r="D15" s="352"/>
    </row>
    <row r="16" spans="1:4" ht="51.75" customHeight="1">
      <c r="A16" s="74"/>
      <c r="B16" s="206"/>
      <c r="C16" s="204"/>
      <c r="D16" s="205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T12</vt:lpstr>
      <vt:lpstr>DTN</vt:lpstr>
      <vt:lpstr>Voucher bán ra</vt:lpstr>
      <vt:lpstr>DT Lũy Kế T112017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2017-12-01T02:28:26Z</dcterms:modified>
</cp:coreProperties>
</file>