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-300" windowWidth="9585" windowHeight="7740"/>
  </bookViews>
  <sheets>
    <sheet name="Production time" sheetId="2" r:id="rId1"/>
    <sheet name="TOAST" sheetId="3" r:id="rId2"/>
    <sheet name="DRY CAKE" sheetId="4" r:id="rId3"/>
    <sheet name="CAKE" sheetId="5" r:id="rId4"/>
  </sheets>
  <externalReferences>
    <externalReference r:id="rId5"/>
  </externalReferences>
  <definedNames>
    <definedName name="_" localSheetId="3">'[1]Comp.sale Target T10'!#REF!</definedName>
    <definedName name="_" localSheetId="2">'[1]Comp.sale Target T10'!#REF!</definedName>
    <definedName name="_" localSheetId="1">'[1]Comp.sale Target T10'!#REF!</definedName>
    <definedName name="_">'[1]Comp.sale Target T10'!#REF!</definedName>
  </definedNames>
  <calcPr calcId="144525"/>
</workbook>
</file>

<file path=xl/calcChain.xml><?xml version="1.0" encoding="utf-8"?>
<calcChain xmlns="http://schemas.openxmlformats.org/spreadsheetml/2006/main">
  <c r="G76" i="2" l="1"/>
  <c r="H76" i="2"/>
  <c r="I76" i="2"/>
  <c r="L76" i="2"/>
  <c r="M76" i="2"/>
  <c r="N76" i="2"/>
  <c r="O76" i="2"/>
  <c r="R76" i="2"/>
  <c r="S76" i="2"/>
  <c r="T76" i="2"/>
  <c r="U76" i="2"/>
  <c r="F76" i="2"/>
  <c r="F6" i="2"/>
  <c r="E75" i="2"/>
  <c r="D75" i="2" s="1"/>
  <c r="K75" i="2"/>
  <c r="J75" i="2" s="1"/>
  <c r="Q75" i="2"/>
  <c r="P75" i="2" s="1"/>
  <c r="E77" i="2"/>
  <c r="D77" i="2" s="1"/>
  <c r="K77" i="2"/>
  <c r="J77" i="2" s="1"/>
  <c r="Q77" i="2"/>
  <c r="P77" i="2" s="1"/>
  <c r="E78" i="2"/>
  <c r="D78" i="2" s="1"/>
  <c r="K78" i="2"/>
  <c r="J78" i="2" s="1"/>
  <c r="Q78" i="2"/>
  <c r="P78" i="2" s="1"/>
  <c r="E79" i="2"/>
  <c r="D79" i="2" s="1"/>
  <c r="K79" i="2"/>
  <c r="J79" i="2" s="1"/>
  <c r="Q79" i="2"/>
  <c r="P79" i="2" s="1"/>
  <c r="E80" i="2"/>
  <c r="D80" i="2" s="1"/>
  <c r="K80" i="2"/>
  <c r="J80" i="2" s="1"/>
  <c r="Q80" i="2"/>
  <c r="P80" i="2" s="1"/>
  <c r="E81" i="2"/>
  <c r="D81" i="2" s="1"/>
  <c r="K81" i="2"/>
  <c r="J81" i="2" s="1"/>
  <c r="Q81" i="2"/>
  <c r="P81" i="2" s="1"/>
  <c r="E82" i="2"/>
  <c r="D82" i="2" s="1"/>
  <c r="K82" i="2"/>
  <c r="J82" i="2" s="1"/>
  <c r="Q82" i="2"/>
  <c r="P82" i="2" s="1"/>
  <c r="E83" i="2"/>
  <c r="D83" i="2" s="1"/>
  <c r="K83" i="2"/>
  <c r="J83" i="2" s="1"/>
  <c r="Q83" i="2"/>
  <c r="P83" i="2" s="1"/>
  <c r="E84" i="2"/>
  <c r="D84" i="2" s="1"/>
  <c r="K84" i="2"/>
  <c r="J84" i="2" s="1"/>
  <c r="Q84" i="2"/>
  <c r="P84" i="2" s="1"/>
  <c r="E85" i="2"/>
  <c r="D85" i="2" s="1"/>
  <c r="K85" i="2"/>
  <c r="J85" i="2" s="1"/>
  <c r="Q85" i="2"/>
  <c r="P85" i="2" s="1"/>
  <c r="E76" i="2" l="1"/>
  <c r="D76" i="2" s="1"/>
  <c r="J76" i="2"/>
  <c r="P76" i="2"/>
  <c r="Q76" i="2"/>
  <c r="K76" i="2"/>
  <c r="E54" i="2"/>
  <c r="E61" i="5" l="1"/>
  <c r="K13" i="2" l="1"/>
  <c r="K12" i="2"/>
  <c r="Q74" i="2"/>
  <c r="P74" i="2" s="1"/>
  <c r="Q73" i="2"/>
  <c r="P73" i="2" s="1"/>
  <c r="Q72" i="2"/>
  <c r="P72" i="2" s="1"/>
  <c r="Q71" i="2"/>
  <c r="P71" i="2" s="1"/>
  <c r="Q70" i="2"/>
  <c r="P70" i="2" s="1"/>
  <c r="Q69" i="2"/>
  <c r="P69" i="2" s="1"/>
  <c r="Q68" i="2"/>
  <c r="P68" i="2" s="1"/>
  <c r="Q67" i="2"/>
  <c r="P67" i="2" s="1"/>
  <c r="Q66" i="2"/>
  <c r="P66" i="2" s="1"/>
  <c r="Q65" i="2"/>
  <c r="P65" i="2" s="1"/>
  <c r="Q64" i="2"/>
  <c r="P64" i="2" s="1"/>
  <c r="Q63" i="2"/>
  <c r="P63" i="2" s="1"/>
  <c r="Q62" i="2"/>
  <c r="P62" i="2" s="1"/>
  <c r="Q61" i="2"/>
  <c r="P61" i="2" s="1"/>
  <c r="Q60" i="2"/>
  <c r="P60" i="2" s="1"/>
  <c r="Q59" i="2"/>
  <c r="P59" i="2" s="1"/>
  <c r="Q58" i="2"/>
  <c r="P58" i="2" s="1"/>
  <c r="Q57" i="2"/>
  <c r="P57" i="2" s="1"/>
  <c r="Q56" i="2"/>
  <c r="P56" i="2" s="1"/>
  <c r="Q55" i="2"/>
  <c r="P55" i="2" s="1"/>
  <c r="Q54" i="2"/>
  <c r="P54" i="2" s="1"/>
  <c r="Q53" i="2"/>
  <c r="P53" i="2" s="1"/>
  <c r="Q51" i="2"/>
  <c r="P51" i="2" s="1"/>
  <c r="Q50" i="2"/>
  <c r="P50" i="2" s="1"/>
  <c r="Q49" i="2"/>
  <c r="P49" i="2" s="1"/>
  <c r="Q48" i="2"/>
  <c r="P48" i="2" s="1"/>
  <c r="Q47" i="2"/>
  <c r="P47" i="2" s="1"/>
  <c r="Q46" i="2"/>
  <c r="P46" i="2" s="1"/>
  <c r="Q45" i="2"/>
  <c r="P45" i="2" s="1"/>
  <c r="Q44" i="2"/>
  <c r="P44" i="2" s="1"/>
  <c r="Q43" i="2"/>
  <c r="P43" i="2" s="1"/>
  <c r="Q42" i="2"/>
  <c r="P42" i="2" s="1"/>
  <c r="Q41" i="2"/>
  <c r="P41" i="2" s="1"/>
  <c r="Q40" i="2"/>
  <c r="P40" i="2" s="1"/>
  <c r="Q38" i="2"/>
  <c r="P38" i="2" s="1"/>
  <c r="Q37" i="2"/>
  <c r="P37" i="2" s="1"/>
  <c r="Q36" i="2"/>
  <c r="P36" i="2" s="1"/>
  <c r="Q35" i="2"/>
  <c r="P35" i="2" s="1"/>
  <c r="Q34" i="2"/>
  <c r="P34" i="2" s="1"/>
  <c r="Q33" i="2"/>
  <c r="P33" i="2" s="1"/>
  <c r="Q32" i="2"/>
  <c r="P32" i="2" s="1"/>
  <c r="Q31" i="2"/>
  <c r="P31" i="2" s="1"/>
  <c r="Q30" i="2"/>
  <c r="P30" i="2" s="1"/>
  <c r="Q29" i="2"/>
  <c r="P29" i="2" s="1"/>
  <c r="Q28" i="2"/>
  <c r="P28" i="2" s="1"/>
  <c r="Q27" i="2"/>
  <c r="P27" i="2" s="1"/>
  <c r="Q26" i="2"/>
  <c r="P26" i="2" s="1"/>
  <c r="Q25" i="2"/>
  <c r="P25" i="2" s="1"/>
  <c r="Q24" i="2"/>
  <c r="P24" i="2" s="1"/>
  <c r="Q23" i="2"/>
  <c r="P23" i="2" s="1"/>
  <c r="Q22" i="2"/>
  <c r="P22" i="2" s="1"/>
  <c r="Q21" i="2"/>
  <c r="P21" i="2" s="1"/>
  <c r="Q20" i="2"/>
  <c r="P20" i="2" s="1"/>
  <c r="Q19" i="2"/>
  <c r="P19" i="2" s="1"/>
  <c r="Q18" i="2"/>
  <c r="P18" i="2" s="1"/>
  <c r="Q17" i="2"/>
  <c r="P17" i="2" s="1"/>
  <c r="Q16" i="2"/>
  <c r="P16" i="2" s="1"/>
  <c r="Q15" i="2"/>
  <c r="P15" i="2" s="1"/>
  <c r="Q14" i="2"/>
  <c r="P14" i="2" s="1"/>
  <c r="Q13" i="2"/>
  <c r="P13" i="2" s="1"/>
  <c r="Q12" i="2"/>
  <c r="P12" i="2" s="1"/>
  <c r="Q11" i="2"/>
  <c r="P11" i="2" s="1"/>
  <c r="Q10" i="2"/>
  <c r="P10" i="2" s="1"/>
  <c r="Q9" i="2"/>
  <c r="P9" i="2" s="1"/>
  <c r="Q8" i="2"/>
  <c r="P8" i="2" s="1"/>
  <c r="Q7" i="2"/>
  <c r="P7" i="2" s="1"/>
  <c r="J12" i="2"/>
  <c r="J13" i="2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K41" i="2"/>
  <c r="J41" i="2" s="1"/>
  <c r="K40" i="2"/>
  <c r="J40" i="2" s="1"/>
  <c r="K38" i="2"/>
  <c r="J38" i="2" s="1"/>
  <c r="K37" i="2"/>
  <c r="J37" i="2" s="1"/>
  <c r="K36" i="2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1" i="2"/>
  <c r="J11" i="2" s="1"/>
  <c r="K10" i="2"/>
  <c r="J10" i="2" s="1"/>
  <c r="K9" i="2"/>
  <c r="J9" i="2" s="1"/>
  <c r="K8" i="2"/>
  <c r="J8" i="2" s="1"/>
  <c r="K7" i="2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E53" i="2"/>
  <c r="D53" i="2" s="1"/>
  <c r="D54" i="2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3" i="2"/>
  <c r="D63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  <c r="E70" i="2"/>
  <c r="D70" i="2" s="1"/>
  <c r="E71" i="2"/>
  <c r="D71" i="2" s="1"/>
  <c r="E72" i="2"/>
  <c r="D72" i="2" s="1"/>
  <c r="E73" i="2"/>
  <c r="D73" i="2" s="1"/>
  <c r="E74" i="2"/>
  <c r="D74" i="2" s="1"/>
  <c r="E7" i="2"/>
  <c r="P6" i="2" l="1"/>
  <c r="K6" i="2"/>
  <c r="E6" i="2"/>
  <c r="Q6" i="2"/>
  <c r="D7" i="2"/>
  <c r="D6" i="2" s="1"/>
  <c r="J7" i="2"/>
  <c r="J6" i="2" s="1"/>
  <c r="F72" i="5"/>
  <c r="E72" i="5" s="1"/>
  <c r="F71" i="5"/>
  <c r="E71" i="5" s="1"/>
  <c r="F70" i="5"/>
  <c r="E70" i="5" s="1"/>
  <c r="F69" i="5"/>
  <c r="E69" i="5" s="1"/>
  <c r="F68" i="5"/>
  <c r="E68" i="5" s="1"/>
  <c r="F67" i="5"/>
  <c r="E67" i="5" s="1"/>
  <c r="F66" i="5"/>
  <c r="E66" i="5" s="1"/>
  <c r="F65" i="5"/>
  <c r="E65" i="5" s="1"/>
  <c r="F64" i="5"/>
  <c r="F63" i="5"/>
  <c r="E63" i="5" s="1"/>
  <c r="R62" i="5"/>
  <c r="Q62" i="5"/>
  <c r="P62" i="5"/>
  <c r="O62" i="5"/>
  <c r="N62" i="5"/>
  <c r="M62" i="5"/>
  <c r="L62" i="5"/>
  <c r="K62" i="5"/>
  <c r="J62" i="5"/>
  <c r="I62" i="5"/>
  <c r="H62" i="5"/>
  <c r="G62" i="5"/>
  <c r="F60" i="5"/>
  <c r="E60" i="5" s="1"/>
  <c r="F59" i="5"/>
  <c r="E59" i="5" s="1"/>
  <c r="F58" i="5"/>
  <c r="E58" i="5" s="1"/>
  <c r="F57" i="5"/>
  <c r="E57" i="5" s="1"/>
  <c r="F56" i="5"/>
  <c r="E56" i="5" s="1"/>
  <c r="F55" i="5"/>
  <c r="E55" i="5" s="1"/>
  <c r="F54" i="5"/>
  <c r="E54" i="5" s="1"/>
  <c r="F53" i="5"/>
  <c r="E53" i="5" s="1"/>
  <c r="F52" i="5"/>
  <c r="E52" i="5" s="1"/>
  <c r="F51" i="5"/>
  <c r="E51" i="5" s="1"/>
  <c r="F50" i="5"/>
  <c r="E50" i="5" s="1"/>
  <c r="F49" i="5"/>
  <c r="E49" i="5" s="1"/>
  <c r="F48" i="5"/>
  <c r="E48" i="5" s="1"/>
  <c r="F47" i="5"/>
  <c r="E47" i="5" s="1"/>
  <c r="F46" i="5"/>
  <c r="E46" i="5" s="1"/>
  <c r="F45" i="5"/>
  <c r="E45" i="5" s="1"/>
  <c r="F44" i="5"/>
  <c r="E44" i="5" s="1"/>
  <c r="F43" i="5"/>
  <c r="E43" i="5" s="1"/>
  <c r="F42" i="5"/>
  <c r="E42" i="5" s="1"/>
  <c r="F41" i="5"/>
  <c r="E41" i="5" s="1"/>
  <c r="F40" i="5"/>
  <c r="E40" i="5" s="1"/>
  <c r="F39" i="5"/>
  <c r="E39" i="5" s="1"/>
  <c r="F38" i="5"/>
  <c r="E38" i="5" s="1"/>
  <c r="F37" i="5"/>
  <c r="E37" i="5" s="1"/>
  <c r="F36" i="5"/>
  <c r="E36" i="5" s="1"/>
  <c r="F35" i="5"/>
  <c r="E35" i="5" s="1"/>
  <c r="F34" i="5"/>
  <c r="E34" i="5" s="1"/>
  <c r="F33" i="5"/>
  <c r="E33" i="5" s="1"/>
  <c r="F32" i="5"/>
  <c r="E32" i="5" s="1"/>
  <c r="F31" i="5"/>
  <c r="E31" i="5" s="1"/>
  <c r="F30" i="5"/>
  <c r="E30" i="5" s="1"/>
  <c r="F29" i="5"/>
  <c r="E29" i="5" s="1"/>
  <c r="F28" i="5"/>
  <c r="E28" i="5" s="1"/>
  <c r="F27" i="5"/>
  <c r="E27" i="5" s="1"/>
  <c r="F26" i="5"/>
  <c r="E26" i="5" s="1"/>
  <c r="F25" i="5"/>
  <c r="E25" i="5" s="1"/>
  <c r="F24" i="5"/>
  <c r="E24" i="5" s="1"/>
  <c r="F23" i="5"/>
  <c r="E23" i="5" s="1"/>
  <c r="F22" i="5"/>
  <c r="E22" i="5" s="1"/>
  <c r="F21" i="5"/>
  <c r="E21" i="5" s="1"/>
  <c r="F20" i="5"/>
  <c r="E20" i="5" s="1"/>
  <c r="F19" i="5"/>
  <c r="E19" i="5" s="1"/>
  <c r="F18" i="5"/>
  <c r="E18" i="5" s="1"/>
  <c r="F17" i="5"/>
  <c r="E17" i="5" s="1"/>
  <c r="F16" i="5"/>
  <c r="E16" i="5" s="1"/>
  <c r="F15" i="5"/>
  <c r="E15" i="5" s="1"/>
  <c r="F14" i="5"/>
  <c r="E14" i="5" s="1"/>
  <c r="F13" i="5"/>
  <c r="E13" i="5" s="1"/>
  <c r="F12" i="5"/>
  <c r="E12" i="5" s="1"/>
  <c r="F11" i="5"/>
  <c r="E11" i="5" s="1"/>
  <c r="F10" i="5"/>
  <c r="E10" i="5" s="1"/>
  <c r="F9" i="5"/>
  <c r="E9" i="5" s="1"/>
  <c r="F8" i="5"/>
  <c r="E8" i="5" s="1"/>
  <c r="F7" i="5"/>
  <c r="E7" i="5" s="1"/>
  <c r="F6" i="5"/>
  <c r="R5" i="5"/>
  <c r="Q5" i="5"/>
  <c r="P5" i="5"/>
  <c r="O5" i="5"/>
  <c r="N5" i="5"/>
  <c r="M5" i="5"/>
  <c r="L5" i="5"/>
  <c r="K5" i="5"/>
  <c r="J5" i="5"/>
  <c r="I5" i="5"/>
  <c r="H5" i="5"/>
  <c r="G5" i="5"/>
  <c r="H4" i="5"/>
  <c r="I4" i="5" s="1"/>
  <c r="J4" i="5" s="1"/>
  <c r="K4" i="5" s="1"/>
  <c r="L2" i="5" l="1"/>
  <c r="F5" i="5"/>
  <c r="F62" i="5"/>
  <c r="E62" i="5" s="1"/>
  <c r="E64" i="5"/>
  <c r="E5" i="5"/>
  <c r="D19" i="4"/>
  <c r="D18" i="4"/>
  <c r="K17" i="4"/>
  <c r="J17" i="4"/>
  <c r="I17" i="4"/>
  <c r="H17" i="4"/>
  <c r="G17" i="4"/>
  <c r="F17" i="4"/>
  <c r="E17" i="4"/>
  <c r="D16" i="4"/>
  <c r="D15" i="4"/>
  <c r="D14" i="4"/>
  <c r="D13" i="4"/>
  <c r="D12" i="4"/>
  <c r="D11" i="4"/>
  <c r="D10" i="4"/>
  <c r="D9" i="4"/>
  <c r="D8" i="4"/>
  <c r="D7" i="4"/>
  <c r="D6" i="4"/>
  <c r="D5" i="4"/>
  <c r="K4" i="4"/>
  <c r="J4" i="4"/>
  <c r="I4" i="4"/>
  <c r="H4" i="4"/>
  <c r="G4" i="4"/>
  <c r="F4" i="4"/>
  <c r="E4" i="4"/>
  <c r="D4" i="4" l="1"/>
  <c r="D17" i="4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R5" i="3"/>
  <c r="Q5" i="3"/>
  <c r="P5" i="3"/>
  <c r="O5" i="3"/>
  <c r="N5" i="3"/>
  <c r="M5" i="3"/>
  <c r="L5" i="3"/>
  <c r="K5" i="3"/>
  <c r="J5" i="3"/>
  <c r="I5" i="3"/>
  <c r="H5" i="3"/>
  <c r="G5" i="3"/>
  <c r="H4" i="3"/>
  <c r="I4" i="3" s="1"/>
  <c r="J4" i="3" s="1"/>
  <c r="K4" i="3" s="1"/>
  <c r="F5" i="3" l="1"/>
  <c r="L2" i="3"/>
  <c r="O39" i="2"/>
  <c r="U39" i="2"/>
  <c r="Q39" i="2" s="1"/>
  <c r="P39" i="2" s="1"/>
  <c r="O6" i="2"/>
  <c r="N6" i="2"/>
  <c r="M6" i="2"/>
  <c r="L6" i="2"/>
  <c r="I52" i="2"/>
  <c r="I39" i="2"/>
  <c r="E39" i="2" s="1"/>
  <c r="D39" i="2" s="1"/>
  <c r="K52" i="2" l="1"/>
  <c r="J52" i="2" s="1"/>
  <c r="Q52" i="2"/>
  <c r="P52" i="2" s="1"/>
  <c r="K39" i="2"/>
  <c r="J39" i="2" s="1"/>
  <c r="E52" i="2"/>
  <c r="D52" i="2" s="1"/>
  <c r="L5" i="2"/>
  <c r="R6" i="2"/>
  <c r="S6" i="2"/>
  <c r="T6" i="2"/>
  <c r="U6" i="2"/>
  <c r="G6" i="2"/>
  <c r="H6" i="2"/>
  <c r="I6" i="2"/>
  <c r="F5" i="2" l="1"/>
  <c r="R5" i="2"/>
</calcChain>
</file>

<file path=xl/sharedStrings.xml><?xml version="1.0" encoding="utf-8"?>
<sst xmlns="http://schemas.openxmlformats.org/spreadsheetml/2006/main" count="369" uniqueCount="213">
  <si>
    <t>Item</t>
  </si>
  <si>
    <t>Price</t>
  </si>
  <si>
    <t>BREAD</t>
  </si>
  <si>
    <t>BUN</t>
  </si>
  <si>
    <t>Bacon Cheese Earthquake</t>
  </si>
  <si>
    <t>Big Eye</t>
  </si>
  <si>
    <t>Bluberry Custard</t>
  </si>
  <si>
    <t>Butter Sugar Loaf</t>
  </si>
  <si>
    <t>Cheese Boat</t>
  </si>
  <si>
    <t>Cheese Flosss</t>
  </si>
  <si>
    <t>Cheese Sausage</t>
  </si>
  <si>
    <t>Chicken Parmesan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</si>
  <si>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</si>
  <si>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</si>
  <si>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</si>
  <si>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</si>
  <si>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</si>
  <si>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</si>
  <si>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</si>
  <si>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</si>
  <si>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</si>
  <si>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</si>
  <si>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</si>
  <si>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</si>
  <si>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</si>
  <si>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</si>
  <si>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Pillow Raisin</t>
  </si>
  <si>
    <t>Pork Ribs</t>
  </si>
  <si>
    <t>Sausage Standard</t>
  </si>
  <si>
    <t>Smart Aleck</t>
  </si>
  <si>
    <t>Spring In The City</t>
  </si>
  <si>
    <t>T Cures of Golden Flower</t>
  </si>
  <si>
    <t>DANISH</t>
  </si>
  <si>
    <t>Blackberry Danish</t>
  </si>
  <si>
    <t>Cereal Dried Fruit Bread</t>
  </si>
  <si>
    <t>Chez Lava Crois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</si>
  <si>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</si>
  <si>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</si>
  <si>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</si>
  <si>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</si>
  <si>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</si>
  <si>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</si>
  <si>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</si>
  <si>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</si>
  <si>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</si>
  <si>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FRENCH, PIZZA</t>
  </si>
  <si>
    <t>Butter Sugar Baguette</t>
  </si>
  <si>
    <t>Hawaiian Pizza</t>
  </si>
  <si>
    <t>Sausage Pizza</t>
  </si>
  <si>
    <t>Sweetcorn tuna Pizza</t>
  </si>
  <si>
    <t>SANDWICH</t>
  </si>
  <si>
    <t>Baked Ham &amp; Cheese SW</t>
  </si>
  <si>
    <t>Chicken SW</t>
  </si>
  <si>
    <t>Ham &amp; Egg Breakfast</t>
  </si>
  <si>
    <t>Parsley Ham Cheese</t>
  </si>
  <si>
    <t>Teriyaki Chic Baguette</t>
  </si>
  <si>
    <t>Tuna Sandwich</t>
  </si>
  <si>
    <t>TOAST, EURO</t>
  </si>
  <si>
    <t>Bacon Cheese TT(H)</t>
  </si>
  <si>
    <t>California TT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</si>
  <si>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</si>
  <si>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</si>
  <si>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</si>
  <si>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</si>
  <si>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</si>
  <si>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</si>
  <si>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Gourmet Fruit Loaf (Half)</t>
  </si>
  <si>
    <t>WHOLE CAKE</t>
  </si>
  <si>
    <t>Absolutely Mocha</t>
  </si>
  <si>
    <t>Blackforest C (C Blackforest)</t>
  </si>
  <si>
    <t>Blackforest R (R Blackforest)</t>
  </si>
  <si>
    <t>Chantilly C (C Chantilly)</t>
  </si>
  <si>
    <t>Chantilly R (R Chantilly)</t>
  </si>
  <si>
    <t>Fraisier Pistachio C</t>
  </si>
  <si>
    <t>Fraisier Pistachio R</t>
  </si>
  <si>
    <t>Fresh Cream (SN0)</t>
  </si>
  <si>
    <t>Fresh Cream (SN1)</t>
  </si>
  <si>
    <t>Fresh Cream (SN2)</t>
  </si>
  <si>
    <t>Fresh Cream (SN4)</t>
  </si>
  <si>
    <t>Fresh Cream Cake 220k</t>
  </si>
  <si>
    <t>Fresh Cream Cake 260k</t>
  </si>
  <si>
    <t>Fresh Cream Cake 280k</t>
  </si>
  <si>
    <t>Fresh Cream Cake 350k</t>
  </si>
  <si>
    <t>Fresh Cream Cake 450k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</si>
  <si>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</si>
  <si>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</si>
  <si>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</si>
  <si>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</si>
  <si>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</si>
  <si>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</si>
  <si>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Pandan Lover C</t>
  </si>
  <si>
    <t>Pandan Lover R</t>
  </si>
  <si>
    <t>Passion Cheese C (C Passion Cheese)</t>
  </si>
  <si>
    <t>Passion Cheese R (R Passion Cheese)</t>
  </si>
  <si>
    <t>Tiramisu C (C Tiramisu)</t>
  </si>
  <si>
    <t>Tiramisu R (R Tiramisu)</t>
  </si>
  <si>
    <t>Yummy Yammy</t>
  </si>
  <si>
    <t>Fresh Cream Gift Box</t>
  </si>
  <si>
    <t>Fresh Cream Pink Rose</t>
  </si>
  <si>
    <t>Fresh Cream CH0</t>
  </si>
  <si>
    <t>Fresh Cream CH1</t>
  </si>
  <si>
    <t>Fresh Cream MM0</t>
  </si>
  <si>
    <t>Fresh Cream MM1</t>
  </si>
  <si>
    <t>Fresh Cream PR0</t>
  </si>
  <si>
    <t>Fresh Cream PR2</t>
  </si>
  <si>
    <t>Fresh Cream SM0</t>
  </si>
  <si>
    <t>Fresh Cream SM1</t>
  </si>
  <si>
    <t>LC Choc Adventure</t>
  </si>
  <si>
    <t>C Santa's Grafitti</t>
  </si>
  <si>
    <t>LC Hazelnut Dream</t>
  </si>
  <si>
    <t>Prince of Heart</t>
  </si>
  <si>
    <t>First Love</t>
  </si>
  <si>
    <t>Queen of Hearts C</t>
  </si>
  <si>
    <t>Queen of Hearts R</t>
  </si>
  <si>
    <t>Yams of Love C</t>
  </si>
  <si>
    <t>Yams of Love R</t>
  </si>
  <si>
    <t>My Dad My Hero C</t>
  </si>
  <si>
    <t>My Dad My Hero R</t>
  </si>
  <si>
    <t>Hai! Cheese C</t>
  </si>
  <si>
    <t>Hai! Cheese R</t>
  </si>
  <si>
    <t>Memoirs of Sakura</t>
  </si>
  <si>
    <t>SLICE CAKE</t>
  </si>
  <si>
    <t>Chantilly</t>
  </si>
  <si>
    <t>Chocolate Choux</t>
  </si>
  <si>
    <t>Grafitti</t>
  </si>
  <si>
    <t>Hai! Cheese slice</t>
  </si>
  <si>
    <t>Lemon Cheese</t>
  </si>
  <si>
    <t>Lemon Choux</t>
  </si>
  <si>
    <t>Les Opera Slice</t>
  </si>
  <si>
    <t>Macha Choux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</si>
  <si>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</si>
  <si>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</si>
  <si>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</si>
  <si>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</si>
  <si>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</si>
  <si>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</si>
  <si>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</si>
  <si>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</si>
  <si>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</si>
  <si>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</si>
  <si>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</si>
  <si>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</si>
  <si>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</si>
  <si>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</si>
  <si>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COOKIE</t>
  </si>
  <si>
    <t>Almond Cookies</t>
  </si>
  <si>
    <t>Assorted Cookies</t>
  </si>
  <si>
    <t>8am - 11am</t>
  </si>
  <si>
    <t>Thứ 7 - CN</t>
  </si>
  <si>
    <t>Thứ 2 - Thứ 6</t>
  </si>
  <si>
    <t>12am - 3pm</t>
  </si>
  <si>
    <t xml:space="preserve">4pm - 7pm </t>
  </si>
  <si>
    <t>5pm - 8pm</t>
  </si>
  <si>
    <t>550 - 600</t>
  </si>
  <si>
    <t>Cocoa Teddy</t>
  </si>
  <si>
    <t>Chocolate Ganache</t>
  </si>
  <si>
    <t>Choco Smart Aleck</t>
  </si>
  <si>
    <t>Raisin cream cheese</t>
  </si>
  <si>
    <t xml:space="preserve">Thứ 7 </t>
  </si>
  <si>
    <t>KẾ HOẠCH SẢN XUẤT HẰNG NGÀY</t>
  </si>
  <si>
    <t>KẾ HOẠCH TIÊU THỤ TOAST</t>
  </si>
  <si>
    <t>STT</t>
  </si>
  <si>
    <t>TÊN BÁNH</t>
  </si>
  <si>
    <t>ĐVT</t>
  </si>
  <si>
    <t>TOTAL</t>
  </si>
  <si>
    <t>Thứ 4</t>
  </si>
  <si>
    <t>Thứ 5</t>
  </si>
  <si>
    <t>Thứ 6</t>
  </si>
  <si>
    <t>Thứ 7</t>
  </si>
  <si>
    <t>Chủ Nhật</t>
  </si>
  <si>
    <t>Thứ 2</t>
  </si>
  <si>
    <t>Thứ 3</t>
  </si>
  <si>
    <t>Chủ nhật</t>
  </si>
  <si>
    <t>Cái</t>
  </si>
  <si>
    <t>Sản phẩm làm Sandwich</t>
  </si>
  <si>
    <t>Standard  Line Lớn ( W )</t>
  </si>
  <si>
    <t>Dark Rye Toast (W)</t>
  </si>
  <si>
    <t>Standard TT (W)</t>
  </si>
  <si>
    <t>Wholemeal TT (W)</t>
  </si>
  <si>
    <t>KẾ HOẠCH TIÊU THỤ BÁNH DRY CAKE - COOKIES</t>
  </si>
  <si>
    <t>TÊN SẢN PHẨM</t>
  </si>
  <si>
    <t>TỔNG</t>
  </si>
  <si>
    <t>SR Parmesan Cheese</t>
  </si>
  <si>
    <t>KẾ HOẠCH TIÊU THỤ BÁNH CAKE</t>
  </si>
  <si>
    <t>Boston Chocolate C</t>
  </si>
  <si>
    <t>Boston Chocolate R</t>
  </si>
  <si>
    <t>Chocolate Toast (Half)</t>
  </si>
  <si>
    <t xml:space="preserve">Xác nhận làm theo kế hoạch </t>
  </si>
  <si>
    <t>Quản lý Bếp</t>
  </si>
  <si>
    <t>Quản lý Cửa Hàng</t>
  </si>
  <si>
    <t>Người đưa Kế Hoạch</t>
  </si>
  <si>
    <t>TRẦN PHƯƠNG THANH</t>
  </si>
  <si>
    <t>(Phòng điều hành )</t>
  </si>
  <si>
    <t>(SaiGon Centre)</t>
  </si>
  <si>
    <r>
      <rPr>
        <i/>
        <u/>
        <sz val="12"/>
        <rFont val="Cambria"/>
        <family val="1"/>
        <charset val="163"/>
        <scheme val="major"/>
      </rPr>
      <t xml:space="preserve">Lưu ý </t>
    </r>
    <r>
      <rPr>
        <i/>
        <sz val="12"/>
        <rFont val="Cambria"/>
        <family val="1"/>
        <charset val="163"/>
        <scheme val="major"/>
      </rPr>
      <t>: Kế hoạch có thể được điều chỉnh theo ngay dựa trên tình hình kinh doanh thực tế.
Tuy nhiên khi cần điều chỉnh QLCH sẽ là người xin ý kiến điều chỉnh trực tiếp từ phòng điều hành.QLBep vui long phối hợp thực hiện.</t>
    </r>
  </si>
  <si>
    <t>No</t>
  </si>
  <si>
    <r>
      <rPr>
        <i/>
        <u/>
        <sz val="12"/>
        <rFont val="Cambria"/>
        <family val="1"/>
        <charset val="163"/>
        <scheme val="major"/>
      </rPr>
      <t xml:space="preserve">Lưu ý </t>
    </r>
    <r>
      <rPr>
        <i/>
        <sz val="12"/>
        <rFont val="Cambria"/>
        <family val="1"/>
        <charset val="163"/>
        <scheme val="major"/>
      </rPr>
      <t>: Kế hoạch có thể được điều chỉnh theo ngay dựa trên tình hình kinh doanh thực tế.
Tuy nhiên khi cần điều chỉnh QLCH sẽ là người xin ý kiến điều chỉnh trực tiếp từ phòng điều hành.</t>
    </r>
  </si>
  <si>
    <t>Revenue</t>
  </si>
  <si>
    <t>Total</t>
  </si>
  <si>
    <t>Đơn giá</t>
  </si>
  <si>
    <t>Cửa hàng :</t>
  </si>
  <si>
    <t>DRINK</t>
  </si>
  <si>
    <t>COFFEE, TEA, JUICE…</t>
  </si>
  <si>
    <t>Green Tea Chill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</si>
  <si>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</si>
  <si>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</si>
  <si>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</si>
  <si>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</si>
  <si>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</si>
  <si>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</si>
  <si>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</si>
  <si>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</si>
  <si>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VC BIÊN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</si>
</sst>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  <numFmt numFmtId="167" formatCode="[$-409]d\-mmm;@"/>
    <numFmt numFmtId="168" formatCode="_ * #,##0.00_ ;_ * \-#,##0.00_ ;_ * &quot;-&quot;??_ ;_ @_ "/>
  </numFmts>
  <fonts count="66" x14ac:knownFonts="1">
    <font>
      <sz val="10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06E0A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4"/>
      <name val="Cordia New"/>
      <family val="2"/>
    </font>
    <font>
      <b/>
      <i/>
      <sz val="11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3"/>
      <name val="Cambria"/>
      <family val="1"/>
      <charset val="163"/>
      <scheme val="major"/>
    </font>
    <font>
      <b/>
      <sz val="11"/>
      <color theme="3"/>
      <name val="Times New Roman"/>
      <family val="1"/>
      <charset val="163"/>
    </font>
    <font>
      <b/>
      <i/>
      <sz val="11"/>
      <color rgb="FFFF0000"/>
      <name val="Cambria"/>
      <family val="1"/>
      <charset val="163"/>
      <scheme val="major"/>
    </font>
    <font>
      <b/>
      <i/>
      <u/>
      <sz val="11"/>
      <color theme="1"/>
      <name val="Cambria"/>
      <family val="1"/>
      <charset val="163"/>
      <scheme val="major"/>
    </font>
    <font>
      <sz val="11"/>
      <color indexed="8"/>
      <name val="Calibri"/>
      <family val="2"/>
    </font>
    <font>
      <sz val="11"/>
      <color theme="1"/>
      <name val="MS Sans Serif"/>
      <family val="2"/>
    </font>
    <font>
      <sz val="10"/>
      <color rgb="FF000000"/>
      <name val="Arial"/>
      <family val="2"/>
      <charset val="163"/>
    </font>
    <font>
      <sz val="10"/>
      <color rgb="FF000000"/>
      <name val="Arial"/>
      <family val="2"/>
    </font>
    <font>
      <sz val="10"/>
      <name val="VNI-Times"/>
    </font>
    <font>
      <i/>
      <sz val="12"/>
      <color theme="1"/>
      <name val="Cambria"/>
      <family val="1"/>
      <charset val="163"/>
      <scheme val="major"/>
    </font>
    <font>
      <b/>
      <i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b/>
      <sz val="11"/>
      <color rgb="FFFF0000"/>
      <name val="Times New Roman"/>
      <family val="1"/>
      <charset val="163"/>
    </font>
    <font>
      <i/>
      <sz val="12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color rgb="FFC00000"/>
      <name val="Cambria"/>
      <family val="1"/>
      <charset val="163"/>
      <scheme val="major"/>
    </font>
    <font>
      <b/>
      <sz val="11"/>
      <color rgb="FFC00000"/>
      <name val="Cambria"/>
      <family val="1"/>
      <charset val="163"/>
      <scheme val="major"/>
    </font>
    <font>
      <b/>
      <sz val="11"/>
      <color rgb="FFC00000"/>
      <name val="Times New Roman"/>
      <family val="1"/>
      <charset val="163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i/>
      <sz val="10"/>
      <color theme="1"/>
      <name val="Cambria"/>
      <family val="1"/>
      <charset val="163"/>
      <scheme val="major"/>
    </font>
    <font>
      <i/>
      <sz val="10"/>
      <name val="Cambria"/>
      <family val="1"/>
      <charset val="163"/>
      <scheme val="major"/>
    </font>
    <font>
      <i/>
      <u/>
      <sz val="12"/>
      <name val="Cambria"/>
      <family val="1"/>
      <charset val="163"/>
      <scheme val="major"/>
    </font>
    <font>
      <b/>
      <i/>
      <sz val="16"/>
      <name val="Cambria"/>
      <family val="1"/>
      <charset val="163"/>
      <scheme val="major"/>
    </font>
    <font>
      <b/>
      <sz val="11"/>
      <name val="Arial"/>
      <family val="2"/>
      <charset val="163"/>
    </font>
    <font>
      <b/>
      <i/>
      <sz val="11"/>
      <name val="Arial"/>
      <family val="2"/>
      <charset val="163"/>
    </font>
    <font>
      <b/>
      <i/>
      <sz val="10"/>
      <name val="Arial"/>
      <family val="2"/>
      <charset val="163"/>
    </font>
    <font>
      <b/>
      <i/>
      <sz val="12"/>
      <color rgb="FFF06E0A"/>
      <name val="Arial"/>
      <family val="2"/>
      <charset val="163"/>
    </font>
    <font>
      <b/>
      <i/>
      <sz val="12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FF0000"/>
      <name val="Arial"/>
      <family val="2"/>
      <charset val="163"/>
    </font>
    <font>
      <b/>
      <sz val="11"/>
      <color rgb="FFFF0000"/>
      <name val="Arial"/>
      <family val="2"/>
      <charset val="163"/>
    </font>
    <font>
      <b/>
      <i/>
      <sz val="11"/>
      <color rgb="FFFF0000"/>
      <name val="Arial"/>
      <family val="2"/>
    </font>
    <font>
      <b/>
      <i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16" fillId="0" borderId="0"/>
    <xf numFmtId="164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16" fillId="0" borderId="0"/>
    <xf numFmtId="0" fontId="28" fillId="0" borderId="0"/>
    <xf numFmtId="0" fontId="31" fillId="0" borderId="0"/>
    <xf numFmtId="0" fontId="29" fillId="0" borderId="0"/>
    <xf numFmtId="0" fontId="29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91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8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1" applyNumberFormat="1" applyFont="1" applyBorder="1"/>
    <xf numFmtId="165" fontId="9" fillId="0" borderId="6" xfId="1" applyNumberFormat="1" applyFont="1" applyBorder="1"/>
    <xf numFmtId="0" fontId="9" fillId="0" borderId="6" xfId="0" applyFon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6" xfId="0" applyFont="1" applyFill="1" applyBorder="1"/>
    <xf numFmtId="0" fontId="3" fillId="0" borderId="6" xfId="0" quotePrefix="1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5" fontId="11" fillId="4" borderId="6" xfId="1" applyNumberFormat="1" applyFont="1" applyFill="1" applyBorder="1"/>
    <xf numFmtId="0" fontId="11" fillId="4" borderId="6" xfId="0" applyFont="1" applyFill="1" applyBorder="1" applyAlignment="1">
      <alignment horizontal="center" wrapText="1"/>
    </xf>
    <xf numFmtId="165" fontId="3" fillId="0" borderId="6" xfId="1" applyNumberFormat="1" applyFont="1" applyBorder="1" applyAlignment="1">
      <alignment vertical="center"/>
    </xf>
    <xf numFmtId="165" fontId="8" fillId="0" borderId="6" xfId="1" applyNumberFormat="1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/>
    <xf numFmtId="0" fontId="17" fillId="0" borderId="0" xfId="3" applyFont="1" applyAlignment="1">
      <alignment horizontal="center"/>
    </xf>
    <xf numFmtId="0" fontId="18" fillId="0" borderId="0" xfId="3" applyFont="1" applyAlignment="1">
      <alignment horizontal="left"/>
    </xf>
    <xf numFmtId="0" fontId="18" fillId="0" borderId="0" xfId="3" applyFont="1"/>
    <xf numFmtId="166" fontId="17" fillId="0" borderId="0" xfId="4" applyNumberFormat="1" applyFont="1"/>
    <xf numFmtId="165" fontId="17" fillId="0" borderId="0" xfId="5" applyNumberFormat="1" applyFont="1"/>
    <xf numFmtId="0" fontId="17" fillId="0" borderId="0" xfId="3" applyFont="1"/>
    <xf numFmtId="0" fontId="19" fillId="0" borderId="0" xfId="3" applyFont="1" applyAlignment="1">
      <alignment horizontal="center" vertical="center"/>
    </xf>
    <xf numFmtId="0" fontId="19" fillId="0" borderId="0" xfId="3" applyFont="1" applyAlignment="1">
      <alignment vertical="center"/>
    </xf>
    <xf numFmtId="166" fontId="20" fillId="0" borderId="0" xfId="4" applyNumberFormat="1" applyFont="1" applyAlignment="1">
      <alignment vertical="center"/>
    </xf>
    <xf numFmtId="165" fontId="20" fillId="0" borderId="0" xfId="5" applyNumberFormat="1" applyFont="1" applyAlignment="1">
      <alignment vertical="center"/>
    </xf>
    <xf numFmtId="165" fontId="20" fillId="4" borderId="0" xfId="5" applyNumberFormat="1" applyFont="1" applyFill="1" applyAlignment="1">
      <alignment vertical="center"/>
    </xf>
    <xf numFmtId="165" fontId="22" fillId="5" borderId="4" xfId="5" applyNumberFormat="1" applyFont="1" applyFill="1" applyBorder="1" applyAlignment="1">
      <alignment horizontal="center" vertical="center"/>
    </xf>
    <xf numFmtId="0" fontId="22" fillId="5" borderId="4" xfId="3" applyFont="1" applyFill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167" fontId="22" fillId="5" borderId="9" xfId="5" applyNumberFormat="1" applyFont="1" applyFill="1" applyBorder="1" applyAlignment="1">
      <alignment horizontal="center" vertical="center"/>
    </xf>
    <xf numFmtId="167" fontId="19" fillId="5" borderId="4" xfId="3" applyNumberFormat="1" applyFont="1" applyFill="1" applyBorder="1" applyAlignment="1">
      <alignment horizontal="center" vertical="center" wrapText="1"/>
    </xf>
    <xf numFmtId="0" fontId="6" fillId="0" borderId="4" xfId="6" applyFont="1" applyBorder="1" applyAlignment="1">
      <alignment horizontal="center"/>
    </xf>
    <xf numFmtId="0" fontId="6" fillId="0" borderId="4" xfId="6" applyFont="1" applyBorder="1"/>
    <xf numFmtId="0" fontId="7" fillId="9" borderId="4" xfId="7" applyNumberFormat="1" applyFont="1" applyFill="1" applyBorder="1" applyAlignment="1">
      <alignment horizontal="center" vertical="center"/>
    </xf>
    <xf numFmtId="166" fontId="17" fillId="4" borderId="4" xfId="4" applyNumberFormat="1" applyFont="1" applyFill="1" applyBorder="1"/>
    <xf numFmtId="165" fontId="17" fillId="4" borderId="4" xfId="5" applyNumberFormat="1" applyFont="1" applyFill="1" applyBorder="1"/>
    <xf numFmtId="0" fontId="23" fillId="0" borderId="4" xfId="6" applyFont="1" applyBorder="1"/>
    <xf numFmtId="165" fontId="23" fillId="0" borderId="4" xfId="7" applyNumberFormat="1" applyFont="1" applyBorder="1" applyAlignment="1">
      <alignment horizontal="center"/>
    </xf>
    <xf numFmtId="166" fontId="24" fillId="4" borderId="4" xfId="4" applyNumberFormat="1" applyFont="1" applyFill="1" applyBorder="1"/>
    <xf numFmtId="165" fontId="24" fillId="10" borderId="4" xfId="5" applyNumberFormat="1" applyFont="1" applyFill="1" applyBorder="1"/>
    <xf numFmtId="166" fontId="24" fillId="0" borderId="12" xfId="4" applyNumberFormat="1" applyFont="1" applyFill="1" applyBorder="1" applyAlignment="1">
      <alignment horizontal="center"/>
    </xf>
    <xf numFmtId="166" fontId="24" fillId="0" borderId="4" xfId="4" applyNumberFormat="1" applyFont="1" applyFill="1" applyBorder="1" applyAlignment="1">
      <alignment horizontal="center"/>
    </xf>
    <xf numFmtId="0" fontId="14" fillId="0" borderId="4" xfId="6" applyFont="1" applyBorder="1"/>
    <xf numFmtId="165" fontId="14" fillId="0" borderId="4" xfId="7" applyNumberFormat="1" applyFont="1" applyBorder="1" applyAlignment="1">
      <alignment horizontal="center"/>
    </xf>
    <xf numFmtId="165" fontId="17" fillId="10" borderId="4" xfId="5" applyNumberFormat="1" applyFont="1" applyFill="1" applyBorder="1"/>
    <xf numFmtId="166" fontId="17" fillId="0" borderId="12" xfId="4" applyNumberFormat="1" applyFont="1" applyFill="1" applyBorder="1" applyAlignment="1">
      <alignment horizontal="center"/>
    </xf>
    <xf numFmtId="166" fontId="17" fillId="0" borderId="4" xfId="4" applyNumberFormat="1" applyFont="1" applyFill="1" applyBorder="1" applyAlignment="1">
      <alignment horizontal="center"/>
    </xf>
    <xf numFmtId="0" fontId="14" fillId="0" borderId="4" xfId="6" applyFont="1" applyBorder="1" applyAlignment="1"/>
    <xf numFmtId="0" fontId="14" fillId="0" borderId="4" xfId="6" applyFont="1" applyFill="1" applyBorder="1" applyAlignment="1">
      <alignment horizontal="center"/>
    </xf>
    <xf numFmtId="0" fontId="25" fillId="0" borderId="4" xfId="6" applyFont="1" applyFill="1" applyBorder="1" applyAlignment="1"/>
    <xf numFmtId="165" fontId="14" fillId="0" borderId="4" xfId="7" applyNumberFormat="1" applyFont="1" applyFill="1" applyBorder="1" applyAlignment="1">
      <alignment horizontal="center"/>
    </xf>
    <xf numFmtId="165" fontId="17" fillId="0" borderId="4" xfId="5" applyNumberFormat="1" applyFont="1" applyFill="1" applyBorder="1"/>
    <xf numFmtId="0" fontId="17" fillId="0" borderId="0" xfId="3" applyFont="1" applyFill="1"/>
    <xf numFmtId="0" fontId="26" fillId="0" borderId="4" xfId="3" applyFont="1" applyFill="1" applyBorder="1" applyAlignment="1"/>
    <xf numFmtId="0" fontId="26" fillId="0" borderId="4" xfId="6" applyFont="1" applyBorder="1"/>
    <xf numFmtId="0" fontId="26" fillId="0" borderId="4" xfId="6" applyFont="1" applyBorder="1" applyAlignment="1"/>
    <xf numFmtId="0" fontId="32" fillId="0" borderId="0" xfId="3" applyFont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17" fillId="0" borderId="0" xfId="3" applyFont="1" applyAlignment="1">
      <alignment vertical="center"/>
    </xf>
    <xf numFmtId="165" fontId="17" fillId="0" borderId="0" xfId="5" applyNumberFormat="1" applyFont="1" applyAlignment="1">
      <alignment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/>
    <xf numFmtId="0" fontId="17" fillId="0" borderId="0" xfId="3" applyFont="1" applyAlignment="1"/>
    <xf numFmtId="165" fontId="35" fillId="0" borderId="0" xfId="5" applyNumberFormat="1" applyFont="1" applyAlignment="1"/>
    <xf numFmtId="0" fontId="36" fillId="5" borderId="4" xfId="3" applyFont="1" applyFill="1" applyBorder="1" applyAlignment="1">
      <alignment horizontal="center" vertical="center"/>
    </xf>
    <xf numFmtId="0" fontId="19" fillId="5" borderId="4" xfId="3" applyFont="1" applyFill="1" applyBorder="1" applyAlignment="1">
      <alignment horizontal="center" vertical="center"/>
    </xf>
    <xf numFmtId="165" fontId="37" fillId="5" borderId="4" xfId="5" applyNumberFormat="1" applyFont="1" applyFill="1" applyBorder="1" applyAlignment="1">
      <alignment horizontal="center" vertical="center"/>
    </xf>
    <xf numFmtId="0" fontId="32" fillId="0" borderId="4" xfId="6" applyFont="1" applyBorder="1" applyAlignment="1">
      <alignment horizontal="center"/>
    </xf>
    <xf numFmtId="0" fontId="33" fillId="0" borderId="4" xfId="6" applyFont="1" applyBorder="1"/>
    <xf numFmtId="0" fontId="17" fillId="0" borderId="4" xfId="3" applyFont="1" applyBorder="1" applyAlignment="1">
      <alignment horizontal="center"/>
    </xf>
    <xf numFmtId="165" fontId="38" fillId="4" borderId="4" xfId="5" applyNumberFormat="1" applyFont="1" applyFill="1" applyBorder="1" applyAlignment="1"/>
    <xf numFmtId="165" fontId="38" fillId="4" borderId="4" xfId="5" applyNumberFormat="1" applyFont="1" applyFill="1" applyBorder="1" applyAlignment="1">
      <alignment horizontal="center" vertical="center"/>
    </xf>
    <xf numFmtId="0" fontId="40" fillId="0" borderId="4" xfId="6" applyFont="1" applyBorder="1"/>
    <xf numFmtId="0" fontId="41" fillId="0" borderId="4" xfId="3" applyFont="1" applyBorder="1" applyAlignment="1">
      <alignment horizontal="center"/>
    </xf>
    <xf numFmtId="165" fontId="17" fillId="4" borderId="4" xfId="5" applyNumberFormat="1" applyFont="1" applyFill="1" applyBorder="1" applyAlignment="1"/>
    <xf numFmtId="165" fontId="17" fillId="10" borderId="4" xfId="5" applyNumberFormat="1" applyFont="1" applyFill="1" applyBorder="1" applyAlignment="1"/>
    <xf numFmtId="0" fontId="42" fillId="0" borderId="4" xfId="6" applyFont="1" applyBorder="1"/>
    <xf numFmtId="0" fontId="43" fillId="0" borderId="4" xfId="3" applyFont="1" applyBorder="1" applyAlignment="1">
      <alignment horizontal="center"/>
    </xf>
    <xf numFmtId="165" fontId="44" fillId="4" borderId="4" xfId="5" applyNumberFormat="1" applyFont="1" applyFill="1" applyBorder="1" applyAlignment="1"/>
    <xf numFmtId="165" fontId="44" fillId="10" borderId="4" xfId="5" applyNumberFormat="1" applyFont="1" applyFill="1" applyBorder="1" applyAlignment="1"/>
    <xf numFmtId="0" fontId="44" fillId="0" borderId="0" xfId="3" applyFont="1" applyAlignment="1"/>
    <xf numFmtId="0" fontId="32" fillId="0" borderId="4" xfId="3" applyFont="1" applyBorder="1" applyAlignment="1">
      <alignment horizontal="center"/>
    </xf>
    <xf numFmtId="0" fontId="33" fillId="0" borderId="4" xfId="3" applyFont="1" applyBorder="1" applyAlignment="1"/>
    <xf numFmtId="0" fontId="34" fillId="0" borderId="4" xfId="3" applyFont="1" applyBorder="1" applyAlignment="1"/>
    <xf numFmtId="0" fontId="32" fillId="0" borderId="0" xfId="3" applyFont="1" applyAlignment="1">
      <alignment horizontal="center"/>
    </xf>
    <xf numFmtId="165" fontId="17" fillId="0" borderId="0" xfId="5" applyNumberFormat="1" applyFont="1" applyAlignment="1"/>
    <xf numFmtId="0" fontId="34" fillId="0" borderId="0" xfId="3" applyFont="1" applyAlignment="1">
      <alignment horizontal="center"/>
    </xf>
    <xf numFmtId="0" fontId="45" fillId="0" borderId="0" xfId="3" applyFont="1" applyAlignment="1">
      <alignment vertical="center"/>
    </xf>
    <xf numFmtId="165" fontId="17" fillId="0" borderId="0" xfId="5" applyNumberFormat="1" applyFont="1" applyAlignment="1">
      <alignment wrapText="1"/>
    </xf>
    <xf numFmtId="0" fontId="17" fillId="0" borderId="0" xfId="3" applyFont="1" applyFill="1" applyAlignment="1">
      <alignment wrapText="1"/>
    </xf>
    <xf numFmtId="0" fontId="36" fillId="0" borderId="0" xfId="3" applyFont="1" applyAlignment="1">
      <alignment horizontal="center" vertical="center"/>
    </xf>
    <xf numFmtId="0" fontId="36" fillId="0" borderId="0" xfId="3" applyFont="1" applyAlignment="1">
      <alignment vertical="center"/>
    </xf>
    <xf numFmtId="0" fontId="19" fillId="0" borderId="0" xfId="3" applyNumberFormat="1" applyFont="1" applyFill="1" applyAlignment="1">
      <alignment horizontal="center" vertical="center"/>
    </xf>
    <xf numFmtId="165" fontId="20" fillId="0" borderId="0" xfId="5" applyNumberFormat="1" applyFont="1" applyAlignment="1">
      <alignment vertical="center" wrapText="1"/>
    </xf>
    <xf numFmtId="165" fontId="19" fillId="4" borderId="0" xfId="3" applyNumberFormat="1" applyFont="1" applyFill="1" applyAlignment="1">
      <alignment vertical="center" wrapText="1"/>
    </xf>
    <xf numFmtId="0" fontId="19" fillId="0" borderId="0" xfId="3" applyFont="1" applyFill="1" applyAlignment="1">
      <alignment vertical="center" wrapText="1"/>
    </xf>
    <xf numFmtId="165" fontId="22" fillId="5" borderId="4" xfId="5" applyNumberFormat="1" applyFont="1" applyFill="1" applyBorder="1" applyAlignment="1">
      <alignment horizontal="center" vertical="center" wrapText="1"/>
    </xf>
    <xf numFmtId="167" fontId="22" fillId="5" borderId="9" xfId="5" applyNumberFormat="1" applyFont="1" applyFill="1" applyBorder="1" applyAlignment="1">
      <alignment horizontal="center" vertical="center" wrapText="1"/>
    </xf>
    <xf numFmtId="0" fontId="33" fillId="0" borderId="4" xfId="6" applyFont="1" applyBorder="1" applyAlignment="1">
      <alignment horizontal="center"/>
    </xf>
    <xf numFmtId="165" fontId="19" fillId="9" borderId="4" xfId="3" applyNumberFormat="1" applyFont="1" applyFill="1" applyBorder="1" applyAlignment="1">
      <alignment horizontal="center" vertical="center"/>
    </xf>
    <xf numFmtId="165" fontId="38" fillId="0" borderId="4" xfId="5" applyNumberFormat="1" applyFont="1" applyFill="1" applyBorder="1" applyAlignment="1"/>
    <xf numFmtId="0" fontId="34" fillId="0" borderId="4" xfId="6" applyFont="1" applyBorder="1" applyAlignment="1">
      <alignment horizontal="center"/>
    </xf>
    <xf numFmtId="0" fontId="34" fillId="0" borderId="4" xfId="6" applyFont="1" applyBorder="1"/>
    <xf numFmtId="165" fontId="17" fillId="10" borderId="4" xfId="5" applyNumberFormat="1" applyFont="1" applyFill="1" applyBorder="1" applyAlignment="1">
      <alignment wrapText="1"/>
    </xf>
    <xf numFmtId="41" fontId="17" fillId="0" borderId="12" xfId="3" applyNumberFormat="1" applyFont="1" applyFill="1" applyBorder="1" applyAlignment="1">
      <alignment horizontal="center" wrapText="1"/>
    </xf>
    <xf numFmtId="165" fontId="17" fillId="0" borderId="4" xfId="3" applyNumberFormat="1" applyFont="1" applyFill="1" applyBorder="1" applyAlignment="1">
      <alignment horizontal="center" wrapText="1"/>
    </xf>
    <xf numFmtId="165" fontId="17" fillId="0" borderId="4" xfId="5" applyNumberFormat="1" applyFont="1" applyFill="1" applyBorder="1" applyAlignment="1">
      <alignment wrapText="1"/>
    </xf>
    <xf numFmtId="0" fontId="47" fillId="0" borderId="4" xfId="6" applyFont="1" applyBorder="1" applyAlignment="1">
      <alignment horizontal="center"/>
    </xf>
    <xf numFmtId="0" fontId="48" fillId="0" borderId="4" xfId="6" applyNumberFormat="1" applyFont="1" applyBorder="1" applyAlignment="1">
      <alignment vertical="center"/>
    </xf>
    <xf numFmtId="0" fontId="48" fillId="0" borderId="4" xfId="3" applyFont="1" applyBorder="1" applyAlignment="1">
      <alignment horizontal="center"/>
    </xf>
    <xf numFmtId="165" fontId="48" fillId="10" borderId="4" xfId="5" applyNumberFormat="1" applyFont="1" applyFill="1" applyBorder="1" applyAlignment="1">
      <alignment wrapText="1"/>
    </xf>
    <xf numFmtId="165" fontId="48" fillId="0" borderId="4" xfId="5" applyNumberFormat="1" applyFont="1" applyFill="1" applyBorder="1" applyAlignment="1">
      <alignment wrapText="1"/>
    </xf>
    <xf numFmtId="0" fontId="48" fillId="0" borderId="0" xfId="3" applyFont="1" applyAlignment="1"/>
    <xf numFmtId="0" fontId="34" fillId="0" borderId="4" xfId="3" applyFont="1" applyBorder="1" applyAlignment="1">
      <alignment horizontal="center"/>
    </xf>
    <xf numFmtId="0" fontId="19" fillId="9" borderId="4" xfId="3" applyFont="1" applyFill="1" applyBorder="1" applyAlignment="1">
      <alignment horizontal="center"/>
    </xf>
    <xf numFmtId="0" fontId="17" fillId="0" borderId="0" xfId="3" applyFont="1" applyFill="1" applyAlignment="1"/>
    <xf numFmtId="0" fontId="11" fillId="4" borderId="6" xfId="0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3" fillId="0" borderId="6" xfId="0" quotePrefix="1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0" fontId="9" fillId="0" borderId="6" xfId="0" applyNumberFormat="1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3" fillId="0" borderId="0" xfId="0" quotePrefix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51" fillId="0" borderId="0" xfId="0" applyFont="1"/>
    <xf numFmtId="0" fontId="53" fillId="0" borderId="0" xfId="0" applyFont="1" applyFill="1" applyBorder="1" applyAlignment="1">
      <alignment vertical="center"/>
    </xf>
    <xf numFmtId="0" fontId="49" fillId="0" borderId="0" xfId="0" applyFont="1" applyBorder="1" applyAlignment="1">
      <alignment horizontal="center"/>
    </xf>
    <xf numFmtId="0" fontId="49" fillId="0" borderId="0" xfId="0" applyFont="1" applyBorder="1" applyAlignment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0" applyFont="1" applyFill="1" applyBorder="1" applyAlignment="1">
      <alignment vertical="center" wrapText="1"/>
    </xf>
    <xf numFmtId="0" fontId="49" fillId="0" borderId="0" xfId="0" applyFont="1" applyFill="1" applyAlignment="1">
      <alignment horizontal="center"/>
    </xf>
    <xf numFmtId="0" fontId="49" fillId="0" borderId="0" xfId="0" applyFont="1" applyBorder="1" applyAlignment="1">
      <alignment horizontal="left"/>
    </xf>
    <xf numFmtId="0" fontId="51" fillId="0" borderId="0" xfId="0" applyFont="1" applyBorder="1"/>
    <xf numFmtId="165" fontId="55" fillId="4" borderId="6" xfId="1" applyNumberFormat="1" applyFont="1" applyFill="1" applyBorder="1"/>
    <xf numFmtId="0" fontId="55" fillId="4" borderId="6" xfId="0" applyFont="1" applyFill="1" applyBorder="1" applyAlignment="1">
      <alignment horizontal="center" wrapText="1"/>
    </xf>
    <xf numFmtId="0" fontId="55" fillId="4" borderId="6" xfId="0" applyFont="1" applyFill="1" applyBorder="1" applyAlignment="1">
      <alignment horizontal="center"/>
    </xf>
    <xf numFmtId="0" fontId="55" fillId="4" borderId="6" xfId="0" applyFont="1" applyFill="1" applyBorder="1"/>
    <xf numFmtId="0" fontId="56" fillId="4" borderId="6" xfId="0" applyFont="1" applyFill="1" applyBorder="1" applyAlignment="1">
      <alignment horizontal="center"/>
    </xf>
    <xf numFmtId="0" fontId="57" fillId="4" borderId="6" xfId="0" applyNumberFormat="1" applyFont="1" applyFill="1" applyBorder="1" applyAlignment="1">
      <alignment horizontal="center"/>
    </xf>
    <xf numFmtId="0" fontId="57" fillId="4" borderId="6" xfId="0" applyFont="1" applyFill="1" applyBorder="1"/>
    <xf numFmtId="165" fontId="57" fillId="4" borderId="6" xfId="1" applyNumberFormat="1" applyFont="1" applyFill="1" applyBorder="1"/>
    <xf numFmtId="0" fontId="58" fillId="4" borderId="6" xfId="0" applyFont="1" applyFill="1" applyBorder="1" applyAlignment="1">
      <alignment horizontal="center" wrapText="1"/>
    </xf>
    <xf numFmtId="0" fontId="57" fillId="4" borderId="6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59" fillId="11" borderId="2" xfId="0" applyFont="1" applyFill="1" applyBorder="1" applyAlignment="1">
      <alignment horizontal="center" vertical="center"/>
    </xf>
    <xf numFmtId="0" fontId="59" fillId="11" borderId="3" xfId="0" applyFont="1" applyFill="1" applyBorder="1" applyAlignment="1">
      <alignment horizontal="center" vertical="center"/>
    </xf>
    <xf numFmtId="0" fontId="59" fillId="11" borderId="16" xfId="0" applyFont="1" applyFill="1" applyBorder="1" applyAlignment="1">
      <alignment horizontal="center" vertical="center"/>
    </xf>
    <xf numFmtId="0" fontId="59" fillId="11" borderId="17" xfId="0" applyFont="1" applyFill="1" applyBorder="1" applyAlignment="1">
      <alignment horizontal="center" vertical="center"/>
    </xf>
    <xf numFmtId="0" fontId="59" fillId="11" borderId="0" xfId="0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/>
    <xf numFmtId="165" fontId="6" fillId="0" borderId="6" xfId="1" applyNumberFormat="1" applyFont="1" applyFill="1" applyBorder="1"/>
    <xf numFmtId="0" fontId="7" fillId="0" borderId="6" xfId="0" applyFont="1" applyFill="1" applyBorder="1" applyAlignment="1">
      <alignment horizontal="center" wrapText="1"/>
    </xf>
    <xf numFmtId="165" fontId="4" fillId="0" borderId="0" xfId="1" applyNumberFormat="1" applyFont="1" applyAlignment="1">
      <alignment vertical="center"/>
    </xf>
    <xf numFmtId="165" fontId="60" fillId="2" borderId="19" xfId="1" applyNumberFormat="1" applyFont="1" applyFill="1" applyBorder="1" applyAlignment="1">
      <alignment horizontal="center" vertical="center"/>
    </xf>
    <xf numFmtId="165" fontId="60" fillId="0" borderId="6" xfId="1" applyNumberFormat="1" applyFont="1" applyFill="1" applyBorder="1"/>
    <xf numFmtId="43" fontId="61" fillId="4" borderId="6" xfId="1" applyFont="1" applyFill="1" applyBorder="1" applyAlignment="1">
      <alignment horizontal="center" wrapText="1"/>
    </xf>
    <xf numFmtId="165" fontId="4" fillId="3" borderId="6" xfId="1" applyNumberFormat="1" applyFont="1" applyFill="1" applyBorder="1" applyAlignment="1">
      <alignment vertical="center"/>
    </xf>
    <xf numFmtId="165" fontId="62" fillId="4" borderId="6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0" xfId="0" applyFont="1"/>
    <xf numFmtId="165" fontId="63" fillId="11" borderId="1" xfId="1" applyNumberFormat="1" applyFont="1" applyFill="1" applyBorder="1" applyAlignment="1">
      <alignment vertical="center"/>
    </xf>
    <xf numFmtId="165" fontId="63" fillId="11" borderId="15" xfId="1" applyNumberFormat="1" applyFont="1" applyFill="1" applyBorder="1" applyAlignment="1">
      <alignment vertical="center"/>
    </xf>
    <xf numFmtId="165" fontId="60" fillId="8" borderId="19" xfId="1" applyNumberFormat="1" applyFont="1" applyFill="1" applyBorder="1" applyAlignment="1">
      <alignment horizontal="center" vertical="center"/>
    </xf>
    <xf numFmtId="165" fontId="4" fillId="8" borderId="6" xfId="1" applyNumberFormat="1" applyFont="1" applyFill="1" applyBorder="1" applyAlignment="1">
      <alignment vertical="center"/>
    </xf>
    <xf numFmtId="165" fontId="63" fillId="11" borderId="0" xfId="1" applyNumberFormat="1" applyFont="1" applyFill="1" applyAlignment="1">
      <alignment vertical="center"/>
    </xf>
    <xf numFmtId="165" fontId="60" fillId="6" borderId="5" xfId="1" applyNumberFormat="1" applyFont="1" applyFill="1" applyBorder="1" applyAlignment="1">
      <alignment horizontal="center" vertical="center"/>
    </xf>
    <xf numFmtId="165" fontId="4" fillId="6" borderId="6" xfId="1" applyNumberFormat="1" applyFont="1" applyFill="1" applyBorder="1" applyAlignment="1">
      <alignment vertical="center"/>
    </xf>
    <xf numFmtId="165" fontId="3" fillId="0" borderId="21" xfId="1" applyNumberFormat="1" applyFont="1" applyBorder="1" applyAlignment="1">
      <alignment vertical="center"/>
    </xf>
    <xf numFmtId="165" fontId="17" fillId="0" borderId="0" xfId="1" applyNumberFormat="1" applyFont="1" applyAlignment="1"/>
    <xf numFmtId="165" fontId="19" fillId="0" borderId="0" xfId="1" applyNumberFormat="1" applyFont="1" applyFill="1" applyAlignment="1">
      <alignment horizontal="center" vertical="center"/>
    </xf>
    <xf numFmtId="165" fontId="19" fillId="9" borderId="4" xfId="1" applyNumberFormat="1" applyFont="1" applyFill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/>
    </xf>
    <xf numFmtId="165" fontId="41" fillId="0" borderId="4" xfId="1" applyNumberFormat="1" applyFont="1" applyBorder="1" applyAlignment="1">
      <alignment horizontal="center"/>
    </xf>
    <xf numFmtId="165" fontId="48" fillId="0" borderId="4" xfId="1" applyNumberFormat="1" applyFont="1" applyBorder="1" applyAlignment="1">
      <alignment horizontal="center"/>
    </xf>
    <xf numFmtId="165" fontId="19" fillId="9" borderId="4" xfId="1" applyNumberFormat="1" applyFont="1" applyFill="1" applyBorder="1" applyAlignment="1">
      <alignment horizontal="center"/>
    </xf>
    <xf numFmtId="165" fontId="49" fillId="0" borderId="0" xfId="1" applyNumberFormat="1" applyFont="1" applyAlignment="1">
      <alignment horizont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165" fontId="60" fillId="2" borderId="19" xfId="1" applyNumberFormat="1" applyFont="1" applyFill="1" applyBorder="1" applyAlignment="1">
      <alignment horizontal="center" vertical="center" wrapText="1"/>
    </xf>
    <xf numFmtId="165" fontId="60" fillId="0" borderId="6" xfId="1" applyNumberFormat="1" applyFont="1" applyFill="1" applyBorder="1" applyAlignment="1">
      <alignment horizontal="center"/>
    </xf>
    <xf numFmtId="165" fontId="64" fillId="4" borderId="6" xfId="1" applyNumberFormat="1" applyFont="1" applyFill="1" applyBorder="1" applyAlignment="1">
      <alignment horizontal="center" wrapText="1"/>
    </xf>
    <xf numFmtId="165" fontId="4" fillId="3" borderId="6" xfId="1" applyNumberFormat="1" applyFont="1" applyFill="1" applyBorder="1" applyAlignment="1">
      <alignment horizontal="center" vertical="center"/>
    </xf>
    <xf numFmtId="165" fontId="62" fillId="4" borderId="6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63" fillId="11" borderId="2" xfId="1" applyNumberFormat="1" applyFont="1" applyFill="1" applyBorder="1" applyAlignment="1">
      <alignment horizontal="center" vertical="center"/>
    </xf>
    <xf numFmtId="165" fontId="63" fillId="11" borderId="16" xfId="1" applyNumberFormat="1" applyFont="1" applyFill="1" applyBorder="1" applyAlignment="1">
      <alignment horizontal="center" vertical="center"/>
    </xf>
    <xf numFmtId="165" fontId="60" fillId="8" borderId="19" xfId="1" applyNumberFormat="1" applyFont="1" applyFill="1" applyBorder="1" applyAlignment="1">
      <alignment horizontal="center" vertical="center" wrapText="1"/>
    </xf>
    <xf numFmtId="165" fontId="4" fillId="8" borderId="6" xfId="1" applyNumberFormat="1" applyFont="1" applyFill="1" applyBorder="1" applyAlignment="1">
      <alignment horizontal="center" vertical="center"/>
    </xf>
    <xf numFmtId="165" fontId="63" fillId="11" borderId="0" xfId="1" applyNumberFormat="1" applyFont="1" applyFill="1" applyAlignment="1">
      <alignment horizontal="center" vertical="center"/>
    </xf>
    <xf numFmtId="165" fontId="60" fillId="6" borderId="5" xfId="1" applyNumberFormat="1" applyFont="1" applyFill="1" applyBorder="1" applyAlignment="1">
      <alignment horizontal="center" vertical="center" wrapText="1"/>
    </xf>
    <xf numFmtId="165" fontId="4" fillId="6" borderId="6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2" fillId="0" borderId="21" xfId="1" applyNumberFormat="1" applyFont="1" applyBorder="1" applyAlignment="1">
      <alignment vertical="center"/>
    </xf>
    <xf numFmtId="0" fontId="2" fillId="0" borderId="6" xfId="0" applyFont="1" applyBorder="1"/>
    <xf numFmtId="165" fontId="2" fillId="0" borderId="21" xfId="1" applyNumberFormat="1" applyFont="1" applyBorder="1"/>
    <xf numFmtId="165" fontId="4" fillId="3" borderId="7" xfId="1" applyNumberFormat="1" applyFont="1" applyFill="1" applyBorder="1" applyAlignment="1">
      <alignment vertical="center"/>
    </xf>
    <xf numFmtId="165" fontId="4" fillId="3" borderId="7" xfId="1" applyNumberFormat="1" applyFont="1" applyFill="1" applyBorder="1" applyAlignment="1">
      <alignment horizontal="center" vertical="center"/>
    </xf>
    <xf numFmtId="165" fontId="4" fillId="8" borderId="7" xfId="1" applyNumberFormat="1" applyFont="1" applyFill="1" applyBorder="1" applyAlignment="1">
      <alignment vertical="center"/>
    </xf>
    <xf numFmtId="165" fontId="4" fillId="8" borderId="7" xfId="1" applyNumberFormat="1" applyFont="1" applyFill="1" applyBorder="1" applyAlignment="1">
      <alignment horizontal="center" vertical="center"/>
    </xf>
    <xf numFmtId="165" fontId="4" fillId="6" borderId="7" xfId="1" applyNumberFormat="1" applyFont="1" applyFill="1" applyBorder="1" applyAlignment="1">
      <alignment vertical="center"/>
    </xf>
    <xf numFmtId="165" fontId="4" fillId="6" borderId="7" xfId="1" applyNumberFormat="1" applyFont="1" applyFill="1" applyBorder="1" applyAlignment="1">
      <alignment horizontal="center" vertical="center"/>
    </xf>
    <xf numFmtId="0" fontId="65" fillId="4" borderId="6" xfId="0" applyFont="1" applyFill="1" applyBorder="1"/>
    <xf numFmtId="165" fontId="65" fillId="4" borderId="21" xfId="1" applyNumberFormat="1" applyFont="1" applyFill="1" applyBorder="1"/>
    <xf numFmtId="165" fontId="4" fillId="4" borderId="6" xfId="1" applyNumberFormat="1" applyFont="1" applyFill="1" applyBorder="1" applyAlignment="1">
      <alignment vertical="center"/>
    </xf>
    <xf numFmtId="165" fontId="4" fillId="4" borderId="6" xfId="1" applyNumberFormat="1" applyFont="1" applyFill="1" applyBorder="1" applyAlignment="1">
      <alignment horizontal="center" vertical="center"/>
    </xf>
    <xf numFmtId="0" fontId="5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165" fontId="2" fillId="0" borderId="7" xfId="1" applyNumberFormat="1" applyFont="1" applyBorder="1"/>
    <xf numFmtId="0" fontId="6" fillId="0" borderId="6" xfId="0" applyFont="1" applyBorder="1"/>
    <xf numFmtId="165" fontId="6" fillId="0" borderId="6" xfId="1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0" fillId="0" borderId="4" xfId="6" quotePrefix="1" applyNumberFormat="1" applyFont="1" applyBorder="1" applyAlignment="1">
      <alignment horizontal="center"/>
    </xf>
    <xf numFmtId="0" fontId="34" fillId="0" borderId="4" xfId="3" quotePrefix="1" applyNumberFormat="1" applyFont="1" applyBorder="1" applyAlignment="1">
      <alignment horizontal="center"/>
    </xf>
    <xf numFmtId="0" fontId="39" fillId="0" borderId="4" xfId="6" quotePrefix="1" applyNumberFormat="1" applyFont="1" applyBorder="1" applyAlignment="1">
      <alignment horizontal="center"/>
    </xf>
    <xf numFmtId="0" fontId="32" fillId="0" borderId="4" xfId="3" quotePrefix="1" applyNumberFormat="1" applyFont="1" applyBorder="1" applyAlignment="1">
      <alignment horizontal="center"/>
    </xf>
    <xf numFmtId="0" fontId="23" fillId="0" borderId="4" xfId="6" quotePrefix="1" applyNumberFormat="1" applyFont="1" applyBorder="1" applyAlignment="1">
      <alignment horizontal="center"/>
    </xf>
    <xf numFmtId="0" fontId="14" fillId="0" borderId="4" xfId="3" quotePrefix="1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54" fillId="11" borderId="1" xfId="0" applyFont="1" applyFill="1" applyBorder="1" applyAlignment="1">
      <alignment horizontal="center" vertical="center"/>
    </xf>
    <xf numFmtId="0" fontId="54" fillId="11" borderId="2" xfId="0" applyFont="1" applyFill="1" applyBorder="1" applyAlignment="1">
      <alignment horizontal="center" vertical="center"/>
    </xf>
    <xf numFmtId="0" fontId="54" fillId="11" borderId="3" xfId="0" applyFont="1" applyFill="1" applyBorder="1" applyAlignment="1">
      <alignment horizontal="center" vertical="center"/>
    </xf>
    <xf numFmtId="0" fontId="54" fillId="11" borderId="15" xfId="0" applyFont="1" applyFill="1" applyBorder="1" applyAlignment="1">
      <alignment horizontal="center" vertical="center" wrapText="1"/>
    </xf>
    <xf numFmtId="0" fontId="54" fillId="11" borderId="16" xfId="0" applyFont="1" applyFill="1" applyBorder="1" applyAlignment="1">
      <alignment horizontal="center" vertical="center" wrapText="1"/>
    </xf>
    <xf numFmtId="0" fontId="54" fillId="11" borderId="17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9" fillId="0" borderId="15" xfId="0" applyFont="1" applyBorder="1" applyAlignment="1">
      <alignment horizontal="center"/>
    </xf>
    <xf numFmtId="0" fontId="49" fillId="0" borderId="16" xfId="0" applyFont="1" applyBorder="1" applyAlignment="1">
      <alignment horizontal="center"/>
    </xf>
    <xf numFmtId="0" fontId="49" fillId="0" borderId="17" xfId="0" applyFont="1" applyBorder="1" applyAlignment="1">
      <alignment horizontal="center"/>
    </xf>
    <xf numFmtId="0" fontId="39" fillId="7" borderId="0" xfId="0" applyFont="1" applyFill="1" applyBorder="1" applyAlignment="1">
      <alignment horizontal="center" vertical="center" wrapText="1"/>
    </xf>
    <xf numFmtId="0" fontId="39" fillId="7" borderId="18" xfId="0" applyFont="1" applyFill="1" applyBorder="1" applyAlignment="1">
      <alignment horizontal="center" vertical="center" wrapText="1"/>
    </xf>
    <xf numFmtId="0" fontId="21" fillId="5" borderId="8" xfId="3" applyFont="1" applyFill="1" applyBorder="1" applyAlignment="1">
      <alignment horizontal="center" vertical="center"/>
    </xf>
    <xf numFmtId="0" fontId="21" fillId="5" borderId="10" xfId="3" applyFont="1" applyFill="1" applyBorder="1" applyAlignment="1">
      <alignment horizontal="center" vertical="center"/>
    </xf>
    <xf numFmtId="0" fontId="21" fillId="5" borderId="9" xfId="3" applyFont="1" applyFill="1" applyBorder="1" applyAlignment="1">
      <alignment horizontal="center" vertical="center"/>
    </xf>
    <xf numFmtId="0" fontId="21" fillId="5" borderId="11" xfId="3" applyFont="1" applyFill="1" applyBorder="1" applyAlignment="1">
      <alignment horizontal="center" vertical="center"/>
    </xf>
    <xf numFmtId="166" fontId="22" fillId="4" borderId="8" xfId="4" applyNumberFormat="1" applyFont="1" applyFill="1" applyBorder="1" applyAlignment="1">
      <alignment horizontal="center" vertical="center"/>
    </xf>
    <xf numFmtId="166" fontId="22" fillId="4" borderId="10" xfId="4" applyNumberFormat="1" applyFont="1" applyFill="1" applyBorder="1" applyAlignment="1">
      <alignment horizontal="center" vertical="center"/>
    </xf>
    <xf numFmtId="165" fontId="60" fillId="5" borderId="9" xfId="1" applyNumberFormat="1" applyFont="1" applyFill="1" applyBorder="1" applyAlignment="1">
      <alignment horizontal="center" vertical="center"/>
    </xf>
    <xf numFmtId="165" fontId="60" fillId="5" borderId="20" xfId="1" applyNumberFormat="1" applyFont="1" applyFill="1" applyBorder="1" applyAlignment="1">
      <alignment horizontal="center" vertical="center"/>
    </xf>
    <xf numFmtId="165" fontId="5" fillId="5" borderId="9" xfId="1" applyNumberFormat="1" applyFont="1" applyFill="1" applyBorder="1" applyAlignment="1">
      <alignment horizontal="center" vertical="center" wrapText="1"/>
    </xf>
    <xf numFmtId="165" fontId="5" fillId="5" borderId="20" xfId="1" applyNumberFormat="1" applyFont="1" applyFill="1" applyBorder="1" applyAlignment="1">
      <alignment horizontal="center" vertical="center" wrapText="1"/>
    </xf>
    <xf numFmtId="0" fontId="36" fillId="5" borderId="8" xfId="3" applyFont="1" applyFill="1" applyBorder="1" applyAlignment="1">
      <alignment horizontal="center" vertical="center"/>
    </xf>
    <xf numFmtId="0" fontId="36" fillId="5" borderId="10" xfId="3" applyFont="1" applyFill="1" applyBorder="1" applyAlignment="1">
      <alignment horizontal="center" vertical="center"/>
    </xf>
    <xf numFmtId="0" fontId="46" fillId="5" borderId="9" xfId="3" applyFont="1" applyFill="1" applyBorder="1" applyAlignment="1">
      <alignment horizontal="center" vertical="center"/>
    </xf>
    <xf numFmtId="0" fontId="46" fillId="5" borderId="11" xfId="3" applyFont="1" applyFill="1" applyBorder="1" applyAlignment="1">
      <alignment horizontal="center" vertical="center"/>
    </xf>
    <xf numFmtId="165" fontId="22" fillId="5" borderId="8" xfId="5" applyNumberFormat="1" applyFont="1" applyFill="1" applyBorder="1" applyAlignment="1">
      <alignment horizontal="center" vertical="center"/>
    </xf>
    <xf numFmtId="165" fontId="22" fillId="5" borderId="10" xfId="5" applyNumberFormat="1" applyFont="1" applyFill="1" applyBorder="1" applyAlignment="1">
      <alignment horizontal="center" vertical="center"/>
    </xf>
  </cellXfs>
  <cellStyles count="30">
    <cellStyle name="Comma" xfId="1" builtinId="3"/>
    <cellStyle name="Comma 2" xfId="4"/>
    <cellStyle name="Comma 2 2" xfId="5"/>
    <cellStyle name="Comma 2 2 2" xfId="8"/>
    <cellStyle name="Comma 2 3" xfId="9"/>
    <cellStyle name="Comma 2 4" xfId="10"/>
    <cellStyle name="Comma 2 5" xfId="11"/>
    <cellStyle name="Comma 3" xfId="12"/>
    <cellStyle name="Comma 3 2" xfId="13"/>
    <cellStyle name="Comma 3 3" xfId="14"/>
    <cellStyle name="Comma 4" xfId="15"/>
    <cellStyle name="Comma 5" xfId="7"/>
    <cellStyle name="Normal" xfId="0" builtinId="0"/>
    <cellStyle name="Normal 14 3 2 2" xfId="3"/>
    <cellStyle name="Normal 2" xfId="6"/>
    <cellStyle name="Normal 2 2" xfId="16"/>
    <cellStyle name="Normal 2 2 2" xfId="17"/>
    <cellStyle name="Normal 2 3" xfId="18"/>
    <cellStyle name="Normal 3" xfId="19"/>
    <cellStyle name="Normal 3 2" xfId="20"/>
    <cellStyle name="Normal 4" xfId="21"/>
    <cellStyle name="Normal 5" xfId="22"/>
    <cellStyle name="Percent 2" xfId="23"/>
    <cellStyle name="Percent 2 2" xfId="24"/>
    <cellStyle name="Percent 3" xfId="25"/>
    <cellStyle name="Percent 3 2" xfId="26"/>
    <cellStyle name="Percent 4" xfId="27"/>
    <cellStyle name="Percent 5" xfId="28"/>
    <cellStyle name="Percent 6" xfId="29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.THANH\OneDrive\Monthly%20Report\B&#225;o%20c&#225;o%20t&#236;nh%20h&#236;nh%20kinh%20doanh%20Th&#225;ng%2010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 2017."/>
      <sheetName val="Total Rev"/>
      <sheetName val="Target 2017 "/>
      <sheetName val="TC &amp; AC"/>
      <sheetName val="Comp.sale Target T10"/>
      <sheetName val="Comp.sale ALL STORE"/>
      <sheetName val="Comp.sale 2017 vs 2016 "/>
      <sheetName val="% Waste"/>
      <sheetName val="Production mix"/>
      <sheetName val="CỘNG HÒA_T10.2017"/>
      <sheetName val="CỘNG HÒA Comp.sale"/>
      <sheetName val="AEON TÂN PHÚ T10.2017"/>
      <sheetName val="AEON TP Comp.sale"/>
      <sheetName val="VIVOCITY_T10.2017"/>
      <sheetName val="VIVO Comp.sale"/>
      <sheetName val="AELB T10.2017 "/>
      <sheetName val="AELB Comp.sale"/>
      <sheetName val="CANTAVIL_T10.2017"/>
      <sheetName val="CANTAVIL Comp.sale"/>
      <sheetName val="VC BIÊN HÒA_T10.2017"/>
      <sheetName val="VCBH Comp.sale"/>
      <sheetName val="AEBT_T09.2017"/>
      <sheetName val="AEBT Comp.sale"/>
      <sheetName val="SGC_T10.2017."/>
      <sheetName val="SGC Comp.sale"/>
      <sheetName val="PXL_T10.2017"/>
      <sheetName val="PXL Comp.sale"/>
      <sheetName val="LOTTE VUNG TÀU_T10.2017"/>
      <sheetName val="LOTTE VT Comp.sale"/>
      <sheetName val="NTP_T10.2017"/>
      <sheetName val="NTP Comp.sale"/>
      <sheetName val="VINCOM T10.2017"/>
      <sheetName val="VINCOM Comp.sale"/>
      <sheetName val="VINCOM QUANGTRUNG T10.2017"/>
      <sheetName val="VINCOM QT Comp.sale "/>
      <sheetName val="TQD T09.2017 "/>
      <sheetName val="TQD Comp .sale "/>
      <sheetName val="NDC T10.2017"/>
      <sheetName val="NDC Comp.sale"/>
      <sheetName val="CRE T10.2017 "/>
      <sheetName val="CRE Comp.sale "/>
      <sheetName val="VRC_T08.2017"/>
      <sheetName val="VRC_Comp.sale"/>
      <sheetName val="AEBT_T10.2017"/>
      <sheetName val="TQD T10.2017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"/>
  <sheetViews>
    <sheetView tabSelected="1" zoomScaleNormal="100" workbookViewId="0">
      <pane xSplit="3" topLeftCell="D1" activePane="topRight" state="frozen"/>
      <selection pane="topRight" activeCell="A61" sqref="A61:XFD61"/>
    </sheetView>
  </sheetViews>
  <sheetFormatPr defaultRowHeight="12.75" x14ac:dyDescent="0.2"/>
  <cols>
    <col min="1" max="1" width="4.7109375" style="36" customWidth="1"/>
    <col min="2" max="2" width="27.7109375" customWidth="1"/>
    <col min="4" max="4" width="15.5703125" style="196" customWidth="1"/>
    <col min="5" max="5" width="9.140625" style="221"/>
    <col min="6" max="6" width="9.85546875" style="36" customWidth="1"/>
    <col min="7" max="9" width="9.140625" style="36"/>
    <col min="10" max="10" width="14.7109375" style="196" customWidth="1"/>
    <col min="11" max="11" width="9.140625" style="221"/>
    <col min="12" max="15" width="9.140625" style="36"/>
    <col min="16" max="16" width="14.7109375" style="196" customWidth="1"/>
    <col min="17" max="17" width="9.140625" style="221"/>
    <col min="18" max="19" width="9.140625" style="36"/>
    <col min="20" max="20" width="9.140625" style="36" customWidth="1"/>
    <col min="21" max="21" width="9.140625" style="36"/>
  </cols>
  <sheetData>
    <row r="1" spans="1:21" ht="18.75" thickBot="1" x14ac:dyDescent="0.25">
      <c r="A1" s="140" t="s">
        <v>159</v>
      </c>
      <c r="B1" s="1"/>
      <c r="C1" s="2"/>
      <c r="D1" s="187"/>
      <c r="E1" s="214"/>
      <c r="F1" s="12"/>
      <c r="G1" s="12"/>
      <c r="H1" s="12"/>
      <c r="I1" s="12"/>
      <c r="J1" s="187"/>
      <c r="K1" s="214"/>
      <c r="L1" s="30"/>
      <c r="M1" s="30"/>
      <c r="N1" s="30"/>
      <c r="O1" s="30"/>
      <c r="P1" s="187"/>
      <c r="Q1" s="214"/>
      <c r="R1" s="30"/>
      <c r="S1" s="30"/>
      <c r="T1" s="30"/>
      <c r="U1" s="30"/>
    </row>
    <row r="2" spans="1:21" ht="15" x14ac:dyDescent="0.2">
      <c r="A2" s="141" t="s">
        <v>200</v>
      </c>
      <c r="B2" s="257" t="s">
        <v>212</v>
      </c>
      <c r="C2" s="4"/>
      <c r="D2" s="258" t="s">
        <v>149</v>
      </c>
      <c r="E2" s="259"/>
      <c r="F2" s="259"/>
      <c r="G2" s="259"/>
      <c r="H2" s="259"/>
      <c r="I2" s="260"/>
      <c r="J2" s="197"/>
      <c r="K2" s="222"/>
      <c r="L2" s="178" t="s">
        <v>158</v>
      </c>
      <c r="M2" s="178"/>
      <c r="N2" s="178"/>
      <c r="O2" s="179"/>
      <c r="P2" s="201"/>
      <c r="Q2" s="226"/>
      <c r="R2" s="182" t="s">
        <v>148</v>
      </c>
      <c r="S2" s="182"/>
      <c r="T2" s="182"/>
      <c r="U2" s="182"/>
    </row>
    <row r="3" spans="1:21" ht="15.75" thickBot="1" x14ac:dyDescent="0.25">
      <c r="A3" s="13"/>
      <c r="B3" s="3"/>
      <c r="C3" s="5"/>
      <c r="D3" s="261" t="s">
        <v>153</v>
      </c>
      <c r="E3" s="262"/>
      <c r="F3" s="262"/>
      <c r="G3" s="262"/>
      <c r="H3" s="262"/>
      <c r="I3" s="263"/>
      <c r="J3" s="198"/>
      <c r="K3" s="223"/>
      <c r="L3" s="180">
        <v>850</v>
      </c>
      <c r="M3" s="180"/>
      <c r="N3" s="180"/>
      <c r="O3" s="181"/>
      <c r="P3" s="201"/>
      <c r="Q3" s="226"/>
      <c r="R3" s="182">
        <v>1300</v>
      </c>
      <c r="S3" s="182"/>
      <c r="T3" s="182"/>
      <c r="U3" s="182"/>
    </row>
    <row r="4" spans="1:21" ht="25.5" x14ac:dyDescent="0.2">
      <c r="A4" s="16" t="s">
        <v>195</v>
      </c>
      <c r="B4" s="16" t="s">
        <v>0</v>
      </c>
      <c r="C4" s="17" t="s">
        <v>1</v>
      </c>
      <c r="D4" s="188" t="s">
        <v>197</v>
      </c>
      <c r="E4" s="215" t="s">
        <v>198</v>
      </c>
      <c r="F4" s="176" t="s">
        <v>147</v>
      </c>
      <c r="G4" s="176" t="s">
        <v>150</v>
      </c>
      <c r="H4" s="176" t="s">
        <v>151</v>
      </c>
      <c r="I4" s="176" t="s">
        <v>152</v>
      </c>
      <c r="J4" s="199" t="s">
        <v>197</v>
      </c>
      <c r="K4" s="224" t="s">
        <v>198</v>
      </c>
      <c r="L4" s="177" t="s">
        <v>147</v>
      </c>
      <c r="M4" s="177" t="s">
        <v>150</v>
      </c>
      <c r="N4" s="177" t="s">
        <v>151</v>
      </c>
      <c r="O4" s="177" t="s">
        <v>152</v>
      </c>
      <c r="P4" s="202" t="s">
        <v>197</v>
      </c>
      <c r="Q4" s="227" t="s">
        <v>198</v>
      </c>
      <c r="R4" s="18" t="s">
        <v>147</v>
      </c>
      <c r="S4" s="18" t="s">
        <v>150</v>
      </c>
      <c r="T4" s="18" t="s">
        <v>151</v>
      </c>
      <c r="U4" s="18" t="s">
        <v>152</v>
      </c>
    </row>
    <row r="5" spans="1:21" s="155" customFormat="1" x14ac:dyDescent="0.2">
      <c r="A5" s="183"/>
      <c r="B5" s="184" t="s">
        <v>2</v>
      </c>
      <c r="C5" s="185"/>
      <c r="D5" s="189"/>
      <c r="E5" s="216"/>
      <c r="F5" s="186" t="e">
        <f>F6+G6+H6+I6-H7-H16-H18-#REF!</f>
        <v>#REF!</v>
      </c>
      <c r="G5" s="186"/>
      <c r="H5" s="186"/>
      <c r="I5" s="186"/>
      <c r="J5" s="189"/>
      <c r="K5" s="216"/>
      <c r="L5" s="186" t="e">
        <f>L6+M6+N6+O6-N7-N16-N18-#REF!</f>
        <v>#REF!</v>
      </c>
      <c r="M5" s="183"/>
      <c r="N5" s="183"/>
      <c r="O5" s="183"/>
      <c r="P5" s="189"/>
      <c r="Q5" s="216"/>
      <c r="R5" s="186">
        <f>R6+S6+T6+U6</f>
        <v>990</v>
      </c>
      <c r="S5" s="183"/>
      <c r="T5" s="183"/>
      <c r="U5" s="183"/>
    </row>
    <row r="6" spans="1:21" ht="14.25" x14ac:dyDescent="0.2">
      <c r="A6" s="139"/>
      <c r="B6" s="14" t="s">
        <v>3</v>
      </c>
      <c r="C6" s="19"/>
      <c r="D6" s="190">
        <f>SUM(D7:D38)</f>
        <v>18140000</v>
      </c>
      <c r="E6" s="217">
        <f>SUM(E7:E38)</f>
        <v>818</v>
      </c>
      <c r="F6" s="20">
        <f>SUM(F7:F38)</f>
        <v>530</v>
      </c>
      <c r="G6" s="20">
        <f>SUM(G7:G38)</f>
        <v>288</v>
      </c>
      <c r="H6" s="20">
        <f>SUM(H7:H38)</f>
        <v>0</v>
      </c>
      <c r="I6" s="20">
        <f>SUM(I7:I38)</f>
        <v>0</v>
      </c>
      <c r="J6" s="190">
        <f>SUM(J7:J38)</f>
        <v>0</v>
      </c>
      <c r="K6" s="217">
        <f>SUM(K7:K38)</f>
        <v>0</v>
      </c>
      <c r="L6" s="20">
        <f>SUM(L7:L38)</f>
        <v>0</v>
      </c>
      <c r="M6" s="20">
        <f>SUM(M7:M38)</f>
        <v>0</v>
      </c>
      <c r="N6" s="20">
        <f>SUM(N7:N38)</f>
        <v>0</v>
      </c>
      <c r="O6" s="20">
        <f>SUM(O7:O38)</f>
        <v>0</v>
      </c>
      <c r="P6" s="190">
        <f>SUM(P7:P38)</f>
        <v>21392000</v>
      </c>
      <c r="Q6" s="217">
        <f>SUM(Q7:Q38)</f>
        <v>990</v>
      </c>
      <c r="R6" s="20">
        <f>SUM(R7:R38)</f>
        <v>390</v>
      </c>
      <c r="S6" s="20">
        <f>SUM(S7:S38)</f>
        <v>600</v>
      </c>
      <c r="T6" s="20">
        <f>SUM(T7:T38)</f>
        <v>0</v>
      </c>
      <c r="U6" s="20">
        <f>SUM(U7:U38)</f>
        <v>0</v>
      </c>
    </row>
    <row r="7" spans="1:21" x14ac:dyDescent="0.2">
      <c r="A7" s="15">
        <v>1</v>
      </c>
      <c r="B7" s="7" t="s">
        <v>4</v>
      </c>
      <c r="C7" s="21">
        <v>38000</v>
      </c>
      <c r="D7" s="191">
        <f>E7*C7</f>
        <v>152000</v>
      </c>
      <c r="E7" s="218">
        <f>SUM(F7:I7)</f>
        <v>4</v>
      </c>
      <c r="F7" s="23"/>
      <c r="G7" s="23">
        <v>4</v>
      </c>
      <c r="H7" s="23"/>
      <c r="I7" s="23"/>
      <c r="J7" s="200">
        <f>K7*C7</f>
        <v>0</v>
      </c>
      <c r="K7" s="225">
        <f>SUM(L7:O7)</f>
        <v>0</v>
      </c>
      <c r="L7" s="31"/>
      <c r="M7" s="31"/>
      <c r="N7" s="31"/>
      <c r="O7" s="31"/>
      <c r="P7" s="203">
        <f>Q7*C7</f>
        <v>228000</v>
      </c>
      <c r="Q7" s="228">
        <f>SUM(R7:U7)</f>
        <v>6</v>
      </c>
      <c r="R7" s="27"/>
      <c r="S7" s="27">
        <v>6</v>
      </c>
      <c r="T7" s="27"/>
      <c r="U7" s="27"/>
    </row>
    <row r="8" spans="1:21" x14ac:dyDescent="0.2">
      <c r="A8" s="15">
        <v>2</v>
      </c>
      <c r="B8" s="7" t="s">
        <v>5</v>
      </c>
      <c r="C8" s="21">
        <v>25000</v>
      </c>
      <c r="D8" s="191">
        <f t="shared" ref="D8:D60" si="0">E8*C8</f>
        <v>500000</v>
      </c>
      <c r="E8" s="218">
        <f t="shared" ref="E8:E60" si="1">SUM(F8:I8)</f>
        <v>20</v>
      </c>
      <c r="F8" s="23">
        <v>20</v>
      </c>
      <c r="G8" s="23"/>
      <c r="H8" s="23"/>
      <c r="I8" s="23"/>
      <c r="J8" s="200">
        <f>K8*C8</f>
        <v>0</v>
      </c>
      <c r="K8" s="225">
        <f t="shared" ref="K8:K60" si="2">SUM(L8:O8)</f>
        <v>0</v>
      </c>
      <c r="L8" s="31"/>
      <c r="M8" s="31"/>
      <c r="N8" s="31"/>
      <c r="O8" s="31"/>
      <c r="P8" s="203">
        <f t="shared" ref="P8:P60" si="3">Q8*C8</f>
        <v>900000</v>
      </c>
      <c r="Q8" s="228">
        <f t="shared" ref="Q8:Q60" si="4">SUM(R8:U8)</f>
        <v>36</v>
      </c>
      <c r="R8" s="27">
        <v>20</v>
      </c>
      <c r="S8" s="27">
        <v>16</v>
      </c>
      <c r="T8" s="27"/>
      <c r="U8" s="27"/>
    </row>
    <row r="9" spans="1:21" x14ac:dyDescent="0.2">
      <c r="A9" s="15">
        <v>3</v>
      </c>
      <c r="B9" s="7" t="s">
        <v>6</v>
      </c>
      <c r="C9" s="21">
        <v>18000</v>
      </c>
      <c r="D9" s="191">
        <f t="shared" si="0"/>
        <v>360000</v>
      </c>
      <c r="E9" s="218">
        <f t="shared" si="1"/>
        <v>20</v>
      </c>
      <c r="F9" s="23">
        <v>20</v>
      </c>
      <c r="G9" s="23"/>
      <c r="H9" s="23"/>
      <c r="I9" s="23"/>
      <c r="J9" s="200">
        <f t="shared" ref="J9:J60" si="5">K9*C9</f>
        <v>0</v>
      </c>
      <c r="K9" s="225">
        <f t="shared" si="2"/>
        <v>0</v>
      </c>
      <c r="L9" s="31"/>
      <c r="M9" s="31"/>
      <c r="N9" s="31"/>
      <c r="O9" s="31"/>
      <c r="P9" s="203">
        <f t="shared" si="3"/>
        <v>648000</v>
      </c>
      <c r="Q9" s="228">
        <f t="shared" si="4"/>
        <v>36</v>
      </c>
      <c r="R9" s="27">
        <v>20</v>
      </c>
      <c r="S9" s="27">
        <v>16</v>
      </c>
      <c r="T9" s="27"/>
      <c r="U9" s="27"/>
    </row>
    <row r="10" spans="1:21" x14ac:dyDescent="0.2">
      <c r="A10" s="15">
        <v>4</v>
      </c>
      <c r="B10" s="7" t="s">
        <v>7</v>
      </c>
      <c r="C10" s="21">
        <v>17000</v>
      </c>
      <c r="D10" s="191">
        <f t="shared" si="0"/>
        <v>510000</v>
      </c>
      <c r="E10" s="218">
        <f t="shared" si="1"/>
        <v>30</v>
      </c>
      <c r="F10" s="23">
        <v>30</v>
      </c>
      <c r="G10" s="23"/>
      <c r="H10" s="23"/>
      <c r="I10" s="23"/>
      <c r="J10" s="200">
        <f t="shared" si="5"/>
        <v>0</v>
      </c>
      <c r="K10" s="225">
        <f t="shared" si="2"/>
        <v>0</v>
      </c>
      <c r="L10" s="31"/>
      <c r="M10" s="31"/>
      <c r="N10" s="31"/>
      <c r="O10" s="31"/>
      <c r="P10" s="203">
        <f t="shared" si="3"/>
        <v>272000</v>
      </c>
      <c r="Q10" s="228">
        <f t="shared" si="4"/>
        <v>16</v>
      </c>
      <c r="R10" s="27">
        <v>16</v>
      </c>
      <c r="S10" s="27"/>
      <c r="T10" s="27"/>
      <c r="U10" s="27"/>
    </row>
    <row r="11" spans="1:21" x14ac:dyDescent="0.2">
      <c r="A11" s="15">
        <v>5</v>
      </c>
      <c r="B11" s="7" t="s">
        <v>8</v>
      </c>
      <c r="C11" s="21">
        <v>19000</v>
      </c>
      <c r="D11" s="191">
        <f t="shared" si="0"/>
        <v>380000</v>
      </c>
      <c r="E11" s="218">
        <f t="shared" si="1"/>
        <v>20</v>
      </c>
      <c r="F11" s="23">
        <v>20</v>
      </c>
      <c r="G11" s="23"/>
      <c r="H11" s="23"/>
      <c r="I11" s="23"/>
      <c r="J11" s="200">
        <f t="shared" si="5"/>
        <v>0</v>
      </c>
      <c r="K11" s="225">
        <f t="shared" si="2"/>
        <v>0</v>
      </c>
      <c r="L11" s="31"/>
      <c r="M11" s="31"/>
      <c r="N11" s="31"/>
      <c r="O11" s="31"/>
      <c r="P11" s="203">
        <f t="shared" si="3"/>
        <v>570000</v>
      </c>
      <c r="Q11" s="228">
        <f t="shared" si="4"/>
        <v>30</v>
      </c>
      <c r="R11" s="27">
        <v>20</v>
      </c>
      <c r="S11" s="27">
        <v>10</v>
      </c>
      <c r="T11" s="27"/>
      <c r="U11" s="27"/>
    </row>
    <row r="12" spans="1:21" x14ac:dyDescent="0.2">
      <c r="A12" s="15">
        <v>6</v>
      </c>
      <c r="B12" s="7" t="s">
        <v>9</v>
      </c>
      <c r="C12" s="21">
        <v>24000</v>
      </c>
      <c r="D12" s="191">
        <f t="shared" si="0"/>
        <v>480000</v>
      </c>
      <c r="E12" s="218">
        <f t="shared" si="1"/>
        <v>20</v>
      </c>
      <c r="F12" s="23">
        <v>20</v>
      </c>
      <c r="G12" s="23"/>
      <c r="H12" s="23"/>
      <c r="I12" s="23"/>
      <c r="J12" s="200">
        <f t="shared" si="5"/>
        <v>0</v>
      </c>
      <c r="K12" s="225">
        <f>SUM(L12:O12)</f>
        <v>0</v>
      </c>
      <c r="L12" s="31"/>
      <c r="M12" s="31"/>
      <c r="N12" s="31"/>
      <c r="O12" s="31"/>
      <c r="P12" s="203">
        <f t="shared" si="3"/>
        <v>720000</v>
      </c>
      <c r="Q12" s="228">
        <f t="shared" si="4"/>
        <v>30</v>
      </c>
      <c r="R12" s="27">
        <v>20</v>
      </c>
      <c r="S12" s="27">
        <v>10</v>
      </c>
      <c r="T12" s="27"/>
      <c r="U12" s="27"/>
    </row>
    <row r="13" spans="1:21" x14ac:dyDescent="0.2">
      <c r="A13" s="15">
        <v>7</v>
      </c>
      <c r="B13" s="7" t="s">
        <v>10</v>
      </c>
      <c r="C13" s="21">
        <v>24000</v>
      </c>
      <c r="D13" s="191">
        <f t="shared" si="0"/>
        <v>480000</v>
      </c>
      <c r="E13" s="218">
        <f t="shared" si="1"/>
        <v>20</v>
      </c>
      <c r="F13" s="23">
        <v>20</v>
      </c>
      <c r="G13" s="23"/>
      <c r="H13" s="23"/>
      <c r="I13" s="23"/>
      <c r="J13" s="200">
        <f t="shared" si="5"/>
        <v>0</v>
      </c>
      <c r="K13" s="225">
        <f>SUM(L13:O13)</f>
        <v>0</v>
      </c>
      <c r="L13" s="31"/>
      <c r="M13" s="31"/>
      <c r="N13" s="31"/>
      <c r="O13" s="31"/>
      <c r="P13" s="203">
        <f t="shared" si="3"/>
        <v>720000</v>
      </c>
      <c r="Q13" s="228">
        <f t="shared" si="4"/>
        <v>30</v>
      </c>
      <c r="R13" s="27">
        <v>20</v>
      </c>
      <c r="S13" s="27">
        <v>10</v>
      </c>
      <c r="T13" s="27"/>
      <c r="U13" s="27"/>
    </row>
    <row r="14" spans="1:21" x14ac:dyDescent="0.2">
      <c r="A14" s="15">
        <v>8</v>
      </c>
      <c r="B14" s="7" t="s">
        <v>11</v>
      </c>
      <c r="C14" s="21">
        <v>25000</v>
      </c>
      <c r="D14" s="191">
        <f t="shared" si="0"/>
        <v>750000</v>
      </c>
      <c r="E14" s="218">
        <f t="shared" si="1"/>
        <v>30</v>
      </c>
      <c r="F14" s="23">
        <v>30</v>
      </c>
      <c r="G14" s="23"/>
      <c r="H14" s="23"/>
      <c r="I14" s="23"/>
      <c r="J14" s="200">
        <f t="shared" si="5"/>
        <v>0</v>
      </c>
      <c r="K14" s="225">
        <f t="shared" si="2"/>
        <v>0</v>
      </c>
      <c r="L14" s="31"/>
      <c r="M14" s="31"/>
      <c r="N14" s="31"/>
      <c r="O14" s="31"/>
      <c r="P14" s="203">
        <f t="shared" si="3"/>
        <v>900000</v>
      </c>
      <c r="Q14" s="228">
        <f t="shared" si="4"/>
        <v>36</v>
      </c>
      <c r="R14" s="27">
        <v>20</v>
      </c>
      <c r="S14" s="27">
        <v>16</v>
      </c>
      <c r="T14" s="27"/>
      <c r="U14" s="27"/>
    </row>
    <row r="15" spans="1:21" x14ac:dyDescent="0.2">
      <c r="A15" s="15">
        <v>9</v>
      </c>
      <c r="B15" s="7" t="s">
        <v>12</v>
      </c>
      <c r="C15" s="21">
        <v>22000</v>
      </c>
      <c r="D15" s="191">
        <f t="shared" si="0"/>
        <v>880000</v>
      </c>
      <c r="E15" s="218">
        <f t="shared" si="1"/>
        <v>40</v>
      </c>
      <c r="F15" s="23">
        <v>40</v>
      </c>
      <c r="G15" s="23"/>
      <c r="H15" s="23"/>
      <c r="I15" s="23"/>
      <c r="J15" s="200">
        <f t="shared" si="5"/>
        <v>0</v>
      </c>
      <c r="K15" s="225">
        <f t="shared" si="2"/>
        <v>0</v>
      </c>
      <c r="L15" s="31"/>
      <c r="M15" s="31"/>
      <c r="N15" s="31"/>
      <c r="O15" s="31"/>
      <c r="P15" s="203">
        <f t="shared" si="3"/>
        <v>792000</v>
      </c>
      <c r="Q15" s="228">
        <f t="shared" si="4"/>
        <v>36</v>
      </c>
      <c r="R15" s="27">
        <v>20</v>
      </c>
      <c r="S15" s="27">
        <v>16</v>
      </c>
      <c r="T15" s="27"/>
      <c r="U15" s="27"/>
    </row>
    <row r="16" spans="1:21" x14ac:dyDescent="0.2">
      <c r="A16" s="15">
        <v>10</v>
      </c>
      <c r="B16" s="7" t="s">
        <v>13</v>
      </c>
      <c r="C16" s="21">
        <v>21000</v>
      </c>
      <c r="D16" s="191">
        <f t="shared" si="0"/>
        <v>252000</v>
      </c>
      <c r="E16" s="218">
        <f t="shared" si="1"/>
        <v>12</v>
      </c>
      <c r="F16" s="23"/>
      <c r="G16" s="23">
        <v>12</v>
      </c>
      <c r="H16" s="23"/>
      <c r="I16" s="23"/>
      <c r="J16" s="200">
        <f t="shared" si="5"/>
        <v>0</v>
      </c>
      <c r="K16" s="225">
        <f t="shared" si="2"/>
        <v>0</v>
      </c>
      <c r="L16" s="31"/>
      <c r="M16" s="31"/>
      <c r="N16" s="31"/>
      <c r="O16" s="31"/>
      <c r="P16" s="203">
        <f t="shared" si="3"/>
        <v>252000</v>
      </c>
      <c r="Q16" s="228">
        <f t="shared" si="4"/>
        <v>12</v>
      </c>
      <c r="R16" s="27"/>
      <c r="S16" s="27">
        <v>12</v>
      </c>
      <c r="T16" s="27"/>
      <c r="U16" s="27"/>
    </row>
    <row r="17" spans="1:21" x14ac:dyDescent="0.2">
      <c r="A17" s="15">
        <v>11</v>
      </c>
      <c r="B17" s="7" t="s">
        <v>14</v>
      </c>
      <c r="C17" s="21">
        <v>20000</v>
      </c>
      <c r="D17" s="191">
        <f t="shared" si="0"/>
        <v>600000</v>
      </c>
      <c r="E17" s="218">
        <f t="shared" si="1"/>
        <v>30</v>
      </c>
      <c r="F17" s="23">
        <v>30</v>
      </c>
      <c r="G17" s="23"/>
      <c r="H17" s="23"/>
      <c r="I17" s="23"/>
      <c r="J17" s="200">
        <f t="shared" si="5"/>
        <v>0</v>
      </c>
      <c r="K17" s="225">
        <f t="shared" si="2"/>
        <v>0</v>
      </c>
      <c r="L17" s="31"/>
      <c r="M17" s="31"/>
      <c r="N17" s="31"/>
      <c r="O17" s="31"/>
      <c r="P17" s="203">
        <f t="shared" si="3"/>
        <v>800000</v>
      </c>
      <c r="Q17" s="228">
        <f t="shared" si="4"/>
        <v>40</v>
      </c>
      <c r="R17" s="27">
        <v>20</v>
      </c>
      <c r="S17" s="27">
        <v>20</v>
      </c>
      <c r="T17" s="27"/>
      <c r="U17" s="27"/>
    </row>
    <row r="18" spans="1:21" x14ac:dyDescent="0.2">
      <c r="A18" s="15">
        <v>12</v>
      </c>
      <c r="B18" s="7" t="s">
        <v>15</v>
      </c>
      <c r="C18" s="21">
        <v>34000</v>
      </c>
      <c r="D18" s="191">
        <f t="shared" si="0"/>
        <v>1360000</v>
      </c>
      <c r="E18" s="218">
        <f t="shared" si="1"/>
        <v>40</v>
      </c>
      <c r="F18" s="23"/>
      <c r="G18" s="23">
        <v>40</v>
      </c>
      <c r="H18" s="23"/>
      <c r="I18" s="23"/>
      <c r="J18" s="200">
        <f t="shared" si="5"/>
        <v>0</v>
      </c>
      <c r="K18" s="225">
        <f t="shared" si="2"/>
        <v>0</v>
      </c>
      <c r="L18" s="31"/>
      <c r="M18" s="31"/>
      <c r="N18" s="31"/>
      <c r="O18" s="31"/>
      <c r="P18" s="203">
        <f t="shared" si="3"/>
        <v>1360000</v>
      </c>
      <c r="Q18" s="228">
        <f t="shared" si="4"/>
        <v>40</v>
      </c>
      <c r="R18" s="27"/>
      <c r="S18" s="27">
        <v>40</v>
      </c>
      <c r="T18" s="27"/>
      <c r="U18" s="27"/>
    </row>
    <row r="19" spans="1:21" x14ac:dyDescent="0.2">
      <c r="A19" s="15">
        <v>13</v>
      </c>
      <c r="B19" s="7" t="s">
        <v>16</v>
      </c>
      <c r="C19" s="21">
        <v>13000</v>
      </c>
      <c r="D19" s="191">
        <f t="shared" si="0"/>
        <v>104000</v>
      </c>
      <c r="E19" s="218">
        <f t="shared" si="1"/>
        <v>8</v>
      </c>
      <c r="F19" s="23"/>
      <c r="G19" s="23">
        <v>8</v>
      </c>
      <c r="H19" s="23"/>
      <c r="I19" s="23"/>
      <c r="J19" s="200">
        <f t="shared" si="5"/>
        <v>0</v>
      </c>
      <c r="K19" s="225">
        <f t="shared" si="2"/>
        <v>0</v>
      </c>
      <c r="L19" s="31"/>
      <c r="M19" s="31"/>
      <c r="N19" s="31"/>
      <c r="O19" s="31"/>
      <c r="P19" s="203">
        <f t="shared" si="3"/>
        <v>325000</v>
      </c>
      <c r="Q19" s="228">
        <f t="shared" si="4"/>
        <v>25</v>
      </c>
      <c r="R19" s="27"/>
      <c r="S19" s="27">
        <v>25</v>
      </c>
      <c r="T19" s="27"/>
      <c r="U19" s="27"/>
    </row>
    <row r="20" spans="1:21" x14ac:dyDescent="0.2">
      <c r="A20" s="15">
        <v>14</v>
      </c>
      <c r="B20" s="7" t="s">
        <v>17</v>
      </c>
      <c r="C20" s="21">
        <v>13000</v>
      </c>
      <c r="D20" s="191">
        <f t="shared" si="0"/>
        <v>104000</v>
      </c>
      <c r="E20" s="218">
        <f t="shared" si="1"/>
        <v>8</v>
      </c>
      <c r="F20" s="23"/>
      <c r="G20" s="23">
        <v>8</v>
      </c>
      <c r="H20" s="23"/>
      <c r="I20" s="23"/>
      <c r="J20" s="200">
        <f t="shared" si="5"/>
        <v>0</v>
      </c>
      <c r="K20" s="225">
        <f t="shared" si="2"/>
        <v>0</v>
      </c>
      <c r="L20" s="31"/>
      <c r="M20" s="31"/>
      <c r="N20" s="31"/>
      <c r="O20" s="31"/>
      <c r="P20" s="203">
        <f t="shared" si="3"/>
        <v>325000</v>
      </c>
      <c r="Q20" s="228">
        <f t="shared" si="4"/>
        <v>25</v>
      </c>
      <c r="R20" s="27"/>
      <c r="S20" s="27">
        <v>25</v>
      </c>
      <c r="T20" s="27"/>
      <c r="U20" s="27"/>
    </row>
    <row r="21" spans="1:21" x14ac:dyDescent="0.2">
      <c r="A21" s="15">
        <v>15</v>
      </c>
      <c r="B21" s="7" t="s">
        <v>18</v>
      </c>
      <c r="C21" s="21">
        <v>13000</v>
      </c>
      <c r="D21" s="191">
        <f t="shared" si="0"/>
        <v>104000</v>
      </c>
      <c r="E21" s="218">
        <f t="shared" si="1"/>
        <v>8</v>
      </c>
      <c r="F21" s="23"/>
      <c r="G21" s="23">
        <v>8</v>
      </c>
      <c r="H21" s="23"/>
      <c r="I21" s="23"/>
      <c r="J21" s="200">
        <f t="shared" si="5"/>
        <v>0</v>
      </c>
      <c r="K21" s="225">
        <f t="shared" si="2"/>
        <v>0</v>
      </c>
      <c r="L21" s="31"/>
      <c r="M21" s="31"/>
      <c r="N21" s="31"/>
      <c r="O21" s="31"/>
      <c r="P21" s="203">
        <f t="shared" si="3"/>
        <v>325000</v>
      </c>
      <c r="Q21" s="228">
        <f t="shared" si="4"/>
        <v>25</v>
      </c>
      <c r="R21" s="27"/>
      <c r="S21" s="27">
        <v>25</v>
      </c>
      <c r="T21" s="27"/>
      <c r="U21" s="27"/>
    </row>
    <row r="22" spans="1:21" x14ac:dyDescent="0.2">
      <c r="A22" s="15">
        <v>16</v>
      </c>
      <c r="B22" s="7" t="s">
        <v>19</v>
      </c>
      <c r="C22" s="21">
        <v>13000</v>
      </c>
      <c r="D22" s="191">
        <f t="shared" si="0"/>
        <v>104000</v>
      </c>
      <c r="E22" s="218">
        <f t="shared" si="1"/>
        <v>8</v>
      </c>
      <c r="F22" s="23"/>
      <c r="G22" s="23">
        <v>8</v>
      </c>
      <c r="H22" s="23"/>
      <c r="I22" s="23"/>
      <c r="J22" s="200">
        <f t="shared" si="5"/>
        <v>0</v>
      </c>
      <c r="K22" s="225">
        <f t="shared" si="2"/>
        <v>0</v>
      </c>
      <c r="L22" s="31"/>
      <c r="M22" s="31"/>
      <c r="N22" s="31"/>
      <c r="O22" s="31"/>
      <c r="P22" s="203">
        <f t="shared" si="3"/>
        <v>325000</v>
      </c>
      <c r="Q22" s="228">
        <f t="shared" si="4"/>
        <v>25</v>
      </c>
      <c r="R22" s="27"/>
      <c r="S22" s="27">
        <v>25</v>
      </c>
      <c r="T22" s="27"/>
      <c r="U22" s="27"/>
    </row>
    <row r="23" spans="1:21" x14ac:dyDescent="0.2">
      <c r="A23" s="15">
        <v>17</v>
      </c>
      <c r="B23" s="7" t="s">
        <v>20</v>
      </c>
      <c r="C23" s="21">
        <v>18000</v>
      </c>
      <c r="D23" s="191">
        <f t="shared" si="0"/>
        <v>540000</v>
      </c>
      <c r="E23" s="218">
        <f t="shared" si="1"/>
        <v>30</v>
      </c>
      <c r="F23" s="23">
        <v>30</v>
      </c>
      <c r="G23" s="23"/>
      <c r="H23" s="23"/>
      <c r="I23" s="23"/>
      <c r="J23" s="200">
        <f t="shared" si="5"/>
        <v>0</v>
      </c>
      <c r="K23" s="225">
        <f t="shared" si="2"/>
        <v>0</v>
      </c>
      <c r="L23" s="31"/>
      <c r="M23" s="31"/>
      <c r="N23" s="31"/>
      <c r="O23" s="31"/>
      <c r="P23" s="203">
        <f t="shared" si="3"/>
        <v>648000</v>
      </c>
      <c r="Q23" s="228">
        <f t="shared" si="4"/>
        <v>36</v>
      </c>
      <c r="R23" s="27">
        <v>20</v>
      </c>
      <c r="S23" s="27">
        <v>16</v>
      </c>
      <c r="T23" s="27"/>
      <c r="U23" s="27"/>
    </row>
    <row r="24" spans="1:21" x14ac:dyDescent="0.2">
      <c r="A24" s="15">
        <v>18</v>
      </c>
      <c r="B24" s="7" t="s">
        <v>21</v>
      </c>
      <c r="C24" s="21">
        <v>28000</v>
      </c>
      <c r="D24" s="191">
        <f t="shared" si="0"/>
        <v>840000</v>
      </c>
      <c r="E24" s="218">
        <f t="shared" si="1"/>
        <v>30</v>
      </c>
      <c r="F24" s="23"/>
      <c r="G24" s="23">
        <v>30</v>
      </c>
      <c r="H24" s="23"/>
      <c r="I24" s="23"/>
      <c r="J24" s="200">
        <f t="shared" si="5"/>
        <v>0</v>
      </c>
      <c r="K24" s="225">
        <f t="shared" si="2"/>
        <v>0</v>
      </c>
      <c r="L24" s="31"/>
      <c r="M24" s="31"/>
      <c r="N24" s="31"/>
      <c r="O24" s="31"/>
      <c r="P24" s="203">
        <f t="shared" si="3"/>
        <v>1120000</v>
      </c>
      <c r="Q24" s="228">
        <f t="shared" si="4"/>
        <v>40</v>
      </c>
      <c r="R24" s="27"/>
      <c r="S24" s="27">
        <v>40</v>
      </c>
      <c r="T24" s="27"/>
      <c r="U24" s="27"/>
    </row>
    <row r="25" spans="1:21" x14ac:dyDescent="0.2">
      <c r="A25" s="15">
        <v>19</v>
      </c>
      <c r="B25" s="7" t="s">
        <v>22</v>
      </c>
      <c r="C25" s="21">
        <v>28000</v>
      </c>
      <c r="D25" s="191">
        <f t="shared" si="0"/>
        <v>840000</v>
      </c>
      <c r="E25" s="218">
        <f t="shared" si="1"/>
        <v>30</v>
      </c>
      <c r="F25" s="23"/>
      <c r="G25" s="23">
        <v>30</v>
      </c>
      <c r="H25" s="23"/>
      <c r="I25" s="23"/>
      <c r="J25" s="200">
        <f t="shared" si="5"/>
        <v>0</v>
      </c>
      <c r="K25" s="225">
        <f t="shared" si="2"/>
        <v>0</v>
      </c>
      <c r="L25" s="31"/>
      <c r="M25" s="31"/>
      <c r="N25" s="31"/>
      <c r="O25" s="31"/>
      <c r="P25" s="203">
        <f t="shared" si="3"/>
        <v>1120000</v>
      </c>
      <c r="Q25" s="228">
        <f t="shared" si="4"/>
        <v>40</v>
      </c>
      <c r="R25" s="27"/>
      <c r="S25" s="27">
        <v>40</v>
      </c>
      <c r="T25" s="27"/>
      <c r="U25" s="27"/>
    </row>
    <row r="26" spans="1:21" x14ac:dyDescent="0.2">
      <c r="A26" s="15">
        <v>20</v>
      </c>
      <c r="B26" s="7" t="s">
        <v>23</v>
      </c>
      <c r="C26" s="21">
        <v>21000</v>
      </c>
      <c r="D26" s="191">
        <f t="shared" si="0"/>
        <v>420000</v>
      </c>
      <c r="E26" s="218">
        <f t="shared" si="1"/>
        <v>20</v>
      </c>
      <c r="F26" s="23">
        <v>20</v>
      </c>
      <c r="G26" s="23"/>
      <c r="H26" s="23"/>
      <c r="I26" s="23"/>
      <c r="J26" s="200">
        <f t="shared" si="5"/>
        <v>0</v>
      </c>
      <c r="K26" s="225">
        <f t="shared" si="2"/>
        <v>0</v>
      </c>
      <c r="L26" s="31"/>
      <c r="M26" s="31"/>
      <c r="N26" s="31"/>
      <c r="O26" s="31"/>
      <c r="P26" s="203">
        <f t="shared" si="3"/>
        <v>546000</v>
      </c>
      <c r="Q26" s="228">
        <f t="shared" si="4"/>
        <v>26</v>
      </c>
      <c r="R26" s="27">
        <v>18</v>
      </c>
      <c r="S26" s="27">
        <v>8</v>
      </c>
      <c r="T26" s="27"/>
      <c r="U26" s="27"/>
    </row>
    <row r="27" spans="1:21" x14ac:dyDescent="0.2">
      <c r="A27" s="15">
        <v>21</v>
      </c>
      <c r="B27" s="7" t="s">
        <v>24</v>
      </c>
      <c r="C27" s="21">
        <v>20000</v>
      </c>
      <c r="D27" s="191">
        <f t="shared" si="0"/>
        <v>400000</v>
      </c>
      <c r="E27" s="218">
        <f t="shared" si="1"/>
        <v>20</v>
      </c>
      <c r="F27" s="23"/>
      <c r="G27" s="23">
        <v>20</v>
      </c>
      <c r="H27" s="23"/>
      <c r="I27" s="23"/>
      <c r="J27" s="200">
        <f t="shared" si="5"/>
        <v>0</v>
      </c>
      <c r="K27" s="225">
        <f t="shared" si="2"/>
        <v>0</v>
      </c>
      <c r="L27" s="31"/>
      <c r="M27" s="31"/>
      <c r="N27" s="31"/>
      <c r="O27" s="31"/>
      <c r="P27" s="203">
        <f t="shared" si="3"/>
        <v>600000</v>
      </c>
      <c r="Q27" s="228">
        <f t="shared" si="4"/>
        <v>30</v>
      </c>
      <c r="R27" s="27">
        <v>20</v>
      </c>
      <c r="S27" s="27">
        <v>10</v>
      </c>
      <c r="T27" s="27"/>
      <c r="U27" s="27"/>
    </row>
    <row r="28" spans="1:21" x14ac:dyDescent="0.2">
      <c r="A28" s="15">
        <v>22</v>
      </c>
      <c r="B28" s="7" t="s">
        <v>25</v>
      </c>
      <c r="C28" s="21">
        <v>20000</v>
      </c>
      <c r="D28" s="191">
        <f t="shared" si="0"/>
        <v>400000</v>
      </c>
      <c r="E28" s="218">
        <f t="shared" si="1"/>
        <v>20</v>
      </c>
      <c r="F28" s="23">
        <v>20</v>
      </c>
      <c r="G28" s="23"/>
      <c r="H28" s="23"/>
      <c r="I28" s="23"/>
      <c r="J28" s="200">
        <f t="shared" si="5"/>
        <v>0</v>
      </c>
      <c r="K28" s="225">
        <f t="shared" si="2"/>
        <v>0</v>
      </c>
      <c r="L28" s="31"/>
      <c r="M28" s="31"/>
      <c r="N28" s="31"/>
      <c r="O28" s="31"/>
      <c r="P28" s="203">
        <f t="shared" si="3"/>
        <v>400000</v>
      </c>
      <c r="Q28" s="228">
        <f t="shared" si="4"/>
        <v>20</v>
      </c>
      <c r="R28" s="27">
        <v>20</v>
      </c>
      <c r="S28" s="27"/>
      <c r="T28" s="27"/>
      <c r="U28" s="27"/>
    </row>
    <row r="29" spans="1:21" x14ac:dyDescent="0.2">
      <c r="A29" s="15">
        <v>27</v>
      </c>
      <c r="B29" s="7" t="s">
        <v>26</v>
      </c>
      <c r="C29" s="21">
        <v>19000</v>
      </c>
      <c r="D29" s="191">
        <f t="shared" si="0"/>
        <v>570000</v>
      </c>
      <c r="E29" s="218">
        <f t="shared" si="1"/>
        <v>30</v>
      </c>
      <c r="F29" s="23">
        <v>30</v>
      </c>
      <c r="G29" s="23"/>
      <c r="H29" s="23"/>
      <c r="I29" s="23"/>
      <c r="J29" s="200">
        <f t="shared" si="5"/>
        <v>0</v>
      </c>
      <c r="K29" s="225">
        <f t="shared" si="2"/>
        <v>0</v>
      </c>
      <c r="L29" s="31"/>
      <c r="M29" s="31"/>
      <c r="N29" s="31"/>
      <c r="O29" s="31"/>
      <c r="P29" s="203">
        <f t="shared" si="3"/>
        <v>304000</v>
      </c>
      <c r="Q29" s="228">
        <f t="shared" si="4"/>
        <v>16</v>
      </c>
      <c r="R29" s="27">
        <v>16</v>
      </c>
      <c r="S29" s="27"/>
      <c r="T29" s="27"/>
      <c r="U29" s="27"/>
    </row>
    <row r="30" spans="1:21" x14ac:dyDescent="0.2">
      <c r="A30" s="15">
        <v>28</v>
      </c>
      <c r="B30" s="7" t="s">
        <v>27</v>
      </c>
      <c r="C30" s="21">
        <v>20000</v>
      </c>
      <c r="D30" s="191">
        <f t="shared" si="0"/>
        <v>400000</v>
      </c>
      <c r="E30" s="218">
        <f t="shared" si="1"/>
        <v>20</v>
      </c>
      <c r="F30" s="23">
        <v>20</v>
      </c>
      <c r="G30" s="23"/>
      <c r="H30" s="23"/>
      <c r="I30" s="23"/>
      <c r="J30" s="200">
        <f t="shared" si="5"/>
        <v>0</v>
      </c>
      <c r="K30" s="225">
        <f t="shared" si="2"/>
        <v>0</v>
      </c>
      <c r="L30" s="31"/>
      <c r="M30" s="31"/>
      <c r="N30" s="31"/>
      <c r="O30" s="31"/>
      <c r="P30" s="203">
        <f t="shared" si="3"/>
        <v>600000</v>
      </c>
      <c r="Q30" s="228">
        <f t="shared" si="4"/>
        <v>30</v>
      </c>
      <c r="R30" s="27">
        <v>20</v>
      </c>
      <c r="S30" s="27">
        <v>10</v>
      </c>
      <c r="T30" s="27"/>
      <c r="U30" s="27"/>
    </row>
    <row r="31" spans="1:21" x14ac:dyDescent="0.2">
      <c r="A31" s="15">
        <v>29</v>
      </c>
      <c r="B31" s="7" t="s">
        <v>28</v>
      </c>
      <c r="C31" s="21">
        <v>19000</v>
      </c>
      <c r="D31" s="191">
        <f t="shared" si="0"/>
        <v>380000</v>
      </c>
      <c r="E31" s="218">
        <f t="shared" si="1"/>
        <v>20</v>
      </c>
      <c r="F31" s="23">
        <v>20</v>
      </c>
      <c r="G31" s="23"/>
      <c r="H31" s="23"/>
      <c r="I31" s="23"/>
      <c r="J31" s="200">
        <f t="shared" si="5"/>
        <v>0</v>
      </c>
      <c r="K31" s="225">
        <f t="shared" si="2"/>
        <v>0</v>
      </c>
      <c r="L31" s="31"/>
      <c r="M31" s="31"/>
      <c r="N31" s="31"/>
      <c r="O31" s="31"/>
      <c r="P31" s="203">
        <f t="shared" si="3"/>
        <v>760000</v>
      </c>
      <c r="Q31" s="228">
        <f t="shared" si="4"/>
        <v>40</v>
      </c>
      <c r="R31" s="27">
        <v>20</v>
      </c>
      <c r="S31" s="27">
        <v>20</v>
      </c>
      <c r="T31" s="27"/>
      <c r="U31" s="27"/>
    </row>
    <row r="32" spans="1:21" x14ac:dyDescent="0.2">
      <c r="A32" s="15">
        <v>30</v>
      </c>
      <c r="B32" s="7" t="s">
        <v>29</v>
      </c>
      <c r="C32" s="21">
        <v>21000</v>
      </c>
      <c r="D32" s="191">
        <f t="shared" si="0"/>
        <v>420000</v>
      </c>
      <c r="E32" s="218">
        <f t="shared" si="1"/>
        <v>20</v>
      </c>
      <c r="F32" s="23">
        <v>20</v>
      </c>
      <c r="G32" s="23"/>
      <c r="H32" s="23"/>
      <c r="I32" s="23"/>
      <c r="J32" s="200">
        <f t="shared" si="5"/>
        <v>0</v>
      </c>
      <c r="K32" s="225">
        <f t="shared" si="2"/>
        <v>0</v>
      </c>
      <c r="L32" s="31"/>
      <c r="M32" s="31"/>
      <c r="N32" s="31"/>
      <c r="O32" s="31"/>
      <c r="P32" s="203">
        <f t="shared" si="3"/>
        <v>420000</v>
      </c>
      <c r="Q32" s="228">
        <f t="shared" si="4"/>
        <v>20</v>
      </c>
      <c r="R32" s="27">
        <v>20</v>
      </c>
      <c r="S32" s="27"/>
      <c r="T32" s="27"/>
      <c r="U32" s="27"/>
    </row>
    <row r="33" spans="1:21" x14ac:dyDescent="0.2">
      <c r="A33" s="15">
        <v>31</v>
      </c>
      <c r="B33" s="7" t="s">
        <v>30</v>
      </c>
      <c r="C33" s="21">
        <v>28000</v>
      </c>
      <c r="D33" s="191">
        <f t="shared" si="0"/>
        <v>2240000</v>
      </c>
      <c r="E33" s="218">
        <f t="shared" si="1"/>
        <v>80</v>
      </c>
      <c r="F33" s="23"/>
      <c r="G33" s="23">
        <v>80</v>
      </c>
      <c r="H33" s="23"/>
      <c r="I33" s="23"/>
      <c r="J33" s="200">
        <f t="shared" si="5"/>
        <v>0</v>
      </c>
      <c r="K33" s="225">
        <f t="shared" si="2"/>
        <v>0</v>
      </c>
      <c r="L33" s="31"/>
      <c r="M33" s="31"/>
      <c r="N33" s="31"/>
      <c r="O33" s="31"/>
      <c r="P33" s="203">
        <f t="shared" si="3"/>
        <v>1792000</v>
      </c>
      <c r="Q33" s="228">
        <f t="shared" si="4"/>
        <v>64</v>
      </c>
      <c r="R33" s="27"/>
      <c r="S33" s="27">
        <v>64</v>
      </c>
      <c r="T33" s="27"/>
      <c r="U33" s="27"/>
    </row>
    <row r="34" spans="1:21" x14ac:dyDescent="0.2">
      <c r="A34" s="15">
        <v>32</v>
      </c>
      <c r="B34" s="7" t="s">
        <v>31</v>
      </c>
      <c r="C34" s="21">
        <v>27000</v>
      </c>
      <c r="D34" s="191">
        <f t="shared" si="0"/>
        <v>810000</v>
      </c>
      <c r="E34" s="218">
        <f t="shared" si="1"/>
        <v>30</v>
      </c>
      <c r="F34" s="23">
        <v>30</v>
      </c>
      <c r="G34" s="23"/>
      <c r="H34" s="23"/>
      <c r="I34" s="23"/>
      <c r="J34" s="200">
        <f t="shared" si="5"/>
        <v>0</v>
      </c>
      <c r="K34" s="225">
        <f t="shared" si="2"/>
        <v>0</v>
      </c>
      <c r="L34" s="31"/>
      <c r="M34" s="31"/>
      <c r="N34" s="31"/>
      <c r="O34" s="31"/>
      <c r="P34" s="203">
        <f t="shared" si="3"/>
        <v>1080000</v>
      </c>
      <c r="Q34" s="228">
        <f t="shared" si="4"/>
        <v>40</v>
      </c>
      <c r="R34" s="27"/>
      <c r="S34" s="27">
        <v>40</v>
      </c>
      <c r="T34" s="27"/>
      <c r="U34" s="27"/>
    </row>
    <row r="35" spans="1:21" x14ac:dyDescent="0.2">
      <c r="A35" s="15">
        <v>36</v>
      </c>
      <c r="B35" s="7" t="s">
        <v>157</v>
      </c>
      <c r="C35" s="21">
        <v>20000</v>
      </c>
      <c r="D35" s="191">
        <f t="shared" si="0"/>
        <v>600000</v>
      </c>
      <c r="E35" s="218">
        <f t="shared" si="1"/>
        <v>30</v>
      </c>
      <c r="F35" s="23">
        <v>30</v>
      </c>
      <c r="G35" s="23"/>
      <c r="H35" s="23"/>
      <c r="I35" s="23"/>
      <c r="J35" s="200">
        <f t="shared" si="5"/>
        <v>0</v>
      </c>
      <c r="K35" s="225">
        <f t="shared" si="2"/>
        <v>0</v>
      </c>
      <c r="L35" s="31"/>
      <c r="M35" s="31"/>
      <c r="N35" s="31"/>
      <c r="O35" s="31"/>
      <c r="P35" s="203">
        <f t="shared" si="3"/>
        <v>800000</v>
      </c>
      <c r="Q35" s="228">
        <f t="shared" si="4"/>
        <v>40</v>
      </c>
      <c r="R35" s="27">
        <v>20</v>
      </c>
      <c r="S35" s="27">
        <v>20</v>
      </c>
      <c r="T35" s="27"/>
      <c r="U35" s="27"/>
    </row>
    <row r="36" spans="1:21" x14ac:dyDescent="0.2">
      <c r="A36" s="15">
        <v>37</v>
      </c>
      <c r="B36" s="7" t="s">
        <v>154</v>
      </c>
      <c r="C36" s="21">
        <v>18000</v>
      </c>
      <c r="D36" s="191">
        <f t="shared" si="0"/>
        <v>720000</v>
      </c>
      <c r="E36" s="218">
        <f t="shared" si="1"/>
        <v>40</v>
      </c>
      <c r="F36" s="23">
        <v>40</v>
      </c>
      <c r="G36" s="23"/>
      <c r="H36" s="23"/>
      <c r="I36" s="23"/>
      <c r="J36" s="200">
        <f t="shared" si="5"/>
        <v>0</v>
      </c>
      <c r="K36" s="225">
        <f t="shared" si="2"/>
        <v>0</v>
      </c>
      <c r="L36" s="31"/>
      <c r="M36" s="31"/>
      <c r="N36" s="31"/>
      <c r="O36" s="31"/>
      <c r="P36" s="203">
        <f t="shared" si="3"/>
        <v>720000</v>
      </c>
      <c r="Q36" s="228">
        <f t="shared" si="4"/>
        <v>40</v>
      </c>
      <c r="R36" s="27">
        <v>20</v>
      </c>
      <c r="S36" s="27">
        <v>20</v>
      </c>
      <c r="T36" s="27"/>
      <c r="U36" s="27"/>
    </row>
    <row r="37" spans="1:21" x14ac:dyDescent="0.2">
      <c r="A37" s="15">
        <v>38</v>
      </c>
      <c r="B37" s="7" t="s">
        <v>155</v>
      </c>
      <c r="C37" s="21">
        <v>15000</v>
      </c>
      <c r="D37" s="191">
        <f t="shared" si="0"/>
        <v>600000</v>
      </c>
      <c r="E37" s="218">
        <f t="shared" si="1"/>
        <v>40</v>
      </c>
      <c r="F37" s="23">
        <v>40</v>
      </c>
      <c r="G37" s="23"/>
      <c r="H37" s="23"/>
      <c r="I37" s="23"/>
      <c r="J37" s="200">
        <f t="shared" si="5"/>
        <v>0</v>
      </c>
      <c r="K37" s="225">
        <f t="shared" si="2"/>
        <v>0</v>
      </c>
      <c r="L37" s="31"/>
      <c r="M37" s="31"/>
      <c r="N37" s="31"/>
      <c r="O37" s="31"/>
      <c r="P37" s="203">
        <f t="shared" si="3"/>
        <v>600000</v>
      </c>
      <c r="Q37" s="228">
        <f t="shared" si="4"/>
        <v>40</v>
      </c>
      <c r="R37" s="27">
        <v>20</v>
      </c>
      <c r="S37" s="27">
        <v>20</v>
      </c>
      <c r="T37" s="27"/>
      <c r="U37" s="27"/>
    </row>
    <row r="38" spans="1:21" x14ac:dyDescent="0.2">
      <c r="A38" s="15">
        <v>39</v>
      </c>
      <c r="B38" s="7" t="s">
        <v>156</v>
      </c>
      <c r="C38" s="21">
        <v>21000</v>
      </c>
      <c r="D38" s="191">
        <f t="shared" si="0"/>
        <v>840000</v>
      </c>
      <c r="E38" s="218">
        <f t="shared" si="1"/>
        <v>40</v>
      </c>
      <c r="F38" s="23"/>
      <c r="G38" s="23">
        <v>40</v>
      </c>
      <c r="H38" s="23"/>
      <c r="I38" s="23"/>
      <c r="J38" s="200">
        <f t="shared" si="5"/>
        <v>0</v>
      </c>
      <c r="K38" s="225">
        <f t="shared" si="2"/>
        <v>0</v>
      </c>
      <c r="L38" s="31"/>
      <c r="M38" s="31"/>
      <c r="N38" s="31"/>
      <c r="O38" s="31"/>
      <c r="P38" s="203">
        <f t="shared" si="3"/>
        <v>420000</v>
      </c>
      <c r="Q38" s="228">
        <f t="shared" si="4"/>
        <v>20</v>
      </c>
      <c r="R38" s="27"/>
      <c r="S38" s="27">
        <v>20</v>
      </c>
      <c r="T38" s="27"/>
      <c r="U38" s="27"/>
    </row>
    <row r="39" spans="1:21" ht="14.25" x14ac:dyDescent="0.2">
      <c r="A39" s="139"/>
      <c r="B39" s="14" t="s">
        <v>32</v>
      </c>
      <c r="C39" s="166"/>
      <c r="D39" s="192">
        <f t="shared" si="0"/>
        <v>0</v>
      </c>
      <c r="E39" s="219">
        <f t="shared" si="1"/>
        <v>0</v>
      </c>
      <c r="F39" s="167"/>
      <c r="G39" s="167"/>
      <c r="H39" s="167"/>
      <c r="I39" s="167">
        <f>SUM(I40:I51)</f>
        <v>0</v>
      </c>
      <c r="J39" s="192">
        <f t="shared" si="5"/>
        <v>0</v>
      </c>
      <c r="K39" s="219">
        <f t="shared" si="2"/>
        <v>0</v>
      </c>
      <c r="L39" s="167"/>
      <c r="M39" s="167"/>
      <c r="N39" s="167"/>
      <c r="O39" s="167">
        <f>SUM(O40:O51)</f>
        <v>0</v>
      </c>
      <c r="P39" s="192">
        <f t="shared" si="3"/>
        <v>0</v>
      </c>
      <c r="Q39" s="219">
        <f t="shared" si="4"/>
        <v>0</v>
      </c>
      <c r="R39" s="167"/>
      <c r="S39" s="167"/>
      <c r="T39" s="167"/>
      <c r="U39" s="167">
        <f>SUM(U40:U51)</f>
        <v>0</v>
      </c>
    </row>
    <row r="40" spans="1:21" x14ac:dyDescent="0.2">
      <c r="A40" s="142">
        <v>1</v>
      </c>
      <c r="B40" s="8" t="s">
        <v>33</v>
      </c>
      <c r="C40" s="9">
        <v>22000</v>
      </c>
      <c r="D40" s="191">
        <f t="shared" si="0"/>
        <v>0</v>
      </c>
      <c r="E40" s="218">
        <f t="shared" si="1"/>
        <v>0</v>
      </c>
      <c r="F40" s="24"/>
      <c r="G40" s="24"/>
      <c r="H40" s="24"/>
      <c r="I40" s="24"/>
      <c r="J40" s="200">
        <f t="shared" si="5"/>
        <v>0</v>
      </c>
      <c r="K40" s="225">
        <f t="shared" si="2"/>
        <v>0</v>
      </c>
      <c r="L40" s="32"/>
      <c r="M40" s="32"/>
      <c r="N40" s="32"/>
      <c r="O40" s="32"/>
      <c r="P40" s="203">
        <f t="shared" si="3"/>
        <v>440000</v>
      </c>
      <c r="Q40" s="228">
        <f t="shared" si="4"/>
        <v>20</v>
      </c>
      <c r="R40" s="33"/>
      <c r="S40" s="33">
        <v>20</v>
      </c>
      <c r="T40" s="33"/>
      <c r="U40" s="33"/>
    </row>
    <row r="41" spans="1:21" x14ac:dyDescent="0.2">
      <c r="A41" s="142">
        <v>2</v>
      </c>
      <c r="B41" s="7" t="s">
        <v>34</v>
      </c>
      <c r="C41" s="21">
        <v>48000</v>
      </c>
      <c r="D41" s="191">
        <f t="shared" si="0"/>
        <v>0</v>
      </c>
      <c r="E41" s="218">
        <f t="shared" si="1"/>
        <v>0</v>
      </c>
      <c r="F41" s="23"/>
      <c r="G41" s="23"/>
      <c r="H41" s="23"/>
      <c r="I41" s="23"/>
      <c r="J41" s="200">
        <f t="shared" si="5"/>
        <v>0</v>
      </c>
      <c r="K41" s="225">
        <f t="shared" si="2"/>
        <v>0</v>
      </c>
      <c r="L41" s="31"/>
      <c r="M41" s="31"/>
      <c r="N41" s="31"/>
      <c r="O41" s="31"/>
      <c r="P41" s="203">
        <f t="shared" si="3"/>
        <v>0</v>
      </c>
      <c r="Q41" s="228">
        <f t="shared" si="4"/>
        <v>0</v>
      </c>
      <c r="R41" s="27"/>
      <c r="S41" s="27"/>
      <c r="T41" s="27"/>
      <c r="U41" s="27"/>
    </row>
    <row r="42" spans="1:21" x14ac:dyDescent="0.2">
      <c r="A42" s="142">
        <v>4</v>
      </c>
      <c r="B42" s="7" t="s">
        <v>35</v>
      </c>
      <c r="C42" s="21">
        <v>13000</v>
      </c>
      <c r="D42" s="191">
        <f t="shared" si="0"/>
        <v>1300000</v>
      </c>
      <c r="E42" s="218">
        <f t="shared" si="1"/>
        <v>100</v>
      </c>
      <c r="F42" s="23"/>
      <c r="G42" s="23">
        <v>100</v>
      </c>
      <c r="H42" s="23"/>
      <c r="I42" s="23"/>
      <c r="J42" s="200">
        <f t="shared" si="5"/>
        <v>0</v>
      </c>
      <c r="K42" s="225">
        <f t="shared" si="2"/>
        <v>0</v>
      </c>
      <c r="L42" s="31"/>
      <c r="M42" s="31"/>
      <c r="N42" s="31"/>
      <c r="O42" s="31"/>
      <c r="P42" s="203">
        <f t="shared" si="3"/>
        <v>1040000</v>
      </c>
      <c r="Q42" s="228">
        <f t="shared" si="4"/>
        <v>80</v>
      </c>
      <c r="R42" s="27"/>
      <c r="S42" s="27">
        <v>80</v>
      </c>
      <c r="T42" s="27"/>
      <c r="U42" s="27"/>
    </row>
    <row r="43" spans="1:21" x14ac:dyDescent="0.2">
      <c r="A43" s="142">
        <v>5</v>
      </c>
      <c r="B43" s="7" t="s">
        <v>36</v>
      </c>
      <c r="C43" s="21">
        <v>13000</v>
      </c>
      <c r="D43" s="191">
        <f t="shared" si="0"/>
        <v>3900000</v>
      </c>
      <c r="E43" s="218">
        <f t="shared" si="1"/>
        <v>300</v>
      </c>
      <c r="F43" s="23"/>
      <c r="G43" s="23">
        <v>300</v>
      </c>
      <c r="H43" s="23"/>
      <c r="I43" s="23"/>
      <c r="J43" s="200">
        <f t="shared" si="5"/>
        <v>0</v>
      </c>
      <c r="K43" s="225">
        <f t="shared" si="2"/>
        <v>0</v>
      </c>
      <c r="L43" s="31"/>
      <c r="M43" s="31"/>
      <c r="N43" s="31"/>
      <c r="O43" s="31"/>
      <c r="P43" s="203">
        <f t="shared" si="3"/>
        <v>3900000</v>
      </c>
      <c r="Q43" s="228">
        <f t="shared" si="4"/>
        <v>300</v>
      </c>
      <c r="R43" s="27">
        <v>100</v>
      </c>
      <c r="S43" s="27">
        <v>200</v>
      </c>
      <c r="T43" s="27"/>
      <c r="U43" s="27"/>
    </row>
    <row r="44" spans="1:21" x14ac:dyDescent="0.2">
      <c r="A44" s="142">
        <v>6</v>
      </c>
      <c r="B44" s="7" t="s">
        <v>37</v>
      </c>
      <c r="C44" s="21">
        <v>30000</v>
      </c>
      <c r="D44" s="191">
        <f t="shared" si="0"/>
        <v>0</v>
      </c>
      <c r="E44" s="218">
        <f t="shared" si="1"/>
        <v>0</v>
      </c>
      <c r="F44" s="23"/>
      <c r="G44" s="23"/>
      <c r="H44" s="23"/>
      <c r="I44" s="23"/>
      <c r="J44" s="200">
        <f t="shared" si="5"/>
        <v>0</v>
      </c>
      <c r="K44" s="225">
        <f t="shared" si="2"/>
        <v>0</v>
      </c>
      <c r="L44" s="31"/>
      <c r="M44" s="31"/>
      <c r="N44" s="31"/>
      <c r="O44" s="31"/>
      <c r="P44" s="203">
        <f t="shared" si="3"/>
        <v>0</v>
      </c>
      <c r="Q44" s="228">
        <f t="shared" si="4"/>
        <v>0</v>
      </c>
      <c r="R44" s="27"/>
      <c r="S44" s="27"/>
      <c r="T44" s="27"/>
      <c r="U44" s="27"/>
    </row>
    <row r="45" spans="1:21" x14ac:dyDescent="0.2">
      <c r="A45" s="142">
        <v>7</v>
      </c>
      <c r="B45" s="7" t="s">
        <v>38</v>
      </c>
      <c r="C45" s="21">
        <v>45000</v>
      </c>
      <c r="D45" s="191">
        <f t="shared" si="0"/>
        <v>0</v>
      </c>
      <c r="E45" s="218">
        <f t="shared" si="1"/>
        <v>0</v>
      </c>
      <c r="F45" s="23"/>
      <c r="G45" s="23"/>
      <c r="H45" s="23"/>
      <c r="I45" s="23"/>
      <c r="J45" s="200">
        <f t="shared" si="5"/>
        <v>0</v>
      </c>
      <c r="K45" s="225">
        <f t="shared" si="2"/>
        <v>0</v>
      </c>
      <c r="L45" s="31"/>
      <c r="M45" s="31"/>
      <c r="N45" s="31"/>
      <c r="O45" s="31"/>
      <c r="P45" s="203">
        <f t="shared" si="3"/>
        <v>0</v>
      </c>
      <c r="Q45" s="228">
        <f t="shared" si="4"/>
        <v>0</v>
      </c>
      <c r="R45" s="27"/>
      <c r="S45" s="27"/>
      <c r="T45" s="27"/>
      <c r="U45" s="27"/>
    </row>
    <row r="46" spans="1:21" x14ac:dyDescent="0.2">
      <c r="A46" s="142">
        <v>8</v>
      </c>
      <c r="B46" s="7" t="s">
        <v>39</v>
      </c>
      <c r="C46" s="21">
        <v>22000</v>
      </c>
      <c r="D46" s="191">
        <f t="shared" si="0"/>
        <v>0</v>
      </c>
      <c r="E46" s="218">
        <f t="shared" si="1"/>
        <v>0</v>
      </c>
      <c r="F46" s="23"/>
      <c r="G46" s="23"/>
      <c r="H46" s="23"/>
      <c r="I46" s="23"/>
      <c r="J46" s="200">
        <f t="shared" si="5"/>
        <v>0</v>
      </c>
      <c r="K46" s="225">
        <f t="shared" si="2"/>
        <v>0</v>
      </c>
      <c r="L46" s="31"/>
      <c r="M46" s="31"/>
      <c r="N46" s="31"/>
      <c r="O46" s="31"/>
      <c r="P46" s="203">
        <f t="shared" si="3"/>
        <v>440000</v>
      </c>
      <c r="Q46" s="228">
        <f t="shared" si="4"/>
        <v>20</v>
      </c>
      <c r="R46" s="27"/>
      <c r="S46" s="27">
        <v>20</v>
      </c>
      <c r="T46" s="27"/>
      <c r="U46" s="27"/>
    </row>
    <row r="47" spans="1:21" x14ac:dyDescent="0.2">
      <c r="A47" s="142">
        <v>9</v>
      </c>
      <c r="B47" s="7" t="s">
        <v>40</v>
      </c>
      <c r="C47" s="21">
        <v>29000</v>
      </c>
      <c r="D47" s="191">
        <f t="shared" si="0"/>
        <v>232000</v>
      </c>
      <c r="E47" s="218">
        <f t="shared" si="1"/>
        <v>8</v>
      </c>
      <c r="F47" s="23"/>
      <c r="G47" s="23">
        <v>8</v>
      </c>
      <c r="H47" s="23"/>
      <c r="I47" s="23"/>
      <c r="J47" s="200">
        <f t="shared" si="5"/>
        <v>0</v>
      </c>
      <c r="K47" s="225">
        <f t="shared" si="2"/>
        <v>0</v>
      </c>
      <c r="L47" s="31"/>
      <c r="M47" s="31"/>
      <c r="N47" s="31"/>
      <c r="O47" s="31"/>
      <c r="P47" s="203">
        <f t="shared" si="3"/>
        <v>232000</v>
      </c>
      <c r="Q47" s="228">
        <f t="shared" si="4"/>
        <v>8</v>
      </c>
      <c r="R47" s="27"/>
      <c r="S47" s="27">
        <v>8</v>
      </c>
      <c r="T47" s="27"/>
      <c r="U47" s="27"/>
    </row>
    <row r="48" spans="1:21" x14ac:dyDescent="0.2">
      <c r="A48" s="142">
        <v>10</v>
      </c>
      <c r="B48" s="7" t="s">
        <v>41</v>
      </c>
      <c r="C48" s="21">
        <v>25000</v>
      </c>
      <c r="D48" s="191">
        <f t="shared" si="0"/>
        <v>0</v>
      </c>
      <c r="E48" s="218">
        <f t="shared" si="1"/>
        <v>0</v>
      </c>
      <c r="F48" s="23"/>
      <c r="G48" s="23"/>
      <c r="H48" s="23"/>
      <c r="I48" s="23"/>
      <c r="J48" s="200">
        <f t="shared" si="5"/>
        <v>0</v>
      </c>
      <c r="K48" s="225">
        <f t="shared" si="2"/>
        <v>0</v>
      </c>
      <c r="L48" s="31"/>
      <c r="M48" s="31"/>
      <c r="N48" s="31"/>
      <c r="O48" s="31"/>
      <c r="P48" s="203">
        <f t="shared" si="3"/>
        <v>0</v>
      </c>
      <c r="Q48" s="228">
        <f t="shared" si="4"/>
        <v>0</v>
      </c>
      <c r="R48" s="27"/>
      <c r="S48" s="27"/>
      <c r="T48" s="27"/>
      <c r="U48" s="27"/>
    </row>
    <row r="49" spans="1:21" x14ac:dyDescent="0.2">
      <c r="A49" s="142">
        <v>11</v>
      </c>
      <c r="B49" s="7" t="s">
        <v>42</v>
      </c>
      <c r="C49" s="21">
        <v>24000</v>
      </c>
      <c r="D49" s="191">
        <f t="shared" si="0"/>
        <v>0</v>
      </c>
      <c r="E49" s="218">
        <f t="shared" si="1"/>
        <v>0</v>
      </c>
      <c r="F49" s="23"/>
      <c r="G49" s="23"/>
      <c r="H49" s="23"/>
      <c r="I49" s="23"/>
      <c r="J49" s="200">
        <f t="shared" si="5"/>
        <v>0</v>
      </c>
      <c r="K49" s="225">
        <f t="shared" si="2"/>
        <v>0</v>
      </c>
      <c r="L49" s="31"/>
      <c r="M49" s="31"/>
      <c r="N49" s="31"/>
      <c r="O49" s="31"/>
      <c r="P49" s="203">
        <f t="shared" si="3"/>
        <v>0</v>
      </c>
      <c r="Q49" s="228">
        <f t="shared" si="4"/>
        <v>0</v>
      </c>
      <c r="R49" s="27"/>
      <c r="S49" s="27"/>
      <c r="T49" s="27"/>
      <c r="U49" s="27"/>
    </row>
    <row r="50" spans="1:21" x14ac:dyDescent="0.2">
      <c r="A50" s="142">
        <v>12</v>
      </c>
      <c r="B50" s="7" t="s">
        <v>43</v>
      </c>
      <c r="C50" s="21">
        <v>20000</v>
      </c>
      <c r="D50" s="191">
        <f t="shared" si="0"/>
        <v>400000</v>
      </c>
      <c r="E50" s="218">
        <f t="shared" si="1"/>
        <v>20</v>
      </c>
      <c r="F50" s="23"/>
      <c r="G50" s="23">
        <v>20</v>
      </c>
      <c r="H50" s="23"/>
      <c r="I50" s="23"/>
      <c r="J50" s="200">
        <f t="shared" si="5"/>
        <v>0</v>
      </c>
      <c r="K50" s="225">
        <f t="shared" si="2"/>
        <v>0</v>
      </c>
      <c r="L50" s="31"/>
      <c r="M50" s="31"/>
      <c r="N50" s="31"/>
      <c r="O50" s="31"/>
      <c r="P50" s="203">
        <f t="shared" si="3"/>
        <v>200000</v>
      </c>
      <c r="Q50" s="228">
        <f t="shared" si="4"/>
        <v>10</v>
      </c>
      <c r="R50" s="27"/>
      <c r="S50" s="27">
        <v>10</v>
      </c>
      <c r="T50" s="27"/>
      <c r="U50" s="27"/>
    </row>
    <row r="51" spans="1:21" x14ac:dyDescent="0.2">
      <c r="A51" s="142">
        <v>13</v>
      </c>
      <c r="B51" s="7" t="s">
        <v>44</v>
      </c>
      <c r="C51" s="21">
        <v>20000</v>
      </c>
      <c r="D51" s="191">
        <f t="shared" si="0"/>
        <v>400000</v>
      </c>
      <c r="E51" s="218">
        <f t="shared" si="1"/>
        <v>20</v>
      </c>
      <c r="F51" s="23"/>
      <c r="G51" s="23">
        <v>20</v>
      </c>
      <c r="H51" s="23"/>
      <c r="I51" s="23"/>
      <c r="J51" s="200">
        <f t="shared" si="5"/>
        <v>0</v>
      </c>
      <c r="K51" s="225">
        <f t="shared" si="2"/>
        <v>0</v>
      </c>
      <c r="L51" s="31"/>
      <c r="M51" s="31"/>
      <c r="N51" s="31"/>
      <c r="O51" s="31"/>
      <c r="P51" s="203">
        <f t="shared" si="3"/>
        <v>200000</v>
      </c>
      <c r="Q51" s="228">
        <f t="shared" si="4"/>
        <v>10</v>
      </c>
      <c r="R51" s="27"/>
      <c r="S51" s="27">
        <v>10</v>
      </c>
      <c r="T51" s="27"/>
      <c r="U51" s="27"/>
    </row>
    <row r="52" spans="1:21" ht="14.25" x14ac:dyDescent="0.2">
      <c r="A52" s="168"/>
      <c r="B52" s="169" t="s">
        <v>45</v>
      </c>
      <c r="C52" s="166"/>
      <c r="D52" s="192">
        <f t="shared" si="0"/>
        <v>0</v>
      </c>
      <c r="E52" s="219">
        <f t="shared" si="1"/>
        <v>0</v>
      </c>
      <c r="F52" s="167"/>
      <c r="G52" s="167"/>
      <c r="H52" s="167"/>
      <c r="I52" s="167">
        <f>SUM(I53:I56)+SUM(I58:I63)</f>
        <v>0</v>
      </c>
      <c r="J52" s="192">
        <f t="shared" si="5"/>
        <v>0</v>
      </c>
      <c r="K52" s="219">
        <f t="shared" si="2"/>
        <v>0</v>
      </c>
      <c r="L52" s="167"/>
      <c r="M52" s="167"/>
      <c r="N52" s="167"/>
      <c r="O52" s="170"/>
      <c r="P52" s="192">
        <f t="shared" si="3"/>
        <v>0</v>
      </c>
      <c r="Q52" s="219">
        <f t="shared" si="4"/>
        <v>0</v>
      </c>
      <c r="R52" s="167"/>
      <c r="S52" s="167"/>
      <c r="T52" s="167"/>
      <c r="U52" s="170"/>
    </row>
    <row r="53" spans="1:21" x14ac:dyDescent="0.2">
      <c r="A53" s="142">
        <v>3</v>
      </c>
      <c r="B53" s="7" t="s">
        <v>46</v>
      </c>
      <c r="C53" s="21">
        <v>16000</v>
      </c>
      <c r="D53" s="191">
        <f t="shared" si="0"/>
        <v>0</v>
      </c>
      <c r="E53" s="218">
        <f t="shared" si="1"/>
        <v>0</v>
      </c>
      <c r="F53" s="23"/>
      <c r="G53" s="23"/>
      <c r="H53" s="23"/>
      <c r="I53" s="23"/>
      <c r="J53" s="200">
        <f t="shared" si="5"/>
        <v>0</v>
      </c>
      <c r="K53" s="225">
        <f t="shared" si="2"/>
        <v>0</v>
      </c>
      <c r="L53" s="31"/>
      <c r="M53" s="31"/>
      <c r="N53" s="31"/>
      <c r="O53" s="31"/>
      <c r="P53" s="203">
        <f t="shared" si="3"/>
        <v>0</v>
      </c>
      <c r="Q53" s="228">
        <f t="shared" si="4"/>
        <v>0</v>
      </c>
      <c r="R53" s="27"/>
      <c r="S53" s="27"/>
      <c r="T53" s="27"/>
      <c r="U53" s="27"/>
    </row>
    <row r="54" spans="1:21" x14ac:dyDescent="0.2">
      <c r="A54" s="142">
        <v>4</v>
      </c>
      <c r="B54" s="8" t="s">
        <v>47</v>
      </c>
      <c r="C54" s="9">
        <v>60000</v>
      </c>
      <c r="D54" s="191">
        <f t="shared" si="0"/>
        <v>0</v>
      </c>
      <c r="E54" s="218">
        <f>SUM(F54:I54)</f>
        <v>0</v>
      </c>
      <c r="F54" s="24"/>
      <c r="G54" s="24"/>
      <c r="H54" s="24"/>
      <c r="I54" s="24"/>
      <c r="J54" s="200">
        <f t="shared" si="5"/>
        <v>0</v>
      </c>
      <c r="K54" s="225">
        <f t="shared" si="2"/>
        <v>0</v>
      </c>
      <c r="L54" s="32"/>
      <c r="M54" s="32"/>
      <c r="N54" s="32"/>
      <c r="O54" s="32"/>
      <c r="P54" s="203">
        <f t="shared" si="3"/>
        <v>0</v>
      </c>
      <c r="Q54" s="228">
        <f t="shared" si="4"/>
        <v>0</v>
      </c>
      <c r="R54" s="33"/>
      <c r="S54" s="33"/>
      <c r="T54" s="33"/>
      <c r="U54" s="33"/>
    </row>
    <row r="55" spans="1:21" x14ac:dyDescent="0.2">
      <c r="A55" s="142">
        <v>5</v>
      </c>
      <c r="B55" s="7" t="s">
        <v>48</v>
      </c>
      <c r="C55" s="21">
        <v>65000</v>
      </c>
      <c r="D55" s="191">
        <f t="shared" si="0"/>
        <v>0</v>
      </c>
      <c r="E55" s="218">
        <f t="shared" si="1"/>
        <v>0</v>
      </c>
      <c r="F55" s="23"/>
      <c r="G55" s="23"/>
      <c r="H55" s="23"/>
      <c r="I55" s="23"/>
      <c r="J55" s="200">
        <f t="shared" si="5"/>
        <v>0</v>
      </c>
      <c r="K55" s="225">
        <f t="shared" si="2"/>
        <v>0</v>
      </c>
      <c r="L55" s="31"/>
      <c r="M55" s="31"/>
      <c r="N55" s="31"/>
      <c r="O55" s="31"/>
      <c r="P55" s="203">
        <f t="shared" si="3"/>
        <v>0</v>
      </c>
      <c r="Q55" s="228">
        <f t="shared" si="4"/>
        <v>0</v>
      </c>
      <c r="R55" s="27"/>
      <c r="S55" s="27"/>
      <c r="T55" s="27"/>
      <c r="U55" s="27"/>
    </row>
    <row r="56" spans="1:21" x14ac:dyDescent="0.2">
      <c r="A56" s="142">
        <v>6</v>
      </c>
      <c r="B56" s="7" t="s">
        <v>49</v>
      </c>
      <c r="C56" s="21">
        <v>65000</v>
      </c>
      <c r="D56" s="191">
        <f t="shared" si="0"/>
        <v>0</v>
      </c>
      <c r="E56" s="218">
        <f t="shared" si="1"/>
        <v>0</v>
      </c>
      <c r="F56" s="23"/>
      <c r="G56" s="23"/>
      <c r="H56" s="23"/>
      <c r="I56" s="23"/>
      <c r="J56" s="200">
        <f t="shared" si="5"/>
        <v>0</v>
      </c>
      <c r="K56" s="225">
        <f t="shared" si="2"/>
        <v>0</v>
      </c>
      <c r="L56" s="31"/>
      <c r="M56" s="31"/>
      <c r="N56" s="31"/>
      <c r="O56" s="31"/>
      <c r="P56" s="203">
        <f t="shared" si="3"/>
        <v>0</v>
      </c>
      <c r="Q56" s="228">
        <f t="shared" si="4"/>
        <v>0</v>
      </c>
      <c r="R56" s="27"/>
      <c r="S56" s="27"/>
      <c r="T56" s="27"/>
      <c r="U56" s="27"/>
    </row>
    <row r="57" spans="1:21" x14ac:dyDescent="0.2">
      <c r="A57" s="143"/>
      <c r="B57" s="6" t="s">
        <v>50</v>
      </c>
      <c r="C57" s="22"/>
      <c r="D57" s="191">
        <f t="shared" si="0"/>
        <v>0</v>
      </c>
      <c r="E57" s="218">
        <f t="shared" si="1"/>
        <v>0</v>
      </c>
      <c r="F57" s="25"/>
      <c r="G57" s="25"/>
      <c r="H57" s="25"/>
      <c r="I57" s="25"/>
      <c r="J57" s="200">
        <f t="shared" si="5"/>
        <v>0</v>
      </c>
      <c r="K57" s="225">
        <f t="shared" si="2"/>
        <v>0</v>
      </c>
      <c r="L57" s="34"/>
      <c r="M57" s="34"/>
      <c r="N57" s="34"/>
      <c r="O57" s="34"/>
      <c r="P57" s="203">
        <f t="shared" si="3"/>
        <v>0</v>
      </c>
      <c r="Q57" s="228">
        <f t="shared" si="4"/>
        <v>0</v>
      </c>
      <c r="R57" s="28"/>
      <c r="S57" s="28"/>
      <c r="T57" s="28"/>
      <c r="U57" s="28"/>
    </row>
    <row r="58" spans="1:21" x14ac:dyDescent="0.2">
      <c r="A58" s="15">
        <v>2</v>
      </c>
      <c r="B58" s="7" t="s">
        <v>51</v>
      </c>
      <c r="C58" s="21">
        <v>28000</v>
      </c>
      <c r="D58" s="191">
        <f t="shared" si="0"/>
        <v>560000</v>
      </c>
      <c r="E58" s="218">
        <f t="shared" si="1"/>
        <v>20</v>
      </c>
      <c r="F58" s="23">
        <v>20</v>
      </c>
      <c r="G58" s="23"/>
      <c r="H58" s="23"/>
      <c r="I58" s="23"/>
      <c r="J58" s="200">
        <f t="shared" si="5"/>
        <v>0</v>
      </c>
      <c r="K58" s="225">
        <f t="shared" si="2"/>
        <v>0</v>
      </c>
      <c r="L58" s="31"/>
      <c r="M58" s="31"/>
      <c r="N58" s="31"/>
      <c r="O58" s="31"/>
      <c r="P58" s="203">
        <f t="shared" si="3"/>
        <v>224000</v>
      </c>
      <c r="Q58" s="228">
        <f t="shared" si="4"/>
        <v>8</v>
      </c>
      <c r="R58" s="27">
        <v>8</v>
      </c>
      <c r="S58" s="27"/>
      <c r="T58" s="27"/>
      <c r="U58" s="27"/>
    </row>
    <row r="59" spans="1:21" x14ac:dyDescent="0.2">
      <c r="A59" s="15">
        <v>3</v>
      </c>
      <c r="B59" s="7" t="s">
        <v>52</v>
      </c>
      <c r="C59" s="21">
        <v>28000</v>
      </c>
      <c r="D59" s="191">
        <f t="shared" si="0"/>
        <v>560000</v>
      </c>
      <c r="E59" s="218">
        <f t="shared" si="1"/>
        <v>20</v>
      </c>
      <c r="F59" s="23">
        <v>20</v>
      </c>
      <c r="G59" s="23"/>
      <c r="H59" s="23"/>
      <c r="I59" s="23"/>
      <c r="J59" s="200">
        <f t="shared" si="5"/>
        <v>0</v>
      </c>
      <c r="K59" s="225">
        <f t="shared" si="2"/>
        <v>0</v>
      </c>
      <c r="L59" s="31"/>
      <c r="M59" s="31"/>
      <c r="N59" s="31"/>
      <c r="O59" s="31"/>
      <c r="P59" s="203">
        <f t="shared" si="3"/>
        <v>392000</v>
      </c>
      <c r="Q59" s="228">
        <f t="shared" si="4"/>
        <v>14</v>
      </c>
      <c r="R59" s="27">
        <v>14</v>
      </c>
      <c r="S59" s="27"/>
      <c r="T59" s="27"/>
      <c r="U59" s="27"/>
    </row>
    <row r="60" spans="1:21" x14ac:dyDescent="0.2">
      <c r="A60" s="15">
        <v>4</v>
      </c>
      <c r="B60" s="7" t="s">
        <v>53</v>
      </c>
      <c r="C60" s="21">
        <v>28000</v>
      </c>
      <c r="D60" s="191">
        <f t="shared" si="0"/>
        <v>560000</v>
      </c>
      <c r="E60" s="218">
        <f t="shared" si="1"/>
        <v>20</v>
      </c>
      <c r="F60" s="23">
        <v>20</v>
      </c>
      <c r="G60" s="23"/>
      <c r="H60" s="23"/>
      <c r="I60" s="23"/>
      <c r="J60" s="200">
        <f t="shared" si="5"/>
        <v>0</v>
      </c>
      <c r="K60" s="225">
        <f t="shared" si="2"/>
        <v>0</v>
      </c>
      <c r="L60" s="31"/>
      <c r="M60" s="31"/>
      <c r="N60" s="31"/>
      <c r="O60" s="31"/>
      <c r="P60" s="203">
        <f t="shared" si="3"/>
        <v>392000</v>
      </c>
      <c r="Q60" s="228">
        <f t="shared" si="4"/>
        <v>14</v>
      </c>
      <c r="R60" s="27">
        <v>14</v>
      </c>
      <c r="S60" s="27"/>
      <c r="T60" s="27"/>
      <c r="U60" s="27"/>
    </row>
    <row r="61" spans="1:21" x14ac:dyDescent="0.2">
      <c r="A61" s="15">
        <v>7</v>
      </c>
      <c r="B61" s="8" t="s">
        <v>54</v>
      </c>
      <c r="C61" s="9">
        <v>19000</v>
      </c>
      <c r="D61" s="191">
        <f t="shared" ref="D61:D74" si="6">E61*C61</f>
        <v>0</v>
      </c>
      <c r="E61" s="218">
        <f t="shared" ref="E61:E74" si="7">SUM(F61:I61)</f>
        <v>0</v>
      </c>
      <c r="F61" s="24"/>
      <c r="G61" s="24"/>
      <c r="H61" s="24"/>
      <c r="I61" s="24"/>
      <c r="J61" s="200">
        <f t="shared" ref="J61:J74" si="8">K61*C61</f>
        <v>0</v>
      </c>
      <c r="K61" s="225">
        <f t="shared" ref="K61:K74" si="9">SUM(L61:O61)</f>
        <v>0</v>
      </c>
      <c r="L61" s="32"/>
      <c r="M61" s="32"/>
      <c r="N61" s="32"/>
      <c r="O61" s="32"/>
      <c r="P61" s="203">
        <f t="shared" ref="P61:P74" si="10">Q61*C61</f>
        <v>0</v>
      </c>
      <c r="Q61" s="228">
        <f t="shared" ref="Q61:Q74" si="11">SUM(R61:U61)</f>
        <v>0</v>
      </c>
      <c r="R61" s="33"/>
      <c r="S61" s="33"/>
      <c r="T61" s="33"/>
      <c r="U61" s="33"/>
    </row>
    <row r="62" spans="1:21" x14ac:dyDescent="0.2">
      <c r="A62" s="15">
        <v>8</v>
      </c>
      <c r="B62" s="8" t="s">
        <v>55</v>
      </c>
      <c r="C62" s="9">
        <v>30000</v>
      </c>
      <c r="D62" s="191">
        <f t="shared" si="6"/>
        <v>900000</v>
      </c>
      <c r="E62" s="218">
        <f t="shared" si="7"/>
        <v>30</v>
      </c>
      <c r="F62" s="24">
        <v>30</v>
      </c>
      <c r="G62" s="24"/>
      <c r="H62" s="24"/>
      <c r="I62" s="24"/>
      <c r="J62" s="200">
        <f t="shared" si="8"/>
        <v>0</v>
      </c>
      <c r="K62" s="225">
        <f t="shared" si="9"/>
        <v>0</v>
      </c>
      <c r="L62" s="32"/>
      <c r="M62" s="32"/>
      <c r="N62" s="32"/>
      <c r="O62" s="32"/>
      <c r="P62" s="203">
        <f t="shared" si="10"/>
        <v>720000</v>
      </c>
      <c r="Q62" s="228">
        <f t="shared" si="11"/>
        <v>24</v>
      </c>
      <c r="R62" s="33"/>
      <c r="S62" s="33">
        <v>24</v>
      </c>
      <c r="T62" s="33"/>
      <c r="U62" s="33"/>
    </row>
    <row r="63" spans="1:21" x14ac:dyDescent="0.2">
      <c r="A63" s="15">
        <v>9</v>
      </c>
      <c r="B63" s="7" t="s">
        <v>56</v>
      </c>
      <c r="C63" s="21">
        <v>28000</v>
      </c>
      <c r="D63" s="191">
        <f t="shared" si="6"/>
        <v>560000</v>
      </c>
      <c r="E63" s="218">
        <f t="shared" si="7"/>
        <v>20</v>
      </c>
      <c r="F63" s="23">
        <v>20</v>
      </c>
      <c r="G63" s="23"/>
      <c r="H63" s="23"/>
      <c r="I63" s="23"/>
      <c r="J63" s="200">
        <f t="shared" si="8"/>
        <v>0</v>
      </c>
      <c r="K63" s="225">
        <f t="shared" si="9"/>
        <v>0</v>
      </c>
      <c r="L63" s="31"/>
      <c r="M63" s="31"/>
      <c r="N63" s="31"/>
      <c r="O63" s="31"/>
      <c r="P63" s="203">
        <f t="shared" si="10"/>
        <v>392000</v>
      </c>
      <c r="Q63" s="228">
        <f t="shared" si="11"/>
        <v>14</v>
      </c>
      <c r="R63" s="27">
        <v>14</v>
      </c>
      <c r="S63" s="27"/>
      <c r="T63" s="27"/>
      <c r="U63" s="27"/>
    </row>
    <row r="64" spans="1:21" ht="15" x14ac:dyDescent="0.2">
      <c r="A64" s="171"/>
      <c r="B64" s="172" t="s">
        <v>57</v>
      </c>
      <c r="C64" s="173"/>
      <c r="D64" s="192">
        <f t="shared" si="6"/>
        <v>0</v>
      </c>
      <c r="E64" s="219">
        <f t="shared" si="7"/>
        <v>0</v>
      </c>
      <c r="F64" s="174"/>
      <c r="G64" s="174"/>
      <c r="H64" s="174"/>
      <c r="I64" s="174"/>
      <c r="J64" s="192">
        <f t="shared" si="8"/>
        <v>0</v>
      </c>
      <c r="K64" s="219">
        <f t="shared" si="9"/>
        <v>0</v>
      </c>
      <c r="L64" s="175"/>
      <c r="M64" s="175"/>
      <c r="N64" s="175"/>
      <c r="O64" s="175"/>
      <c r="P64" s="192">
        <f t="shared" si="10"/>
        <v>0</v>
      </c>
      <c r="Q64" s="219">
        <f t="shared" si="11"/>
        <v>0</v>
      </c>
      <c r="R64" s="175"/>
      <c r="S64" s="175"/>
      <c r="T64" s="175"/>
      <c r="U64" s="175"/>
    </row>
    <row r="65" spans="1:21" x14ac:dyDescent="0.2">
      <c r="A65" s="15">
        <v>1</v>
      </c>
      <c r="B65" s="7" t="s">
        <v>58</v>
      </c>
      <c r="C65" s="21">
        <v>50000</v>
      </c>
      <c r="D65" s="191">
        <f t="shared" si="6"/>
        <v>300000</v>
      </c>
      <c r="E65" s="218">
        <f t="shared" si="7"/>
        <v>6</v>
      </c>
      <c r="F65" s="23"/>
      <c r="G65" s="23">
        <v>6</v>
      </c>
      <c r="H65" s="23"/>
      <c r="I65" s="23"/>
      <c r="J65" s="200">
        <f t="shared" si="8"/>
        <v>0</v>
      </c>
      <c r="K65" s="225">
        <f t="shared" si="9"/>
        <v>0</v>
      </c>
      <c r="L65" s="31"/>
      <c r="M65" s="31"/>
      <c r="N65" s="31"/>
      <c r="O65" s="31"/>
      <c r="P65" s="203">
        <f t="shared" si="10"/>
        <v>300000</v>
      </c>
      <c r="Q65" s="228">
        <f t="shared" si="11"/>
        <v>6</v>
      </c>
      <c r="R65" s="27"/>
      <c r="S65" s="27">
        <v>6</v>
      </c>
      <c r="T65" s="27"/>
      <c r="U65" s="27"/>
    </row>
    <row r="66" spans="1:21" x14ac:dyDescent="0.2">
      <c r="A66" s="15">
        <v>2</v>
      </c>
      <c r="B66" s="7" t="s">
        <v>59</v>
      </c>
      <c r="C66" s="21">
        <v>30000</v>
      </c>
      <c r="D66" s="191">
        <f t="shared" si="6"/>
        <v>300000</v>
      </c>
      <c r="E66" s="218">
        <f t="shared" si="7"/>
        <v>10</v>
      </c>
      <c r="F66" s="23"/>
      <c r="G66" s="23">
        <v>10</v>
      </c>
      <c r="H66" s="23"/>
      <c r="I66" s="23"/>
      <c r="J66" s="200">
        <f t="shared" si="8"/>
        <v>0</v>
      </c>
      <c r="K66" s="225">
        <f t="shared" si="9"/>
        <v>0</v>
      </c>
      <c r="L66" s="31"/>
      <c r="M66" s="31"/>
      <c r="N66" s="31"/>
      <c r="O66" s="31"/>
      <c r="P66" s="203">
        <f t="shared" si="10"/>
        <v>300000</v>
      </c>
      <c r="Q66" s="228">
        <f t="shared" si="11"/>
        <v>10</v>
      </c>
      <c r="R66" s="27"/>
      <c r="S66" s="27">
        <v>10</v>
      </c>
      <c r="T66" s="27"/>
      <c r="U66" s="27"/>
    </row>
    <row r="67" spans="1:21" x14ac:dyDescent="0.2">
      <c r="A67" s="15">
        <v>3</v>
      </c>
      <c r="B67" s="7" t="s">
        <v>60</v>
      </c>
      <c r="C67" s="21">
        <v>38000</v>
      </c>
      <c r="D67" s="191">
        <f t="shared" si="6"/>
        <v>380000</v>
      </c>
      <c r="E67" s="218">
        <f t="shared" si="7"/>
        <v>10</v>
      </c>
      <c r="F67" s="23"/>
      <c r="G67" s="23">
        <v>10</v>
      </c>
      <c r="H67" s="23"/>
      <c r="I67" s="23"/>
      <c r="J67" s="200">
        <f t="shared" si="8"/>
        <v>0</v>
      </c>
      <c r="K67" s="225">
        <f t="shared" si="9"/>
        <v>0</v>
      </c>
      <c r="L67" s="31"/>
      <c r="M67" s="31"/>
      <c r="N67" s="31"/>
      <c r="O67" s="31"/>
      <c r="P67" s="203">
        <f t="shared" si="10"/>
        <v>380000</v>
      </c>
      <c r="Q67" s="228">
        <f t="shared" si="11"/>
        <v>10</v>
      </c>
      <c r="R67" s="27"/>
      <c r="S67" s="27">
        <v>10</v>
      </c>
      <c r="T67" s="27"/>
      <c r="U67" s="27"/>
    </row>
    <row r="68" spans="1:21" x14ac:dyDescent="0.2">
      <c r="A68" s="15">
        <v>4</v>
      </c>
      <c r="B68" s="7" t="s">
        <v>62</v>
      </c>
      <c r="C68" s="21">
        <v>38000</v>
      </c>
      <c r="D68" s="191">
        <f t="shared" si="6"/>
        <v>380000</v>
      </c>
      <c r="E68" s="218">
        <f t="shared" si="7"/>
        <v>10</v>
      </c>
      <c r="F68" s="23"/>
      <c r="G68" s="23">
        <v>10</v>
      </c>
      <c r="H68" s="23"/>
      <c r="I68" s="23"/>
      <c r="J68" s="200">
        <f t="shared" si="8"/>
        <v>0</v>
      </c>
      <c r="K68" s="225">
        <f t="shared" si="9"/>
        <v>0</v>
      </c>
      <c r="L68" s="31"/>
      <c r="M68" s="31"/>
      <c r="N68" s="31"/>
      <c r="O68" s="31"/>
      <c r="P68" s="203">
        <f t="shared" si="10"/>
        <v>304000</v>
      </c>
      <c r="Q68" s="228">
        <f t="shared" si="11"/>
        <v>8</v>
      </c>
      <c r="R68" s="27"/>
      <c r="S68" s="27">
        <v>8</v>
      </c>
      <c r="T68" s="27"/>
      <c r="U68" s="27"/>
    </row>
    <row r="69" spans="1:21" x14ac:dyDescent="0.2">
      <c r="A69" s="15">
        <v>5</v>
      </c>
      <c r="B69" s="7" t="s">
        <v>63</v>
      </c>
      <c r="C69" s="21">
        <v>30000</v>
      </c>
      <c r="D69" s="191">
        <f t="shared" si="6"/>
        <v>240000</v>
      </c>
      <c r="E69" s="218">
        <f t="shared" si="7"/>
        <v>8</v>
      </c>
      <c r="F69" s="23"/>
      <c r="G69" s="23">
        <v>8</v>
      </c>
      <c r="H69" s="23"/>
      <c r="I69" s="23"/>
      <c r="J69" s="200">
        <f t="shared" si="8"/>
        <v>0</v>
      </c>
      <c r="K69" s="225">
        <f t="shared" si="9"/>
        <v>0</v>
      </c>
      <c r="L69" s="31"/>
      <c r="M69" s="31"/>
      <c r="N69" s="31"/>
      <c r="O69" s="31"/>
      <c r="P69" s="203">
        <f t="shared" si="10"/>
        <v>240000</v>
      </c>
      <c r="Q69" s="228">
        <f t="shared" si="11"/>
        <v>8</v>
      </c>
      <c r="R69" s="27"/>
      <c r="S69" s="27">
        <v>8</v>
      </c>
      <c r="T69" s="27"/>
      <c r="U69" s="27"/>
    </row>
    <row r="70" spans="1:21" x14ac:dyDescent="0.2">
      <c r="A70" s="15">
        <v>6</v>
      </c>
      <c r="B70" s="7" t="s">
        <v>186</v>
      </c>
      <c r="C70" s="21">
        <v>35000</v>
      </c>
      <c r="D70" s="191">
        <f t="shared" si="6"/>
        <v>210000</v>
      </c>
      <c r="E70" s="218">
        <f t="shared" si="7"/>
        <v>6</v>
      </c>
      <c r="F70" s="23"/>
      <c r="G70" s="23">
        <v>6</v>
      </c>
      <c r="H70" s="23"/>
      <c r="I70" s="23"/>
      <c r="J70" s="200">
        <f t="shared" si="8"/>
        <v>0</v>
      </c>
      <c r="K70" s="225">
        <f t="shared" si="9"/>
        <v>0</v>
      </c>
      <c r="L70" s="31"/>
      <c r="M70" s="31"/>
      <c r="N70" s="31"/>
      <c r="O70" s="31"/>
      <c r="P70" s="203">
        <f t="shared" si="10"/>
        <v>280000</v>
      </c>
      <c r="Q70" s="228">
        <f t="shared" si="11"/>
        <v>8</v>
      </c>
      <c r="R70" s="27"/>
      <c r="S70" s="27">
        <v>8</v>
      </c>
      <c r="T70" s="27"/>
      <c r="U70" s="27"/>
    </row>
    <row r="71" spans="1:21" x14ac:dyDescent="0.2">
      <c r="A71" s="144"/>
      <c r="B71" s="11" t="s">
        <v>132</v>
      </c>
      <c r="C71" s="10"/>
      <c r="D71" s="191">
        <f t="shared" si="6"/>
        <v>0</v>
      </c>
      <c r="E71" s="218">
        <f t="shared" si="7"/>
        <v>0</v>
      </c>
      <c r="F71" s="25"/>
      <c r="G71" s="25"/>
      <c r="H71" s="25"/>
      <c r="I71" s="25"/>
      <c r="J71" s="200">
        <f t="shared" si="8"/>
        <v>0</v>
      </c>
      <c r="K71" s="225">
        <f t="shared" si="9"/>
        <v>0</v>
      </c>
      <c r="L71" s="34"/>
      <c r="M71" s="34"/>
      <c r="N71" s="34"/>
      <c r="O71" s="34"/>
      <c r="P71" s="203">
        <f t="shared" si="10"/>
        <v>0</v>
      </c>
      <c r="Q71" s="228">
        <f t="shared" si="11"/>
        <v>0</v>
      </c>
      <c r="R71" s="28"/>
      <c r="S71" s="28"/>
      <c r="T71" s="28"/>
      <c r="U71" s="28"/>
    </row>
    <row r="72" spans="1:21" x14ac:dyDescent="0.2">
      <c r="A72" s="15">
        <v>1</v>
      </c>
      <c r="B72" s="7" t="s">
        <v>135</v>
      </c>
      <c r="C72" s="21">
        <v>20000</v>
      </c>
      <c r="D72" s="191">
        <f t="shared" si="6"/>
        <v>400000</v>
      </c>
      <c r="E72" s="218">
        <f t="shared" si="7"/>
        <v>20</v>
      </c>
      <c r="F72" s="23"/>
      <c r="G72" s="23">
        <v>20</v>
      </c>
      <c r="H72" s="23"/>
      <c r="I72" s="23"/>
      <c r="J72" s="200">
        <f t="shared" si="8"/>
        <v>0</v>
      </c>
      <c r="K72" s="225">
        <f t="shared" si="9"/>
        <v>0</v>
      </c>
      <c r="L72" s="31"/>
      <c r="M72" s="31"/>
      <c r="N72" s="31"/>
      <c r="O72" s="31"/>
      <c r="P72" s="203">
        <f t="shared" si="10"/>
        <v>0</v>
      </c>
      <c r="Q72" s="228">
        <f t="shared" si="11"/>
        <v>0</v>
      </c>
      <c r="R72" s="27"/>
      <c r="S72" s="27"/>
      <c r="T72" s="27"/>
      <c r="U72" s="27"/>
    </row>
    <row r="73" spans="1:21" x14ac:dyDescent="0.2">
      <c r="A73" s="15">
        <v>2</v>
      </c>
      <c r="B73" s="7" t="s">
        <v>136</v>
      </c>
      <c r="C73" s="21">
        <v>20000</v>
      </c>
      <c r="D73" s="191">
        <f t="shared" si="6"/>
        <v>400000</v>
      </c>
      <c r="E73" s="218">
        <f t="shared" si="7"/>
        <v>20</v>
      </c>
      <c r="F73" s="23"/>
      <c r="G73" s="23">
        <v>20</v>
      </c>
      <c r="H73" s="23"/>
      <c r="I73" s="23"/>
      <c r="J73" s="200">
        <f t="shared" si="8"/>
        <v>0</v>
      </c>
      <c r="K73" s="225">
        <f t="shared" si="9"/>
        <v>0</v>
      </c>
      <c r="L73" s="31"/>
      <c r="M73" s="31"/>
      <c r="N73" s="31"/>
      <c r="O73" s="31"/>
      <c r="P73" s="203">
        <f t="shared" si="10"/>
        <v>0</v>
      </c>
      <c r="Q73" s="228">
        <f t="shared" si="11"/>
        <v>0</v>
      </c>
      <c r="R73" s="27"/>
      <c r="S73" s="27"/>
      <c r="T73" s="27"/>
      <c r="U73" s="27"/>
    </row>
    <row r="74" spans="1:21" x14ac:dyDescent="0.2">
      <c r="A74" s="15">
        <v>3</v>
      </c>
      <c r="B74" s="7" t="s">
        <v>137</v>
      </c>
      <c r="C74" s="21">
        <v>20000</v>
      </c>
      <c r="D74" s="191">
        <f t="shared" si="6"/>
        <v>400000</v>
      </c>
      <c r="E74" s="218">
        <f t="shared" si="7"/>
        <v>20</v>
      </c>
      <c r="F74" s="23"/>
      <c r="G74" s="23">
        <v>20</v>
      </c>
      <c r="H74" s="23"/>
      <c r="I74" s="23"/>
      <c r="J74" s="200">
        <f t="shared" si="8"/>
        <v>0</v>
      </c>
      <c r="K74" s="225">
        <f t="shared" si="9"/>
        <v>0</v>
      </c>
      <c r="L74" s="31"/>
      <c r="M74" s="31"/>
      <c r="N74" s="31"/>
      <c r="O74" s="31"/>
      <c r="P74" s="203">
        <f t="shared" si="10"/>
        <v>0</v>
      </c>
      <c r="Q74" s="228">
        <f t="shared" si="11"/>
        <v>0</v>
      </c>
      <c r="R74" s="27"/>
      <c r="S74" s="27"/>
      <c r="T74" s="27"/>
      <c r="U74" s="27"/>
    </row>
    <row r="75" spans="1:21" x14ac:dyDescent="0.2">
      <c r="A75" s="246"/>
      <c r="B75" s="246" t="s">
        <v>201</v>
      </c>
      <c r="C75" s="247"/>
      <c r="D75" s="191">
        <f t="shared" ref="D75:D85" si="12">E75*C75</f>
        <v>0</v>
      </c>
      <c r="E75" s="218">
        <f t="shared" ref="E75:E85" si="13">SUM(F75:I75)</f>
        <v>0</v>
      </c>
      <c r="F75" s="23"/>
      <c r="G75" s="23"/>
      <c r="H75" s="23"/>
      <c r="I75" s="23"/>
      <c r="J75" s="200">
        <f t="shared" ref="J75:J85" si="14">K75*C75</f>
        <v>0</v>
      </c>
      <c r="K75" s="225">
        <f t="shared" ref="K75:K85" si="15">SUM(L75:O75)</f>
        <v>0</v>
      </c>
      <c r="L75" s="31"/>
      <c r="M75" s="31"/>
      <c r="N75" s="31"/>
      <c r="O75" s="31"/>
      <c r="P75" s="203">
        <f t="shared" ref="P75:P85" si="16">Q75*C75</f>
        <v>0</v>
      </c>
      <c r="Q75" s="228">
        <f t="shared" ref="Q75:Q85" si="17">SUM(R75:U75)</f>
        <v>0</v>
      </c>
      <c r="R75" s="27"/>
      <c r="S75" s="27"/>
      <c r="T75" s="27"/>
      <c r="U75" s="27"/>
    </row>
    <row r="76" spans="1:21" ht="14.25" x14ac:dyDescent="0.2">
      <c r="A76" s="239"/>
      <c r="B76" s="239" t="s">
        <v>202</v>
      </c>
      <c r="C76" s="240"/>
      <c r="D76" s="241">
        <f t="shared" si="12"/>
        <v>0</v>
      </c>
      <c r="E76" s="242">
        <f t="shared" si="13"/>
        <v>0</v>
      </c>
      <c r="F76" s="243">
        <f>SUM(F77:F85)</f>
        <v>0</v>
      </c>
      <c r="G76" s="243">
        <f t="shared" ref="G76:U76" si="18">SUM(G77:G85)</f>
        <v>0</v>
      </c>
      <c r="H76" s="243">
        <f t="shared" si="18"/>
        <v>0</v>
      </c>
      <c r="I76" s="243">
        <f t="shared" si="18"/>
        <v>0</v>
      </c>
      <c r="J76" s="243">
        <f t="shared" si="18"/>
        <v>0</v>
      </c>
      <c r="K76" s="243">
        <f t="shared" si="18"/>
        <v>0</v>
      </c>
      <c r="L76" s="243">
        <f t="shared" si="18"/>
        <v>0</v>
      </c>
      <c r="M76" s="243">
        <f t="shared" si="18"/>
        <v>0</v>
      </c>
      <c r="N76" s="243">
        <f t="shared" si="18"/>
        <v>0</v>
      </c>
      <c r="O76" s="243">
        <f t="shared" si="18"/>
        <v>0</v>
      </c>
      <c r="P76" s="243">
        <f t="shared" si="18"/>
        <v>0</v>
      </c>
      <c r="Q76" s="243">
        <f t="shared" si="18"/>
        <v>0</v>
      </c>
      <c r="R76" s="243">
        <f t="shared" si="18"/>
        <v>0</v>
      </c>
      <c r="S76" s="243">
        <f t="shared" si="18"/>
        <v>0</v>
      </c>
      <c r="T76" s="243">
        <f t="shared" si="18"/>
        <v>0</v>
      </c>
      <c r="U76" s="243">
        <f t="shared" si="18"/>
        <v>0</v>
      </c>
    </row>
    <row r="77" spans="1:21" x14ac:dyDescent="0.2">
      <c r="A77" s="248">
        <v>1</v>
      </c>
      <c r="B77" s="229" t="s">
        <v>203</v>
      </c>
      <c r="C77" s="230">
        <v>40000</v>
      </c>
      <c r="D77" s="191">
        <f>E77*C77</f>
        <v>0</v>
      </c>
      <c r="E77" s="218">
        <f t="shared" si="13"/>
        <v>0</v>
      </c>
      <c r="F77" s="23"/>
      <c r="G77" s="23"/>
      <c r="H77" s="23"/>
      <c r="I77" s="23"/>
      <c r="J77" s="200">
        <f t="shared" si="14"/>
        <v>0</v>
      </c>
      <c r="K77" s="225">
        <f t="shared" si="15"/>
        <v>0</v>
      </c>
      <c r="L77" s="31"/>
      <c r="M77" s="31"/>
      <c r="N77" s="31"/>
      <c r="O77" s="31"/>
      <c r="P77" s="203">
        <f t="shared" si="16"/>
        <v>0</v>
      </c>
      <c r="Q77" s="228">
        <f t="shared" si="17"/>
        <v>0</v>
      </c>
      <c r="R77" s="27"/>
      <c r="S77" s="27"/>
      <c r="T77" s="27"/>
      <c r="U77" s="27"/>
    </row>
    <row r="78" spans="1:21" x14ac:dyDescent="0.2">
      <c r="A78" s="248">
        <v>2</v>
      </c>
      <c r="B78" s="229" t="s">
        <v>204</v>
      </c>
      <c r="C78" s="230">
        <v>32000</v>
      </c>
      <c r="D78" s="191">
        <f t="shared" si="12"/>
        <v>0</v>
      </c>
      <c r="E78" s="218">
        <f t="shared" si="13"/>
        <v>0</v>
      </c>
      <c r="F78" s="23"/>
      <c r="G78" s="23"/>
      <c r="H78" s="23"/>
      <c r="I78" s="23"/>
      <c r="J78" s="200">
        <f t="shared" si="14"/>
        <v>0</v>
      </c>
      <c r="K78" s="225">
        <f t="shared" si="15"/>
        <v>0</v>
      </c>
      <c r="L78" s="31"/>
      <c r="M78" s="31"/>
      <c r="N78" s="31"/>
      <c r="O78" s="31"/>
      <c r="P78" s="203">
        <f t="shared" si="16"/>
        <v>0</v>
      </c>
      <c r="Q78" s="228">
        <f t="shared" si="17"/>
        <v>0</v>
      </c>
      <c r="R78" s="27"/>
      <c r="S78" s="27"/>
      <c r="T78" s="27"/>
      <c r="U78" s="27"/>
    </row>
    <row r="79" spans="1:21" x14ac:dyDescent="0.2">
      <c r="A79" s="248">
        <v>3</v>
      </c>
      <c r="B79" s="229" t="s">
        <v>205</v>
      </c>
      <c r="C79" s="230">
        <v>25000</v>
      </c>
      <c r="D79" s="191">
        <f t="shared" si="12"/>
        <v>0</v>
      </c>
      <c r="E79" s="218">
        <f t="shared" si="13"/>
        <v>0</v>
      </c>
      <c r="F79" s="23"/>
      <c r="G79" s="23"/>
      <c r="H79" s="23"/>
      <c r="I79" s="23"/>
      <c r="J79" s="200">
        <f t="shared" si="14"/>
        <v>0</v>
      </c>
      <c r="K79" s="225">
        <f t="shared" si="15"/>
        <v>0</v>
      </c>
      <c r="L79" s="31"/>
      <c r="M79" s="31"/>
      <c r="N79" s="31"/>
      <c r="O79" s="31"/>
      <c r="P79" s="203">
        <f t="shared" si="16"/>
        <v>0</v>
      </c>
      <c r="Q79" s="228">
        <f t="shared" si="17"/>
        <v>0</v>
      </c>
      <c r="R79" s="27"/>
      <c r="S79" s="27"/>
      <c r="T79" s="27"/>
      <c r="U79" s="27"/>
    </row>
    <row r="80" spans="1:21" x14ac:dyDescent="0.2">
      <c r="A80" s="248">
        <v>4</v>
      </c>
      <c r="B80" s="229" t="s">
        <v>206</v>
      </c>
      <c r="C80" s="230">
        <v>28000</v>
      </c>
      <c r="D80" s="191">
        <f t="shared" si="12"/>
        <v>0</v>
      </c>
      <c r="E80" s="218">
        <f t="shared" si="13"/>
        <v>0</v>
      </c>
      <c r="F80" s="23"/>
      <c r="G80" s="23"/>
      <c r="H80" s="23"/>
      <c r="I80" s="23"/>
      <c r="J80" s="200">
        <f t="shared" si="14"/>
        <v>0</v>
      </c>
      <c r="K80" s="225">
        <f t="shared" si="15"/>
        <v>0</v>
      </c>
      <c r="L80" s="31"/>
      <c r="M80" s="31"/>
      <c r="N80" s="31"/>
      <c r="O80" s="31"/>
      <c r="P80" s="203">
        <f t="shared" si="16"/>
        <v>0</v>
      </c>
      <c r="Q80" s="228">
        <f t="shared" si="17"/>
        <v>0</v>
      </c>
      <c r="R80" s="27"/>
      <c r="S80" s="27"/>
      <c r="T80" s="27"/>
      <c r="U80" s="27"/>
    </row>
    <row r="81" spans="1:21" x14ac:dyDescent="0.2">
      <c r="A81" s="248">
        <v>5</v>
      </c>
      <c r="B81" s="229" t="s">
        <v>207</v>
      </c>
      <c r="C81" s="230">
        <v>28000</v>
      </c>
      <c r="D81" s="191">
        <f t="shared" si="12"/>
        <v>0</v>
      </c>
      <c r="E81" s="218">
        <f t="shared" si="13"/>
        <v>0</v>
      </c>
      <c r="F81" s="23"/>
      <c r="G81" s="23"/>
      <c r="H81" s="23"/>
      <c r="I81" s="23"/>
      <c r="J81" s="200">
        <f t="shared" si="14"/>
        <v>0</v>
      </c>
      <c r="K81" s="225">
        <f t="shared" si="15"/>
        <v>0</v>
      </c>
      <c r="L81" s="31"/>
      <c r="M81" s="31"/>
      <c r="N81" s="31"/>
      <c r="O81" s="31"/>
      <c r="P81" s="203">
        <f t="shared" si="16"/>
        <v>0</v>
      </c>
      <c r="Q81" s="228">
        <f t="shared" si="17"/>
        <v>0</v>
      </c>
      <c r="R81" s="27"/>
      <c r="S81" s="27"/>
      <c r="T81" s="27"/>
      <c r="U81" s="27"/>
    </row>
    <row r="82" spans="1:21" x14ac:dyDescent="0.2">
      <c r="A82" s="248">
        <v>6</v>
      </c>
      <c r="B82" s="229" t="s">
        <v>208</v>
      </c>
      <c r="C82" s="230">
        <v>30000</v>
      </c>
      <c r="D82" s="191">
        <f t="shared" si="12"/>
        <v>0</v>
      </c>
      <c r="E82" s="218">
        <f t="shared" si="13"/>
        <v>0</v>
      </c>
      <c r="F82" s="23"/>
      <c r="G82" s="23"/>
      <c r="H82" s="23"/>
      <c r="I82" s="23"/>
      <c r="J82" s="200">
        <f t="shared" si="14"/>
        <v>0</v>
      </c>
      <c r="K82" s="225">
        <f t="shared" si="15"/>
        <v>0</v>
      </c>
      <c r="L82" s="31"/>
      <c r="M82" s="31"/>
      <c r="N82" s="31"/>
      <c r="O82" s="31"/>
      <c r="P82" s="203">
        <f t="shared" si="16"/>
        <v>0</v>
      </c>
      <c r="Q82" s="228">
        <f t="shared" si="17"/>
        <v>0</v>
      </c>
      <c r="R82" s="27"/>
      <c r="S82" s="27"/>
      <c r="T82" s="27"/>
      <c r="U82" s="27"/>
    </row>
    <row r="83" spans="1:21" x14ac:dyDescent="0.2">
      <c r="A83" s="249">
        <v>7</v>
      </c>
      <c r="B83" s="231" t="s">
        <v>209</v>
      </c>
      <c r="C83" s="232">
        <v>39000</v>
      </c>
      <c r="D83" s="191">
        <f t="shared" si="12"/>
        <v>0</v>
      </c>
      <c r="E83" s="218">
        <f t="shared" si="13"/>
        <v>0</v>
      </c>
      <c r="F83" s="23"/>
      <c r="G83" s="23"/>
      <c r="H83" s="23"/>
      <c r="I83" s="23"/>
      <c r="J83" s="200">
        <f t="shared" si="14"/>
        <v>0</v>
      </c>
      <c r="K83" s="225">
        <f t="shared" si="15"/>
        <v>0</v>
      </c>
      <c r="L83" s="31"/>
      <c r="M83" s="31"/>
      <c r="N83" s="31"/>
      <c r="O83" s="31"/>
      <c r="P83" s="203">
        <f t="shared" si="16"/>
        <v>0</v>
      </c>
      <c r="Q83" s="228">
        <f t="shared" si="17"/>
        <v>0</v>
      </c>
      <c r="R83" s="27"/>
      <c r="S83" s="27"/>
      <c r="T83" s="27"/>
      <c r="U83" s="27"/>
    </row>
    <row r="84" spans="1:21" x14ac:dyDescent="0.2">
      <c r="A84" s="249">
        <v>8</v>
      </c>
      <c r="B84" s="231" t="s">
        <v>210</v>
      </c>
      <c r="C84" s="232">
        <v>39000</v>
      </c>
      <c r="D84" s="191">
        <f t="shared" si="12"/>
        <v>0</v>
      </c>
      <c r="E84" s="218">
        <f t="shared" si="13"/>
        <v>0</v>
      </c>
      <c r="F84" s="23"/>
      <c r="G84" s="23"/>
      <c r="H84" s="23"/>
      <c r="I84" s="23"/>
      <c r="J84" s="200">
        <f t="shared" si="14"/>
        <v>0</v>
      </c>
      <c r="K84" s="225">
        <f t="shared" si="15"/>
        <v>0</v>
      </c>
      <c r="L84" s="31"/>
      <c r="M84" s="31"/>
      <c r="N84" s="31"/>
      <c r="O84" s="31"/>
      <c r="P84" s="203">
        <f t="shared" si="16"/>
        <v>0</v>
      </c>
      <c r="Q84" s="228">
        <f t="shared" si="17"/>
        <v>0</v>
      </c>
      <c r="R84" s="27"/>
      <c r="S84" s="27"/>
      <c r="T84" s="27"/>
      <c r="U84" s="27"/>
    </row>
    <row r="85" spans="1:21" x14ac:dyDescent="0.2">
      <c r="A85" s="250">
        <v>9</v>
      </c>
      <c r="B85" s="244" t="s">
        <v>211</v>
      </c>
      <c r="C85" s="245">
        <v>39000</v>
      </c>
      <c r="D85" s="233">
        <f t="shared" si="12"/>
        <v>0</v>
      </c>
      <c r="E85" s="234">
        <f t="shared" si="13"/>
        <v>0</v>
      </c>
      <c r="F85" s="26"/>
      <c r="G85" s="26"/>
      <c r="H85" s="26"/>
      <c r="I85" s="26"/>
      <c r="J85" s="235">
        <f t="shared" si="14"/>
        <v>0</v>
      </c>
      <c r="K85" s="236">
        <f t="shared" si="15"/>
        <v>0</v>
      </c>
      <c r="L85" s="35"/>
      <c r="M85" s="35"/>
      <c r="N85" s="35"/>
      <c r="O85" s="35"/>
      <c r="P85" s="237">
        <f t="shared" si="16"/>
        <v>0</v>
      </c>
      <c r="Q85" s="238">
        <f t="shared" si="17"/>
        <v>0</v>
      </c>
      <c r="R85" s="29"/>
      <c r="S85" s="29"/>
      <c r="T85" s="29"/>
      <c r="U85" s="29"/>
    </row>
    <row r="86" spans="1:21" s="155" customFormat="1" x14ac:dyDescent="0.2">
      <c r="A86" s="151"/>
      <c r="B86" s="145"/>
      <c r="C86" s="152"/>
      <c r="D86" s="193"/>
      <c r="E86" s="220"/>
      <c r="F86" s="153"/>
      <c r="G86" s="153"/>
      <c r="H86" s="153"/>
      <c r="I86" s="153"/>
      <c r="J86" s="193"/>
      <c r="K86" s="220"/>
      <c r="L86" s="154"/>
      <c r="M86" s="154"/>
      <c r="N86" s="154"/>
      <c r="O86" s="154"/>
      <c r="P86" s="193"/>
      <c r="Q86" s="220"/>
      <c r="R86" s="154"/>
      <c r="S86" s="154"/>
      <c r="T86" s="154"/>
      <c r="U86" s="154"/>
    </row>
    <row r="87" spans="1:21" s="155" customFormat="1" ht="15" customHeight="1" x14ac:dyDescent="0.2">
      <c r="A87" s="151"/>
      <c r="B87" s="273" t="s">
        <v>194</v>
      </c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154"/>
    </row>
    <row r="88" spans="1:21" x14ac:dyDescent="0.2"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</row>
    <row r="89" spans="1:21" ht="15" thickBot="1" x14ac:dyDescent="0.25">
      <c r="C89" s="147"/>
      <c r="D89" s="194"/>
      <c r="E89" s="195"/>
      <c r="F89" s="148"/>
      <c r="H89" s="148"/>
      <c r="I89" s="148"/>
      <c r="J89" s="194"/>
      <c r="K89" s="195"/>
      <c r="L89" s="148"/>
      <c r="M89" s="148"/>
      <c r="N89" s="148"/>
      <c r="O89" s="148"/>
      <c r="P89" s="194"/>
      <c r="Q89" s="195"/>
      <c r="R89" s="148"/>
      <c r="S89" s="148"/>
    </row>
    <row r="90" spans="1:21" ht="14.25" x14ac:dyDescent="0.2">
      <c r="B90" s="37" t="s">
        <v>190</v>
      </c>
      <c r="C90" s="264"/>
      <c r="D90" s="265"/>
      <c r="E90" s="265"/>
      <c r="F90" s="265"/>
      <c r="G90" s="265"/>
      <c r="H90" s="266"/>
      <c r="I90" s="148"/>
      <c r="J90" s="195"/>
      <c r="K90" s="195"/>
      <c r="L90" s="148"/>
      <c r="M90" s="148"/>
      <c r="N90" s="148"/>
      <c r="O90" s="148"/>
      <c r="P90" s="195"/>
      <c r="Q90" s="195"/>
      <c r="R90" s="148"/>
      <c r="S90" s="148"/>
    </row>
    <row r="91" spans="1:21" ht="14.25" x14ac:dyDescent="0.2">
      <c r="B91" s="149"/>
      <c r="C91" s="267"/>
      <c r="D91" s="268"/>
      <c r="E91" s="268"/>
      <c r="F91" s="268"/>
      <c r="G91" s="268"/>
      <c r="H91" s="269"/>
      <c r="I91" s="148"/>
      <c r="J91" s="195"/>
      <c r="K91" s="195"/>
      <c r="L91" s="148"/>
      <c r="M91" s="148"/>
      <c r="N91" s="148"/>
      <c r="O91" s="148"/>
      <c r="P91" s="195"/>
      <c r="Q91" s="195"/>
      <c r="R91" s="148"/>
      <c r="S91" s="148"/>
    </row>
    <row r="92" spans="1:21" ht="14.25" x14ac:dyDescent="0.2">
      <c r="C92" s="267"/>
      <c r="D92" s="268"/>
      <c r="E92" s="268"/>
      <c r="F92" s="268"/>
      <c r="G92" s="268"/>
      <c r="H92" s="269"/>
      <c r="I92" s="148"/>
      <c r="J92" s="195"/>
      <c r="K92" s="195"/>
      <c r="L92" s="148"/>
      <c r="M92" s="148"/>
      <c r="N92" s="148"/>
      <c r="O92" s="148"/>
      <c r="P92" s="195"/>
      <c r="Q92" s="195"/>
      <c r="R92" s="148"/>
      <c r="S92" s="148"/>
    </row>
    <row r="93" spans="1:21" ht="14.25" x14ac:dyDescent="0.2">
      <c r="C93" s="267"/>
      <c r="D93" s="268"/>
      <c r="E93" s="268"/>
      <c r="F93" s="268"/>
      <c r="G93" s="268"/>
      <c r="H93" s="269"/>
      <c r="I93" s="148"/>
      <c r="J93" s="195"/>
      <c r="K93" s="195"/>
      <c r="L93" s="148"/>
      <c r="M93" s="148"/>
      <c r="N93" s="148"/>
      <c r="O93" s="148"/>
      <c r="P93" s="195"/>
      <c r="Q93" s="195"/>
      <c r="R93" s="148"/>
      <c r="S93" s="148"/>
    </row>
    <row r="94" spans="1:21" ht="15" thickBot="1" x14ac:dyDescent="0.25">
      <c r="C94" s="270"/>
      <c r="D94" s="271"/>
      <c r="E94" s="271"/>
      <c r="F94" s="271"/>
      <c r="G94" s="271"/>
      <c r="H94" s="272"/>
      <c r="I94" s="148"/>
      <c r="J94" s="195"/>
      <c r="K94" s="195"/>
      <c r="L94" s="148"/>
      <c r="M94" s="148"/>
      <c r="N94" s="148"/>
      <c r="O94" s="148"/>
      <c r="P94" s="195"/>
      <c r="Q94" s="195"/>
      <c r="R94" s="148"/>
      <c r="S94" s="148"/>
    </row>
    <row r="95" spans="1:21" ht="14.25" x14ac:dyDescent="0.2">
      <c r="C95" s="148"/>
      <c r="D95" s="195"/>
      <c r="E95" s="195"/>
      <c r="F95" s="148"/>
      <c r="G95" s="148"/>
      <c r="H95" s="148"/>
      <c r="I95" s="148"/>
      <c r="J95" s="195"/>
      <c r="K95" s="195"/>
      <c r="L95" s="148"/>
      <c r="M95" s="148"/>
      <c r="N95" s="148"/>
      <c r="O95" s="148"/>
      <c r="P95" s="195"/>
      <c r="Q95" s="195"/>
      <c r="R95" s="148"/>
      <c r="S95" s="148"/>
    </row>
    <row r="96" spans="1:21" ht="21" thickBot="1" x14ac:dyDescent="0.25">
      <c r="C96" s="148"/>
      <c r="D96" s="195"/>
      <c r="E96" s="195"/>
      <c r="F96" s="148"/>
      <c r="G96" s="157" t="s">
        <v>187</v>
      </c>
      <c r="H96" s="148"/>
      <c r="I96" s="148"/>
      <c r="J96" s="195"/>
      <c r="K96" s="195"/>
      <c r="L96" s="148"/>
      <c r="M96" s="148"/>
      <c r="N96" s="148"/>
      <c r="O96" s="148"/>
      <c r="P96" s="195"/>
      <c r="Q96" s="195"/>
      <c r="R96" s="148"/>
      <c r="S96" s="148"/>
    </row>
    <row r="97" spans="2:19" ht="14.25" x14ac:dyDescent="0.2">
      <c r="B97" s="146" t="s">
        <v>189</v>
      </c>
      <c r="C97" s="264"/>
      <c r="D97" s="265"/>
      <c r="E97" s="265"/>
      <c r="F97" s="265"/>
      <c r="G97" s="265"/>
      <c r="H97" s="266"/>
      <c r="I97" s="148"/>
      <c r="J97" s="195"/>
      <c r="K97" s="195"/>
      <c r="L97" s="150" t="s">
        <v>188</v>
      </c>
      <c r="M97" s="148"/>
      <c r="N97" s="264"/>
      <c r="O97" s="265"/>
      <c r="P97" s="265"/>
      <c r="Q97" s="265"/>
      <c r="R97" s="265"/>
      <c r="S97" s="266"/>
    </row>
    <row r="98" spans="2:19" ht="14.25" x14ac:dyDescent="0.2">
      <c r="B98" s="156"/>
      <c r="C98" s="267"/>
      <c r="D98" s="268"/>
      <c r="E98" s="268"/>
      <c r="F98" s="268"/>
      <c r="G98" s="268"/>
      <c r="H98" s="269"/>
      <c r="I98" s="148"/>
      <c r="J98" s="195"/>
      <c r="K98" s="195"/>
      <c r="L98" s="156"/>
      <c r="M98" s="148"/>
      <c r="N98" s="267"/>
      <c r="O98" s="268"/>
      <c r="P98" s="268"/>
      <c r="Q98" s="268"/>
      <c r="R98" s="268"/>
      <c r="S98" s="269"/>
    </row>
    <row r="99" spans="2:19" ht="14.25" x14ac:dyDescent="0.2">
      <c r="B99" s="147"/>
      <c r="C99" s="267"/>
      <c r="D99" s="268"/>
      <c r="E99" s="268"/>
      <c r="F99" s="268"/>
      <c r="G99" s="268"/>
      <c r="H99" s="269"/>
      <c r="I99" s="148"/>
      <c r="J99" s="195"/>
      <c r="K99" s="195"/>
      <c r="L99" s="148"/>
      <c r="M99" s="148"/>
      <c r="N99" s="267"/>
      <c r="O99" s="268"/>
      <c r="P99" s="268"/>
      <c r="Q99" s="268"/>
      <c r="R99" s="268"/>
      <c r="S99" s="269"/>
    </row>
    <row r="100" spans="2:19" ht="14.25" x14ac:dyDescent="0.2">
      <c r="B100" s="147"/>
      <c r="C100" s="267"/>
      <c r="D100" s="268"/>
      <c r="E100" s="268"/>
      <c r="F100" s="268"/>
      <c r="G100" s="268"/>
      <c r="H100" s="269"/>
      <c r="I100" s="148"/>
      <c r="J100" s="195"/>
      <c r="K100" s="195"/>
      <c r="L100" s="148"/>
      <c r="M100" s="148"/>
      <c r="N100" s="267"/>
      <c r="O100" s="268"/>
      <c r="P100" s="268"/>
      <c r="Q100" s="268"/>
      <c r="R100" s="268"/>
      <c r="S100" s="269"/>
    </row>
    <row r="101" spans="2:19" ht="15" thickBot="1" x14ac:dyDescent="0.25">
      <c r="B101" s="147"/>
      <c r="C101" s="270"/>
      <c r="D101" s="271"/>
      <c r="E101" s="271"/>
      <c r="F101" s="271"/>
      <c r="G101" s="271"/>
      <c r="H101" s="272"/>
      <c r="I101" s="148"/>
      <c r="J101" s="195"/>
      <c r="K101" s="195"/>
      <c r="L101" s="148"/>
      <c r="M101" s="148"/>
      <c r="N101" s="270"/>
      <c r="O101" s="271"/>
      <c r="P101" s="271"/>
      <c r="Q101" s="271"/>
      <c r="R101" s="271"/>
      <c r="S101" s="272"/>
    </row>
    <row r="104" spans="2:19" ht="12.75" customHeight="1" x14ac:dyDescent="0.2"/>
    <row r="105" spans="2:19" ht="12.75" customHeight="1" x14ac:dyDescent="0.2"/>
    <row r="106" spans="2:19" ht="12.75" customHeight="1" x14ac:dyDescent="0.2"/>
    <row r="107" spans="2:19" ht="12.75" customHeight="1" x14ac:dyDescent="0.2"/>
    <row r="108" spans="2:19" ht="12.75" customHeight="1" x14ac:dyDescent="0.2"/>
  </sheetData>
  <mergeCells count="6">
    <mergeCell ref="D2:I2"/>
    <mergeCell ref="D3:I3"/>
    <mergeCell ref="C97:H101"/>
    <mergeCell ref="N97:S101"/>
    <mergeCell ref="C90:H94"/>
    <mergeCell ref="B87:T88"/>
  </mergeCells>
  <pageMargins left="0.7" right="0.7" top="0.75" bottom="0.75" header="0.3" footer="0.3"/>
  <pageSetup paperSize="9" scale="86" fitToHeight="0" orientation="landscape" r:id="rId1"/>
  <ignoredErrors>
    <ignoredError sqref="E8:E28 K8:K11 K14:K28 E55:E57 E29:E34 K29:K34 E35:E41 K35:K41 E42:E52 K42:K52 E53 K53:K57 E58:E60 K58:K60 E61:E74 K61:K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R34"/>
  <sheetViews>
    <sheetView zoomScaleNormal="100" workbookViewId="0">
      <pane xSplit="6" ySplit="4" topLeftCell="G5" activePane="bottomRight" state="frozen"/>
      <selection activeCell="B28" sqref="B28"/>
      <selection pane="topRight" activeCell="B28" sqref="B28"/>
      <selection pane="bottomLeft" activeCell="B28" sqref="B28"/>
      <selection pane="bottomRight" activeCell="L4" sqref="L4:R4"/>
    </sheetView>
  </sheetViews>
  <sheetFormatPr defaultColWidth="10.42578125" defaultRowHeight="15" x14ac:dyDescent="0.25"/>
  <cols>
    <col min="1" max="1" width="7" style="38" customWidth="1"/>
    <col min="2" max="2" width="29.140625" style="43" customWidth="1"/>
    <col min="3" max="5" width="9.7109375" style="43" customWidth="1"/>
    <col min="6" max="6" width="10.140625" style="41" customWidth="1"/>
    <col min="7" max="11" width="11.7109375" style="42" hidden="1" customWidth="1"/>
    <col min="12" max="16384" width="10.42578125" style="43"/>
  </cols>
  <sheetData>
    <row r="1" spans="1:18" ht="33" customHeight="1" x14ac:dyDescent="0.3">
      <c r="B1" s="39" t="s">
        <v>160</v>
      </c>
      <c r="C1" s="40"/>
      <c r="D1" s="40"/>
      <c r="E1" s="40"/>
    </row>
    <row r="2" spans="1:18" s="45" customFormat="1" ht="26.25" customHeight="1" x14ac:dyDescent="0.2">
      <c r="A2" s="44"/>
      <c r="F2" s="46"/>
      <c r="G2" s="47"/>
      <c r="H2" s="47"/>
      <c r="I2" s="47"/>
      <c r="J2" s="47"/>
      <c r="K2" s="47"/>
      <c r="L2" s="48">
        <f>SUM(L5:R5)</f>
        <v>242</v>
      </c>
    </row>
    <row r="3" spans="1:18" s="51" customFormat="1" ht="22.5" customHeight="1" x14ac:dyDescent="0.2">
      <c r="A3" s="275" t="s">
        <v>161</v>
      </c>
      <c r="B3" s="275" t="s">
        <v>162</v>
      </c>
      <c r="C3" s="277" t="s">
        <v>163</v>
      </c>
      <c r="D3" s="281" t="s">
        <v>197</v>
      </c>
      <c r="E3" s="283" t="s">
        <v>198</v>
      </c>
      <c r="F3" s="279" t="s">
        <v>164</v>
      </c>
      <c r="G3" s="49" t="s">
        <v>165</v>
      </c>
      <c r="H3" s="49" t="s">
        <v>166</v>
      </c>
      <c r="I3" s="49" t="s">
        <v>167</v>
      </c>
      <c r="J3" s="49" t="s">
        <v>168</v>
      </c>
      <c r="K3" s="49" t="s">
        <v>169</v>
      </c>
      <c r="L3" s="49" t="s">
        <v>170</v>
      </c>
      <c r="M3" s="49" t="s">
        <v>171</v>
      </c>
      <c r="N3" s="49" t="s">
        <v>165</v>
      </c>
      <c r="O3" s="49" t="s">
        <v>166</v>
      </c>
      <c r="P3" s="49" t="s">
        <v>167</v>
      </c>
      <c r="Q3" s="49" t="s">
        <v>168</v>
      </c>
      <c r="R3" s="50" t="s">
        <v>172</v>
      </c>
    </row>
    <row r="4" spans="1:18" s="51" customFormat="1" ht="25.5" customHeight="1" x14ac:dyDescent="0.2">
      <c r="A4" s="276"/>
      <c r="B4" s="276"/>
      <c r="C4" s="278"/>
      <c r="D4" s="282"/>
      <c r="E4" s="284"/>
      <c r="F4" s="280"/>
      <c r="G4" s="52">
        <v>43009</v>
      </c>
      <c r="H4" s="52">
        <f t="shared" ref="H4:K4" si="0">G4+1</f>
        <v>43010</v>
      </c>
      <c r="I4" s="52">
        <f t="shared" si="0"/>
        <v>43011</v>
      </c>
      <c r="J4" s="52">
        <f t="shared" si="0"/>
        <v>43012</v>
      </c>
      <c r="K4" s="52">
        <f t="shared" si="0"/>
        <v>43013</v>
      </c>
      <c r="L4" s="53">
        <v>43080</v>
      </c>
      <c r="M4" s="53">
        <v>43081</v>
      </c>
      <c r="N4" s="53">
        <v>43082</v>
      </c>
      <c r="O4" s="53">
        <v>43083</v>
      </c>
      <c r="P4" s="53">
        <v>43084</v>
      </c>
      <c r="Q4" s="53">
        <v>43085</v>
      </c>
      <c r="R4" s="53">
        <v>43086</v>
      </c>
    </row>
    <row r="5" spans="1:18" x14ac:dyDescent="0.25">
      <c r="A5" s="54"/>
      <c r="B5" s="55" t="s">
        <v>57</v>
      </c>
      <c r="C5" s="56"/>
      <c r="D5" s="56"/>
      <c r="E5" s="56"/>
      <c r="F5" s="57">
        <f t="shared" ref="F5:R5" si="1">SUM(F6:F12)</f>
        <v>242</v>
      </c>
      <c r="G5" s="58">
        <f t="shared" si="1"/>
        <v>0</v>
      </c>
      <c r="H5" s="58">
        <f t="shared" si="1"/>
        <v>0</v>
      </c>
      <c r="I5" s="58">
        <f t="shared" si="1"/>
        <v>0</v>
      </c>
      <c r="J5" s="58">
        <f t="shared" si="1"/>
        <v>0</v>
      </c>
      <c r="K5" s="58">
        <f t="shared" si="1"/>
        <v>0</v>
      </c>
      <c r="L5" s="58">
        <f t="shared" si="1"/>
        <v>56</v>
      </c>
      <c r="M5" s="58">
        <f t="shared" si="1"/>
        <v>20</v>
      </c>
      <c r="N5" s="58">
        <f>SUM(N6:N12)</f>
        <v>20</v>
      </c>
      <c r="O5" s="58">
        <f>SUM(O6:O12)</f>
        <v>56</v>
      </c>
      <c r="P5" s="58">
        <f>SUM(P6:P12)</f>
        <v>20</v>
      </c>
      <c r="Q5" s="58">
        <f t="shared" si="1"/>
        <v>20</v>
      </c>
      <c r="R5" s="58">
        <f t="shared" si="1"/>
        <v>50</v>
      </c>
    </row>
    <row r="6" spans="1:18" x14ac:dyDescent="0.25">
      <c r="A6" s="255">
        <v>1</v>
      </c>
      <c r="B6" s="59" t="s">
        <v>59</v>
      </c>
      <c r="C6" s="60" t="s">
        <v>173</v>
      </c>
      <c r="D6" s="60"/>
      <c r="E6" s="60"/>
      <c r="F6" s="61">
        <f t="shared" ref="F6:F14" si="2">SUM(G6:R6)</f>
        <v>30</v>
      </c>
      <c r="G6" s="62"/>
      <c r="H6" s="62"/>
      <c r="I6" s="62"/>
      <c r="J6" s="62"/>
      <c r="K6" s="62"/>
      <c r="L6" s="63">
        <v>10</v>
      </c>
      <c r="M6" s="63"/>
      <c r="N6" s="63"/>
      <c r="O6" s="63">
        <v>10</v>
      </c>
      <c r="P6" s="64"/>
      <c r="Q6" s="63"/>
      <c r="R6" s="64">
        <v>10</v>
      </c>
    </row>
    <row r="7" spans="1:18" ht="15.75" customHeight="1" x14ac:dyDescent="0.25">
      <c r="A7" s="255">
        <v>2</v>
      </c>
      <c r="B7" s="59" t="s">
        <v>60</v>
      </c>
      <c r="C7" s="60" t="s">
        <v>173</v>
      </c>
      <c r="D7" s="60"/>
      <c r="E7" s="60"/>
      <c r="F7" s="61">
        <f t="shared" si="2"/>
        <v>30</v>
      </c>
      <c r="G7" s="62"/>
      <c r="H7" s="62"/>
      <c r="I7" s="62"/>
      <c r="J7" s="62"/>
      <c r="K7" s="62"/>
      <c r="L7" s="63">
        <v>10</v>
      </c>
      <c r="M7" s="63"/>
      <c r="N7" s="63"/>
      <c r="O7" s="63">
        <v>10</v>
      </c>
      <c r="P7" s="64"/>
      <c r="Q7" s="63"/>
      <c r="R7" s="64">
        <v>10</v>
      </c>
    </row>
    <row r="8" spans="1:18" x14ac:dyDescent="0.25">
      <c r="A8" s="255">
        <v>3</v>
      </c>
      <c r="B8" s="65" t="s">
        <v>61</v>
      </c>
      <c r="C8" s="66" t="s">
        <v>173</v>
      </c>
      <c r="D8" s="66"/>
      <c r="E8" s="66"/>
      <c r="F8" s="57">
        <f t="shared" si="2"/>
        <v>56</v>
      </c>
      <c r="G8" s="67"/>
      <c r="H8" s="67"/>
      <c r="I8" s="67"/>
      <c r="J8" s="67"/>
      <c r="K8" s="67"/>
      <c r="L8" s="68">
        <v>8</v>
      </c>
      <c r="M8" s="68">
        <v>8</v>
      </c>
      <c r="N8" s="68">
        <v>8</v>
      </c>
      <c r="O8" s="68">
        <v>8</v>
      </c>
      <c r="P8" s="69">
        <v>8</v>
      </c>
      <c r="Q8" s="68">
        <v>8</v>
      </c>
      <c r="R8" s="69">
        <v>8</v>
      </c>
    </row>
    <row r="9" spans="1:18" x14ac:dyDescent="0.25">
      <c r="A9" s="255">
        <v>4</v>
      </c>
      <c r="B9" s="70" t="s">
        <v>62</v>
      </c>
      <c r="C9" s="66" t="s">
        <v>173</v>
      </c>
      <c r="D9" s="66"/>
      <c r="E9" s="66"/>
      <c r="F9" s="57">
        <f t="shared" si="2"/>
        <v>12</v>
      </c>
      <c r="G9" s="67"/>
      <c r="H9" s="67"/>
      <c r="I9" s="67"/>
      <c r="J9" s="67"/>
      <c r="K9" s="67"/>
      <c r="L9" s="68">
        <v>6</v>
      </c>
      <c r="M9" s="68"/>
      <c r="N9" s="68"/>
      <c r="O9" s="68">
        <v>6</v>
      </c>
      <c r="P9" s="69"/>
      <c r="Q9" s="68"/>
      <c r="R9" s="69"/>
    </row>
    <row r="10" spans="1:18" x14ac:dyDescent="0.25">
      <c r="A10" s="255">
        <v>5</v>
      </c>
      <c r="B10" s="70" t="s">
        <v>63</v>
      </c>
      <c r="C10" s="66" t="s">
        <v>173</v>
      </c>
      <c r="D10" s="66"/>
      <c r="E10" s="66"/>
      <c r="F10" s="57">
        <f t="shared" si="2"/>
        <v>30</v>
      </c>
      <c r="G10" s="67"/>
      <c r="H10" s="67"/>
      <c r="I10" s="67"/>
      <c r="J10" s="67"/>
      <c r="K10" s="67"/>
      <c r="L10" s="68">
        <v>10</v>
      </c>
      <c r="M10" s="68"/>
      <c r="N10" s="68"/>
      <c r="O10" s="68">
        <v>10</v>
      </c>
      <c r="P10" s="69"/>
      <c r="Q10" s="68"/>
      <c r="R10" s="69">
        <v>10</v>
      </c>
    </row>
    <row r="11" spans="1:18" x14ac:dyDescent="0.25">
      <c r="A11" s="255">
        <v>6</v>
      </c>
      <c r="B11" s="70" t="s">
        <v>64</v>
      </c>
      <c r="C11" s="66" t="s">
        <v>173</v>
      </c>
      <c r="D11" s="66"/>
      <c r="E11" s="66"/>
      <c r="F11" s="57">
        <f t="shared" si="2"/>
        <v>56</v>
      </c>
      <c r="G11" s="67"/>
      <c r="H11" s="67"/>
      <c r="I11" s="67"/>
      <c r="J11" s="67"/>
      <c r="K11" s="67"/>
      <c r="L11" s="68">
        <v>8</v>
      </c>
      <c r="M11" s="68">
        <v>8</v>
      </c>
      <c r="N11" s="68">
        <v>8</v>
      </c>
      <c r="O11" s="68">
        <v>8</v>
      </c>
      <c r="P11" s="69">
        <v>8</v>
      </c>
      <c r="Q11" s="68">
        <v>8</v>
      </c>
      <c r="R11" s="69">
        <v>8</v>
      </c>
    </row>
    <row r="12" spans="1:18" x14ac:dyDescent="0.25">
      <c r="A12" s="255">
        <v>7</v>
      </c>
      <c r="B12" s="70" t="s">
        <v>65</v>
      </c>
      <c r="C12" s="66" t="s">
        <v>173</v>
      </c>
      <c r="D12" s="66"/>
      <c r="E12" s="66"/>
      <c r="F12" s="57">
        <f t="shared" si="2"/>
        <v>28</v>
      </c>
      <c r="G12" s="67"/>
      <c r="H12" s="67"/>
      <c r="I12" s="67"/>
      <c r="J12" s="67"/>
      <c r="K12" s="67"/>
      <c r="L12" s="68">
        <v>4</v>
      </c>
      <c r="M12" s="68">
        <v>4</v>
      </c>
      <c r="N12" s="68">
        <v>4</v>
      </c>
      <c r="O12" s="68">
        <v>4</v>
      </c>
      <c r="P12" s="69">
        <v>4</v>
      </c>
      <c r="Q12" s="68">
        <v>4</v>
      </c>
      <c r="R12" s="69">
        <v>4</v>
      </c>
    </row>
    <row r="13" spans="1:18" x14ac:dyDescent="0.25">
      <c r="A13" s="255">
        <v>8</v>
      </c>
      <c r="B13" s="70" t="s">
        <v>66</v>
      </c>
      <c r="C13" s="66" t="s">
        <v>173</v>
      </c>
      <c r="D13" s="66"/>
      <c r="E13" s="66"/>
      <c r="F13" s="57">
        <f t="shared" si="2"/>
        <v>10</v>
      </c>
      <c r="G13" s="67"/>
      <c r="H13" s="67"/>
      <c r="I13" s="67"/>
      <c r="J13" s="67"/>
      <c r="K13" s="67"/>
      <c r="L13" s="68"/>
      <c r="M13" s="68">
        <v>10</v>
      </c>
      <c r="N13" s="68"/>
      <c r="O13" s="68"/>
      <c r="P13" s="69"/>
      <c r="Q13" s="68"/>
      <c r="R13" s="69"/>
    </row>
    <row r="14" spans="1:18" s="75" customFormat="1" x14ac:dyDescent="0.25">
      <c r="A14" s="71"/>
      <c r="B14" s="72" t="s">
        <v>174</v>
      </c>
      <c r="C14" s="73"/>
      <c r="D14" s="73"/>
      <c r="E14" s="73"/>
      <c r="F14" s="57">
        <f t="shared" si="2"/>
        <v>0</v>
      </c>
      <c r="G14" s="74"/>
      <c r="H14" s="74"/>
      <c r="I14" s="74"/>
      <c r="J14" s="74"/>
      <c r="K14" s="74"/>
      <c r="L14" s="68"/>
      <c r="M14" s="68"/>
      <c r="N14" s="68"/>
      <c r="O14" s="68"/>
      <c r="P14" s="69"/>
      <c r="Q14" s="68"/>
      <c r="R14" s="69"/>
    </row>
    <row r="15" spans="1:18" x14ac:dyDescent="0.25">
      <c r="A15" s="256">
        <v>1</v>
      </c>
      <c r="B15" s="76" t="s">
        <v>175</v>
      </c>
      <c r="C15" s="66" t="s">
        <v>173</v>
      </c>
      <c r="D15" s="66"/>
      <c r="E15" s="66"/>
      <c r="F15" s="57">
        <f>SUM(G15:R15)</f>
        <v>0</v>
      </c>
      <c r="G15" s="67"/>
      <c r="H15" s="67"/>
      <c r="I15" s="67"/>
      <c r="J15" s="67"/>
      <c r="K15" s="67"/>
      <c r="L15" s="68"/>
      <c r="M15" s="68"/>
      <c r="N15" s="68"/>
      <c r="O15" s="68"/>
      <c r="P15" s="69"/>
      <c r="Q15" s="68"/>
      <c r="R15" s="69"/>
    </row>
    <row r="16" spans="1:18" x14ac:dyDescent="0.25">
      <c r="A16" s="256">
        <v>2</v>
      </c>
      <c r="B16" s="77" t="s">
        <v>176</v>
      </c>
      <c r="C16" s="66" t="s">
        <v>173</v>
      </c>
      <c r="D16" s="66"/>
      <c r="E16" s="66"/>
      <c r="F16" s="57">
        <f>SUM(G16:R16)</f>
        <v>0</v>
      </c>
      <c r="G16" s="67"/>
      <c r="H16" s="67"/>
      <c r="I16" s="67"/>
      <c r="J16" s="67"/>
      <c r="K16" s="67"/>
      <c r="L16" s="68"/>
      <c r="M16" s="68"/>
      <c r="N16" s="68"/>
      <c r="O16" s="68"/>
      <c r="P16" s="69"/>
      <c r="Q16" s="68"/>
      <c r="R16" s="69"/>
    </row>
    <row r="17" spans="1:18" x14ac:dyDescent="0.25">
      <c r="A17" s="256">
        <v>3</v>
      </c>
      <c r="B17" s="78" t="s">
        <v>177</v>
      </c>
      <c r="C17" s="66" t="s">
        <v>173</v>
      </c>
      <c r="D17" s="66"/>
      <c r="E17" s="66"/>
      <c r="F17" s="57">
        <f>SUM(G17:R17)</f>
        <v>0</v>
      </c>
      <c r="G17" s="67"/>
      <c r="H17" s="67"/>
      <c r="I17" s="67"/>
      <c r="J17" s="67"/>
      <c r="K17" s="67"/>
      <c r="L17" s="68"/>
      <c r="M17" s="68"/>
      <c r="N17" s="68"/>
      <c r="O17" s="68"/>
      <c r="P17" s="69"/>
      <c r="Q17" s="68"/>
      <c r="R17" s="69"/>
    </row>
    <row r="18" spans="1:18" x14ac:dyDescent="0.25">
      <c r="A18" s="256">
        <v>4</v>
      </c>
      <c r="B18" s="78" t="s">
        <v>178</v>
      </c>
      <c r="C18" s="66" t="s">
        <v>173</v>
      </c>
      <c r="D18" s="66"/>
      <c r="E18" s="66"/>
      <c r="F18" s="57">
        <f>SUM(G18:R18)</f>
        <v>0</v>
      </c>
      <c r="G18" s="67"/>
      <c r="H18" s="67"/>
      <c r="I18" s="67"/>
      <c r="J18" s="67"/>
      <c r="K18" s="67"/>
      <c r="L18" s="68"/>
      <c r="M18" s="68"/>
      <c r="N18" s="68"/>
      <c r="O18" s="68"/>
      <c r="P18" s="69"/>
      <c r="Q18" s="68"/>
      <c r="R18" s="69"/>
    </row>
    <row r="19" spans="1:18" s="155" customFormat="1" ht="15" customHeight="1" x14ac:dyDescent="0.2">
      <c r="A19" s="274" t="s">
        <v>194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</row>
    <row r="20" spans="1:18" customFormat="1" ht="12.75" customHeight="1" x14ac:dyDescent="0.2">
      <c r="A20" s="273"/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</row>
    <row r="21" spans="1:18" customFormat="1" thickBot="1" x14ac:dyDescent="0.25">
      <c r="A21" s="36"/>
      <c r="C21" s="147"/>
      <c r="D21" s="147"/>
      <c r="E21" s="147"/>
      <c r="F21" s="148"/>
      <c r="G21" s="36"/>
      <c r="H21" s="148"/>
      <c r="I21" s="148"/>
      <c r="J21" s="148"/>
      <c r="K21" s="148"/>
      <c r="L21" s="148"/>
      <c r="M21" s="148"/>
      <c r="N21" s="148"/>
      <c r="O21" s="148"/>
      <c r="P21" s="36"/>
      <c r="Q21" s="36"/>
    </row>
    <row r="22" spans="1:18" customFormat="1" ht="14.25" x14ac:dyDescent="0.2">
      <c r="A22" s="36"/>
      <c r="B22" s="37" t="s">
        <v>190</v>
      </c>
      <c r="C22" s="264"/>
      <c r="D22" s="265"/>
      <c r="E22" s="265"/>
      <c r="F22" s="265"/>
      <c r="G22" s="265"/>
      <c r="H22" s="265"/>
      <c r="I22" s="265"/>
      <c r="J22" s="265"/>
      <c r="K22" s="265"/>
      <c r="L22" s="265"/>
      <c r="M22" s="266"/>
      <c r="N22" s="148"/>
      <c r="O22" s="148"/>
      <c r="P22" s="36"/>
      <c r="Q22" s="36"/>
    </row>
    <row r="23" spans="1:18" customFormat="1" ht="14.25" x14ac:dyDescent="0.2">
      <c r="A23" s="36"/>
      <c r="B23" s="149"/>
      <c r="C23" s="267"/>
      <c r="D23" s="268"/>
      <c r="E23" s="268"/>
      <c r="F23" s="268"/>
      <c r="G23" s="268"/>
      <c r="H23" s="268"/>
      <c r="I23" s="268"/>
      <c r="J23" s="268"/>
      <c r="K23" s="268"/>
      <c r="L23" s="268"/>
      <c r="M23" s="269"/>
      <c r="N23" s="148"/>
      <c r="O23" s="148"/>
      <c r="P23" s="36"/>
      <c r="Q23" s="36"/>
    </row>
    <row r="24" spans="1:18" customFormat="1" ht="14.25" x14ac:dyDescent="0.2">
      <c r="A24" s="36"/>
      <c r="C24" s="267"/>
      <c r="D24" s="268"/>
      <c r="E24" s="268"/>
      <c r="F24" s="268"/>
      <c r="G24" s="268"/>
      <c r="H24" s="268"/>
      <c r="I24" s="268"/>
      <c r="J24" s="268"/>
      <c r="K24" s="268"/>
      <c r="L24" s="268"/>
      <c r="M24" s="269"/>
      <c r="N24" s="148"/>
      <c r="O24" s="148"/>
      <c r="P24" s="36"/>
      <c r="Q24" s="36"/>
    </row>
    <row r="25" spans="1:18" customFormat="1" ht="14.25" x14ac:dyDescent="0.2">
      <c r="A25" s="36"/>
      <c r="C25" s="267"/>
      <c r="D25" s="268"/>
      <c r="E25" s="268"/>
      <c r="F25" s="268"/>
      <c r="G25" s="268"/>
      <c r="H25" s="268"/>
      <c r="I25" s="268"/>
      <c r="J25" s="268"/>
      <c r="K25" s="268"/>
      <c r="L25" s="268"/>
      <c r="M25" s="269"/>
      <c r="N25" s="148"/>
      <c r="O25" s="148"/>
      <c r="P25" s="36"/>
      <c r="Q25" s="36"/>
    </row>
    <row r="26" spans="1:18" customFormat="1" thickBot="1" x14ac:dyDescent="0.25">
      <c r="A26" s="36"/>
      <c r="C26" s="270"/>
      <c r="D26" s="271"/>
      <c r="E26" s="271"/>
      <c r="F26" s="271"/>
      <c r="G26" s="271"/>
      <c r="H26" s="271"/>
      <c r="I26" s="271"/>
      <c r="J26" s="271"/>
      <c r="K26" s="271"/>
      <c r="L26" s="271"/>
      <c r="M26" s="272"/>
      <c r="N26" s="148"/>
      <c r="O26" s="148"/>
      <c r="P26" s="36"/>
      <c r="Q26" s="36"/>
    </row>
    <row r="27" spans="1:18" customFormat="1" ht="14.25" x14ac:dyDescent="0.2">
      <c r="A27" s="36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36"/>
      <c r="Q27" s="36"/>
    </row>
    <row r="28" spans="1:18" customFormat="1" ht="21" thickBot="1" x14ac:dyDescent="0.25">
      <c r="A28" s="36"/>
      <c r="B28" s="157" t="s">
        <v>187</v>
      </c>
      <c r="C28" s="148"/>
      <c r="D28" s="148"/>
      <c r="E28" s="148"/>
      <c r="F28" s="148"/>
      <c r="G28" s="157" t="s">
        <v>187</v>
      </c>
      <c r="H28" s="148"/>
      <c r="I28" s="148"/>
      <c r="J28" s="148"/>
      <c r="K28" s="148"/>
      <c r="L28" s="148"/>
      <c r="M28" s="148"/>
      <c r="N28" s="148"/>
      <c r="O28" s="148"/>
      <c r="P28" s="36"/>
      <c r="Q28" s="36"/>
    </row>
    <row r="29" spans="1:18" customFormat="1" ht="14.25" x14ac:dyDescent="0.2">
      <c r="A29" s="36"/>
      <c r="B29" s="146" t="s">
        <v>189</v>
      </c>
      <c r="C29" s="264"/>
      <c r="D29" s="265"/>
      <c r="E29" s="265"/>
      <c r="F29" s="265"/>
      <c r="G29" s="265"/>
      <c r="H29" s="265"/>
      <c r="I29" s="265"/>
      <c r="J29" s="265"/>
      <c r="K29" s="265"/>
      <c r="L29" s="265"/>
      <c r="M29" s="266"/>
      <c r="N29" s="159"/>
      <c r="O29" s="159"/>
      <c r="P29" s="161"/>
      <c r="Q29" s="36"/>
    </row>
    <row r="30" spans="1:18" customFormat="1" ht="14.25" x14ac:dyDescent="0.2">
      <c r="A30" s="36"/>
      <c r="B30" s="156"/>
      <c r="C30" s="267"/>
      <c r="D30" s="268"/>
      <c r="E30" s="268"/>
      <c r="F30" s="268"/>
      <c r="G30" s="268"/>
      <c r="H30" s="268"/>
      <c r="I30" s="268"/>
      <c r="J30" s="268"/>
      <c r="K30" s="268"/>
      <c r="L30" s="268"/>
      <c r="M30" s="269"/>
      <c r="N30" s="159"/>
      <c r="O30" s="159"/>
      <c r="P30" s="161"/>
      <c r="Q30" s="36"/>
    </row>
    <row r="31" spans="1:18" customFormat="1" ht="14.25" x14ac:dyDescent="0.2">
      <c r="A31" s="36"/>
      <c r="B31" s="147"/>
      <c r="C31" s="267"/>
      <c r="D31" s="268"/>
      <c r="E31" s="268"/>
      <c r="F31" s="268"/>
      <c r="G31" s="268"/>
      <c r="H31" s="268"/>
      <c r="I31" s="268"/>
      <c r="J31" s="268"/>
      <c r="K31" s="268"/>
      <c r="L31" s="268"/>
      <c r="M31" s="269"/>
      <c r="N31" s="159"/>
      <c r="O31" s="159"/>
      <c r="P31" s="161"/>
      <c r="Q31" s="36"/>
    </row>
    <row r="32" spans="1:18" customFormat="1" ht="14.25" x14ac:dyDescent="0.2">
      <c r="A32" s="36"/>
      <c r="B32" s="147"/>
      <c r="C32" s="267"/>
      <c r="D32" s="268"/>
      <c r="E32" s="268"/>
      <c r="F32" s="268"/>
      <c r="G32" s="268"/>
      <c r="H32" s="268"/>
      <c r="I32" s="268"/>
      <c r="J32" s="268"/>
      <c r="K32" s="268"/>
      <c r="L32" s="268"/>
      <c r="M32" s="269"/>
      <c r="N32" s="159"/>
      <c r="O32" s="159"/>
      <c r="P32" s="161"/>
      <c r="Q32" s="36"/>
    </row>
    <row r="33" spans="1:17" customFormat="1" thickBot="1" x14ac:dyDescent="0.25">
      <c r="A33" s="36"/>
      <c r="B33" s="147"/>
      <c r="C33" s="270"/>
      <c r="D33" s="271"/>
      <c r="E33" s="271"/>
      <c r="F33" s="271"/>
      <c r="G33" s="271"/>
      <c r="H33" s="271"/>
      <c r="I33" s="271"/>
      <c r="J33" s="271"/>
      <c r="K33" s="271"/>
      <c r="L33" s="271"/>
      <c r="M33" s="272"/>
      <c r="N33" s="159"/>
      <c r="O33" s="159"/>
      <c r="P33" s="161"/>
      <c r="Q33" s="36"/>
    </row>
    <row r="34" spans="1:17" customFormat="1" ht="12.75" x14ac:dyDescent="0.2">
      <c r="A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</sheetData>
  <mergeCells count="9">
    <mergeCell ref="A19:R20"/>
    <mergeCell ref="C22:M26"/>
    <mergeCell ref="C29:M33"/>
    <mergeCell ref="A3:A4"/>
    <mergeCell ref="B3:B4"/>
    <mergeCell ref="C3:C4"/>
    <mergeCell ref="F3:F4"/>
    <mergeCell ref="D3:D4"/>
    <mergeCell ref="E3:E4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O40"/>
  <sheetViews>
    <sheetView zoomScaleNormal="100" workbookViewId="0">
      <pane xSplit="4" ySplit="4" topLeftCell="E5" activePane="bottomRight" state="frozen"/>
      <selection activeCell="B28" sqref="B28"/>
      <selection pane="topRight" activeCell="B28" sqref="B28"/>
      <selection pane="bottomLeft" activeCell="B28" sqref="B28"/>
      <selection pane="bottomRight" activeCell="G26" sqref="G26"/>
    </sheetView>
  </sheetViews>
  <sheetFormatPr defaultColWidth="10.42578125" defaultRowHeight="15.75" x14ac:dyDescent="0.25"/>
  <cols>
    <col min="1" max="1" width="6" style="107" customWidth="1"/>
    <col min="2" max="2" width="28.28515625" style="84" customWidth="1"/>
    <col min="3" max="3" width="10.42578125" style="85"/>
    <col min="4" max="4" width="9" style="108" bestFit="1" customWidth="1"/>
    <col min="5" max="11" width="11.7109375" style="108" customWidth="1"/>
    <col min="12" max="16384" width="10.42578125" style="85"/>
  </cols>
  <sheetData>
    <row r="1" spans="1:11" s="81" customFormat="1" ht="33" customHeight="1" x14ac:dyDescent="0.2">
      <c r="A1" s="79"/>
      <c r="B1" s="80" t="s">
        <v>179</v>
      </c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3">
      <c r="A2" s="83"/>
      <c r="D2" s="86"/>
      <c r="E2" s="86"/>
      <c r="F2" s="86"/>
      <c r="G2" s="86"/>
      <c r="H2" s="86"/>
      <c r="I2" s="86"/>
      <c r="J2" s="86"/>
      <c r="K2" s="86"/>
    </row>
    <row r="3" spans="1:11" s="51" customFormat="1" ht="25.5" customHeight="1" x14ac:dyDescent="0.2">
      <c r="A3" s="87" t="s">
        <v>161</v>
      </c>
      <c r="B3" s="87" t="s">
        <v>180</v>
      </c>
      <c r="C3" s="88" t="s">
        <v>163</v>
      </c>
      <c r="D3" s="89" t="s">
        <v>181</v>
      </c>
      <c r="E3" s="52" t="s">
        <v>170</v>
      </c>
      <c r="F3" s="52" t="s">
        <v>171</v>
      </c>
      <c r="G3" s="52" t="s">
        <v>165</v>
      </c>
      <c r="H3" s="52" t="s">
        <v>166</v>
      </c>
      <c r="I3" s="52" t="s">
        <v>167</v>
      </c>
      <c r="J3" s="52" t="s">
        <v>168</v>
      </c>
      <c r="K3" s="52" t="s">
        <v>172</v>
      </c>
    </row>
    <row r="4" spans="1:11" x14ac:dyDescent="0.25">
      <c r="A4" s="90"/>
      <c r="B4" s="91" t="s">
        <v>132</v>
      </c>
      <c r="C4" s="92"/>
      <c r="D4" s="93">
        <f>SUM(E4:K4)</f>
        <v>690</v>
      </c>
      <c r="E4" s="94">
        <f>SUM(E5:E14)</f>
        <v>126</v>
      </c>
      <c r="F4" s="94">
        <f>SUM(F5:F14)</f>
        <v>114</v>
      </c>
      <c r="G4" s="94">
        <f>SUM(G5:G14)</f>
        <v>42</v>
      </c>
      <c r="H4" s="94">
        <f>SUM(H5:H14)</f>
        <v>84</v>
      </c>
      <c r="I4" s="94">
        <f>SUM(I5:I14)</f>
        <v>126</v>
      </c>
      <c r="J4" s="94">
        <f>SUM(J5:J14)</f>
        <v>72</v>
      </c>
      <c r="K4" s="94">
        <f>SUM(K5:K14)</f>
        <v>126</v>
      </c>
    </row>
    <row r="5" spans="1:11" x14ac:dyDescent="0.25">
      <c r="A5" s="253">
        <v>1</v>
      </c>
      <c r="B5" s="95" t="s">
        <v>133</v>
      </c>
      <c r="C5" s="96" t="s">
        <v>173</v>
      </c>
      <c r="D5" s="97">
        <f>SUM(E5:K5)</f>
        <v>192</v>
      </c>
      <c r="E5" s="98">
        <v>64</v>
      </c>
      <c r="F5" s="98"/>
      <c r="G5" s="98"/>
      <c r="H5" s="98">
        <v>64</v>
      </c>
      <c r="I5" s="98"/>
      <c r="J5" s="98"/>
      <c r="K5" s="98">
        <v>64</v>
      </c>
    </row>
    <row r="6" spans="1:11" x14ac:dyDescent="0.25">
      <c r="A6" s="253">
        <v>2</v>
      </c>
      <c r="B6" s="95" t="s">
        <v>134</v>
      </c>
      <c r="C6" s="96" t="s">
        <v>173</v>
      </c>
      <c r="D6" s="97">
        <f t="shared" ref="D6:D19" si="0">SUM(E6:K6)</f>
        <v>60</v>
      </c>
      <c r="E6" s="98">
        <v>20</v>
      </c>
      <c r="F6" s="98"/>
      <c r="G6" s="98"/>
      <c r="H6" s="98">
        <v>20</v>
      </c>
      <c r="I6" s="98"/>
      <c r="J6" s="98"/>
      <c r="K6" s="98">
        <v>20</v>
      </c>
    </row>
    <row r="7" spans="1:11" x14ac:dyDescent="0.25">
      <c r="A7" s="253">
        <v>3</v>
      </c>
      <c r="B7" s="95" t="s">
        <v>135</v>
      </c>
      <c r="C7" s="96" t="s">
        <v>173</v>
      </c>
      <c r="D7" s="97">
        <f t="shared" si="0"/>
        <v>20</v>
      </c>
      <c r="E7" s="98"/>
      <c r="F7" s="98">
        <v>10</v>
      </c>
      <c r="G7" s="98"/>
      <c r="H7" s="98"/>
      <c r="I7" s="98"/>
      <c r="J7" s="98">
        <v>10</v>
      </c>
      <c r="K7" s="98"/>
    </row>
    <row r="8" spans="1:11" x14ac:dyDescent="0.25">
      <c r="A8" s="253">
        <v>4</v>
      </c>
      <c r="B8" s="95" t="s">
        <v>136</v>
      </c>
      <c r="C8" s="96" t="s">
        <v>173</v>
      </c>
      <c r="D8" s="97">
        <f t="shared" si="0"/>
        <v>20</v>
      </c>
      <c r="E8" s="98"/>
      <c r="F8" s="98">
        <v>10</v>
      </c>
      <c r="G8" s="98"/>
      <c r="H8" s="98"/>
      <c r="I8" s="98"/>
      <c r="J8" s="98">
        <v>10</v>
      </c>
      <c r="K8" s="98"/>
    </row>
    <row r="9" spans="1:11" x14ac:dyDescent="0.25">
      <c r="A9" s="253">
        <v>5</v>
      </c>
      <c r="B9" s="95" t="s">
        <v>137</v>
      </c>
      <c r="C9" s="96" t="s">
        <v>173</v>
      </c>
      <c r="D9" s="97">
        <f t="shared" si="0"/>
        <v>20</v>
      </c>
      <c r="E9" s="98"/>
      <c r="F9" s="98">
        <v>10</v>
      </c>
      <c r="G9" s="98"/>
      <c r="H9" s="98"/>
      <c r="I9" s="98"/>
      <c r="J9" s="98">
        <v>10</v>
      </c>
      <c r="K9" s="98"/>
    </row>
    <row r="10" spans="1:11" x14ac:dyDescent="0.25">
      <c r="A10" s="253">
        <v>6</v>
      </c>
      <c r="B10" s="95" t="s">
        <v>182</v>
      </c>
      <c r="C10" s="96" t="s">
        <v>173</v>
      </c>
      <c r="D10" s="97">
        <f t="shared" si="0"/>
        <v>168</v>
      </c>
      <c r="E10" s="98"/>
      <c r="F10" s="98">
        <v>84</v>
      </c>
      <c r="G10" s="98"/>
      <c r="H10" s="98"/>
      <c r="I10" s="98">
        <v>84</v>
      </c>
      <c r="J10" s="98"/>
      <c r="K10" s="98"/>
    </row>
    <row r="11" spans="1:11" x14ac:dyDescent="0.25">
      <c r="A11" s="253">
        <v>11</v>
      </c>
      <c r="B11" s="95" t="s">
        <v>138</v>
      </c>
      <c r="C11" s="96" t="s">
        <v>173</v>
      </c>
      <c r="D11" s="97">
        <f t="shared" si="0"/>
        <v>70</v>
      </c>
      <c r="E11" s="98">
        <v>14</v>
      </c>
      <c r="F11" s="98"/>
      <c r="G11" s="98">
        <v>14</v>
      </c>
      <c r="H11" s="98"/>
      <c r="I11" s="98">
        <v>14</v>
      </c>
      <c r="J11" s="98">
        <v>14</v>
      </c>
      <c r="K11" s="98">
        <v>14</v>
      </c>
    </row>
    <row r="12" spans="1:11" x14ac:dyDescent="0.25">
      <c r="A12" s="253">
        <v>12</v>
      </c>
      <c r="B12" s="95" t="s">
        <v>139</v>
      </c>
      <c r="C12" s="96" t="s">
        <v>173</v>
      </c>
      <c r="D12" s="97">
        <f t="shared" si="0"/>
        <v>70</v>
      </c>
      <c r="E12" s="98">
        <v>14</v>
      </c>
      <c r="F12" s="98"/>
      <c r="G12" s="98">
        <v>14</v>
      </c>
      <c r="H12" s="98"/>
      <c r="I12" s="98">
        <v>14</v>
      </c>
      <c r="J12" s="98">
        <v>14</v>
      </c>
      <c r="K12" s="98">
        <v>14</v>
      </c>
    </row>
    <row r="13" spans="1:11" x14ac:dyDescent="0.25">
      <c r="A13" s="253">
        <v>13</v>
      </c>
      <c r="B13" s="95" t="s">
        <v>140</v>
      </c>
      <c r="C13" s="96" t="s">
        <v>173</v>
      </c>
      <c r="D13" s="97">
        <f t="shared" si="0"/>
        <v>70</v>
      </c>
      <c r="E13" s="98">
        <v>14</v>
      </c>
      <c r="F13" s="98"/>
      <c r="G13" s="98">
        <v>14</v>
      </c>
      <c r="H13" s="98"/>
      <c r="I13" s="98">
        <v>14</v>
      </c>
      <c r="J13" s="98">
        <v>14</v>
      </c>
      <c r="K13" s="98">
        <v>14</v>
      </c>
    </row>
    <row r="14" spans="1:11" x14ac:dyDescent="0.25">
      <c r="A14" s="253">
        <v>14</v>
      </c>
      <c r="B14" s="95" t="s">
        <v>141</v>
      </c>
      <c r="C14" s="96" t="s">
        <v>173</v>
      </c>
      <c r="D14" s="97">
        <f t="shared" si="0"/>
        <v>0</v>
      </c>
      <c r="E14" s="98"/>
      <c r="F14" s="98"/>
      <c r="G14" s="98"/>
      <c r="H14" s="98"/>
      <c r="I14" s="98"/>
      <c r="J14" s="98"/>
      <c r="K14" s="98"/>
    </row>
    <row r="15" spans="1:11" s="103" customFormat="1" x14ac:dyDescent="0.25">
      <c r="A15" s="253">
        <v>15</v>
      </c>
      <c r="B15" s="99" t="s">
        <v>142</v>
      </c>
      <c r="C15" s="100" t="s">
        <v>173</v>
      </c>
      <c r="D15" s="101">
        <f>SUM(E15:K15)</f>
        <v>0</v>
      </c>
      <c r="E15" s="102"/>
      <c r="F15" s="102"/>
      <c r="G15" s="102"/>
      <c r="H15" s="102"/>
      <c r="I15" s="102"/>
      <c r="J15" s="102"/>
      <c r="K15" s="102"/>
    </row>
    <row r="16" spans="1:11" s="103" customFormat="1" x14ac:dyDescent="0.25">
      <c r="A16" s="253">
        <v>16</v>
      </c>
      <c r="B16" s="99" t="s">
        <v>143</v>
      </c>
      <c r="C16" s="100" t="s">
        <v>173</v>
      </c>
      <c r="D16" s="101">
        <f t="shared" si="0"/>
        <v>0</v>
      </c>
      <c r="E16" s="102"/>
      <c r="F16" s="102"/>
      <c r="G16" s="102"/>
      <c r="H16" s="102"/>
      <c r="I16" s="102"/>
      <c r="J16" s="102"/>
      <c r="K16" s="102"/>
    </row>
    <row r="17" spans="1:15" x14ac:dyDescent="0.25">
      <c r="A17" s="104"/>
      <c r="B17" s="105" t="s">
        <v>144</v>
      </c>
      <c r="C17" s="96"/>
      <c r="D17" s="97">
        <f t="shared" si="0"/>
        <v>30</v>
      </c>
      <c r="E17" s="93">
        <f>SUM(E18:E19)</f>
        <v>0</v>
      </c>
      <c r="F17" s="93">
        <f>SUM(F18:F19)</f>
        <v>0</v>
      </c>
      <c r="G17" s="93">
        <f>SUM(G18:G19)</f>
        <v>0</v>
      </c>
      <c r="H17" s="93">
        <f>SUM(H18:H19)</f>
        <v>0</v>
      </c>
      <c r="I17" s="93">
        <f>SUM(I18:I19)</f>
        <v>30</v>
      </c>
      <c r="J17" s="93">
        <f>SUM(J18:J19)</f>
        <v>0</v>
      </c>
      <c r="K17" s="93">
        <f>SUM(K18:K19)</f>
        <v>0</v>
      </c>
    </row>
    <row r="18" spans="1:15" x14ac:dyDescent="0.25">
      <c r="A18" s="254">
        <v>1</v>
      </c>
      <c r="B18" s="106" t="s">
        <v>145</v>
      </c>
      <c r="C18" s="96" t="s">
        <v>173</v>
      </c>
      <c r="D18" s="97">
        <f t="shared" si="0"/>
        <v>15</v>
      </c>
      <c r="E18" s="98"/>
      <c r="F18" s="98"/>
      <c r="G18" s="98"/>
      <c r="H18" s="98"/>
      <c r="I18" s="98">
        <v>15</v>
      </c>
      <c r="J18" s="98"/>
      <c r="K18" s="98"/>
    </row>
    <row r="19" spans="1:15" x14ac:dyDescent="0.25">
      <c r="A19" s="254">
        <v>2</v>
      </c>
      <c r="B19" s="106" t="s">
        <v>146</v>
      </c>
      <c r="C19" s="96" t="s">
        <v>173</v>
      </c>
      <c r="D19" s="97">
        <f t="shared" si="0"/>
        <v>15</v>
      </c>
      <c r="E19" s="98"/>
      <c r="F19" s="98"/>
      <c r="G19" s="98"/>
      <c r="H19" s="98"/>
      <c r="I19" s="98">
        <v>15</v>
      </c>
      <c r="J19" s="98"/>
      <c r="K19" s="98"/>
    </row>
    <row r="20" spans="1:15" s="155" customFormat="1" ht="15" customHeight="1" x14ac:dyDescent="0.2">
      <c r="A20" s="274" t="s">
        <v>196</v>
      </c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162"/>
      <c r="M20" s="162"/>
      <c r="N20" s="162"/>
      <c r="O20" s="154"/>
    </row>
    <row r="21" spans="1:15" customFormat="1" ht="12.75" customHeight="1" x14ac:dyDescent="0.2">
      <c r="A21" s="273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162"/>
      <c r="M21" s="162"/>
      <c r="N21" s="162"/>
      <c r="O21" s="36"/>
    </row>
    <row r="22" spans="1:15" customFormat="1" ht="15" thickBot="1" x14ac:dyDescent="0.25">
      <c r="A22" s="36"/>
      <c r="C22" s="147"/>
      <c r="D22" s="148"/>
      <c r="E22" s="36"/>
      <c r="F22" s="148"/>
      <c r="G22" s="148"/>
      <c r="H22" s="148"/>
      <c r="I22" s="148"/>
      <c r="J22" s="148"/>
      <c r="K22" s="148"/>
      <c r="L22" s="163"/>
      <c r="M22" s="163"/>
      <c r="N22" s="160"/>
      <c r="O22" s="36"/>
    </row>
    <row r="23" spans="1:15" customFormat="1" ht="14.25" x14ac:dyDescent="0.2">
      <c r="A23" s="36"/>
      <c r="B23" s="37" t="s">
        <v>190</v>
      </c>
      <c r="C23" s="264"/>
      <c r="D23" s="265"/>
      <c r="E23" s="265"/>
      <c r="F23" s="266"/>
      <c r="G23" s="148"/>
      <c r="H23" s="148"/>
      <c r="I23" s="148"/>
      <c r="J23" s="148"/>
      <c r="K23" s="148"/>
      <c r="L23" s="163"/>
      <c r="M23" s="163"/>
      <c r="N23" s="160"/>
      <c r="O23" s="36"/>
    </row>
    <row r="24" spans="1:15" customFormat="1" ht="14.25" x14ac:dyDescent="0.2">
      <c r="A24" s="36"/>
      <c r="B24" s="149"/>
      <c r="C24" s="267"/>
      <c r="D24" s="268"/>
      <c r="E24" s="268"/>
      <c r="F24" s="269"/>
      <c r="G24" s="148"/>
      <c r="H24" s="148"/>
      <c r="I24" s="148"/>
      <c r="J24" s="148"/>
      <c r="K24" s="148"/>
      <c r="L24" s="148"/>
      <c r="M24" s="148"/>
      <c r="N24" s="36"/>
      <c r="O24" s="36"/>
    </row>
    <row r="25" spans="1:15" customFormat="1" ht="14.25" x14ac:dyDescent="0.2">
      <c r="A25" s="36"/>
      <c r="C25" s="267"/>
      <c r="D25" s="268"/>
      <c r="E25" s="268"/>
      <c r="F25" s="269"/>
      <c r="G25" s="148"/>
      <c r="H25" s="148"/>
      <c r="I25" s="148"/>
      <c r="J25" s="148"/>
      <c r="K25" s="148"/>
      <c r="L25" s="148"/>
      <c r="M25" s="148"/>
      <c r="N25" s="36"/>
      <c r="O25" s="36"/>
    </row>
    <row r="26" spans="1:15" customFormat="1" ht="14.25" x14ac:dyDescent="0.2">
      <c r="A26" s="36"/>
      <c r="C26" s="267"/>
      <c r="D26" s="268"/>
      <c r="E26" s="268"/>
      <c r="F26" s="269"/>
      <c r="G26" s="148"/>
      <c r="H26" s="148"/>
      <c r="I26" s="148"/>
      <c r="J26" s="148"/>
      <c r="K26" s="148"/>
      <c r="L26" s="148"/>
      <c r="M26" s="148"/>
      <c r="N26" s="36"/>
      <c r="O26" s="36"/>
    </row>
    <row r="27" spans="1:15" customFormat="1" ht="15" thickBot="1" x14ac:dyDescent="0.25">
      <c r="A27" s="36"/>
      <c r="C27" s="270"/>
      <c r="D27" s="271"/>
      <c r="E27" s="271"/>
      <c r="F27" s="272"/>
      <c r="G27" s="148"/>
      <c r="H27" s="148"/>
      <c r="I27" s="148"/>
      <c r="J27" s="148"/>
      <c r="K27" s="148"/>
      <c r="L27" s="148"/>
      <c r="M27" s="148"/>
      <c r="N27" s="36"/>
      <c r="O27" s="36"/>
    </row>
    <row r="28" spans="1:15" customFormat="1" ht="14.25" x14ac:dyDescent="0.2">
      <c r="A28" s="36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36"/>
      <c r="O28" s="36"/>
    </row>
    <row r="29" spans="1:15" customFormat="1" ht="21" thickBot="1" x14ac:dyDescent="0.3">
      <c r="A29" s="36"/>
      <c r="B29" s="157" t="s">
        <v>187</v>
      </c>
      <c r="C29" s="148"/>
      <c r="D29" s="148"/>
      <c r="E29" s="108"/>
      <c r="F29" s="148"/>
      <c r="G29" s="148"/>
      <c r="H29" s="148"/>
      <c r="I29" s="148"/>
      <c r="J29" s="148"/>
      <c r="K29" s="148"/>
      <c r="L29" s="148"/>
      <c r="M29" s="148"/>
      <c r="N29" s="36"/>
      <c r="O29" s="36"/>
    </row>
    <row r="30" spans="1:15" customFormat="1" ht="14.25" x14ac:dyDescent="0.2">
      <c r="A30" s="36"/>
      <c r="B30" s="146" t="s">
        <v>189</v>
      </c>
      <c r="C30" s="264"/>
      <c r="D30" s="265"/>
      <c r="E30" s="265"/>
      <c r="F30" s="266"/>
      <c r="G30" s="148"/>
      <c r="H30" s="164"/>
      <c r="I30" s="158"/>
      <c r="J30" s="268"/>
      <c r="K30" s="268"/>
      <c r="L30" s="268"/>
      <c r="M30" s="268"/>
      <c r="N30" s="36"/>
      <c r="O30" s="36"/>
    </row>
    <row r="31" spans="1:15" customFormat="1" ht="14.25" x14ac:dyDescent="0.2">
      <c r="A31" s="36"/>
      <c r="B31" s="156"/>
      <c r="C31" s="267"/>
      <c r="D31" s="268"/>
      <c r="E31" s="268"/>
      <c r="F31" s="269"/>
      <c r="G31" s="148"/>
      <c r="H31" s="165"/>
      <c r="I31" s="158"/>
      <c r="J31" s="268"/>
      <c r="K31" s="268"/>
      <c r="L31" s="268"/>
      <c r="M31" s="268"/>
      <c r="N31" s="36"/>
      <c r="O31" s="36"/>
    </row>
    <row r="32" spans="1:15" customFormat="1" ht="14.25" x14ac:dyDescent="0.2">
      <c r="A32" s="36"/>
      <c r="B32" s="147"/>
      <c r="C32" s="267"/>
      <c r="D32" s="268"/>
      <c r="E32" s="268"/>
      <c r="F32" s="269"/>
      <c r="G32" s="148"/>
      <c r="H32" s="158"/>
      <c r="I32" s="158"/>
      <c r="J32" s="268"/>
      <c r="K32" s="268"/>
      <c r="L32" s="268"/>
      <c r="M32" s="268"/>
      <c r="N32" s="36"/>
      <c r="O32" s="36"/>
    </row>
    <row r="33" spans="1:15" customFormat="1" ht="14.25" x14ac:dyDescent="0.2">
      <c r="A33" s="36"/>
      <c r="B33" s="147"/>
      <c r="C33" s="267"/>
      <c r="D33" s="268"/>
      <c r="E33" s="268"/>
      <c r="F33" s="269"/>
      <c r="G33" s="148"/>
      <c r="H33" s="158"/>
      <c r="I33" s="158"/>
      <c r="J33" s="268"/>
      <c r="K33" s="268"/>
      <c r="L33" s="268"/>
      <c r="M33" s="268"/>
      <c r="N33" s="36"/>
      <c r="O33" s="36"/>
    </row>
    <row r="34" spans="1:15" customFormat="1" ht="15" thickBot="1" x14ac:dyDescent="0.25">
      <c r="A34" s="36"/>
      <c r="B34" s="147"/>
      <c r="C34" s="270"/>
      <c r="D34" s="271"/>
      <c r="E34" s="271"/>
      <c r="F34" s="272"/>
      <c r="G34" s="148"/>
      <c r="H34" s="158"/>
      <c r="I34" s="158"/>
      <c r="J34" s="268"/>
      <c r="K34" s="268"/>
      <c r="L34" s="268"/>
      <c r="M34" s="268"/>
      <c r="N34" s="36"/>
      <c r="O34" s="36"/>
    </row>
    <row r="35" spans="1:15" customFormat="1" ht="12.75" x14ac:dyDescent="0.2">
      <c r="A35" s="36"/>
      <c r="D35" s="36"/>
      <c r="E35" s="36"/>
      <c r="F35" s="36"/>
      <c r="G35" s="36"/>
      <c r="H35" s="161"/>
      <c r="I35" s="161"/>
      <c r="J35" s="161"/>
      <c r="K35" s="161"/>
      <c r="L35" s="161"/>
      <c r="M35" s="161"/>
      <c r="N35" s="36"/>
      <c r="O35" s="36"/>
    </row>
    <row r="36" spans="1:15" ht="15" x14ac:dyDescent="0.25">
      <c r="A36" s="85"/>
      <c r="B36" s="85"/>
      <c r="D36" s="85"/>
      <c r="E36" s="85"/>
      <c r="F36" s="85"/>
      <c r="G36" s="85"/>
      <c r="H36" s="85"/>
      <c r="I36" s="85"/>
      <c r="J36" s="85"/>
      <c r="K36" s="85"/>
    </row>
    <row r="37" spans="1:15" ht="15" x14ac:dyDescent="0.25">
      <c r="A37" s="85"/>
      <c r="B37" s="85"/>
      <c r="D37" s="85"/>
      <c r="E37" s="85"/>
      <c r="F37" s="85"/>
      <c r="G37" s="85"/>
      <c r="H37" s="85"/>
      <c r="I37" s="85"/>
      <c r="J37" s="85"/>
      <c r="K37" s="85"/>
    </row>
    <row r="38" spans="1:15" ht="15" x14ac:dyDescent="0.25">
      <c r="A38" s="85"/>
      <c r="B38" s="85"/>
      <c r="D38" s="85"/>
      <c r="E38" s="85"/>
      <c r="F38" s="85"/>
      <c r="G38" s="85"/>
      <c r="H38" s="85"/>
      <c r="I38" s="85"/>
      <c r="J38" s="85"/>
      <c r="K38" s="85"/>
    </row>
    <row r="39" spans="1:15" ht="15" x14ac:dyDescent="0.25">
      <c r="A39" s="85"/>
      <c r="B39" s="85"/>
      <c r="D39" s="85"/>
      <c r="E39" s="85"/>
      <c r="F39" s="85"/>
      <c r="G39" s="85"/>
      <c r="H39" s="85"/>
      <c r="I39" s="85"/>
      <c r="J39" s="85"/>
      <c r="K39" s="85"/>
    </row>
    <row r="40" spans="1:15" ht="15" x14ac:dyDescent="0.25">
      <c r="A40" s="85"/>
      <c r="B40" s="85"/>
      <c r="D40" s="85"/>
      <c r="E40" s="85"/>
      <c r="F40" s="85"/>
      <c r="G40" s="85"/>
      <c r="H40" s="85"/>
      <c r="I40" s="85"/>
      <c r="J40" s="85"/>
      <c r="K40" s="85"/>
    </row>
  </sheetData>
  <mergeCells count="4">
    <mergeCell ref="C23:F27"/>
    <mergeCell ref="C30:F34"/>
    <mergeCell ref="J30:M34"/>
    <mergeCell ref="A20:K21"/>
  </mergeCells>
  <pageMargins left="0.7" right="0.7" top="0.75" bottom="0.75" header="0.3" footer="0.3"/>
  <pageSetup paperSize="9"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88"/>
  <sheetViews>
    <sheetView zoomScaleNormal="100" workbookViewId="0">
      <pane xSplit="11" ySplit="9" topLeftCell="L10" activePane="bottomRight" state="frozen"/>
      <selection pane="topRight" activeCell="O1" sqref="O1"/>
      <selection pane="bottomLeft" activeCell="A10" sqref="A10"/>
      <selection pane="bottomRight" activeCell="A59" sqref="A59:XFD59"/>
    </sheetView>
  </sheetViews>
  <sheetFormatPr defaultColWidth="10.42578125" defaultRowHeight="15.75" x14ac:dyDescent="0.25"/>
  <cols>
    <col min="1" max="1" width="7.28515625" style="109" customWidth="1"/>
    <col min="2" max="2" width="28.28515625" style="84" customWidth="1"/>
    <col min="3" max="3" width="5.85546875" style="85" customWidth="1"/>
    <col min="4" max="4" width="10.28515625" style="205" customWidth="1"/>
    <col min="5" max="5" width="13.28515625" style="205" customWidth="1"/>
    <col min="6" max="6" width="7.28515625" style="108" customWidth="1"/>
    <col min="7" max="10" width="7.7109375" style="111" hidden="1" customWidth="1"/>
    <col min="11" max="11" width="1.140625" style="111" hidden="1" customWidth="1"/>
    <col min="12" max="18" width="8.7109375" style="112" customWidth="1"/>
    <col min="19" max="16384" width="10.42578125" style="85"/>
  </cols>
  <sheetData>
    <row r="1" spans="1:18" ht="33" customHeight="1" x14ac:dyDescent="0.25">
      <c r="B1" s="110" t="s">
        <v>183</v>
      </c>
    </row>
    <row r="2" spans="1:18" s="45" customFormat="1" ht="26.25" customHeight="1" x14ac:dyDescent="0.2">
      <c r="A2" s="113"/>
      <c r="B2" s="114"/>
      <c r="C2" s="115"/>
      <c r="D2" s="206"/>
      <c r="E2" s="206"/>
      <c r="F2" s="47"/>
      <c r="G2" s="116"/>
      <c r="H2" s="116"/>
      <c r="I2" s="116"/>
      <c r="J2" s="116"/>
      <c r="K2" s="116"/>
      <c r="L2" s="117">
        <f>SUM(L5:R5)</f>
        <v>42</v>
      </c>
      <c r="M2" s="118"/>
      <c r="N2" s="118"/>
      <c r="O2" s="118"/>
      <c r="P2" s="118"/>
      <c r="Q2" s="118"/>
      <c r="R2" s="118"/>
    </row>
    <row r="3" spans="1:18" s="51" customFormat="1" ht="28.5" customHeight="1" x14ac:dyDescent="0.2">
      <c r="A3" s="285" t="s">
        <v>161</v>
      </c>
      <c r="B3" s="285" t="s">
        <v>162</v>
      </c>
      <c r="C3" s="287" t="s">
        <v>163</v>
      </c>
      <c r="D3" s="287" t="s">
        <v>199</v>
      </c>
      <c r="E3" s="287" t="s">
        <v>197</v>
      </c>
      <c r="F3" s="289" t="s">
        <v>164</v>
      </c>
      <c r="G3" s="119" t="s">
        <v>165</v>
      </c>
      <c r="H3" s="119" t="s">
        <v>166</v>
      </c>
      <c r="I3" s="119" t="s">
        <v>167</v>
      </c>
      <c r="J3" s="119" t="s">
        <v>168</v>
      </c>
      <c r="K3" s="119" t="s">
        <v>169</v>
      </c>
      <c r="L3" s="119" t="s">
        <v>170</v>
      </c>
      <c r="M3" s="119" t="s">
        <v>171</v>
      </c>
      <c r="N3" s="119" t="s">
        <v>165</v>
      </c>
      <c r="O3" s="119" t="s">
        <v>166</v>
      </c>
      <c r="P3" s="119" t="s">
        <v>167</v>
      </c>
      <c r="Q3" s="119" t="s">
        <v>168</v>
      </c>
      <c r="R3" s="119" t="s">
        <v>169</v>
      </c>
    </row>
    <row r="4" spans="1:18" s="51" customFormat="1" ht="25.5" customHeight="1" x14ac:dyDescent="0.2">
      <c r="A4" s="286"/>
      <c r="B4" s="286"/>
      <c r="C4" s="288"/>
      <c r="D4" s="288"/>
      <c r="E4" s="288"/>
      <c r="F4" s="290"/>
      <c r="G4" s="120">
        <v>43009</v>
      </c>
      <c r="H4" s="120">
        <f t="shared" ref="H4:K4" si="0">G4+1</f>
        <v>43010</v>
      </c>
      <c r="I4" s="120">
        <f t="shared" si="0"/>
        <v>43011</v>
      </c>
      <c r="J4" s="120">
        <f t="shared" si="0"/>
        <v>43012</v>
      </c>
      <c r="K4" s="120">
        <f t="shared" si="0"/>
        <v>43013</v>
      </c>
      <c r="L4" s="53">
        <v>43080</v>
      </c>
      <c r="M4" s="53">
        <v>43081</v>
      </c>
      <c r="N4" s="53">
        <v>43082</v>
      </c>
      <c r="O4" s="53">
        <v>43083</v>
      </c>
      <c r="P4" s="53">
        <v>43084</v>
      </c>
      <c r="Q4" s="53">
        <v>43085</v>
      </c>
      <c r="R4" s="53">
        <v>43086</v>
      </c>
    </row>
    <row r="5" spans="1:18" x14ac:dyDescent="0.25">
      <c r="A5" s="121"/>
      <c r="B5" s="91" t="s">
        <v>67</v>
      </c>
      <c r="C5" s="122"/>
      <c r="D5" s="207"/>
      <c r="E5" s="207">
        <f>SUM(E7:E72)</f>
        <v>21730000</v>
      </c>
      <c r="F5" s="93">
        <f>SUM(F7:F60)-F58</f>
        <v>42</v>
      </c>
      <c r="G5" s="93">
        <f>SUM(G7:G60)-G58</f>
        <v>0</v>
      </c>
      <c r="H5" s="93">
        <f>SUM(H7:H60)-H58</f>
        <v>0</v>
      </c>
      <c r="I5" s="93">
        <f>SUM(I7:I60)-I58</f>
        <v>0</v>
      </c>
      <c r="J5" s="93">
        <f>SUM(J7:J60)-J58</f>
        <v>0</v>
      </c>
      <c r="K5" s="93">
        <f>SUM(K7:K60)-K58</f>
        <v>0</v>
      </c>
      <c r="L5" s="123">
        <f>SUM(L7:L60)-L58</f>
        <v>6</v>
      </c>
      <c r="M5" s="123">
        <f>SUM(M7:M60)-M58</f>
        <v>4</v>
      </c>
      <c r="N5" s="123">
        <f>SUM(N7:N60)-N58</f>
        <v>6</v>
      </c>
      <c r="O5" s="123">
        <f>SUM(O7:O60)-O58</f>
        <v>5</v>
      </c>
      <c r="P5" s="123">
        <f>SUM(P7:P60)-P58</f>
        <v>7</v>
      </c>
      <c r="Q5" s="123">
        <f>SUM(Q7:Q60)-Q58</f>
        <v>6</v>
      </c>
      <c r="R5" s="123">
        <f>SUM(R7:R60)-R58</f>
        <v>8</v>
      </c>
    </row>
    <row r="6" spans="1:18" hidden="1" x14ac:dyDescent="0.25">
      <c r="A6" s="124">
        <v>3500154</v>
      </c>
      <c r="B6" s="125" t="s">
        <v>68</v>
      </c>
      <c r="C6" s="92" t="s">
        <v>173</v>
      </c>
      <c r="D6" s="208"/>
      <c r="E6" s="208"/>
      <c r="F6" s="97">
        <f t="shared" ref="F6:F60" si="1">SUM(G6:R6)</f>
        <v>0</v>
      </c>
      <c r="G6" s="126"/>
      <c r="H6" s="126"/>
      <c r="I6" s="126"/>
      <c r="J6" s="126"/>
      <c r="K6" s="126"/>
      <c r="L6" s="127"/>
      <c r="M6" s="127"/>
      <c r="N6" s="127"/>
      <c r="O6" s="127"/>
      <c r="P6" s="128"/>
      <c r="Q6" s="127"/>
      <c r="R6" s="127"/>
    </row>
    <row r="7" spans="1:18" x14ac:dyDescent="0.25">
      <c r="A7" s="251">
        <v>1</v>
      </c>
      <c r="B7" s="95" t="s">
        <v>69</v>
      </c>
      <c r="C7" s="96" t="s">
        <v>173</v>
      </c>
      <c r="D7" s="204">
        <v>390000</v>
      </c>
      <c r="E7" s="209">
        <f>F7*D7</f>
        <v>780000</v>
      </c>
      <c r="F7" s="97">
        <f t="shared" si="1"/>
        <v>2</v>
      </c>
      <c r="G7" s="126"/>
      <c r="H7" s="126"/>
      <c r="I7" s="126"/>
      <c r="J7" s="126"/>
      <c r="K7" s="126"/>
      <c r="L7" s="129"/>
      <c r="M7" s="129">
        <v>1</v>
      </c>
      <c r="N7" s="129"/>
      <c r="O7" s="129"/>
      <c r="P7" s="129"/>
      <c r="Q7" s="129">
        <v>1</v>
      </c>
      <c r="R7" s="129"/>
    </row>
    <row r="8" spans="1:18" x14ac:dyDescent="0.25">
      <c r="A8" s="251">
        <v>2</v>
      </c>
      <c r="B8" s="95" t="s">
        <v>70</v>
      </c>
      <c r="C8" s="96" t="s">
        <v>173</v>
      </c>
      <c r="D8" s="204">
        <v>300000</v>
      </c>
      <c r="E8" s="209">
        <f t="shared" ref="E8:E67" si="2">F8*D8</f>
        <v>0</v>
      </c>
      <c r="F8" s="97">
        <f t="shared" si="1"/>
        <v>0</v>
      </c>
      <c r="G8" s="126"/>
      <c r="H8" s="126"/>
      <c r="I8" s="126"/>
      <c r="J8" s="126"/>
      <c r="K8" s="126"/>
      <c r="L8" s="129"/>
      <c r="M8" s="129"/>
      <c r="N8" s="129"/>
      <c r="O8" s="129"/>
      <c r="P8" s="129"/>
      <c r="Q8" s="129"/>
      <c r="R8" s="129"/>
    </row>
    <row r="9" spans="1:18" x14ac:dyDescent="0.25">
      <c r="A9" s="251">
        <v>3</v>
      </c>
      <c r="B9" s="95" t="s">
        <v>71</v>
      </c>
      <c r="C9" s="96" t="s">
        <v>173</v>
      </c>
      <c r="D9" s="204">
        <v>390000</v>
      </c>
      <c r="E9" s="209">
        <f t="shared" si="2"/>
        <v>780000</v>
      </c>
      <c r="F9" s="97">
        <f t="shared" si="1"/>
        <v>2</v>
      </c>
      <c r="G9" s="126"/>
      <c r="H9" s="126"/>
      <c r="I9" s="126"/>
      <c r="J9" s="126"/>
      <c r="K9" s="126"/>
      <c r="L9" s="129"/>
      <c r="M9" s="129">
        <v>1</v>
      </c>
      <c r="N9" s="129"/>
      <c r="O9" s="129"/>
      <c r="P9" s="129">
        <v>1</v>
      </c>
      <c r="Q9" s="129"/>
      <c r="R9" s="129"/>
    </row>
    <row r="10" spans="1:18" x14ac:dyDescent="0.25">
      <c r="A10" s="251">
        <v>4</v>
      </c>
      <c r="B10" s="95" t="s">
        <v>72</v>
      </c>
      <c r="C10" s="96" t="s">
        <v>173</v>
      </c>
      <c r="D10" s="204">
        <v>300000</v>
      </c>
      <c r="E10" s="209">
        <f t="shared" si="2"/>
        <v>0</v>
      </c>
      <c r="F10" s="97">
        <f t="shared" si="1"/>
        <v>0</v>
      </c>
      <c r="G10" s="126"/>
      <c r="H10" s="126"/>
      <c r="I10" s="126"/>
      <c r="J10" s="126"/>
      <c r="K10" s="126"/>
      <c r="L10" s="129"/>
      <c r="M10" s="129"/>
      <c r="N10" s="129"/>
      <c r="O10" s="129"/>
      <c r="P10" s="129"/>
      <c r="Q10" s="129"/>
      <c r="R10" s="129"/>
    </row>
    <row r="11" spans="1:18" x14ac:dyDescent="0.25">
      <c r="A11" s="251">
        <v>5</v>
      </c>
      <c r="B11" s="95" t="s">
        <v>73</v>
      </c>
      <c r="C11" s="96" t="s">
        <v>173</v>
      </c>
      <c r="D11" s="204">
        <v>390000</v>
      </c>
      <c r="E11" s="209">
        <f t="shared" si="2"/>
        <v>390000</v>
      </c>
      <c r="F11" s="97">
        <f t="shared" si="1"/>
        <v>1</v>
      </c>
      <c r="G11" s="126"/>
      <c r="H11" s="126"/>
      <c r="I11" s="126"/>
      <c r="J11" s="126"/>
      <c r="K11" s="126"/>
      <c r="L11" s="129"/>
      <c r="M11" s="129"/>
      <c r="N11" s="129">
        <v>1</v>
      </c>
      <c r="O11" s="129"/>
      <c r="P11" s="129"/>
      <c r="Q11" s="129"/>
      <c r="R11" s="129"/>
    </row>
    <row r="12" spans="1:18" x14ac:dyDescent="0.25">
      <c r="A12" s="251">
        <v>6</v>
      </c>
      <c r="B12" s="95" t="s">
        <v>74</v>
      </c>
      <c r="C12" s="96" t="s">
        <v>173</v>
      </c>
      <c r="D12" s="204">
        <v>300000</v>
      </c>
      <c r="E12" s="209">
        <f t="shared" si="2"/>
        <v>0</v>
      </c>
      <c r="F12" s="97">
        <f t="shared" si="1"/>
        <v>0</v>
      </c>
      <c r="G12" s="126"/>
      <c r="H12" s="126"/>
      <c r="I12" s="126"/>
      <c r="J12" s="126"/>
      <c r="K12" s="126"/>
      <c r="L12" s="129"/>
      <c r="M12" s="129"/>
      <c r="N12" s="129"/>
      <c r="O12" s="129"/>
      <c r="P12" s="129"/>
      <c r="Q12" s="129"/>
      <c r="R12" s="129"/>
    </row>
    <row r="13" spans="1:18" x14ac:dyDescent="0.25">
      <c r="A13" s="251">
        <v>7</v>
      </c>
      <c r="B13" s="95" t="s">
        <v>75</v>
      </c>
      <c r="C13" s="96" t="s">
        <v>173</v>
      </c>
      <c r="D13" s="204">
        <v>260000</v>
      </c>
      <c r="E13" s="209">
        <f t="shared" si="2"/>
        <v>260000</v>
      </c>
      <c r="F13" s="97">
        <f t="shared" si="1"/>
        <v>1</v>
      </c>
      <c r="G13" s="126"/>
      <c r="H13" s="126"/>
      <c r="I13" s="126"/>
      <c r="J13" s="126"/>
      <c r="K13" s="126"/>
      <c r="L13" s="129"/>
      <c r="M13" s="129"/>
      <c r="N13" s="129">
        <v>1</v>
      </c>
      <c r="O13" s="129"/>
      <c r="P13" s="129"/>
      <c r="Q13" s="129"/>
      <c r="R13" s="129"/>
    </row>
    <row r="14" spans="1:18" x14ac:dyDescent="0.25">
      <c r="A14" s="251">
        <v>8</v>
      </c>
      <c r="B14" s="95" t="s">
        <v>76</v>
      </c>
      <c r="C14" s="96" t="s">
        <v>173</v>
      </c>
      <c r="D14" s="204">
        <v>350000</v>
      </c>
      <c r="E14" s="209">
        <f t="shared" si="2"/>
        <v>3500000</v>
      </c>
      <c r="F14" s="97">
        <f t="shared" si="1"/>
        <v>10</v>
      </c>
      <c r="G14" s="126"/>
      <c r="H14" s="126"/>
      <c r="I14" s="126"/>
      <c r="J14" s="126"/>
      <c r="K14" s="126"/>
      <c r="L14" s="129">
        <v>2</v>
      </c>
      <c r="M14" s="129"/>
      <c r="N14" s="129">
        <v>2</v>
      </c>
      <c r="O14" s="129"/>
      <c r="P14" s="129">
        <v>4</v>
      </c>
      <c r="Q14" s="129"/>
      <c r="R14" s="129">
        <v>2</v>
      </c>
    </row>
    <row r="15" spans="1:18" x14ac:dyDescent="0.25">
      <c r="A15" s="251">
        <v>9</v>
      </c>
      <c r="B15" s="95" t="s">
        <v>77</v>
      </c>
      <c r="C15" s="96" t="s">
        <v>173</v>
      </c>
      <c r="D15" s="204">
        <v>480000</v>
      </c>
      <c r="E15" s="209">
        <f t="shared" si="2"/>
        <v>480000</v>
      </c>
      <c r="F15" s="97">
        <f t="shared" si="1"/>
        <v>1</v>
      </c>
      <c r="G15" s="126"/>
      <c r="H15" s="126"/>
      <c r="I15" s="126"/>
      <c r="J15" s="126"/>
      <c r="K15" s="126"/>
      <c r="L15" s="129"/>
      <c r="M15" s="129"/>
      <c r="N15" s="129"/>
      <c r="O15" s="129"/>
      <c r="P15" s="129"/>
      <c r="Q15" s="129"/>
      <c r="R15" s="129">
        <v>1</v>
      </c>
    </row>
    <row r="16" spans="1:18" hidden="1" x14ac:dyDescent="0.25">
      <c r="A16" s="251">
        <v>10</v>
      </c>
      <c r="B16" s="95" t="s">
        <v>78</v>
      </c>
      <c r="C16" s="96" t="s">
        <v>173</v>
      </c>
      <c r="D16" s="204">
        <v>390000</v>
      </c>
      <c r="E16" s="209">
        <f t="shared" si="2"/>
        <v>0</v>
      </c>
      <c r="F16" s="97">
        <f t="shared" si="1"/>
        <v>0</v>
      </c>
      <c r="G16" s="126"/>
      <c r="H16" s="126"/>
      <c r="I16" s="126"/>
      <c r="J16" s="126"/>
      <c r="K16" s="126"/>
      <c r="L16" s="129"/>
      <c r="M16" s="129"/>
      <c r="N16" s="129"/>
      <c r="O16" s="129"/>
      <c r="P16" s="129"/>
      <c r="Q16" s="129"/>
      <c r="R16" s="129"/>
    </row>
    <row r="17" spans="1:18" hidden="1" x14ac:dyDescent="0.25">
      <c r="A17" s="251">
        <v>11</v>
      </c>
      <c r="B17" s="95" t="s">
        <v>79</v>
      </c>
      <c r="C17" s="96" t="s">
        <v>173</v>
      </c>
      <c r="D17" s="204">
        <v>300000</v>
      </c>
      <c r="E17" s="209">
        <f t="shared" si="2"/>
        <v>0</v>
      </c>
      <c r="F17" s="97">
        <f t="shared" si="1"/>
        <v>0</v>
      </c>
      <c r="G17" s="126"/>
      <c r="H17" s="126"/>
      <c r="I17" s="126"/>
      <c r="J17" s="126"/>
      <c r="K17" s="126"/>
      <c r="L17" s="129"/>
      <c r="M17" s="129"/>
      <c r="N17" s="129"/>
      <c r="O17" s="129"/>
      <c r="P17" s="129"/>
      <c r="Q17" s="129"/>
      <c r="R17" s="129"/>
    </row>
    <row r="18" spans="1:18" hidden="1" x14ac:dyDescent="0.25">
      <c r="A18" s="251">
        <v>12</v>
      </c>
      <c r="B18" s="95" t="s">
        <v>80</v>
      </c>
      <c r="C18" s="96" t="s">
        <v>173</v>
      </c>
      <c r="D18" s="204">
        <v>390000</v>
      </c>
      <c r="E18" s="209">
        <f t="shared" si="2"/>
        <v>0</v>
      </c>
      <c r="F18" s="97">
        <f t="shared" si="1"/>
        <v>0</v>
      </c>
      <c r="G18" s="126"/>
      <c r="H18" s="126"/>
      <c r="I18" s="126"/>
      <c r="J18" s="126"/>
      <c r="K18" s="126"/>
      <c r="L18" s="129"/>
      <c r="M18" s="129"/>
      <c r="N18" s="129"/>
      <c r="O18" s="129"/>
      <c r="P18" s="129"/>
      <c r="Q18" s="129"/>
      <c r="R18" s="129"/>
    </row>
    <row r="19" spans="1:18" hidden="1" x14ac:dyDescent="0.25">
      <c r="A19" s="251">
        <v>13</v>
      </c>
      <c r="B19" s="95" t="s">
        <v>81</v>
      </c>
      <c r="C19" s="96" t="s">
        <v>173</v>
      </c>
      <c r="D19" s="204">
        <v>300000</v>
      </c>
      <c r="E19" s="209">
        <f t="shared" si="2"/>
        <v>0</v>
      </c>
      <c r="F19" s="97">
        <f t="shared" si="1"/>
        <v>0</v>
      </c>
      <c r="G19" s="126"/>
      <c r="H19" s="126"/>
      <c r="I19" s="126"/>
      <c r="J19" s="126"/>
      <c r="K19" s="126"/>
      <c r="L19" s="129"/>
      <c r="M19" s="129"/>
      <c r="N19" s="129"/>
      <c r="O19" s="129"/>
      <c r="P19" s="129"/>
      <c r="Q19" s="129"/>
      <c r="R19" s="129"/>
    </row>
    <row r="20" spans="1:18" hidden="1" x14ac:dyDescent="0.25">
      <c r="A20" s="251">
        <v>14</v>
      </c>
      <c r="B20" s="95" t="s">
        <v>82</v>
      </c>
      <c r="C20" s="96" t="s">
        <v>173</v>
      </c>
      <c r="D20" s="204">
        <v>390000</v>
      </c>
      <c r="E20" s="209">
        <f t="shared" si="2"/>
        <v>0</v>
      </c>
      <c r="F20" s="97">
        <f t="shared" si="1"/>
        <v>0</v>
      </c>
      <c r="G20" s="126"/>
      <c r="H20" s="126"/>
      <c r="I20" s="126"/>
      <c r="J20" s="126"/>
      <c r="K20" s="126"/>
      <c r="L20" s="129"/>
      <c r="M20" s="129"/>
      <c r="N20" s="129"/>
      <c r="O20" s="129"/>
      <c r="P20" s="129"/>
      <c r="Q20" s="129"/>
      <c r="R20" s="129"/>
    </row>
    <row r="21" spans="1:18" hidden="1" x14ac:dyDescent="0.25">
      <c r="A21" s="251">
        <v>15</v>
      </c>
      <c r="B21" s="95" t="s">
        <v>83</v>
      </c>
      <c r="C21" s="96" t="s">
        <v>173</v>
      </c>
      <c r="D21" s="204">
        <v>300000</v>
      </c>
      <c r="E21" s="209">
        <f t="shared" si="2"/>
        <v>0</v>
      </c>
      <c r="F21" s="97">
        <f t="shared" si="1"/>
        <v>0</v>
      </c>
      <c r="G21" s="126"/>
      <c r="H21" s="126"/>
      <c r="I21" s="126"/>
      <c r="J21" s="126"/>
      <c r="K21" s="126"/>
      <c r="L21" s="129"/>
      <c r="M21" s="129"/>
      <c r="N21" s="129"/>
      <c r="O21" s="129"/>
      <c r="P21" s="129"/>
      <c r="Q21" s="129"/>
      <c r="R21" s="129"/>
    </row>
    <row r="22" spans="1:18" x14ac:dyDescent="0.25">
      <c r="A22" s="251">
        <v>18</v>
      </c>
      <c r="B22" s="95" t="s">
        <v>84</v>
      </c>
      <c r="C22" s="96" t="s">
        <v>173</v>
      </c>
      <c r="D22" s="204">
        <v>390000</v>
      </c>
      <c r="E22" s="209">
        <f t="shared" si="2"/>
        <v>780000</v>
      </c>
      <c r="F22" s="97">
        <f t="shared" si="1"/>
        <v>2</v>
      </c>
      <c r="G22" s="126"/>
      <c r="H22" s="126"/>
      <c r="I22" s="126"/>
      <c r="J22" s="126"/>
      <c r="K22" s="126"/>
      <c r="L22" s="129">
        <v>1</v>
      </c>
      <c r="M22" s="129"/>
      <c r="N22" s="129"/>
      <c r="O22" s="129"/>
      <c r="P22" s="129">
        <v>1</v>
      </c>
      <c r="Q22" s="129"/>
      <c r="R22" s="129"/>
    </row>
    <row r="23" spans="1:18" x14ac:dyDescent="0.25">
      <c r="A23" s="251">
        <v>19</v>
      </c>
      <c r="B23" s="95" t="s">
        <v>85</v>
      </c>
      <c r="C23" s="96" t="s">
        <v>173</v>
      </c>
      <c r="D23" s="204">
        <v>300000</v>
      </c>
      <c r="E23" s="209">
        <f t="shared" si="2"/>
        <v>0</v>
      </c>
      <c r="F23" s="97">
        <f t="shared" si="1"/>
        <v>0</v>
      </c>
      <c r="G23" s="126"/>
      <c r="H23" s="126"/>
      <c r="I23" s="126"/>
      <c r="J23" s="126"/>
      <c r="K23" s="126"/>
      <c r="L23" s="129"/>
      <c r="M23" s="129"/>
      <c r="N23" s="129"/>
      <c r="O23" s="129"/>
      <c r="P23" s="129"/>
      <c r="Q23" s="129"/>
      <c r="R23" s="129"/>
    </row>
    <row r="24" spans="1:18" x14ac:dyDescent="0.25">
      <c r="A24" s="251">
        <v>20</v>
      </c>
      <c r="B24" s="95" t="s">
        <v>86</v>
      </c>
      <c r="C24" s="96" t="s">
        <v>173</v>
      </c>
      <c r="D24" s="204">
        <v>390000</v>
      </c>
      <c r="E24" s="209">
        <f t="shared" si="2"/>
        <v>780000</v>
      </c>
      <c r="F24" s="97">
        <f t="shared" si="1"/>
        <v>2</v>
      </c>
      <c r="G24" s="126"/>
      <c r="H24" s="126"/>
      <c r="I24" s="126"/>
      <c r="J24" s="126"/>
      <c r="K24" s="126"/>
      <c r="L24" s="129"/>
      <c r="M24" s="129"/>
      <c r="N24" s="129">
        <v>1</v>
      </c>
      <c r="O24" s="129"/>
      <c r="P24" s="129"/>
      <c r="Q24" s="129">
        <v>1</v>
      </c>
      <c r="R24" s="129"/>
    </row>
    <row r="25" spans="1:18" x14ac:dyDescent="0.25">
      <c r="A25" s="251">
        <v>21</v>
      </c>
      <c r="B25" s="95" t="s">
        <v>87</v>
      </c>
      <c r="C25" s="96" t="s">
        <v>173</v>
      </c>
      <c r="D25" s="204">
        <v>300000</v>
      </c>
      <c r="E25" s="209">
        <f t="shared" si="2"/>
        <v>0</v>
      </c>
      <c r="F25" s="97">
        <f t="shared" si="1"/>
        <v>0</v>
      </c>
      <c r="G25" s="126"/>
      <c r="H25" s="126"/>
      <c r="I25" s="126"/>
      <c r="J25" s="126"/>
      <c r="K25" s="126"/>
      <c r="L25" s="129"/>
      <c r="M25" s="129"/>
      <c r="N25" s="129"/>
      <c r="O25" s="129"/>
      <c r="P25" s="129"/>
      <c r="Q25" s="129"/>
      <c r="R25" s="129"/>
    </row>
    <row r="26" spans="1:18" x14ac:dyDescent="0.25">
      <c r="A26" s="251">
        <v>22</v>
      </c>
      <c r="B26" s="95" t="s">
        <v>88</v>
      </c>
      <c r="C26" s="96" t="s">
        <v>173</v>
      </c>
      <c r="D26" s="204">
        <v>390000</v>
      </c>
      <c r="E26" s="209">
        <f t="shared" si="2"/>
        <v>780000</v>
      </c>
      <c r="F26" s="97">
        <f t="shared" si="1"/>
        <v>2</v>
      </c>
      <c r="G26" s="126"/>
      <c r="H26" s="126"/>
      <c r="I26" s="126"/>
      <c r="J26" s="126"/>
      <c r="K26" s="126"/>
      <c r="L26" s="129">
        <v>1</v>
      </c>
      <c r="M26" s="129"/>
      <c r="N26" s="129"/>
      <c r="O26" s="129"/>
      <c r="P26" s="129"/>
      <c r="Q26" s="129"/>
      <c r="R26" s="129">
        <v>1</v>
      </c>
    </row>
    <row r="27" spans="1:18" x14ac:dyDescent="0.25">
      <c r="A27" s="251">
        <v>23</v>
      </c>
      <c r="B27" s="95" t="s">
        <v>89</v>
      </c>
      <c r="C27" s="96" t="s">
        <v>173</v>
      </c>
      <c r="D27" s="204">
        <v>300000</v>
      </c>
      <c r="E27" s="209">
        <f t="shared" si="2"/>
        <v>600000</v>
      </c>
      <c r="F27" s="97">
        <f t="shared" si="1"/>
        <v>2</v>
      </c>
      <c r="G27" s="126"/>
      <c r="H27" s="126"/>
      <c r="I27" s="126"/>
      <c r="J27" s="126"/>
      <c r="K27" s="126"/>
      <c r="L27" s="129"/>
      <c r="M27" s="129">
        <v>1</v>
      </c>
      <c r="N27" s="129"/>
      <c r="O27" s="129"/>
      <c r="P27" s="129"/>
      <c r="Q27" s="129">
        <v>1</v>
      </c>
      <c r="R27" s="129"/>
    </row>
    <row r="28" spans="1:18" hidden="1" x14ac:dyDescent="0.25">
      <c r="A28" s="251">
        <v>24</v>
      </c>
      <c r="B28" s="95" t="s">
        <v>90</v>
      </c>
      <c r="C28" s="96" t="s">
        <v>173</v>
      </c>
      <c r="D28" s="204"/>
      <c r="E28" s="209">
        <f t="shared" si="2"/>
        <v>0</v>
      </c>
      <c r="F28" s="97">
        <f t="shared" si="1"/>
        <v>0</v>
      </c>
      <c r="G28" s="126"/>
      <c r="H28" s="126"/>
      <c r="I28" s="126"/>
      <c r="J28" s="126"/>
      <c r="K28" s="126"/>
      <c r="L28" s="129"/>
      <c r="M28" s="129"/>
      <c r="N28" s="129"/>
      <c r="O28" s="129"/>
      <c r="P28" s="129"/>
      <c r="Q28" s="129"/>
      <c r="R28" s="129"/>
    </row>
    <row r="29" spans="1:18" hidden="1" x14ac:dyDescent="0.25">
      <c r="A29" s="251">
        <v>25</v>
      </c>
      <c r="B29" s="95" t="s">
        <v>91</v>
      </c>
      <c r="C29" s="96" t="s">
        <v>173</v>
      </c>
      <c r="D29" s="204"/>
      <c r="E29" s="209">
        <f t="shared" si="2"/>
        <v>0</v>
      </c>
      <c r="F29" s="97">
        <f t="shared" si="1"/>
        <v>0</v>
      </c>
      <c r="G29" s="126"/>
      <c r="H29" s="126"/>
      <c r="I29" s="126"/>
      <c r="J29" s="126"/>
      <c r="K29" s="126"/>
      <c r="L29" s="129"/>
      <c r="M29" s="129"/>
      <c r="N29" s="129"/>
      <c r="O29" s="129"/>
      <c r="P29" s="129"/>
      <c r="Q29" s="129"/>
      <c r="R29" s="129"/>
    </row>
    <row r="30" spans="1:18" x14ac:dyDescent="0.25">
      <c r="A30" s="251">
        <v>26</v>
      </c>
      <c r="B30" s="95" t="s">
        <v>92</v>
      </c>
      <c r="C30" s="96" t="s">
        <v>173</v>
      </c>
      <c r="D30" s="204">
        <v>390000</v>
      </c>
      <c r="E30" s="209">
        <f t="shared" si="2"/>
        <v>780000</v>
      </c>
      <c r="F30" s="97">
        <f t="shared" si="1"/>
        <v>2</v>
      </c>
      <c r="G30" s="126"/>
      <c r="H30" s="126"/>
      <c r="I30" s="126"/>
      <c r="J30" s="126"/>
      <c r="K30" s="126"/>
      <c r="L30" s="129"/>
      <c r="M30" s="129"/>
      <c r="N30" s="129">
        <v>1</v>
      </c>
      <c r="O30" s="129"/>
      <c r="P30" s="129"/>
      <c r="Q30" s="129"/>
      <c r="R30" s="129">
        <v>1</v>
      </c>
    </row>
    <row r="31" spans="1:18" x14ac:dyDescent="0.25">
      <c r="A31" s="251">
        <v>27</v>
      </c>
      <c r="B31" s="95" t="s">
        <v>93</v>
      </c>
      <c r="C31" s="96" t="s">
        <v>173</v>
      </c>
      <c r="D31" s="204">
        <v>300000</v>
      </c>
      <c r="E31" s="209">
        <f t="shared" si="2"/>
        <v>0</v>
      </c>
      <c r="F31" s="97">
        <f t="shared" si="1"/>
        <v>0</v>
      </c>
      <c r="G31" s="126"/>
      <c r="H31" s="126"/>
      <c r="I31" s="126"/>
      <c r="J31" s="126"/>
      <c r="K31" s="126"/>
      <c r="L31" s="129"/>
      <c r="M31" s="129"/>
      <c r="N31" s="129"/>
      <c r="O31" s="129"/>
      <c r="P31" s="129"/>
      <c r="Q31" s="129"/>
      <c r="R31" s="129"/>
    </row>
    <row r="32" spans="1:18" x14ac:dyDescent="0.25">
      <c r="A32" s="251">
        <v>28</v>
      </c>
      <c r="B32" s="95" t="s">
        <v>94</v>
      </c>
      <c r="C32" s="96" t="s">
        <v>173</v>
      </c>
      <c r="D32" s="204">
        <v>390000</v>
      </c>
      <c r="E32" s="209">
        <f t="shared" si="2"/>
        <v>780000</v>
      </c>
      <c r="F32" s="97">
        <f t="shared" si="1"/>
        <v>2</v>
      </c>
      <c r="G32" s="126"/>
      <c r="H32" s="126"/>
      <c r="I32" s="126"/>
      <c r="J32" s="126"/>
      <c r="K32" s="126"/>
      <c r="L32" s="129"/>
      <c r="M32" s="129"/>
      <c r="N32" s="129"/>
      <c r="O32" s="129">
        <v>1</v>
      </c>
      <c r="P32" s="129"/>
      <c r="Q32" s="129"/>
      <c r="R32" s="129">
        <v>1</v>
      </c>
    </row>
    <row r="33" spans="1:18" x14ac:dyDescent="0.25">
      <c r="A33" s="251">
        <v>29</v>
      </c>
      <c r="B33" s="95" t="s">
        <v>95</v>
      </c>
      <c r="C33" s="96" t="s">
        <v>173</v>
      </c>
      <c r="D33" s="204">
        <v>300000</v>
      </c>
      <c r="E33" s="209">
        <f t="shared" si="2"/>
        <v>0</v>
      </c>
      <c r="F33" s="97">
        <f t="shared" si="1"/>
        <v>0</v>
      </c>
      <c r="G33" s="126"/>
      <c r="H33" s="126"/>
      <c r="I33" s="126"/>
      <c r="J33" s="126"/>
      <c r="K33" s="126"/>
      <c r="L33" s="129"/>
      <c r="M33" s="129"/>
      <c r="N33" s="129"/>
      <c r="O33" s="129"/>
      <c r="P33" s="129"/>
      <c r="Q33" s="129"/>
      <c r="R33" s="129"/>
    </row>
    <row r="34" spans="1:18" hidden="1" x14ac:dyDescent="0.25">
      <c r="A34" s="251">
        <v>30</v>
      </c>
      <c r="B34" s="95" t="s">
        <v>96</v>
      </c>
      <c r="C34" s="96" t="s">
        <v>173</v>
      </c>
      <c r="D34" s="209"/>
      <c r="E34" s="209">
        <f t="shared" si="2"/>
        <v>0</v>
      </c>
      <c r="F34" s="97">
        <f t="shared" si="1"/>
        <v>0</v>
      </c>
      <c r="G34" s="126"/>
      <c r="H34" s="126"/>
      <c r="I34" s="126"/>
      <c r="J34" s="126"/>
      <c r="K34" s="126"/>
      <c r="L34" s="129"/>
      <c r="M34" s="129"/>
      <c r="N34" s="129"/>
      <c r="O34" s="129"/>
      <c r="P34" s="129"/>
      <c r="Q34" s="129"/>
      <c r="R34" s="129"/>
    </row>
    <row r="35" spans="1:18" hidden="1" x14ac:dyDescent="0.25">
      <c r="A35" s="251">
        <v>31</v>
      </c>
      <c r="B35" s="95" t="s">
        <v>97</v>
      </c>
      <c r="C35" s="96" t="s">
        <v>173</v>
      </c>
      <c r="D35" s="209"/>
      <c r="E35" s="209">
        <f t="shared" si="2"/>
        <v>0</v>
      </c>
      <c r="F35" s="97">
        <f t="shared" si="1"/>
        <v>0</v>
      </c>
      <c r="G35" s="126"/>
      <c r="H35" s="126"/>
      <c r="I35" s="126"/>
      <c r="J35" s="126"/>
      <c r="K35" s="126"/>
      <c r="L35" s="129"/>
      <c r="M35" s="129"/>
      <c r="N35" s="129"/>
      <c r="O35" s="129"/>
      <c r="P35" s="129"/>
      <c r="Q35" s="129"/>
      <c r="R35" s="129"/>
    </row>
    <row r="36" spans="1:18" hidden="1" x14ac:dyDescent="0.25">
      <c r="A36" s="251">
        <v>32</v>
      </c>
      <c r="B36" s="95" t="s">
        <v>98</v>
      </c>
      <c r="C36" s="96" t="s">
        <v>173</v>
      </c>
      <c r="D36" s="209"/>
      <c r="E36" s="209">
        <f t="shared" si="2"/>
        <v>0</v>
      </c>
      <c r="F36" s="97">
        <f t="shared" si="1"/>
        <v>0</v>
      </c>
      <c r="G36" s="126"/>
      <c r="H36" s="126"/>
      <c r="I36" s="126"/>
      <c r="J36" s="126"/>
      <c r="K36" s="126"/>
      <c r="L36" s="129"/>
      <c r="M36" s="129"/>
      <c r="N36" s="129"/>
      <c r="O36" s="129"/>
      <c r="P36" s="129"/>
      <c r="Q36" s="129"/>
      <c r="R36" s="129"/>
    </row>
    <row r="37" spans="1:18" hidden="1" x14ac:dyDescent="0.25">
      <c r="A37" s="251">
        <v>33</v>
      </c>
      <c r="B37" s="95" t="s">
        <v>99</v>
      </c>
      <c r="C37" s="96" t="s">
        <v>173</v>
      </c>
      <c r="D37" s="209"/>
      <c r="E37" s="209">
        <f t="shared" si="2"/>
        <v>0</v>
      </c>
      <c r="F37" s="97">
        <f t="shared" si="1"/>
        <v>0</v>
      </c>
      <c r="G37" s="126"/>
      <c r="H37" s="126"/>
      <c r="I37" s="126"/>
      <c r="J37" s="126"/>
      <c r="K37" s="126"/>
      <c r="L37" s="129"/>
      <c r="M37" s="129"/>
      <c r="N37" s="129"/>
      <c r="O37" s="129"/>
      <c r="P37" s="129"/>
      <c r="Q37" s="129"/>
      <c r="R37" s="129"/>
    </row>
    <row r="38" spans="1:18" hidden="1" x14ac:dyDescent="0.25">
      <c r="A38" s="251">
        <v>34</v>
      </c>
      <c r="B38" s="95" t="s">
        <v>100</v>
      </c>
      <c r="C38" s="96" t="s">
        <v>173</v>
      </c>
      <c r="D38" s="209"/>
      <c r="E38" s="209">
        <f t="shared" si="2"/>
        <v>0</v>
      </c>
      <c r="F38" s="97">
        <f t="shared" si="1"/>
        <v>0</v>
      </c>
      <c r="G38" s="126"/>
      <c r="H38" s="126"/>
      <c r="I38" s="126"/>
      <c r="J38" s="126"/>
      <c r="K38" s="126"/>
      <c r="L38" s="129"/>
      <c r="M38" s="129"/>
      <c r="N38" s="129"/>
      <c r="O38" s="129"/>
      <c r="P38" s="129"/>
      <c r="Q38" s="129"/>
      <c r="R38" s="129"/>
    </row>
    <row r="39" spans="1:18" hidden="1" x14ac:dyDescent="0.25">
      <c r="A39" s="251">
        <v>35</v>
      </c>
      <c r="B39" s="95" t="s">
        <v>101</v>
      </c>
      <c r="C39" s="96" t="s">
        <v>173</v>
      </c>
      <c r="D39" s="209"/>
      <c r="E39" s="209">
        <f t="shared" si="2"/>
        <v>0</v>
      </c>
      <c r="F39" s="97">
        <f t="shared" si="1"/>
        <v>0</v>
      </c>
      <c r="G39" s="126"/>
      <c r="H39" s="126"/>
      <c r="I39" s="126"/>
      <c r="J39" s="126"/>
      <c r="K39" s="126"/>
      <c r="L39" s="129"/>
      <c r="M39" s="129"/>
      <c r="N39" s="129"/>
      <c r="O39" s="129"/>
      <c r="P39" s="129"/>
      <c r="Q39" s="129"/>
      <c r="R39" s="129"/>
    </row>
    <row r="40" spans="1:18" hidden="1" x14ac:dyDescent="0.25">
      <c r="A40" s="251">
        <v>36</v>
      </c>
      <c r="B40" s="95" t="s">
        <v>102</v>
      </c>
      <c r="C40" s="96" t="s">
        <v>173</v>
      </c>
      <c r="D40" s="209"/>
      <c r="E40" s="209">
        <f t="shared" si="2"/>
        <v>0</v>
      </c>
      <c r="F40" s="97">
        <f t="shared" si="1"/>
        <v>0</v>
      </c>
      <c r="G40" s="126"/>
      <c r="H40" s="126"/>
      <c r="I40" s="126"/>
      <c r="J40" s="126"/>
      <c r="K40" s="126"/>
      <c r="L40" s="129"/>
      <c r="M40" s="129"/>
      <c r="N40" s="129"/>
      <c r="O40" s="129"/>
      <c r="P40" s="129"/>
      <c r="Q40" s="129"/>
      <c r="R40" s="129"/>
    </row>
    <row r="41" spans="1:18" hidden="1" x14ac:dyDescent="0.25">
      <c r="A41" s="251">
        <v>37</v>
      </c>
      <c r="B41" s="95" t="s">
        <v>103</v>
      </c>
      <c r="C41" s="96" t="s">
        <v>173</v>
      </c>
      <c r="D41" s="209"/>
      <c r="E41" s="209">
        <f t="shared" si="2"/>
        <v>0</v>
      </c>
      <c r="F41" s="97">
        <f t="shared" si="1"/>
        <v>0</v>
      </c>
      <c r="G41" s="126"/>
      <c r="H41" s="126"/>
      <c r="I41" s="126"/>
      <c r="J41" s="126"/>
      <c r="K41" s="126"/>
      <c r="L41" s="129"/>
      <c r="M41" s="129"/>
      <c r="N41" s="129"/>
      <c r="O41" s="129"/>
      <c r="P41" s="129"/>
      <c r="Q41" s="129"/>
      <c r="R41" s="129"/>
    </row>
    <row r="42" spans="1:18" hidden="1" x14ac:dyDescent="0.25">
      <c r="A42" s="251">
        <v>38</v>
      </c>
      <c r="B42" s="95" t="s">
        <v>104</v>
      </c>
      <c r="C42" s="96" t="s">
        <v>173</v>
      </c>
      <c r="D42" s="209"/>
      <c r="E42" s="209">
        <f t="shared" si="2"/>
        <v>0</v>
      </c>
      <c r="F42" s="97">
        <f t="shared" si="1"/>
        <v>0</v>
      </c>
      <c r="G42" s="126"/>
      <c r="H42" s="126"/>
      <c r="I42" s="126"/>
      <c r="J42" s="126"/>
      <c r="K42" s="126"/>
      <c r="L42" s="129"/>
      <c r="M42" s="129"/>
      <c r="N42" s="129"/>
      <c r="O42" s="129"/>
      <c r="P42" s="129"/>
      <c r="Q42" s="129"/>
      <c r="R42" s="129"/>
    </row>
    <row r="43" spans="1:18" hidden="1" x14ac:dyDescent="0.25">
      <c r="A43" s="251">
        <v>39</v>
      </c>
      <c r="B43" s="95" t="s">
        <v>105</v>
      </c>
      <c r="C43" s="96" t="s">
        <v>173</v>
      </c>
      <c r="D43" s="209"/>
      <c r="E43" s="209">
        <f t="shared" si="2"/>
        <v>0</v>
      </c>
      <c r="F43" s="97">
        <f t="shared" si="1"/>
        <v>0</v>
      </c>
      <c r="G43" s="126"/>
      <c r="H43" s="126"/>
      <c r="I43" s="126"/>
      <c r="J43" s="126"/>
      <c r="K43" s="126"/>
      <c r="L43" s="129"/>
      <c r="M43" s="129"/>
      <c r="N43" s="129"/>
      <c r="O43" s="129"/>
      <c r="P43" s="129"/>
      <c r="Q43" s="129"/>
      <c r="R43" s="129"/>
    </row>
    <row r="44" spans="1:18" hidden="1" x14ac:dyDescent="0.25">
      <c r="A44" s="251">
        <v>40</v>
      </c>
      <c r="B44" s="95" t="s">
        <v>106</v>
      </c>
      <c r="C44" s="96" t="s">
        <v>173</v>
      </c>
      <c r="D44" s="209"/>
      <c r="E44" s="209">
        <f t="shared" si="2"/>
        <v>0</v>
      </c>
      <c r="F44" s="97">
        <f t="shared" si="1"/>
        <v>0</v>
      </c>
      <c r="G44" s="126"/>
      <c r="H44" s="126"/>
      <c r="I44" s="126"/>
      <c r="J44" s="126"/>
      <c r="K44" s="126"/>
      <c r="L44" s="129"/>
      <c r="M44" s="129"/>
      <c r="N44" s="129"/>
      <c r="O44" s="129"/>
      <c r="P44" s="129"/>
      <c r="Q44" s="129"/>
      <c r="R44" s="129"/>
    </row>
    <row r="45" spans="1:18" hidden="1" x14ac:dyDescent="0.25">
      <c r="A45" s="251">
        <v>41</v>
      </c>
      <c r="B45" s="95" t="s">
        <v>107</v>
      </c>
      <c r="C45" s="96" t="s">
        <v>173</v>
      </c>
      <c r="D45" s="209"/>
      <c r="E45" s="209">
        <f t="shared" si="2"/>
        <v>0</v>
      </c>
      <c r="F45" s="97">
        <f t="shared" si="1"/>
        <v>0</v>
      </c>
      <c r="G45" s="126"/>
      <c r="H45" s="126"/>
      <c r="I45" s="126"/>
      <c r="J45" s="126"/>
      <c r="K45" s="126"/>
      <c r="L45" s="129"/>
      <c r="M45" s="129"/>
      <c r="N45" s="129"/>
      <c r="O45" s="129"/>
      <c r="P45" s="129"/>
      <c r="Q45" s="129"/>
      <c r="R45" s="129"/>
    </row>
    <row r="46" spans="1:18" hidden="1" x14ac:dyDescent="0.25">
      <c r="A46" s="251">
        <v>42</v>
      </c>
      <c r="B46" s="95" t="s">
        <v>108</v>
      </c>
      <c r="C46" s="96" t="s">
        <v>173</v>
      </c>
      <c r="D46" s="209"/>
      <c r="E46" s="209">
        <f t="shared" si="2"/>
        <v>0</v>
      </c>
      <c r="F46" s="97">
        <f t="shared" si="1"/>
        <v>0</v>
      </c>
      <c r="G46" s="126"/>
      <c r="H46" s="126"/>
      <c r="I46" s="126"/>
      <c r="J46" s="126"/>
      <c r="K46" s="126"/>
      <c r="L46" s="129"/>
      <c r="M46" s="129"/>
      <c r="N46" s="129"/>
      <c r="O46" s="129"/>
      <c r="P46" s="129"/>
      <c r="Q46" s="129"/>
      <c r="R46" s="129"/>
    </row>
    <row r="47" spans="1:18" hidden="1" x14ac:dyDescent="0.25">
      <c r="A47" s="251">
        <v>43</v>
      </c>
      <c r="B47" s="95" t="s">
        <v>109</v>
      </c>
      <c r="C47" s="96" t="s">
        <v>173</v>
      </c>
      <c r="D47" s="209"/>
      <c r="E47" s="209">
        <f t="shared" si="2"/>
        <v>0</v>
      </c>
      <c r="F47" s="97">
        <f t="shared" si="1"/>
        <v>0</v>
      </c>
      <c r="G47" s="126"/>
      <c r="H47" s="126"/>
      <c r="I47" s="126"/>
      <c r="J47" s="126"/>
      <c r="K47" s="126"/>
      <c r="L47" s="129"/>
      <c r="M47" s="129"/>
      <c r="N47" s="129"/>
      <c r="O47" s="129"/>
      <c r="P47" s="129"/>
      <c r="Q47" s="129"/>
      <c r="R47" s="129"/>
    </row>
    <row r="48" spans="1:18" hidden="1" x14ac:dyDescent="0.25">
      <c r="A48" s="251">
        <v>44</v>
      </c>
      <c r="B48" s="95" t="s">
        <v>110</v>
      </c>
      <c r="C48" s="96" t="s">
        <v>173</v>
      </c>
      <c r="D48" s="209"/>
      <c r="E48" s="209">
        <f t="shared" si="2"/>
        <v>0</v>
      </c>
      <c r="F48" s="97">
        <f t="shared" si="1"/>
        <v>0</v>
      </c>
      <c r="G48" s="126"/>
      <c r="H48" s="126"/>
      <c r="I48" s="126"/>
      <c r="J48" s="126"/>
      <c r="K48" s="126"/>
      <c r="L48" s="129"/>
      <c r="M48" s="129"/>
      <c r="N48" s="129"/>
      <c r="O48" s="129"/>
      <c r="P48" s="129"/>
      <c r="Q48" s="129"/>
      <c r="R48" s="129"/>
    </row>
    <row r="49" spans="1:20" hidden="1" x14ac:dyDescent="0.25">
      <c r="A49" s="251">
        <v>45</v>
      </c>
      <c r="B49" s="95" t="s">
        <v>111</v>
      </c>
      <c r="C49" s="96" t="s">
        <v>173</v>
      </c>
      <c r="D49" s="209"/>
      <c r="E49" s="209">
        <f t="shared" si="2"/>
        <v>0</v>
      </c>
      <c r="F49" s="97">
        <f t="shared" si="1"/>
        <v>0</v>
      </c>
      <c r="G49" s="126"/>
      <c r="H49" s="126"/>
      <c r="I49" s="126"/>
      <c r="J49" s="126"/>
      <c r="K49" s="126"/>
      <c r="L49" s="129"/>
      <c r="M49" s="129"/>
      <c r="N49" s="129"/>
      <c r="O49" s="129"/>
      <c r="P49" s="129"/>
      <c r="Q49" s="129"/>
      <c r="R49" s="129"/>
    </row>
    <row r="50" spans="1:20" hidden="1" x14ac:dyDescent="0.25">
      <c r="A50" s="251">
        <v>46</v>
      </c>
      <c r="B50" s="95" t="s">
        <v>112</v>
      </c>
      <c r="C50" s="96" t="s">
        <v>173</v>
      </c>
      <c r="D50" s="209"/>
      <c r="E50" s="209">
        <f t="shared" si="2"/>
        <v>0</v>
      </c>
      <c r="F50" s="97">
        <f t="shared" si="1"/>
        <v>0</v>
      </c>
      <c r="G50" s="126"/>
      <c r="H50" s="126"/>
      <c r="I50" s="126"/>
      <c r="J50" s="126"/>
      <c r="K50" s="126"/>
      <c r="L50" s="129"/>
      <c r="M50" s="129"/>
      <c r="N50" s="129"/>
      <c r="O50" s="129"/>
      <c r="P50" s="129"/>
      <c r="Q50" s="129"/>
      <c r="R50" s="129"/>
    </row>
    <row r="51" spans="1:20" x14ac:dyDescent="0.25">
      <c r="A51" s="251">
        <v>47</v>
      </c>
      <c r="B51" s="95" t="s">
        <v>113</v>
      </c>
      <c r="C51" s="96" t="s">
        <v>173</v>
      </c>
      <c r="D51" s="209">
        <v>350000</v>
      </c>
      <c r="E51" s="209">
        <f t="shared" si="2"/>
        <v>350000</v>
      </c>
      <c r="F51" s="97">
        <f t="shared" si="1"/>
        <v>1</v>
      </c>
      <c r="G51" s="126"/>
      <c r="H51" s="126"/>
      <c r="I51" s="126"/>
      <c r="J51" s="126"/>
      <c r="K51" s="126"/>
      <c r="L51" s="129"/>
      <c r="M51" s="129"/>
      <c r="N51" s="129"/>
      <c r="O51" s="129">
        <v>1</v>
      </c>
      <c r="P51" s="129"/>
      <c r="Q51" s="129"/>
      <c r="R51" s="129"/>
    </row>
    <row r="52" spans="1:20" hidden="1" x14ac:dyDescent="0.25">
      <c r="A52" s="251">
        <v>48</v>
      </c>
      <c r="B52" s="95" t="s">
        <v>114</v>
      </c>
      <c r="C52" s="96" t="s">
        <v>173</v>
      </c>
      <c r="D52" s="209"/>
      <c r="E52" s="209">
        <f t="shared" si="2"/>
        <v>0</v>
      </c>
      <c r="F52" s="97">
        <f t="shared" si="1"/>
        <v>0</v>
      </c>
      <c r="G52" s="126"/>
      <c r="H52" s="126"/>
      <c r="I52" s="126"/>
      <c r="J52" s="126"/>
      <c r="K52" s="126"/>
      <c r="L52" s="129"/>
      <c r="M52" s="129"/>
      <c r="N52" s="129"/>
      <c r="O52" s="129"/>
      <c r="P52" s="129"/>
      <c r="Q52" s="129"/>
      <c r="R52" s="129"/>
    </row>
    <row r="53" spans="1:20" hidden="1" x14ac:dyDescent="0.25">
      <c r="A53" s="251">
        <v>49</v>
      </c>
      <c r="B53" s="95" t="s">
        <v>115</v>
      </c>
      <c r="C53" s="96" t="s">
        <v>173</v>
      </c>
      <c r="D53" s="209"/>
      <c r="E53" s="209">
        <f t="shared" si="2"/>
        <v>0</v>
      </c>
      <c r="F53" s="97">
        <f t="shared" si="1"/>
        <v>0</v>
      </c>
      <c r="G53" s="126"/>
      <c r="H53" s="126"/>
      <c r="I53" s="126"/>
      <c r="J53" s="126"/>
      <c r="K53" s="126"/>
      <c r="L53" s="129"/>
      <c r="M53" s="129"/>
      <c r="N53" s="129"/>
      <c r="O53" s="129"/>
      <c r="P53" s="129"/>
      <c r="Q53" s="129"/>
      <c r="R53" s="129"/>
    </row>
    <row r="54" spans="1:20" hidden="1" x14ac:dyDescent="0.25">
      <c r="A54" s="251">
        <v>50</v>
      </c>
      <c r="B54" s="95" t="s">
        <v>116</v>
      </c>
      <c r="C54" s="96" t="s">
        <v>173</v>
      </c>
      <c r="D54" s="209"/>
      <c r="E54" s="209">
        <f t="shared" si="2"/>
        <v>0</v>
      </c>
      <c r="F54" s="97">
        <f t="shared" si="1"/>
        <v>0</v>
      </c>
      <c r="G54" s="126"/>
      <c r="H54" s="126"/>
      <c r="I54" s="126"/>
      <c r="J54" s="126"/>
      <c r="K54" s="126"/>
      <c r="L54" s="129"/>
      <c r="M54" s="129"/>
      <c r="N54" s="129"/>
      <c r="O54" s="129"/>
      <c r="P54" s="129"/>
      <c r="Q54" s="129"/>
      <c r="R54" s="129"/>
    </row>
    <row r="55" spans="1:20" hidden="1" x14ac:dyDescent="0.25">
      <c r="A55" s="251">
        <v>51</v>
      </c>
      <c r="B55" s="95" t="s">
        <v>117</v>
      </c>
      <c r="C55" s="96" t="s">
        <v>173</v>
      </c>
      <c r="D55" s="209"/>
      <c r="E55" s="209">
        <f t="shared" si="2"/>
        <v>0</v>
      </c>
      <c r="F55" s="97">
        <f t="shared" si="1"/>
        <v>0</v>
      </c>
      <c r="G55" s="126"/>
      <c r="H55" s="126"/>
      <c r="I55" s="126"/>
      <c r="J55" s="126"/>
      <c r="K55" s="126"/>
      <c r="L55" s="129"/>
      <c r="M55" s="129"/>
      <c r="N55" s="129"/>
      <c r="O55" s="129"/>
      <c r="P55" s="129"/>
      <c r="Q55" s="129"/>
      <c r="R55" s="129"/>
    </row>
    <row r="56" spans="1:20" x14ac:dyDescent="0.25">
      <c r="A56" s="251">
        <v>52</v>
      </c>
      <c r="B56" s="95" t="s">
        <v>118</v>
      </c>
      <c r="C56" s="96" t="s">
        <v>173</v>
      </c>
      <c r="D56" s="209">
        <v>390000</v>
      </c>
      <c r="E56" s="209">
        <f t="shared" si="2"/>
        <v>0</v>
      </c>
      <c r="F56" s="97">
        <f t="shared" si="1"/>
        <v>0</v>
      </c>
      <c r="G56" s="126"/>
      <c r="H56" s="126"/>
      <c r="I56" s="126"/>
      <c r="J56" s="126"/>
      <c r="K56" s="126"/>
      <c r="L56" s="129"/>
      <c r="M56" s="129"/>
      <c r="N56" s="129"/>
      <c r="O56" s="129"/>
      <c r="P56" s="129"/>
      <c r="Q56" s="129"/>
      <c r="R56" s="129"/>
    </row>
    <row r="57" spans="1:20" x14ac:dyDescent="0.25">
      <c r="A57" s="251">
        <v>53</v>
      </c>
      <c r="B57" s="95" t="s">
        <v>119</v>
      </c>
      <c r="C57" s="96" t="s">
        <v>173</v>
      </c>
      <c r="D57" s="209">
        <v>280000</v>
      </c>
      <c r="E57" s="209">
        <f t="shared" si="2"/>
        <v>840000</v>
      </c>
      <c r="F57" s="97">
        <f t="shared" si="1"/>
        <v>3</v>
      </c>
      <c r="G57" s="126"/>
      <c r="H57" s="126"/>
      <c r="I57" s="126"/>
      <c r="J57" s="126"/>
      <c r="K57" s="126"/>
      <c r="L57" s="129"/>
      <c r="M57" s="129">
        <v>1</v>
      </c>
      <c r="N57" s="129"/>
      <c r="O57" s="129">
        <v>1</v>
      </c>
      <c r="P57" s="129"/>
      <c r="Q57" s="129">
        <v>1</v>
      </c>
      <c r="R57" s="129"/>
    </row>
    <row r="58" spans="1:20" x14ac:dyDescent="0.25">
      <c r="A58" s="251">
        <v>54</v>
      </c>
      <c r="B58" s="95" t="s">
        <v>120</v>
      </c>
      <c r="C58" s="96" t="s">
        <v>173</v>
      </c>
      <c r="D58" s="209">
        <v>150000</v>
      </c>
      <c r="E58" s="209">
        <f t="shared" si="2"/>
        <v>450000</v>
      </c>
      <c r="F58" s="97">
        <f t="shared" si="1"/>
        <v>3</v>
      </c>
      <c r="G58" s="126"/>
      <c r="H58" s="126"/>
      <c r="I58" s="126"/>
      <c r="J58" s="126"/>
      <c r="K58" s="126"/>
      <c r="L58" s="129"/>
      <c r="M58" s="129">
        <v>1</v>
      </c>
      <c r="N58" s="129"/>
      <c r="O58" s="129">
        <v>1</v>
      </c>
      <c r="P58" s="129"/>
      <c r="Q58" s="129">
        <v>1</v>
      </c>
      <c r="R58" s="129"/>
    </row>
    <row r="59" spans="1:20" s="135" customFormat="1" x14ac:dyDescent="0.25">
      <c r="A59" s="251">
        <v>57</v>
      </c>
      <c r="B59" s="131" t="s">
        <v>184</v>
      </c>
      <c r="C59" s="132" t="s">
        <v>173</v>
      </c>
      <c r="D59" s="210">
        <v>490000</v>
      </c>
      <c r="E59" s="209">
        <f t="shared" si="2"/>
        <v>0</v>
      </c>
      <c r="F59" s="97">
        <f t="shared" si="1"/>
        <v>0</v>
      </c>
      <c r="G59" s="133"/>
      <c r="H59" s="133"/>
      <c r="I59" s="133"/>
      <c r="J59" s="133"/>
      <c r="K59" s="133"/>
      <c r="L59" s="134"/>
      <c r="M59" s="134"/>
      <c r="N59" s="134"/>
      <c r="O59" s="134"/>
      <c r="P59" s="134"/>
      <c r="Q59" s="134"/>
      <c r="R59" s="134"/>
    </row>
    <row r="60" spans="1:20" s="135" customFormat="1" x14ac:dyDescent="0.25">
      <c r="A60" s="251">
        <v>58</v>
      </c>
      <c r="B60" s="131" t="s">
        <v>185</v>
      </c>
      <c r="C60" s="132" t="s">
        <v>173</v>
      </c>
      <c r="D60" s="210">
        <v>350000</v>
      </c>
      <c r="E60" s="209">
        <f t="shared" si="2"/>
        <v>3150000</v>
      </c>
      <c r="F60" s="97">
        <f t="shared" si="1"/>
        <v>9</v>
      </c>
      <c r="G60" s="133"/>
      <c r="H60" s="133"/>
      <c r="I60" s="133"/>
      <c r="J60" s="133"/>
      <c r="K60" s="133"/>
      <c r="L60" s="134">
        <v>2</v>
      </c>
      <c r="M60" s="134">
        <v>0</v>
      </c>
      <c r="N60" s="134"/>
      <c r="O60" s="134">
        <v>2</v>
      </c>
      <c r="P60" s="134">
        <v>1</v>
      </c>
      <c r="Q60" s="134">
        <v>2</v>
      </c>
      <c r="R60" s="134">
        <v>2</v>
      </c>
    </row>
    <row r="61" spans="1:20" s="135" customFormat="1" x14ac:dyDescent="0.25">
      <c r="A61" s="130"/>
      <c r="B61" s="131"/>
      <c r="C61" s="132"/>
      <c r="D61" s="210"/>
      <c r="E61" s="209">
        <f>F61*D61</f>
        <v>0</v>
      </c>
      <c r="F61" s="97"/>
      <c r="G61" s="133"/>
      <c r="H61" s="133"/>
      <c r="I61" s="133"/>
      <c r="J61" s="133"/>
      <c r="K61" s="133"/>
      <c r="L61" s="134"/>
      <c r="M61" s="134"/>
      <c r="N61" s="134"/>
      <c r="O61" s="134"/>
      <c r="P61" s="134"/>
      <c r="Q61" s="134"/>
      <c r="R61" s="134"/>
    </row>
    <row r="62" spans="1:20" x14ac:dyDescent="0.25">
      <c r="A62" s="136"/>
      <c r="B62" s="105" t="s">
        <v>121</v>
      </c>
      <c r="C62" s="137"/>
      <c r="D62" s="211"/>
      <c r="E62" s="209">
        <f t="shared" si="2"/>
        <v>0</v>
      </c>
      <c r="F62" s="93">
        <f>SUM(F63:F72)</f>
        <v>143</v>
      </c>
      <c r="G62" s="93">
        <f t="shared" ref="G62:R62" si="3">SUM(G63:G72)</f>
        <v>0</v>
      </c>
      <c r="H62" s="93">
        <f t="shared" si="3"/>
        <v>0</v>
      </c>
      <c r="I62" s="93">
        <f t="shared" si="3"/>
        <v>0</v>
      </c>
      <c r="J62" s="93">
        <f t="shared" si="3"/>
        <v>0</v>
      </c>
      <c r="K62" s="93">
        <f t="shared" si="3"/>
        <v>0</v>
      </c>
      <c r="L62" s="123">
        <f t="shared" si="3"/>
        <v>36</v>
      </c>
      <c r="M62" s="123">
        <f t="shared" si="3"/>
        <v>10</v>
      </c>
      <c r="N62" s="123">
        <f t="shared" si="3"/>
        <v>18</v>
      </c>
      <c r="O62" s="123">
        <f t="shared" si="3"/>
        <v>44</v>
      </c>
      <c r="P62" s="123">
        <f t="shared" si="3"/>
        <v>0</v>
      </c>
      <c r="Q62" s="123">
        <f t="shared" si="3"/>
        <v>35</v>
      </c>
      <c r="R62" s="123">
        <f t="shared" si="3"/>
        <v>0</v>
      </c>
    </row>
    <row r="63" spans="1:20" x14ac:dyDescent="0.25">
      <c r="A63" s="252">
        <v>1</v>
      </c>
      <c r="B63" s="106" t="s">
        <v>122</v>
      </c>
      <c r="C63" s="92" t="s">
        <v>173</v>
      </c>
      <c r="D63" s="208">
        <v>43000</v>
      </c>
      <c r="E63" s="209">
        <f t="shared" si="2"/>
        <v>1290000</v>
      </c>
      <c r="F63" s="97">
        <f t="shared" ref="F63:F72" si="4">SUM(G63:R63)</f>
        <v>30</v>
      </c>
      <c r="G63" s="126"/>
      <c r="H63" s="126"/>
      <c r="I63" s="126"/>
      <c r="J63" s="126"/>
      <c r="K63" s="126"/>
      <c r="L63" s="129">
        <v>6</v>
      </c>
      <c r="M63" s="129"/>
      <c r="N63" s="129">
        <v>6</v>
      </c>
      <c r="O63" s="129">
        <v>9</v>
      </c>
      <c r="P63" s="129"/>
      <c r="Q63" s="129">
        <v>9</v>
      </c>
      <c r="R63" s="129"/>
      <c r="S63" s="138"/>
      <c r="T63" s="138"/>
    </row>
    <row r="64" spans="1:20" hidden="1" x14ac:dyDescent="0.25">
      <c r="A64" s="252">
        <v>2</v>
      </c>
      <c r="B64" s="106" t="s">
        <v>123</v>
      </c>
      <c r="C64" s="92" t="s">
        <v>173</v>
      </c>
      <c r="D64" s="208"/>
      <c r="E64" s="209">
        <f t="shared" si="2"/>
        <v>0</v>
      </c>
      <c r="F64" s="97">
        <f t="shared" si="4"/>
        <v>0</v>
      </c>
      <c r="G64" s="126"/>
      <c r="H64" s="126"/>
      <c r="I64" s="126"/>
      <c r="J64" s="126"/>
      <c r="K64" s="126"/>
      <c r="L64" s="129"/>
      <c r="M64" s="129"/>
      <c r="N64" s="129"/>
      <c r="O64" s="129"/>
      <c r="P64" s="129"/>
      <c r="Q64" s="129"/>
      <c r="R64" s="129"/>
      <c r="S64" s="138"/>
      <c r="T64" s="138"/>
    </row>
    <row r="65" spans="1:20" x14ac:dyDescent="0.25">
      <c r="A65" s="252">
        <v>3</v>
      </c>
      <c r="B65" s="106" t="s">
        <v>124</v>
      </c>
      <c r="C65" s="92" t="s">
        <v>173</v>
      </c>
      <c r="D65" s="208">
        <v>42000</v>
      </c>
      <c r="E65" s="209">
        <f t="shared" si="2"/>
        <v>420000</v>
      </c>
      <c r="F65" s="97">
        <f t="shared" si="4"/>
        <v>10</v>
      </c>
      <c r="G65" s="126"/>
      <c r="H65" s="126"/>
      <c r="I65" s="126"/>
      <c r="J65" s="126"/>
      <c r="K65" s="126"/>
      <c r="L65" s="129">
        <v>10</v>
      </c>
      <c r="M65" s="129"/>
      <c r="N65" s="129"/>
      <c r="O65" s="129"/>
      <c r="P65" s="129"/>
      <c r="Q65" s="129"/>
      <c r="R65" s="129"/>
      <c r="S65" s="138"/>
      <c r="T65" s="138"/>
    </row>
    <row r="66" spans="1:20" x14ac:dyDescent="0.25">
      <c r="A66" s="252">
        <v>4</v>
      </c>
      <c r="B66" s="106" t="s">
        <v>125</v>
      </c>
      <c r="C66" s="92" t="s">
        <v>173</v>
      </c>
      <c r="D66" s="208">
        <v>49000</v>
      </c>
      <c r="E66" s="209">
        <f t="shared" si="2"/>
        <v>490000</v>
      </c>
      <c r="F66" s="97">
        <f t="shared" si="4"/>
        <v>10</v>
      </c>
      <c r="G66" s="126"/>
      <c r="H66" s="126"/>
      <c r="I66" s="126"/>
      <c r="J66" s="126"/>
      <c r="K66" s="126"/>
      <c r="L66" s="129"/>
      <c r="M66" s="129">
        <v>10</v>
      </c>
      <c r="N66" s="129"/>
      <c r="O66" s="129"/>
      <c r="P66" s="129"/>
      <c r="Q66" s="129"/>
      <c r="R66" s="129"/>
      <c r="S66" s="138"/>
      <c r="T66" s="138"/>
    </row>
    <row r="67" spans="1:20" x14ac:dyDescent="0.25">
      <c r="A67" s="252">
        <v>5</v>
      </c>
      <c r="B67" s="106" t="s">
        <v>126</v>
      </c>
      <c r="C67" s="92" t="s">
        <v>173</v>
      </c>
      <c r="D67" s="208">
        <v>42000</v>
      </c>
      <c r="E67" s="209">
        <f t="shared" si="2"/>
        <v>378000</v>
      </c>
      <c r="F67" s="97">
        <f t="shared" si="4"/>
        <v>9</v>
      </c>
      <c r="G67" s="126"/>
      <c r="H67" s="126"/>
      <c r="I67" s="126"/>
      <c r="J67" s="126"/>
      <c r="K67" s="126"/>
      <c r="L67" s="129"/>
      <c r="M67" s="129"/>
      <c r="N67" s="129"/>
      <c r="O67" s="129">
        <v>9</v>
      </c>
      <c r="P67" s="129"/>
      <c r="Q67" s="129"/>
      <c r="R67" s="129"/>
      <c r="S67" s="138"/>
      <c r="T67" s="138"/>
    </row>
    <row r="68" spans="1:20" hidden="1" x14ac:dyDescent="0.25">
      <c r="A68" s="252">
        <v>6</v>
      </c>
      <c r="B68" s="106" t="s">
        <v>127</v>
      </c>
      <c r="C68" s="92" t="s">
        <v>173</v>
      </c>
      <c r="D68" s="208"/>
      <c r="E68" s="209">
        <f t="shared" ref="E68:E72" si="5">F68*D68</f>
        <v>0</v>
      </c>
      <c r="F68" s="97">
        <f t="shared" si="4"/>
        <v>0</v>
      </c>
      <c r="G68" s="126"/>
      <c r="H68" s="126"/>
      <c r="I68" s="126"/>
      <c r="J68" s="126"/>
      <c r="K68" s="126"/>
      <c r="L68" s="129"/>
      <c r="M68" s="129"/>
      <c r="N68" s="129"/>
      <c r="O68" s="129"/>
      <c r="P68" s="129"/>
      <c r="Q68" s="129"/>
      <c r="R68" s="129"/>
      <c r="S68" s="138"/>
      <c r="T68" s="138"/>
    </row>
    <row r="69" spans="1:20" x14ac:dyDescent="0.25">
      <c r="A69" s="252">
        <v>7</v>
      </c>
      <c r="B69" s="106" t="s">
        <v>128</v>
      </c>
      <c r="C69" s="92" t="s">
        <v>173</v>
      </c>
      <c r="D69" s="208">
        <v>43000</v>
      </c>
      <c r="E69" s="209">
        <f t="shared" si="5"/>
        <v>1032000</v>
      </c>
      <c r="F69" s="97">
        <f t="shared" si="4"/>
        <v>24</v>
      </c>
      <c r="G69" s="126"/>
      <c r="H69" s="126"/>
      <c r="I69" s="126"/>
      <c r="J69" s="126"/>
      <c r="K69" s="126"/>
      <c r="L69" s="129">
        <v>8</v>
      </c>
      <c r="M69" s="129"/>
      <c r="N69" s="129"/>
      <c r="O69" s="129">
        <v>8</v>
      </c>
      <c r="P69" s="129"/>
      <c r="Q69" s="129">
        <v>8</v>
      </c>
      <c r="R69" s="129"/>
      <c r="S69" s="138"/>
      <c r="T69" s="138"/>
    </row>
    <row r="70" spans="1:20" hidden="1" x14ac:dyDescent="0.25">
      <c r="A70" s="252">
        <v>8</v>
      </c>
      <c r="B70" s="106" t="s">
        <v>129</v>
      </c>
      <c r="C70" s="92" t="s">
        <v>173</v>
      </c>
      <c r="D70" s="208"/>
      <c r="E70" s="209">
        <f t="shared" si="5"/>
        <v>0</v>
      </c>
      <c r="F70" s="97">
        <f t="shared" si="4"/>
        <v>0</v>
      </c>
      <c r="G70" s="126"/>
      <c r="H70" s="126"/>
      <c r="I70" s="126"/>
      <c r="J70" s="126"/>
      <c r="K70" s="126"/>
      <c r="L70" s="129"/>
      <c r="M70" s="129"/>
      <c r="N70" s="129"/>
      <c r="O70" s="129"/>
      <c r="P70" s="129"/>
      <c r="Q70" s="129"/>
      <c r="R70" s="129"/>
      <c r="S70" s="138"/>
      <c r="T70" s="138"/>
    </row>
    <row r="71" spans="1:20" x14ac:dyDescent="0.25">
      <c r="A71" s="252">
        <v>9</v>
      </c>
      <c r="B71" s="106" t="s">
        <v>130</v>
      </c>
      <c r="C71" s="92" t="s">
        <v>173</v>
      </c>
      <c r="D71" s="208">
        <v>43000</v>
      </c>
      <c r="E71" s="209">
        <f t="shared" si="5"/>
        <v>1290000</v>
      </c>
      <c r="F71" s="97">
        <f t="shared" si="4"/>
        <v>30</v>
      </c>
      <c r="G71" s="126"/>
      <c r="H71" s="126"/>
      <c r="I71" s="126"/>
      <c r="J71" s="126"/>
      <c r="K71" s="126"/>
      <c r="L71" s="129">
        <v>6</v>
      </c>
      <c r="M71" s="129"/>
      <c r="N71" s="129">
        <v>6</v>
      </c>
      <c r="O71" s="129">
        <v>9</v>
      </c>
      <c r="P71" s="129"/>
      <c r="Q71" s="129">
        <v>9</v>
      </c>
      <c r="R71" s="129"/>
      <c r="S71" s="138"/>
      <c r="T71" s="138"/>
    </row>
    <row r="72" spans="1:20" x14ac:dyDescent="0.25">
      <c r="A72" s="252">
        <v>10</v>
      </c>
      <c r="B72" s="106" t="s">
        <v>131</v>
      </c>
      <c r="C72" s="92" t="s">
        <v>173</v>
      </c>
      <c r="D72" s="208">
        <v>45000</v>
      </c>
      <c r="E72" s="209">
        <f t="shared" si="5"/>
        <v>1350000</v>
      </c>
      <c r="F72" s="97">
        <f t="shared" si="4"/>
        <v>30</v>
      </c>
      <c r="G72" s="126"/>
      <c r="H72" s="126"/>
      <c r="I72" s="126"/>
      <c r="J72" s="126"/>
      <c r="K72" s="126"/>
      <c r="L72" s="129">
        <v>6</v>
      </c>
      <c r="M72" s="129"/>
      <c r="N72" s="129">
        <v>6</v>
      </c>
      <c r="O72" s="129">
        <v>9</v>
      </c>
      <c r="P72" s="129"/>
      <c r="Q72" s="129">
        <v>9</v>
      </c>
      <c r="R72" s="129"/>
      <c r="S72" s="138"/>
      <c r="T72" s="138"/>
    </row>
    <row r="73" spans="1:20" s="155" customFormat="1" ht="15" customHeight="1" x14ac:dyDescent="0.2">
      <c r="A73" s="274" t="s">
        <v>196</v>
      </c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</row>
    <row r="74" spans="1:20" customFormat="1" ht="12.75" customHeight="1" x14ac:dyDescent="0.2">
      <c r="A74" s="273"/>
      <c r="B74" s="273"/>
      <c r="C74" s="273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</row>
    <row r="75" spans="1:20" customFormat="1" ht="14.25" customHeight="1" thickBot="1" x14ac:dyDescent="0.25">
      <c r="A75" s="273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</row>
    <row r="76" spans="1:20" customFormat="1" ht="14.25" x14ac:dyDescent="0.2">
      <c r="A76" s="36"/>
      <c r="B76" s="37" t="s">
        <v>190</v>
      </c>
      <c r="C76" s="264" t="s">
        <v>191</v>
      </c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6"/>
      <c r="O76" s="148"/>
      <c r="P76" s="36"/>
      <c r="Q76" s="36"/>
    </row>
    <row r="77" spans="1:20" customFormat="1" ht="14.25" x14ac:dyDescent="0.2">
      <c r="A77" s="36"/>
      <c r="B77" s="149" t="s">
        <v>192</v>
      </c>
      <c r="C77" s="267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9"/>
      <c r="O77" s="148"/>
      <c r="P77" s="36"/>
      <c r="Q77" s="36"/>
    </row>
    <row r="78" spans="1:20" customFormat="1" ht="14.25" x14ac:dyDescent="0.2">
      <c r="A78" s="36"/>
      <c r="C78" s="267"/>
      <c r="D78" s="268"/>
      <c r="E78" s="268"/>
      <c r="F78" s="268"/>
      <c r="G78" s="268"/>
      <c r="H78" s="268"/>
      <c r="I78" s="268"/>
      <c r="J78" s="268"/>
      <c r="K78" s="268"/>
      <c r="L78" s="268"/>
      <c r="M78" s="268"/>
      <c r="N78" s="269"/>
      <c r="O78" s="148"/>
      <c r="P78" s="36"/>
      <c r="Q78" s="36"/>
    </row>
    <row r="79" spans="1:20" customFormat="1" ht="14.25" x14ac:dyDescent="0.2">
      <c r="A79" s="36"/>
      <c r="C79" s="267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9"/>
      <c r="O79" s="148"/>
      <c r="P79" s="36"/>
      <c r="Q79" s="36"/>
    </row>
    <row r="80" spans="1:20" customFormat="1" ht="15" thickBot="1" x14ac:dyDescent="0.25">
      <c r="A80" s="36"/>
      <c r="C80" s="270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2"/>
      <c r="O80" s="148"/>
      <c r="P80" s="36"/>
      <c r="Q80" s="36"/>
    </row>
    <row r="81" spans="1:17" customFormat="1" ht="14.25" x14ac:dyDescent="0.2">
      <c r="A81" s="36"/>
      <c r="C81" s="148"/>
      <c r="D81" s="212"/>
      <c r="E81" s="212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36"/>
      <c r="Q81" s="36"/>
    </row>
    <row r="82" spans="1:17" customFormat="1" ht="21" thickBot="1" x14ac:dyDescent="0.25">
      <c r="A82" s="36"/>
      <c r="B82" s="157" t="s">
        <v>187</v>
      </c>
      <c r="C82" s="148"/>
      <c r="D82" s="212"/>
      <c r="E82" s="212"/>
      <c r="F82" s="148"/>
      <c r="G82" s="157" t="s">
        <v>187</v>
      </c>
      <c r="H82" s="148"/>
      <c r="I82" s="148"/>
      <c r="J82" s="148"/>
      <c r="K82" s="148"/>
      <c r="L82" s="148"/>
      <c r="M82" s="148"/>
      <c r="N82" s="148"/>
      <c r="O82" s="158"/>
      <c r="P82" s="36"/>
      <c r="Q82" s="36"/>
    </row>
    <row r="83" spans="1:17" customFormat="1" ht="14.25" x14ac:dyDescent="0.2">
      <c r="A83" s="36"/>
      <c r="B83" s="146" t="s">
        <v>189</v>
      </c>
      <c r="C83" s="264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6"/>
      <c r="O83" s="159"/>
      <c r="P83" s="36"/>
      <c r="Q83" s="36"/>
    </row>
    <row r="84" spans="1:17" customFormat="1" ht="14.25" x14ac:dyDescent="0.2">
      <c r="A84" s="36"/>
      <c r="B84" s="156" t="s">
        <v>193</v>
      </c>
      <c r="C84" s="267"/>
      <c r="D84" s="268"/>
      <c r="E84" s="268"/>
      <c r="F84" s="268"/>
      <c r="G84" s="268"/>
      <c r="H84" s="268"/>
      <c r="I84" s="268"/>
      <c r="J84" s="268"/>
      <c r="K84" s="268"/>
      <c r="L84" s="268"/>
      <c r="M84" s="268"/>
      <c r="N84" s="269"/>
      <c r="O84" s="159"/>
      <c r="P84" s="36"/>
      <c r="Q84" s="36"/>
    </row>
    <row r="85" spans="1:17" customFormat="1" ht="14.25" x14ac:dyDescent="0.2">
      <c r="A85" s="36"/>
      <c r="B85" s="147"/>
      <c r="C85" s="267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9"/>
      <c r="O85" s="159"/>
      <c r="P85" s="36"/>
      <c r="Q85" s="36"/>
    </row>
    <row r="86" spans="1:17" customFormat="1" ht="14.25" x14ac:dyDescent="0.2">
      <c r="A86" s="36"/>
      <c r="B86" s="147"/>
      <c r="C86" s="267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9"/>
      <c r="O86" s="159"/>
      <c r="P86" s="36"/>
      <c r="Q86" s="36"/>
    </row>
    <row r="87" spans="1:17" customFormat="1" ht="15" thickBot="1" x14ac:dyDescent="0.25">
      <c r="A87" s="36"/>
      <c r="B87" s="147"/>
      <c r="C87" s="270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2"/>
      <c r="O87" s="159"/>
      <c r="P87" s="36"/>
      <c r="Q87" s="36"/>
    </row>
    <row r="88" spans="1:17" customFormat="1" ht="12.75" x14ac:dyDescent="0.2">
      <c r="A88" s="36"/>
      <c r="D88" s="213"/>
      <c r="E88" s="213"/>
      <c r="F88" s="36"/>
      <c r="G88" s="36"/>
      <c r="H88" s="36"/>
      <c r="I88" s="36"/>
      <c r="J88" s="36"/>
      <c r="K88" s="36"/>
      <c r="L88" s="36"/>
      <c r="M88" s="36"/>
      <c r="N88" s="36"/>
      <c r="O88" s="161"/>
      <c r="P88" s="36"/>
      <c r="Q88" s="36"/>
    </row>
  </sheetData>
  <mergeCells count="9">
    <mergeCell ref="C76:N80"/>
    <mergeCell ref="A73:R75"/>
    <mergeCell ref="C83:N87"/>
    <mergeCell ref="A3:A4"/>
    <mergeCell ref="B3:B4"/>
    <mergeCell ref="C3:C4"/>
    <mergeCell ref="F3:F4"/>
    <mergeCell ref="D3:D4"/>
    <mergeCell ref="E3:E4"/>
  </mergeCells>
  <pageMargins left="0.7" right="0.7" top="0.75" bottom="0.75" header="0.3" footer="0.3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time</vt:lpstr>
      <vt:lpstr>TOAST</vt:lpstr>
      <vt:lpstr>DRY CAKE</vt:lpstr>
      <vt:lpstr>CAKE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cp:lastPrinted>2017-11-28T01:08:29Z</cp:lastPrinted>
  <dcterms:created xsi:type="dcterms:W3CDTF">2017-11-26T00:31:04Z</dcterms:created>
  <dcterms:modified xsi:type="dcterms:W3CDTF">2017-12-12T09:28:26Z</dcterms:modified>
</cp:coreProperties>
</file>