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7245"/>
  </bookViews>
  <sheets>
    <sheet name="BH" sheetId="1" r:id="rId1"/>
  </sheets>
  <calcPr calcId="144525"/>
</workbook>
</file>

<file path=xl/calcChain.xml><?xml version="1.0" encoding="utf-8"?>
<calcChain xmlns="http://schemas.openxmlformats.org/spreadsheetml/2006/main">
  <c r="AJ16" i="1" l="1"/>
  <c r="AJ13" i="1"/>
  <c r="AB13" i="1"/>
  <c r="AB16" i="1" l="1"/>
  <c r="N18" i="1" l="1"/>
  <c r="M18" i="1"/>
  <c r="M17" i="1"/>
  <c r="N17" i="1"/>
  <c r="T16" i="1"/>
  <c r="L16" i="1" l="1"/>
  <c r="D27" i="1" l="1"/>
  <c r="BP29" i="1" s="1"/>
  <c r="BO25" i="1"/>
  <c r="BN25" i="1"/>
  <c r="BM25" i="1"/>
  <c r="BL25" i="1"/>
  <c r="BK25" i="1"/>
  <c r="BJ25" i="1"/>
  <c r="BI25" i="1"/>
  <c r="BG25" i="1"/>
  <c r="BF25" i="1"/>
  <c r="BE25" i="1"/>
  <c r="BD25" i="1"/>
  <c r="BC25" i="1"/>
  <c r="BB25" i="1"/>
  <c r="BA25" i="1"/>
  <c r="AY25" i="1"/>
  <c r="AX25" i="1"/>
  <c r="AW25" i="1"/>
  <c r="AV25" i="1"/>
  <c r="AU25" i="1"/>
  <c r="AT25" i="1"/>
  <c r="AS25" i="1"/>
  <c r="AQ25" i="1"/>
  <c r="AP25" i="1"/>
  <c r="AO25" i="1"/>
  <c r="AN25" i="1"/>
  <c r="AM25" i="1"/>
  <c r="AL25" i="1"/>
  <c r="AK25" i="1"/>
  <c r="AI25" i="1"/>
  <c r="AH25" i="1"/>
  <c r="AG25" i="1"/>
  <c r="AF25" i="1"/>
  <c r="AE25" i="1"/>
  <c r="AD25" i="1"/>
  <c r="AC25" i="1"/>
  <c r="AA25" i="1"/>
  <c r="Z25" i="1"/>
  <c r="Y25" i="1"/>
  <c r="X25" i="1"/>
  <c r="W25" i="1"/>
  <c r="V25" i="1"/>
  <c r="U25" i="1"/>
  <c r="S25" i="1"/>
  <c r="R25" i="1"/>
  <c r="Q25" i="1"/>
  <c r="P25" i="1"/>
  <c r="O25" i="1"/>
  <c r="N25" i="1"/>
  <c r="M25" i="1"/>
  <c r="K25" i="1"/>
  <c r="J25" i="1"/>
  <c r="I25" i="1"/>
  <c r="H25" i="1"/>
  <c r="G25" i="1"/>
  <c r="F25" i="1"/>
  <c r="E25" i="1"/>
  <c r="L25" i="1" s="1"/>
  <c r="BO24" i="1"/>
  <c r="BN24" i="1"/>
  <c r="BM24" i="1"/>
  <c r="BL24" i="1"/>
  <c r="BK24" i="1"/>
  <c r="BJ24" i="1"/>
  <c r="BI24" i="1"/>
  <c r="BG24" i="1"/>
  <c r="BF24" i="1"/>
  <c r="BE24" i="1"/>
  <c r="BD24" i="1"/>
  <c r="BC24" i="1"/>
  <c r="BB24" i="1"/>
  <c r="BA24" i="1"/>
  <c r="AY24" i="1"/>
  <c r="AX24" i="1"/>
  <c r="AW24" i="1"/>
  <c r="AV24" i="1"/>
  <c r="AU24" i="1"/>
  <c r="AT24" i="1"/>
  <c r="AS24" i="1"/>
  <c r="AQ24" i="1"/>
  <c r="AP24" i="1"/>
  <c r="AO24" i="1"/>
  <c r="AN24" i="1"/>
  <c r="AM24" i="1"/>
  <c r="AL24" i="1"/>
  <c r="AK24" i="1"/>
  <c r="AI24" i="1"/>
  <c r="AH24" i="1"/>
  <c r="AG24" i="1"/>
  <c r="AF24" i="1"/>
  <c r="AE24" i="1"/>
  <c r="AD24" i="1"/>
  <c r="AC24" i="1"/>
  <c r="AA24" i="1"/>
  <c r="Z24" i="1"/>
  <c r="Y24" i="1"/>
  <c r="X24" i="1"/>
  <c r="W24" i="1"/>
  <c r="V24" i="1"/>
  <c r="U24" i="1"/>
  <c r="S24" i="1"/>
  <c r="R24" i="1"/>
  <c r="Q24" i="1"/>
  <c r="P24" i="1"/>
  <c r="O24" i="1"/>
  <c r="N24" i="1"/>
  <c r="M24" i="1"/>
  <c r="K24" i="1"/>
  <c r="J24" i="1"/>
  <c r="I24" i="1"/>
  <c r="H24" i="1"/>
  <c r="G24" i="1"/>
  <c r="F24" i="1"/>
  <c r="E24" i="1"/>
  <c r="L24" i="1" s="1"/>
  <c r="BO23" i="1"/>
  <c r="BN23" i="1"/>
  <c r="BM23" i="1"/>
  <c r="BL23" i="1"/>
  <c r="BK23" i="1"/>
  <c r="BJ23" i="1"/>
  <c r="BI23" i="1"/>
  <c r="BG23" i="1"/>
  <c r="BF23" i="1"/>
  <c r="BE23" i="1"/>
  <c r="BD23" i="1"/>
  <c r="BC23" i="1"/>
  <c r="BB23" i="1"/>
  <c r="BA23" i="1"/>
  <c r="AY23" i="1"/>
  <c r="AX23" i="1"/>
  <c r="AW23" i="1"/>
  <c r="AV23" i="1"/>
  <c r="AU23" i="1"/>
  <c r="AT23" i="1"/>
  <c r="AS23" i="1"/>
  <c r="AQ23" i="1"/>
  <c r="AP23" i="1"/>
  <c r="AO23" i="1"/>
  <c r="AN23" i="1"/>
  <c r="AM23" i="1"/>
  <c r="AL23" i="1"/>
  <c r="AK23" i="1"/>
  <c r="AI23" i="1"/>
  <c r="AH23" i="1"/>
  <c r="AG23" i="1"/>
  <c r="AF23" i="1"/>
  <c r="AE23" i="1"/>
  <c r="AD23" i="1"/>
  <c r="AC23" i="1"/>
  <c r="AA23" i="1"/>
  <c r="Z23" i="1"/>
  <c r="Y23" i="1"/>
  <c r="X23" i="1"/>
  <c r="W23" i="1"/>
  <c r="V23" i="1"/>
  <c r="U23" i="1"/>
  <c r="S23" i="1"/>
  <c r="R23" i="1"/>
  <c r="Q23" i="1"/>
  <c r="P23" i="1"/>
  <c r="O23" i="1"/>
  <c r="N23" i="1"/>
  <c r="M23" i="1"/>
  <c r="K23" i="1"/>
  <c r="J23" i="1"/>
  <c r="I23" i="1"/>
  <c r="H23" i="1"/>
  <c r="G23" i="1"/>
  <c r="F23" i="1"/>
  <c r="E23" i="1"/>
  <c r="BP21" i="1"/>
  <c r="BH21" i="1"/>
  <c r="AZ21" i="1"/>
  <c r="AR21" i="1"/>
  <c r="AR25" i="1" s="1"/>
  <c r="AJ21" i="1"/>
  <c r="AB21" i="1"/>
  <c r="T21" i="1"/>
  <c r="L21" i="1"/>
  <c r="BP20" i="1"/>
  <c r="BH20" i="1"/>
  <c r="AZ20" i="1"/>
  <c r="AR20" i="1"/>
  <c r="AR24" i="1" s="1"/>
  <c r="AJ20" i="1"/>
  <c r="AB20" i="1"/>
  <c r="T20" i="1"/>
  <c r="L20" i="1"/>
  <c r="BP19" i="1"/>
  <c r="BH19" i="1"/>
  <c r="AZ19" i="1"/>
  <c r="AR19" i="1"/>
  <c r="AJ19" i="1"/>
  <c r="AB19" i="1"/>
  <c r="T19" i="1"/>
  <c r="L19" i="1"/>
  <c r="L28" i="1" s="1"/>
  <c r="BO18" i="1"/>
  <c r="BO22" i="1" s="1"/>
  <c r="BN18" i="1"/>
  <c r="BN22" i="1" s="1"/>
  <c r="BM18" i="1"/>
  <c r="BM22" i="1" s="1"/>
  <c r="BL18" i="1"/>
  <c r="BL22" i="1" s="1"/>
  <c r="BK18" i="1"/>
  <c r="BK22" i="1" s="1"/>
  <c r="BJ18" i="1"/>
  <c r="BJ22" i="1" s="1"/>
  <c r="BI18" i="1"/>
  <c r="BI22" i="1" s="1"/>
  <c r="BG18" i="1"/>
  <c r="BG22" i="1" s="1"/>
  <c r="BF18" i="1"/>
  <c r="BF22" i="1" s="1"/>
  <c r="BE18" i="1"/>
  <c r="BE22" i="1" s="1"/>
  <c r="BD18" i="1"/>
  <c r="BD22" i="1" s="1"/>
  <c r="BC18" i="1"/>
  <c r="BC22" i="1" s="1"/>
  <c r="BB18" i="1"/>
  <c r="BB22" i="1" s="1"/>
  <c r="BA18" i="1"/>
  <c r="BA22" i="1" s="1"/>
  <c r="AY18" i="1"/>
  <c r="AY22" i="1" s="1"/>
  <c r="AX18" i="1"/>
  <c r="AX22" i="1" s="1"/>
  <c r="AW18" i="1"/>
  <c r="AW22" i="1" s="1"/>
  <c r="AV18" i="1"/>
  <c r="AV22" i="1" s="1"/>
  <c r="AU18" i="1"/>
  <c r="AU22" i="1" s="1"/>
  <c r="AT18" i="1"/>
  <c r="AT22" i="1" s="1"/>
  <c r="AS18" i="1"/>
  <c r="AS22" i="1" s="1"/>
  <c r="AQ18" i="1"/>
  <c r="AQ22" i="1" s="1"/>
  <c r="AP18" i="1"/>
  <c r="AP22" i="1" s="1"/>
  <c r="AO18" i="1"/>
  <c r="AO22" i="1" s="1"/>
  <c r="AN18" i="1"/>
  <c r="AN22" i="1" s="1"/>
  <c r="AM18" i="1"/>
  <c r="AM22" i="1" s="1"/>
  <c r="AL18" i="1"/>
  <c r="AL22" i="1" s="1"/>
  <c r="AK18" i="1"/>
  <c r="AK22" i="1" s="1"/>
  <c r="AI18" i="1"/>
  <c r="AI22" i="1" s="1"/>
  <c r="AH18" i="1"/>
  <c r="AH22" i="1" s="1"/>
  <c r="AG18" i="1"/>
  <c r="AG22" i="1" s="1"/>
  <c r="AF18" i="1"/>
  <c r="AF22" i="1" s="1"/>
  <c r="AE18" i="1"/>
  <c r="AE22" i="1" s="1"/>
  <c r="AD18" i="1"/>
  <c r="AD22" i="1" s="1"/>
  <c r="AC18" i="1"/>
  <c r="AC22" i="1" s="1"/>
  <c r="AA18" i="1"/>
  <c r="AA22" i="1" s="1"/>
  <c r="Z18" i="1"/>
  <c r="Z22" i="1" s="1"/>
  <c r="Y18" i="1"/>
  <c r="Y22" i="1" s="1"/>
  <c r="X18" i="1"/>
  <c r="X22" i="1" s="1"/>
  <c r="W18" i="1"/>
  <c r="W22" i="1" s="1"/>
  <c r="V18" i="1"/>
  <c r="V22" i="1" s="1"/>
  <c r="U18" i="1"/>
  <c r="U22" i="1" s="1"/>
  <c r="S18" i="1"/>
  <c r="S22" i="1" s="1"/>
  <c r="R18" i="1"/>
  <c r="R22" i="1" s="1"/>
  <c r="Q18" i="1"/>
  <c r="Q22" i="1" s="1"/>
  <c r="P18" i="1"/>
  <c r="P22" i="1" s="1"/>
  <c r="O18" i="1"/>
  <c r="O22" i="1" s="1"/>
  <c r="N22" i="1"/>
  <c r="M22" i="1"/>
  <c r="K18" i="1"/>
  <c r="K22" i="1" s="1"/>
  <c r="J18" i="1"/>
  <c r="J22" i="1" s="1"/>
  <c r="I18" i="1"/>
  <c r="I22" i="1" s="1"/>
  <c r="H18" i="1"/>
  <c r="H22" i="1" s="1"/>
  <c r="G18" i="1"/>
  <c r="G22" i="1" s="1"/>
  <c r="F18" i="1"/>
  <c r="F22" i="1" s="1"/>
  <c r="E18" i="1"/>
  <c r="E22" i="1" s="1"/>
  <c r="BO17" i="1"/>
  <c r="BN17" i="1"/>
  <c r="BM17" i="1"/>
  <c r="BL17" i="1"/>
  <c r="BK17" i="1"/>
  <c r="BJ17" i="1"/>
  <c r="BI17" i="1"/>
  <c r="BG17" i="1"/>
  <c r="BF17" i="1"/>
  <c r="BE17" i="1"/>
  <c r="BD17" i="1"/>
  <c r="BC17" i="1"/>
  <c r="BB17" i="1"/>
  <c r="BA17" i="1"/>
  <c r="AY17" i="1"/>
  <c r="AX17" i="1"/>
  <c r="AW17" i="1"/>
  <c r="AV17" i="1"/>
  <c r="AU17" i="1"/>
  <c r="AT17" i="1"/>
  <c r="AS17" i="1"/>
  <c r="AQ17" i="1"/>
  <c r="AP17" i="1"/>
  <c r="AO17" i="1"/>
  <c r="AN17" i="1"/>
  <c r="AM17" i="1"/>
  <c r="AL17" i="1"/>
  <c r="AK17" i="1"/>
  <c r="AI17" i="1"/>
  <c r="AH17" i="1"/>
  <c r="AG17" i="1"/>
  <c r="AF17" i="1"/>
  <c r="AE17" i="1"/>
  <c r="AD17" i="1"/>
  <c r="AC17" i="1"/>
  <c r="AA17" i="1"/>
  <c r="Z17" i="1"/>
  <c r="Y17" i="1"/>
  <c r="X17" i="1"/>
  <c r="W17" i="1"/>
  <c r="V17" i="1"/>
  <c r="U17" i="1"/>
  <c r="S17" i="1"/>
  <c r="R17" i="1"/>
  <c r="Q17" i="1"/>
  <c r="P17" i="1"/>
  <c r="O17" i="1"/>
  <c r="K17" i="1"/>
  <c r="J17" i="1"/>
  <c r="I17" i="1"/>
  <c r="H17" i="1"/>
  <c r="G17" i="1"/>
  <c r="F17" i="1"/>
  <c r="E17" i="1"/>
  <c r="BP15" i="1"/>
  <c r="BH15" i="1"/>
  <c r="AZ15" i="1"/>
  <c r="AR15" i="1"/>
  <c r="AJ15" i="1"/>
  <c r="AB15" i="1"/>
  <c r="T15" i="1"/>
  <c r="L15" i="1"/>
  <c r="BP14" i="1"/>
  <c r="BH14" i="1"/>
  <c r="AZ14" i="1"/>
  <c r="AR14" i="1"/>
  <c r="AJ14" i="1"/>
  <c r="AB14" i="1"/>
  <c r="T14" i="1"/>
  <c r="L14" i="1"/>
  <c r="BP12" i="1"/>
  <c r="BH12" i="1"/>
  <c r="AZ12" i="1"/>
  <c r="AR12" i="1"/>
  <c r="AJ12" i="1"/>
  <c r="AB12" i="1"/>
  <c r="T12" i="1"/>
  <c r="L12" i="1"/>
  <c r="BP11" i="1"/>
  <c r="BH11" i="1"/>
  <c r="AZ11" i="1"/>
  <c r="AR11" i="1"/>
  <c r="AJ11" i="1"/>
  <c r="AB11" i="1"/>
  <c r="T11" i="1"/>
  <c r="L11" i="1"/>
  <c r="BP10" i="1"/>
  <c r="BH10" i="1"/>
  <c r="AZ10" i="1"/>
  <c r="AR10" i="1"/>
  <c r="AJ10" i="1"/>
  <c r="AB10" i="1"/>
  <c r="T10" i="1"/>
  <c r="L10" i="1"/>
  <c r="BP9" i="1"/>
  <c r="BH9" i="1"/>
  <c r="AZ9" i="1"/>
  <c r="AR9" i="1"/>
  <c r="AJ9" i="1"/>
  <c r="AB9" i="1"/>
  <c r="T9" i="1"/>
  <c r="L9" i="1"/>
  <c r="BP8" i="1"/>
  <c r="BH8" i="1"/>
  <c r="AZ8" i="1"/>
  <c r="AR8" i="1"/>
  <c r="AJ8" i="1"/>
  <c r="AB8" i="1"/>
  <c r="T8" i="1"/>
  <c r="L8" i="1"/>
  <c r="BP7" i="1"/>
  <c r="BH7" i="1"/>
  <c r="AZ7" i="1"/>
  <c r="AR7" i="1"/>
  <c r="AJ7" i="1"/>
  <c r="AB7" i="1"/>
  <c r="T7" i="1"/>
  <c r="L7" i="1"/>
  <c r="BP6" i="1"/>
  <c r="BH6" i="1"/>
  <c r="AZ6" i="1"/>
  <c r="AR6" i="1"/>
  <c r="AJ6" i="1"/>
  <c r="AB6" i="1"/>
  <c r="T6" i="1"/>
  <c r="L6" i="1"/>
  <c r="BP5" i="1"/>
  <c r="BH5" i="1"/>
  <c r="AZ5" i="1"/>
  <c r="AR5" i="1"/>
  <c r="AJ5" i="1"/>
  <c r="AB5" i="1"/>
  <c r="T5" i="1"/>
  <c r="L5" i="1"/>
  <c r="BP4" i="1"/>
  <c r="BP17" i="1" s="1"/>
  <c r="BH4" i="1"/>
  <c r="AZ4" i="1"/>
  <c r="AR4" i="1"/>
  <c r="AJ4" i="1"/>
  <c r="AB4" i="1"/>
  <c r="T4" i="1"/>
  <c r="L4" i="1"/>
  <c r="BP25" i="1" l="1"/>
  <c r="BP24" i="1"/>
  <c r="BP23" i="1"/>
  <c r="BH24" i="1"/>
  <c r="BH28" i="1"/>
  <c r="BH17" i="1"/>
  <c r="AZ17" i="1"/>
  <c r="BH25" i="1"/>
  <c r="AZ25" i="1"/>
  <c r="AZ24" i="1"/>
  <c r="AZ28" i="1"/>
  <c r="AR17" i="1"/>
  <c r="AR28" i="1"/>
  <c r="AJ17" i="1"/>
  <c r="AJ25" i="1"/>
  <c r="AJ24" i="1"/>
  <c r="AB17" i="1"/>
  <c r="AB28" i="1"/>
  <c r="D21" i="1"/>
  <c r="AB25" i="1"/>
  <c r="AB24" i="1"/>
  <c r="T17" i="1"/>
  <c r="D14" i="1"/>
  <c r="D11" i="1"/>
  <c r="D9" i="1"/>
  <c r="D8" i="1"/>
  <c r="D7" i="1"/>
  <c r="D6" i="1"/>
  <c r="D5" i="1"/>
  <c r="D4" i="1"/>
  <c r="AJ29" i="1"/>
  <c r="L23" i="1"/>
  <c r="T25" i="1"/>
  <c r="T24" i="1"/>
  <c r="T28" i="1"/>
  <c r="D15" i="1"/>
  <c r="D12" i="1"/>
  <c r="D10" i="1"/>
  <c r="L17" i="1"/>
  <c r="L18" i="1"/>
  <c r="T18" i="1"/>
  <c r="T22" i="1" s="1"/>
  <c r="AB18" i="1"/>
  <c r="AB22" i="1" s="1"/>
  <c r="AJ18" i="1"/>
  <c r="AJ22" i="1" s="1"/>
  <c r="AR18" i="1"/>
  <c r="AR22" i="1" s="1"/>
  <c r="AZ18" i="1"/>
  <c r="AZ22" i="1" s="1"/>
  <c r="BH18" i="1"/>
  <c r="BH22" i="1" s="1"/>
  <c r="BP18" i="1"/>
  <c r="BP22" i="1" s="1"/>
  <c r="AJ28" i="1"/>
  <c r="BP28" i="1"/>
  <c r="AR29" i="1"/>
  <c r="D19" i="1"/>
  <c r="T23" i="1"/>
  <c r="AB23" i="1"/>
  <c r="AJ23" i="1"/>
  <c r="AR23" i="1"/>
  <c r="AZ23" i="1"/>
  <c r="BH23" i="1"/>
  <c r="T29" i="1"/>
  <c r="AZ29" i="1"/>
  <c r="D20" i="1"/>
  <c r="AB29" i="1"/>
  <c r="BH29" i="1"/>
  <c r="D25" i="1" l="1"/>
  <c r="D24" i="1"/>
  <c r="D17" i="1"/>
  <c r="D23" i="1"/>
  <c r="L22" i="1"/>
  <c r="D22" i="1" s="1"/>
  <c r="D18" i="1"/>
</calcChain>
</file>

<file path=xl/sharedStrings.xml><?xml version="1.0" encoding="utf-8"?>
<sst xmlns="http://schemas.openxmlformats.org/spreadsheetml/2006/main" count="56" uniqueCount="52">
  <si>
    <t>Tên cửa hàng : NGUYỄN ĐỨC CẢNH</t>
  </si>
  <si>
    <t>BÁO CÁO CẬP NHẬT TÌNH HÌNH BÁN "CHOCOLATE COLLECTION" TẠI HỆ THỐNG CỬA HÀNG</t>
  </si>
  <si>
    <t>Quanlity</t>
  </si>
  <si>
    <t>Số lượng Bán TB 1 NGÀY</t>
  </si>
  <si>
    <t>ToTal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</si>
  <si>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</si>
  <si>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</si>
  <si>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</si>
  <si>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</si>
  <si>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</si>
  <si>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</si>
  <si>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</si>
  <si>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</si>
  <si>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Chocolate Ganache</t>
  </si>
  <si>
    <t>Cocoa Teddy</t>
  </si>
  <si>
    <t>Choc Aleck</t>
  </si>
  <si>
    <t>Chocolate Cream Cheese</t>
  </si>
  <si>
    <t>Donut Matcha (mini)</t>
  </si>
  <si>
    <t>Donut Rainbow (mini)</t>
  </si>
  <si>
    <t>Donut White chocolate (mini)</t>
  </si>
  <si>
    <t xml:space="preserve">Choco Lava Croissant </t>
  </si>
  <si>
    <t>Chocolate Toast (Half)</t>
  </si>
  <si>
    <t>Boston Chocolate R</t>
  </si>
  <si>
    <t>Chocolate Souffles R</t>
  </si>
  <si>
    <t>FOC DRINK</t>
  </si>
  <si>
    <t>Total Quantity</t>
  </si>
  <si>
    <t>Tota1 sale all produce "Chocolate Collection"</t>
  </si>
  <si>
    <t>Total Revenue</t>
  </si>
  <si>
    <t>TC</t>
  </si>
  <si>
    <t>AC</t>
  </si>
  <si>
    <t>% on Sale</t>
  </si>
  <si>
    <t xml:space="preserve">% Changed </t>
  </si>
  <si>
    <t>sale revenue</t>
  </si>
  <si>
    <t>Total Doanh thu  tuần trước 09/11 - 15/11</t>
  </si>
  <si>
    <t>Doanh Thu W1 vs W before</t>
  </si>
  <si>
    <t xml:space="preserve">Doanh Thu W2 vs W1 </t>
  </si>
  <si>
    <t>Doanh Thu W3 vs W2</t>
  </si>
  <si>
    <t>Doanh Thu W4 vs W 3</t>
  </si>
  <si>
    <t>Doanh Thu W5 vs W4</t>
  </si>
  <si>
    <t>Doanh Thu W6 vs W5</t>
  </si>
  <si>
    <t>Doanh Thu W7 vs W6</t>
  </si>
  <si>
    <t>Doanh Thu W8 vs W7</t>
  </si>
  <si>
    <t>Doanh Thu W2 vs W before</t>
  </si>
  <si>
    <t>Doanh Thu W3 vs W before</t>
  </si>
  <si>
    <t>Doanh Thu W4 vs W before</t>
  </si>
  <si>
    <t>Doanh Thu W5 vs W before</t>
  </si>
  <si>
    <t>Doanh Thu W6 vs W before</t>
  </si>
  <si>
    <t>Doanh Thu W7 vs W before</t>
  </si>
  <si>
    <t>Doanh Thu W8 vs W before</t>
  </si>
  <si>
    <t>Tuần 09/11 - 15/11</t>
  </si>
  <si>
    <t>Cửa hàng :  BIÊN HÒA</t>
  </si>
  <si>
    <t>Boston Chocolate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</si>
</sst>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#,##0\ &quot;₫&quot;"/>
    <numFmt numFmtId="167" formatCode="#,##0&quot; ₫&quot;"/>
  </numFmts>
  <fonts count="45" x14ac:knownFonts="1">
    <font>
      <sz val="11"/>
      <color theme="1"/>
      <name val="Calibri"/>
      <family val="2"/>
      <scheme val="minor"/>
    </font>
    <font>
      <sz val="12"/>
      <color indexed="8"/>
      <name val="Verdana"/>
      <family val="2"/>
      <charset val="163"/>
    </font>
    <font>
      <b/>
      <u/>
      <sz val="12"/>
      <color indexed="8"/>
      <name val="Times New Roman"/>
      <family val="1"/>
      <charset val="163"/>
    </font>
    <font>
      <b/>
      <u/>
      <sz val="16"/>
      <color rgb="FFFF0000"/>
      <name val="Cambria"/>
      <family val="1"/>
      <charset val="163"/>
      <scheme val="major"/>
    </font>
    <font>
      <b/>
      <sz val="12"/>
      <color rgb="FFFF0000"/>
      <name val="Verdana"/>
      <family val="2"/>
      <charset val="163"/>
    </font>
    <font>
      <b/>
      <sz val="14"/>
      <color rgb="FFFF0000"/>
      <name val="Verdana"/>
      <family val="2"/>
      <charset val="163"/>
    </font>
    <font>
      <sz val="14"/>
      <color indexed="8"/>
      <name val="Verdana"/>
      <family val="2"/>
      <charset val="163"/>
    </font>
    <font>
      <sz val="12"/>
      <color rgb="FFFF0000"/>
      <name val="Verdana"/>
      <family val="2"/>
      <charset val="163"/>
    </font>
    <font>
      <b/>
      <sz val="20"/>
      <color indexed="8"/>
      <name val="Times New Roman"/>
      <family val="1"/>
      <charset val="163"/>
    </font>
    <font>
      <b/>
      <u/>
      <sz val="11"/>
      <color indexed="8"/>
      <name val="Times New Roman"/>
      <family val="1"/>
      <charset val="163"/>
    </font>
    <font>
      <b/>
      <sz val="12"/>
      <name val="Times New Roman Bold"/>
      <charset val="163"/>
    </font>
    <font>
      <sz val="11"/>
      <name val="Times New Roman Bold"/>
    </font>
    <font>
      <b/>
      <sz val="12"/>
      <color rgb="FFFF0000"/>
      <name val="Times New Roman Bold"/>
    </font>
    <font>
      <b/>
      <u/>
      <sz val="14"/>
      <name val="Times New Roman Bold"/>
      <charset val="163"/>
    </font>
    <font>
      <b/>
      <u/>
      <sz val="12"/>
      <color rgb="FFFF0000"/>
      <name val="Times New Roman Bold"/>
      <charset val="163"/>
    </font>
    <font>
      <b/>
      <u/>
      <sz val="12"/>
      <name val="Times New Roman Bold"/>
      <charset val="163"/>
    </font>
    <font>
      <sz val="11"/>
      <color indexed="8"/>
      <name val="Arial"/>
      <family val="2"/>
      <charset val="163"/>
    </font>
    <font>
      <sz val="11"/>
      <color theme="1"/>
      <name val="Calibri"/>
      <family val="2"/>
      <scheme val="minor"/>
    </font>
    <font>
      <sz val="12"/>
      <color theme="1"/>
      <name val="Cambria"/>
      <family val="1"/>
      <charset val="163"/>
      <scheme val="major"/>
    </font>
    <font>
      <b/>
      <sz val="12"/>
      <color rgb="FFFF0000"/>
      <name val="Times New Roman"/>
      <family val="1"/>
      <charset val="163"/>
    </font>
    <font>
      <sz val="14"/>
      <name val="Times New Roman"/>
      <family val="1"/>
      <charset val="163"/>
    </font>
    <font>
      <sz val="12"/>
      <name val="Times New Roman"/>
      <family val="1"/>
      <charset val="163"/>
    </font>
    <font>
      <sz val="12"/>
      <color rgb="FFFF0000"/>
      <name val="Times New Roman"/>
      <family val="1"/>
      <charset val="163"/>
    </font>
    <font>
      <b/>
      <u/>
      <sz val="11"/>
      <name val="Times New Roman"/>
      <family val="1"/>
      <charset val="163"/>
    </font>
    <font>
      <b/>
      <sz val="12"/>
      <name val="Times New Roman"/>
      <family val="1"/>
      <charset val="163"/>
    </font>
    <font>
      <sz val="11"/>
      <name val="Arial"/>
      <family val="2"/>
      <charset val="163"/>
    </font>
    <font>
      <sz val="12"/>
      <name val="Verdana"/>
      <family val="2"/>
      <charset val="163"/>
    </font>
    <font>
      <b/>
      <sz val="14"/>
      <color rgb="FFFF0000"/>
      <name val="Times New Roman"/>
      <family val="1"/>
      <charset val="163"/>
    </font>
    <font>
      <b/>
      <u/>
      <sz val="12"/>
      <name val="Times New Roman"/>
      <family val="1"/>
      <charset val="163"/>
    </font>
    <font>
      <sz val="12"/>
      <name val="Cambria"/>
      <family val="1"/>
      <charset val="163"/>
      <scheme val="major"/>
    </font>
    <font>
      <b/>
      <u/>
      <sz val="14"/>
      <name val="Cambria"/>
      <family val="1"/>
      <charset val="163"/>
      <scheme val="major"/>
    </font>
    <font>
      <sz val="14"/>
      <name val="Cambria"/>
      <family val="1"/>
      <charset val="163"/>
      <scheme val="major"/>
    </font>
    <font>
      <b/>
      <sz val="14"/>
      <color rgb="FFFF0000"/>
      <name val="Cambria"/>
      <family val="1"/>
      <charset val="163"/>
      <scheme val="major"/>
    </font>
    <font>
      <sz val="14"/>
      <color rgb="FFFF0000"/>
      <name val="Cambria"/>
      <family val="1"/>
      <charset val="163"/>
      <scheme val="major"/>
    </font>
    <font>
      <b/>
      <sz val="14"/>
      <name val="Cambria"/>
      <family val="1"/>
      <charset val="163"/>
      <scheme val="major"/>
    </font>
    <font>
      <b/>
      <u/>
      <sz val="12"/>
      <color indexed="8"/>
      <name val="Cambria"/>
      <family val="1"/>
      <charset val="163"/>
      <scheme val="major"/>
    </font>
    <font>
      <sz val="12"/>
      <color indexed="8"/>
      <name val="Cambria"/>
      <family val="1"/>
      <charset val="163"/>
      <scheme val="major"/>
    </font>
    <font>
      <b/>
      <sz val="12"/>
      <color rgb="FFFF0000"/>
      <name val="Cambria"/>
      <family val="1"/>
      <charset val="163"/>
      <scheme val="major"/>
    </font>
    <font>
      <sz val="14"/>
      <color indexed="8"/>
      <name val="Cambria"/>
      <family val="1"/>
      <charset val="163"/>
      <scheme val="major"/>
    </font>
    <font>
      <b/>
      <sz val="12"/>
      <color indexed="8"/>
      <name val="Verdana"/>
      <family val="2"/>
      <charset val="163"/>
    </font>
    <font>
      <b/>
      <sz val="14"/>
      <color indexed="8"/>
      <name val="Cambria"/>
      <family val="1"/>
      <charset val="163"/>
      <scheme val="major"/>
    </font>
    <font>
      <sz val="10"/>
      <color theme="1"/>
      <name val="Arial"/>
      <family val="2"/>
    </font>
    <font>
      <sz val="10"/>
      <color rgb="FF000000"/>
      <name val="Arial"/>
      <family val="2"/>
      <charset val="163"/>
    </font>
    <font>
      <sz val="10"/>
      <color indexed="8"/>
      <name val="Times New Roman"/>
      <family val="1"/>
      <charset val="163"/>
    </font>
    <font>
      <b/>
      <sz val="10"/>
      <color indexed="8"/>
      <name val="Times New Roman"/>
      <family val="1"/>
      <charset val="16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3">
    <xf numFmtId="0" fontId="0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" fillId="0" borderId="0" applyNumberFormat="0" applyFill="0" applyBorder="0" applyProtection="0">
      <alignment vertical="top" wrapText="1"/>
    </xf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2" fillId="0" borderId="0"/>
    <xf numFmtId="0" fontId="42" fillId="0" borderId="0"/>
    <xf numFmtId="0" fontId="41" fillId="0" borderId="0"/>
    <xf numFmtId="9" fontId="42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119">
    <xf numFmtId="0" fontId="0" fillId="0" borderId="0" xfId="0"/>
    <xf numFmtId="14" fontId="2" fillId="0" borderId="0" xfId="3" applyNumberFormat="1" applyFont="1" applyAlignment="1">
      <alignment horizontal="left" vertical="center"/>
    </xf>
    <xf numFmtId="0" fontId="3" fillId="0" borderId="0" xfId="3" applyFont="1" applyAlignment="1">
      <alignment horizontal="left" vertical="center"/>
    </xf>
    <xf numFmtId="0" fontId="1" fillId="0" borderId="0" xfId="3" applyFont="1" applyAlignment="1">
      <alignment vertical="center" wrapText="1"/>
    </xf>
    <xf numFmtId="165" fontId="4" fillId="0" borderId="0" xfId="4" applyNumberFormat="1" applyFont="1" applyAlignment="1">
      <alignment horizontal="center" vertical="center" wrapText="1"/>
    </xf>
    <xf numFmtId="165" fontId="5" fillId="0" borderId="0" xfId="4" applyNumberFormat="1" applyFont="1" applyAlignment="1">
      <alignment horizontal="center" vertical="center"/>
    </xf>
    <xf numFmtId="165" fontId="6" fillId="0" borderId="0" xfId="3" applyNumberFormat="1" applyFont="1" applyAlignment="1">
      <alignment vertical="center"/>
    </xf>
    <xf numFmtId="0" fontId="6" fillId="0" borderId="0" xfId="3" applyFont="1" applyAlignment="1">
      <alignment vertical="center"/>
    </xf>
    <xf numFmtId="0" fontId="1" fillId="0" borderId="0" xfId="3" applyFont="1" applyAlignment="1">
      <alignment vertical="center"/>
    </xf>
    <xf numFmtId="165" fontId="7" fillId="0" borderId="0" xfId="4" applyNumberFormat="1" applyFont="1" applyAlignment="1">
      <alignment vertical="center" wrapText="1"/>
    </xf>
    <xf numFmtId="165" fontId="4" fillId="0" borderId="0" xfId="4" applyNumberFormat="1" applyFont="1" applyAlignment="1">
      <alignment horizontal="center" vertical="center"/>
    </xf>
    <xf numFmtId="165" fontId="1" fillId="0" borderId="0" xfId="3" applyNumberFormat="1" applyFont="1" applyAlignment="1">
      <alignment vertical="center"/>
    </xf>
    <xf numFmtId="0" fontId="7" fillId="0" borderId="0" xfId="3" applyFont="1" applyAlignment="1">
      <alignment vertical="center" wrapText="1"/>
    </xf>
    <xf numFmtId="0" fontId="2" fillId="0" borderId="0" xfId="3" applyFont="1" applyAlignment="1">
      <alignment vertical="center" wrapText="1"/>
    </xf>
    <xf numFmtId="0" fontId="8" fillId="0" borderId="0" xfId="3" applyFont="1" applyAlignment="1">
      <alignment vertical="center"/>
    </xf>
    <xf numFmtId="0" fontId="6" fillId="0" borderId="0" xfId="3" applyFont="1" applyAlignment="1">
      <alignment horizontal="center" vertical="center" wrapText="1"/>
    </xf>
    <xf numFmtId="0" fontId="6" fillId="0" borderId="0" xfId="3" applyFont="1" applyAlignment="1">
      <alignment vertical="center" wrapText="1"/>
    </xf>
    <xf numFmtId="0" fontId="1" fillId="0" borderId="0" xfId="3" applyFont="1" applyAlignment="1">
      <alignment horizontal="center" vertical="center" wrapText="1"/>
    </xf>
    <xf numFmtId="0" fontId="9" fillId="2" borderId="1" xfId="3" applyFont="1" applyFill="1" applyBorder="1" applyAlignment="1">
      <alignment vertical="center"/>
    </xf>
    <xf numFmtId="0" fontId="10" fillId="2" borderId="0" xfId="3" applyNumberFormat="1" applyFont="1" applyFill="1" applyBorder="1" applyAlignment="1">
      <alignment horizontal="left" vertical="center"/>
    </xf>
    <xf numFmtId="0" fontId="11" fillId="2" borderId="0" xfId="3" applyNumberFormat="1" applyFont="1" applyFill="1" applyBorder="1" applyAlignment="1">
      <alignment horizontal="center" vertical="center"/>
    </xf>
    <xf numFmtId="165" fontId="12" fillId="2" borderId="2" xfId="4" applyNumberFormat="1" applyFont="1" applyFill="1" applyBorder="1" applyAlignment="1">
      <alignment horizontal="center" vertical="center"/>
    </xf>
    <xf numFmtId="16" fontId="13" fillId="2" borderId="0" xfId="3" applyNumberFormat="1" applyFont="1" applyFill="1" applyBorder="1" applyAlignment="1">
      <alignment horizontal="center" vertical="center"/>
    </xf>
    <xf numFmtId="165" fontId="14" fillId="2" borderId="2" xfId="4" applyNumberFormat="1" applyFont="1" applyFill="1" applyBorder="1" applyAlignment="1">
      <alignment horizontal="center" vertical="center"/>
    </xf>
    <xf numFmtId="16" fontId="15" fillId="2" borderId="0" xfId="3" applyNumberFormat="1" applyFont="1" applyFill="1" applyBorder="1" applyAlignment="1">
      <alignment horizontal="center" vertical="center"/>
    </xf>
    <xf numFmtId="16" fontId="14" fillId="2" borderId="2" xfId="3" applyNumberFormat="1" applyFont="1" applyFill="1" applyBorder="1" applyAlignment="1">
      <alignment horizontal="center" vertical="center"/>
    </xf>
    <xf numFmtId="0" fontId="16" fillId="0" borderId="0" xfId="3" applyNumberFormat="1" applyFont="1" applyAlignment="1">
      <alignment vertical="center"/>
    </xf>
    <xf numFmtId="0" fontId="9" fillId="0" borderId="1" xfId="3" applyFont="1" applyBorder="1" applyAlignment="1">
      <alignment vertical="center"/>
    </xf>
    <xf numFmtId="166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165" fontId="19" fillId="3" borderId="3" xfId="4" applyNumberFormat="1" applyFont="1" applyFill="1" applyBorder="1" applyAlignment="1">
      <alignment horizontal="center" vertical="center"/>
    </xf>
    <xf numFmtId="1" fontId="20" fillId="4" borderId="0" xfId="3" applyNumberFormat="1" applyFont="1" applyFill="1" applyBorder="1" applyAlignment="1">
      <alignment horizontal="center" vertical="center"/>
    </xf>
    <xf numFmtId="1" fontId="21" fillId="4" borderId="0" xfId="3" applyNumberFormat="1" applyFont="1" applyFill="1" applyBorder="1" applyAlignment="1">
      <alignment horizontal="center" vertical="center"/>
    </xf>
    <xf numFmtId="165" fontId="22" fillId="3" borderId="3" xfId="4" applyNumberFormat="1" applyFont="1" applyFill="1" applyBorder="1" applyAlignment="1">
      <alignment horizontal="center" vertical="center"/>
    </xf>
    <xf numFmtId="1" fontId="22" fillId="3" borderId="3" xfId="3" applyNumberFormat="1" applyFont="1" applyFill="1" applyBorder="1" applyAlignment="1">
      <alignment horizontal="center" vertical="center"/>
    </xf>
    <xf numFmtId="167" fontId="21" fillId="3" borderId="0" xfId="3" applyNumberFormat="1" applyFont="1" applyFill="1" applyBorder="1" applyAlignment="1">
      <alignment horizontal="right" vertical="center"/>
    </xf>
    <xf numFmtId="0" fontId="21" fillId="3" borderId="0" xfId="3" applyNumberFormat="1" applyFont="1" applyFill="1" applyBorder="1" applyAlignment="1">
      <alignment horizontal="right" vertical="center"/>
    </xf>
    <xf numFmtId="1" fontId="20" fillId="3" borderId="0" xfId="3" applyNumberFormat="1" applyFont="1" applyFill="1" applyBorder="1" applyAlignment="1">
      <alignment horizontal="center" vertical="center"/>
    </xf>
    <xf numFmtId="1" fontId="21" fillId="3" borderId="0" xfId="3" applyNumberFormat="1" applyFont="1" applyFill="1" applyBorder="1" applyAlignment="1">
      <alignment horizontal="center" vertical="center"/>
    </xf>
    <xf numFmtId="165" fontId="21" fillId="3" borderId="3" xfId="4" applyNumberFormat="1" applyFont="1" applyFill="1" applyBorder="1" applyAlignment="1">
      <alignment horizontal="center" vertical="center"/>
    </xf>
    <xf numFmtId="1" fontId="21" fillId="3" borderId="3" xfId="3" applyNumberFormat="1" applyFont="1" applyFill="1" applyBorder="1" applyAlignment="1">
      <alignment horizontal="center" vertical="center"/>
    </xf>
    <xf numFmtId="165" fontId="9" fillId="0" borderId="1" xfId="4" applyNumberFormat="1" applyFont="1" applyBorder="1" applyAlignment="1">
      <alignment vertical="center"/>
    </xf>
    <xf numFmtId="165" fontId="19" fillId="2" borderId="6" xfId="4" applyNumberFormat="1" applyFont="1" applyFill="1" applyBorder="1" applyAlignment="1">
      <alignment horizontal="center" vertical="center"/>
    </xf>
    <xf numFmtId="165" fontId="20" fillId="2" borderId="7" xfId="4" applyNumberFormat="1" applyFont="1" applyFill="1" applyBorder="1" applyAlignment="1">
      <alignment vertical="center"/>
    </xf>
    <xf numFmtId="165" fontId="16" fillId="0" borderId="0" xfId="4" applyNumberFormat="1" applyFont="1" applyAlignment="1">
      <alignment vertical="center"/>
    </xf>
    <xf numFmtId="165" fontId="0" fillId="0" borderId="0" xfId="4" applyNumberFormat="1" applyFont="1" applyAlignment="1">
      <alignment vertical="center" wrapText="1"/>
    </xf>
    <xf numFmtId="165" fontId="9" fillId="0" borderId="0" xfId="4" applyNumberFormat="1" applyFont="1" applyFill="1" applyBorder="1" applyAlignment="1">
      <alignment horizontal="center" vertical="center"/>
    </xf>
    <xf numFmtId="165" fontId="22" fillId="6" borderId="8" xfId="4" applyNumberFormat="1" applyFont="1" applyFill="1" applyBorder="1" applyAlignment="1">
      <alignment horizontal="center" vertical="center"/>
    </xf>
    <xf numFmtId="165" fontId="22" fillId="6" borderId="9" xfId="4" applyNumberFormat="1" applyFont="1" applyFill="1" applyBorder="1" applyAlignment="1">
      <alignment horizontal="right" vertical="center"/>
    </xf>
    <xf numFmtId="165" fontId="19" fillId="6" borderId="10" xfId="4" applyNumberFormat="1" applyFont="1" applyFill="1" applyBorder="1" applyAlignment="1">
      <alignment horizontal="center" vertical="center"/>
    </xf>
    <xf numFmtId="165" fontId="21" fillId="4" borderId="11" xfId="4" applyNumberFormat="1" applyFont="1" applyFill="1" applyBorder="1" applyAlignment="1">
      <alignment horizontal="center" vertical="center"/>
    </xf>
    <xf numFmtId="165" fontId="21" fillId="4" borderId="8" xfId="4" applyNumberFormat="1" applyFont="1" applyFill="1" applyBorder="1" applyAlignment="1">
      <alignment horizontal="center" vertical="center"/>
    </xf>
    <xf numFmtId="165" fontId="21" fillId="4" borderId="9" xfId="4" applyNumberFormat="1" applyFont="1" applyFill="1" applyBorder="1" applyAlignment="1">
      <alignment horizontal="center" vertical="center"/>
    </xf>
    <xf numFmtId="165" fontId="22" fillId="6" borderId="10" xfId="4" applyNumberFormat="1" applyFont="1" applyFill="1" applyBorder="1" applyAlignment="1">
      <alignment horizontal="center" vertical="center"/>
    </xf>
    <xf numFmtId="165" fontId="16" fillId="0" borderId="0" xfId="4" applyNumberFormat="1" applyFont="1" applyFill="1" applyAlignment="1">
      <alignment horizontal="center" vertical="center"/>
    </xf>
    <xf numFmtId="165" fontId="0" fillId="0" borderId="0" xfId="4" applyNumberFormat="1" applyFont="1" applyFill="1" applyAlignment="1">
      <alignment horizontal="center" vertical="center" wrapText="1"/>
    </xf>
    <xf numFmtId="165" fontId="23" fillId="0" borderId="0" xfId="4" applyNumberFormat="1" applyFont="1" applyFill="1" applyBorder="1" applyAlignment="1">
      <alignment horizontal="center" vertical="center"/>
    </xf>
    <xf numFmtId="165" fontId="21" fillId="6" borderId="8" xfId="4" applyNumberFormat="1" applyFont="1" applyFill="1" applyBorder="1" applyAlignment="1">
      <alignment horizontal="center" vertical="center"/>
    </xf>
    <xf numFmtId="165" fontId="24" fillId="6" borderId="10" xfId="4" applyNumberFormat="1" applyFont="1" applyFill="1" applyBorder="1" applyAlignment="1">
      <alignment horizontal="center" vertical="center"/>
    </xf>
    <xf numFmtId="165" fontId="20" fillId="4" borderId="11" xfId="4" applyNumberFormat="1" applyFont="1" applyFill="1" applyBorder="1" applyAlignment="1">
      <alignment horizontal="center" vertical="center"/>
    </xf>
    <xf numFmtId="165" fontId="20" fillId="4" borderId="8" xfId="4" applyNumberFormat="1" applyFont="1" applyFill="1" applyBorder="1" applyAlignment="1">
      <alignment horizontal="center" vertical="center"/>
    </xf>
    <xf numFmtId="165" fontId="21" fillId="6" borderId="10" xfId="4" applyNumberFormat="1" applyFont="1" applyFill="1" applyBorder="1" applyAlignment="1">
      <alignment horizontal="center" vertical="center"/>
    </xf>
    <xf numFmtId="165" fontId="25" fillId="0" borderId="0" xfId="4" applyNumberFormat="1" applyFont="1" applyFill="1" applyAlignment="1">
      <alignment horizontal="center" vertical="center"/>
    </xf>
    <xf numFmtId="165" fontId="26" fillId="0" borderId="0" xfId="4" applyNumberFormat="1" applyFont="1" applyFill="1" applyAlignment="1">
      <alignment horizontal="center" vertical="center" wrapText="1"/>
    </xf>
    <xf numFmtId="9" fontId="9" fillId="0" borderId="0" xfId="5" applyFont="1" applyBorder="1" applyAlignment="1">
      <alignment horizontal="center" vertical="center"/>
    </xf>
    <xf numFmtId="9" fontId="22" fillId="6" borderId="8" xfId="5" applyFont="1" applyFill="1" applyBorder="1" applyAlignment="1">
      <alignment horizontal="center" vertical="center"/>
    </xf>
    <xf numFmtId="9" fontId="22" fillId="6" borderId="9" xfId="5" applyFont="1" applyFill="1" applyBorder="1" applyAlignment="1">
      <alignment horizontal="right" vertical="center"/>
    </xf>
    <xf numFmtId="9" fontId="19" fillId="6" borderId="10" xfId="5" applyNumberFormat="1" applyFont="1" applyFill="1" applyBorder="1" applyAlignment="1">
      <alignment horizontal="center" vertical="center"/>
    </xf>
    <xf numFmtId="9" fontId="27" fillId="6" borderId="8" xfId="5" applyFont="1" applyFill="1" applyBorder="1" applyAlignment="1">
      <alignment horizontal="center" vertical="center"/>
    </xf>
    <xf numFmtId="9" fontId="19" fillId="6" borderId="8" xfId="5" applyFont="1" applyFill="1" applyBorder="1" applyAlignment="1">
      <alignment horizontal="center" vertical="center"/>
    </xf>
    <xf numFmtId="9" fontId="16" fillId="0" borderId="0" xfId="5" applyFont="1" applyAlignment="1">
      <alignment horizontal="center" vertical="center"/>
    </xf>
    <xf numFmtId="9" fontId="0" fillId="0" borderId="0" xfId="5" applyFont="1" applyAlignment="1">
      <alignment horizontal="center" vertical="center" wrapText="1"/>
    </xf>
    <xf numFmtId="9" fontId="28" fillId="0" borderId="0" xfId="5" applyFont="1" applyAlignment="1">
      <alignment vertical="center" wrapText="1"/>
    </xf>
    <xf numFmtId="9" fontId="29" fillId="2" borderId="8" xfId="5" applyFont="1" applyFill="1" applyBorder="1" applyAlignment="1">
      <alignment horizontal="right" vertical="center" wrapText="1"/>
    </xf>
    <xf numFmtId="9" fontId="29" fillId="2" borderId="9" xfId="5" applyFont="1" applyFill="1" applyBorder="1" applyAlignment="1">
      <alignment horizontal="right" vertical="center" wrapText="1"/>
    </xf>
    <xf numFmtId="9" fontId="19" fillId="2" borderId="10" xfId="5" applyFont="1" applyFill="1" applyBorder="1" applyAlignment="1">
      <alignment horizontal="center" vertical="center"/>
    </xf>
    <xf numFmtId="9" fontId="29" fillId="2" borderId="12" xfId="2" applyFont="1" applyFill="1" applyBorder="1" applyAlignment="1">
      <alignment horizontal="center" vertical="center" wrapText="1"/>
    </xf>
    <xf numFmtId="9" fontId="29" fillId="2" borderId="13" xfId="2" applyFont="1" applyFill="1" applyBorder="1" applyAlignment="1">
      <alignment horizontal="center" vertical="center" wrapText="1"/>
    </xf>
    <xf numFmtId="9" fontId="22" fillId="2" borderId="10" xfId="2" applyFont="1" applyFill="1" applyBorder="1" applyAlignment="1">
      <alignment horizontal="center" vertical="center"/>
    </xf>
    <xf numFmtId="9" fontId="29" fillId="2" borderId="14" xfId="2" applyFont="1" applyFill="1" applyBorder="1" applyAlignment="1">
      <alignment horizontal="center" vertical="center" wrapText="1"/>
    </xf>
    <xf numFmtId="9" fontId="26" fillId="0" borderId="0" xfId="5" applyFont="1" applyAlignment="1">
      <alignment vertical="center" wrapText="1"/>
    </xf>
    <xf numFmtId="9" fontId="29" fillId="2" borderId="11" xfId="2" applyFont="1" applyFill="1" applyBorder="1" applyAlignment="1">
      <alignment horizontal="center" vertical="center" wrapText="1"/>
    </xf>
    <xf numFmtId="9" fontId="29" fillId="2" borderId="15" xfId="2" applyFont="1" applyFill="1" applyBorder="1" applyAlignment="1">
      <alignment horizontal="center" vertical="center" wrapText="1"/>
    </xf>
    <xf numFmtId="9" fontId="29" fillId="2" borderId="16" xfId="5" applyFont="1" applyFill="1" applyBorder="1" applyAlignment="1">
      <alignment horizontal="right" vertical="center" wrapText="1"/>
    </xf>
    <xf numFmtId="9" fontId="29" fillId="2" borderId="17" xfId="5" applyFont="1" applyFill="1" applyBorder="1" applyAlignment="1">
      <alignment horizontal="right" vertical="center" wrapText="1"/>
    </xf>
    <xf numFmtId="9" fontId="19" fillId="2" borderId="18" xfId="5" applyFont="1" applyFill="1" applyBorder="1" applyAlignment="1">
      <alignment horizontal="center" vertical="center"/>
    </xf>
    <xf numFmtId="9" fontId="22" fillId="2" borderId="18" xfId="2" applyFont="1" applyFill="1" applyBorder="1" applyAlignment="1">
      <alignment horizontal="center" vertical="center"/>
    </xf>
    <xf numFmtId="9" fontId="30" fillId="0" borderId="0" xfId="5" applyFont="1" applyFill="1" applyAlignment="1">
      <alignment vertical="center" wrapText="1"/>
    </xf>
    <xf numFmtId="9" fontId="31" fillId="0" borderId="0" xfId="5" applyFont="1" applyFill="1" applyBorder="1" applyAlignment="1">
      <alignment horizontal="right" vertical="center" wrapText="1"/>
    </xf>
    <xf numFmtId="9" fontId="32" fillId="0" borderId="0" xfId="5" applyFont="1" applyFill="1" applyBorder="1" applyAlignment="1">
      <alignment horizontal="center" vertical="center"/>
    </xf>
    <xf numFmtId="16" fontId="31" fillId="0" borderId="0" xfId="5" applyNumberFormat="1" applyFont="1" applyFill="1" applyBorder="1" applyAlignment="1">
      <alignment horizontal="center" vertical="center" wrapText="1"/>
    </xf>
    <xf numFmtId="9" fontId="33" fillId="0" borderId="0" xfId="2" applyFont="1" applyFill="1" applyBorder="1" applyAlignment="1">
      <alignment horizontal="center" vertical="center"/>
    </xf>
    <xf numFmtId="0" fontId="31" fillId="0" borderId="0" xfId="5" applyNumberFormat="1" applyFont="1" applyFill="1" applyBorder="1" applyAlignment="1">
      <alignment horizontal="center" vertical="center" wrapText="1"/>
    </xf>
    <xf numFmtId="165" fontId="33" fillId="0" borderId="0" xfId="4" applyNumberFormat="1" applyFont="1" applyFill="1" applyBorder="1" applyAlignment="1">
      <alignment horizontal="center" vertical="center"/>
    </xf>
    <xf numFmtId="9" fontId="33" fillId="0" borderId="0" xfId="5" applyFont="1" applyFill="1" applyBorder="1" applyAlignment="1">
      <alignment horizontal="center" vertical="center"/>
    </xf>
    <xf numFmtId="9" fontId="31" fillId="0" borderId="0" xfId="5" applyFont="1" applyFill="1" applyAlignment="1">
      <alignment vertical="center" wrapText="1"/>
    </xf>
    <xf numFmtId="0" fontId="30" fillId="0" borderId="0" xfId="3" applyFont="1" applyAlignment="1">
      <alignment vertical="center" wrapText="1"/>
    </xf>
    <xf numFmtId="0" fontId="31" fillId="0" borderId="0" xfId="3" applyFont="1" applyAlignment="1">
      <alignment vertical="center" wrapText="1"/>
    </xf>
    <xf numFmtId="165" fontId="34" fillId="0" borderId="0" xfId="4" applyNumberFormat="1" applyFont="1" applyAlignment="1">
      <alignment horizontal="center" vertical="center" wrapText="1"/>
    </xf>
    <xf numFmtId="165" fontId="31" fillId="4" borderId="0" xfId="1" applyNumberFormat="1" applyFont="1" applyFill="1" applyAlignment="1">
      <alignment horizontal="center" vertical="center" wrapText="1"/>
    </xf>
    <xf numFmtId="165" fontId="34" fillId="0" borderId="0" xfId="4" applyNumberFormat="1" applyFont="1" applyFill="1" applyBorder="1" applyAlignment="1">
      <alignment horizontal="center" vertical="center"/>
    </xf>
    <xf numFmtId="16" fontId="31" fillId="0" borderId="0" xfId="3" applyNumberFormat="1" applyFont="1" applyAlignment="1">
      <alignment horizontal="center" vertical="center" wrapText="1"/>
    </xf>
    <xf numFmtId="165" fontId="31" fillId="0" borderId="0" xfId="4" applyNumberFormat="1" applyFont="1" applyAlignment="1">
      <alignment vertical="center" wrapText="1"/>
    </xf>
    <xf numFmtId="165" fontId="35" fillId="0" borderId="0" xfId="4" applyNumberFormat="1" applyFont="1" applyAlignment="1">
      <alignment vertical="center" wrapText="1"/>
    </xf>
    <xf numFmtId="165" fontId="36" fillId="0" borderId="0" xfId="4" applyNumberFormat="1" applyFont="1" applyAlignment="1">
      <alignment vertical="center" wrapText="1"/>
    </xf>
    <xf numFmtId="165" fontId="37" fillId="0" borderId="0" xfId="4" applyNumberFormat="1" applyFont="1" applyAlignment="1">
      <alignment horizontal="center" vertical="center" wrapText="1"/>
    </xf>
    <xf numFmtId="165" fontId="38" fillId="0" borderId="0" xfId="4" applyNumberFormat="1" applyFont="1" applyAlignment="1">
      <alignment horizontal="center" vertical="center" wrapText="1"/>
    </xf>
    <xf numFmtId="165" fontId="38" fillId="0" borderId="0" xfId="4" applyNumberFormat="1" applyFont="1" applyAlignment="1">
      <alignment vertical="center" wrapText="1"/>
    </xf>
    <xf numFmtId="165" fontId="36" fillId="2" borderId="0" xfId="4" applyNumberFormat="1" applyFont="1" applyFill="1" applyAlignment="1">
      <alignment vertical="center"/>
    </xf>
    <xf numFmtId="165" fontId="36" fillId="2" borderId="0" xfId="4" applyNumberFormat="1" applyFont="1" applyFill="1" applyAlignment="1">
      <alignment vertical="center" wrapText="1"/>
    </xf>
    <xf numFmtId="9" fontId="37" fillId="2" borderId="0" xfId="5" applyFont="1" applyFill="1" applyAlignment="1">
      <alignment horizontal="center" vertical="center" wrapText="1"/>
    </xf>
    <xf numFmtId="165" fontId="36" fillId="0" borderId="0" xfId="4" applyNumberFormat="1" applyFont="1" applyAlignment="1">
      <alignment horizontal="center" vertical="center" wrapText="1"/>
    </xf>
    <xf numFmtId="9" fontId="37" fillId="2" borderId="0" xfId="5" applyNumberFormat="1" applyFont="1" applyFill="1" applyAlignment="1">
      <alignment horizontal="center" vertical="center" wrapText="1"/>
    </xf>
    <xf numFmtId="9" fontId="37" fillId="2" borderId="0" xfId="2" applyFont="1" applyFill="1" applyAlignment="1">
      <alignment horizontal="center" vertical="center" wrapText="1"/>
    </xf>
    <xf numFmtId="0" fontId="39" fillId="0" borderId="0" xfId="3" applyFont="1" applyAlignment="1">
      <alignment vertical="center" wrapText="1"/>
    </xf>
    <xf numFmtId="0" fontId="40" fillId="2" borderId="0" xfId="3" applyFont="1" applyFill="1" applyAlignment="1">
      <alignment horizontal="center" vertical="center" wrapText="1"/>
    </xf>
    <xf numFmtId="0" fontId="34" fillId="2" borderId="0" xfId="3" applyFont="1" applyFill="1" applyAlignment="1">
      <alignment horizontal="center" vertical="center" wrapText="1"/>
    </xf>
    <xf numFmtId="165" fontId="43" fillId="5" borderId="4" xfId="4" applyNumberFormat="1" applyFont="1" applyFill="1" applyBorder="1" applyAlignment="1">
      <alignment horizontal="left" vertical="center"/>
    </xf>
    <xf numFmtId="165" fontId="44" fillId="5" borderId="5" xfId="4" applyNumberFormat="1" applyFont="1" applyFill="1" applyBorder="1" applyAlignment="1">
      <alignment horizontal="right" vertical="center"/>
    </xf>
  </cellXfs>
  <cellStyles count="13">
    <cellStyle name="Comma" xfId="1" builtinId="3"/>
    <cellStyle name="Comma 2" xfId="4"/>
    <cellStyle name="Comma 3" xfId="6"/>
    <cellStyle name="Comma 5" xfId="7"/>
    <cellStyle name="Normal" xfId="0" builtinId="0"/>
    <cellStyle name="Normal 2" xfId="3"/>
    <cellStyle name="Normal 3" xfId="8"/>
    <cellStyle name="Normal 3 2" xfId="9"/>
    <cellStyle name="Normal 5" xfId="10"/>
    <cellStyle name="Percent" xfId="2" builtinId="5"/>
    <cellStyle name="Percent 2" xfId="5"/>
    <cellStyle name="Percent 3" xfId="11"/>
    <cellStyle name="Percent 5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Q31"/>
  <sheetViews>
    <sheetView tabSelected="1" topLeftCell="B1" zoomScale="90" zoomScaleNormal="90" workbookViewId="0">
      <pane xSplit="6" ySplit="8" topLeftCell="BF9" activePane="bottomRight" state="frozen"/>
      <selection activeCell="E16" sqref="E16"/>
      <selection pane="topRight" activeCell="E16" sqref="E16"/>
      <selection pane="bottomLeft" activeCell="E16" sqref="E16"/>
      <selection pane="bottomRight" activeCell="BK21" sqref="BK21"/>
    </sheetView>
  </sheetViews>
  <sheetFormatPr defaultColWidth="9" defaultRowHeight="18" x14ac:dyDescent="0.25"/>
  <cols>
    <col min="1" max="1" width="8.42578125" style="13" customWidth="1"/>
    <col min="2" max="2" width="9.5703125" style="3" customWidth="1"/>
    <col min="3" max="3" width="25.42578125" style="3" customWidth="1"/>
    <col min="4" max="4" width="18.5703125" style="4" customWidth="1"/>
    <col min="5" max="5" width="16.7109375" style="15" customWidth="1"/>
    <col min="6" max="7" width="17.42578125" style="16" customWidth="1"/>
    <col min="8" max="8" width="19" style="3" customWidth="1"/>
    <col min="9" max="9" width="17.85546875" style="3" customWidth="1"/>
    <col min="10" max="10" width="16.28515625" style="3" customWidth="1"/>
    <col min="11" max="11" width="17" style="3" customWidth="1"/>
    <col min="12" max="12" width="15.42578125" style="9" customWidth="1"/>
    <col min="13" max="13" width="14.5703125" style="17" customWidth="1"/>
    <col min="14" max="19" width="14.42578125" style="3" customWidth="1"/>
    <col min="20" max="20" width="16.85546875" style="9" customWidth="1"/>
    <col min="21" max="21" width="12.5703125" style="17" customWidth="1"/>
    <col min="22" max="22" width="12.5703125" style="3" customWidth="1"/>
    <col min="23" max="27" width="12.7109375" style="3" customWidth="1"/>
    <col min="28" max="28" width="12.7109375" style="12" customWidth="1"/>
    <col min="29" max="29" width="12.5703125" style="17" customWidth="1"/>
    <col min="30" max="30" width="12.5703125" style="3" customWidth="1"/>
    <col min="31" max="33" width="12.7109375" style="3" customWidth="1"/>
    <col min="34" max="34" width="14.5703125" style="3" customWidth="1"/>
    <col min="35" max="35" width="12.7109375" style="3" customWidth="1"/>
    <col min="36" max="36" width="12.7109375" style="12" customWidth="1"/>
    <col min="37" max="37" width="12.5703125" style="17" customWidth="1"/>
    <col min="38" max="38" width="12.5703125" style="3" customWidth="1"/>
    <col min="39" max="43" width="12.7109375" style="3" customWidth="1"/>
    <col min="44" max="44" width="12.7109375" style="12" customWidth="1"/>
    <col min="45" max="50" width="12.7109375" style="3" customWidth="1"/>
    <col min="51" max="51" width="12.42578125" style="3" customWidth="1"/>
    <col min="52" max="52" width="9" style="3"/>
    <col min="53" max="56" width="11.85546875" style="3" customWidth="1"/>
    <col min="57" max="59" width="14.85546875" style="3" bestFit="1" customWidth="1"/>
    <col min="60" max="60" width="9" style="3"/>
    <col min="61" max="62" width="14.85546875" style="3" bestFit="1" customWidth="1"/>
    <col min="63" max="16384" width="9" style="3"/>
  </cols>
  <sheetData>
    <row r="1" spans="1:251" ht="29.25" customHeight="1" x14ac:dyDescent="0.25">
      <c r="A1" s="1" t="s">
        <v>0</v>
      </c>
      <c r="B1" s="2" t="s">
        <v>50</v>
      </c>
      <c r="E1" s="5"/>
      <c r="F1" s="6"/>
      <c r="G1" s="7"/>
      <c r="H1" s="8"/>
      <c r="I1" s="8"/>
      <c r="M1" s="10"/>
      <c r="N1" s="11"/>
      <c r="O1" s="8"/>
      <c r="P1" s="8"/>
      <c r="Q1" s="8"/>
      <c r="U1" s="10"/>
      <c r="V1" s="11"/>
      <c r="W1" s="8"/>
      <c r="X1" s="8"/>
      <c r="Y1" s="8"/>
      <c r="AC1" s="10"/>
      <c r="AD1" s="11"/>
      <c r="AE1" s="8"/>
      <c r="AF1" s="8"/>
      <c r="AG1" s="8"/>
      <c r="AK1" s="10"/>
      <c r="AL1" s="11"/>
      <c r="AM1" s="8"/>
      <c r="AN1" s="8"/>
      <c r="AO1" s="8"/>
    </row>
    <row r="2" spans="1:251" ht="33.75" customHeight="1" thickBot="1" x14ac:dyDescent="0.3">
      <c r="B2" s="14" t="s">
        <v>1</v>
      </c>
    </row>
    <row r="3" spans="1:251" ht="19.5" customHeight="1" x14ac:dyDescent="0.25">
      <c r="A3" s="18" t="s">
        <v>2</v>
      </c>
      <c r="B3" s="19" t="s">
        <v>3</v>
      </c>
      <c r="C3" s="20"/>
      <c r="D3" s="21" t="s">
        <v>4</v>
      </c>
      <c r="E3" s="22">
        <v>43055</v>
      </c>
      <c r="F3" s="22">
        <v>43056</v>
      </c>
      <c r="G3" s="22">
        <v>43057</v>
      </c>
      <c r="H3" s="22">
        <v>43058</v>
      </c>
      <c r="I3" s="22">
        <v>43059</v>
      </c>
      <c r="J3" s="22">
        <v>43060</v>
      </c>
      <c r="K3" s="22">
        <v>43061</v>
      </c>
      <c r="L3" s="23" t="s">
        <v>5</v>
      </c>
      <c r="M3" s="24">
        <v>43062</v>
      </c>
      <c r="N3" s="24">
        <v>43063</v>
      </c>
      <c r="O3" s="24">
        <v>43064</v>
      </c>
      <c r="P3" s="24">
        <v>43065</v>
      </c>
      <c r="Q3" s="24">
        <v>43066</v>
      </c>
      <c r="R3" s="24">
        <v>43067</v>
      </c>
      <c r="S3" s="24">
        <v>43068</v>
      </c>
      <c r="T3" s="23" t="s">
        <v>6</v>
      </c>
      <c r="U3" s="24">
        <v>43069</v>
      </c>
      <c r="V3" s="24">
        <v>43070</v>
      </c>
      <c r="W3" s="24">
        <v>43071</v>
      </c>
      <c r="X3" s="24">
        <v>43072</v>
      </c>
      <c r="Y3" s="24">
        <v>43073</v>
      </c>
      <c r="Z3" s="24">
        <v>43074</v>
      </c>
      <c r="AA3" s="24">
        <v>43075</v>
      </c>
      <c r="AB3" s="25" t="s">
        <v>7</v>
      </c>
      <c r="AC3" s="24">
        <v>43076</v>
      </c>
      <c r="AD3" s="24">
        <v>43077</v>
      </c>
      <c r="AE3" s="24">
        <v>43078</v>
      </c>
      <c r="AF3" s="24">
        <v>43079</v>
      </c>
      <c r="AG3" s="24">
        <v>43080</v>
      </c>
      <c r="AH3" s="24">
        <v>43081</v>
      </c>
      <c r="AI3" s="24">
        <v>43082</v>
      </c>
      <c r="AJ3" s="25" t="s">
        <v>8</v>
      </c>
      <c r="AK3" s="24">
        <v>43083</v>
      </c>
      <c r="AL3" s="24">
        <v>43084</v>
      </c>
      <c r="AM3" s="24">
        <v>43085</v>
      </c>
      <c r="AN3" s="24">
        <v>43086</v>
      </c>
      <c r="AO3" s="24">
        <v>43087</v>
      </c>
      <c r="AP3" s="24">
        <v>43088</v>
      </c>
      <c r="AQ3" s="24">
        <v>43089</v>
      </c>
      <c r="AR3" s="25" t="s">
        <v>9</v>
      </c>
      <c r="AS3" s="24">
        <v>43090</v>
      </c>
      <c r="AT3" s="24">
        <v>43091</v>
      </c>
      <c r="AU3" s="24">
        <v>43092</v>
      </c>
      <c r="AV3" s="24">
        <v>43093</v>
      </c>
      <c r="AW3" s="24">
        <v>43094</v>
      </c>
      <c r="AX3" s="24">
        <v>43095</v>
      </c>
      <c r="AY3" s="24">
        <v>43096</v>
      </c>
      <c r="AZ3" s="25" t="s">
        <v>10</v>
      </c>
      <c r="BA3" s="24">
        <v>43097</v>
      </c>
      <c r="BB3" s="24">
        <v>43098</v>
      </c>
      <c r="BC3" s="24">
        <v>43099</v>
      </c>
      <c r="BD3" s="24">
        <v>43100</v>
      </c>
      <c r="BE3" s="24">
        <v>43101</v>
      </c>
      <c r="BF3" s="24">
        <v>43102</v>
      </c>
      <c r="BG3" s="24">
        <v>43103</v>
      </c>
      <c r="BH3" s="25" t="s">
        <v>11</v>
      </c>
      <c r="BI3" s="24">
        <v>42739</v>
      </c>
      <c r="BJ3" s="24">
        <v>42740</v>
      </c>
      <c r="BK3" s="24">
        <v>42741</v>
      </c>
      <c r="BL3" s="24">
        <v>42742</v>
      </c>
      <c r="BM3" s="24">
        <v>42743</v>
      </c>
      <c r="BN3" s="24">
        <v>42744</v>
      </c>
      <c r="BO3" s="24">
        <v>42745</v>
      </c>
      <c r="BP3" s="25" t="s">
        <v>12</v>
      </c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</row>
    <row r="4" spans="1:251" ht="19.5" hidden="1" customHeight="1" x14ac:dyDescent="0.25">
      <c r="A4" s="27"/>
      <c r="B4" s="28">
        <v>15000</v>
      </c>
      <c r="C4" s="29" t="s">
        <v>13</v>
      </c>
      <c r="D4" s="30">
        <f>SUM(L4+T4+AB4+AJ4+AR4)</f>
        <v>182</v>
      </c>
      <c r="E4" s="31">
        <v>7</v>
      </c>
      <c r="F4" s="31">
        <v>6</v>
      </c>
      <c r="G4" s="31">
        <v>12</v>
      </c>
      <c r="H4" s="32">
        <v>20</v>
      </c>
      <c r="I4" s="32">
        <v>8</v>
      </c>
      <c r="J4" s="32">
        <v>18</v>
      </c>
      <c r="K4" s="32">
        <v>8</v>
      </c>
      <c r="L4" s="33">
        <f>SUM(E4:K4)</f>
        <v>79</v>
      </c>
      <c r="M4" s="32">
        <v>8</v>
      </c>
      <c r="N4" s="32">
        <v>7</v>
      </c>
      <c r="O4" s="32">
        <v>10</v>
      </c>
      <c r="P4" s="32">
        <v>12</v>
      </c>
      <c r="Q4" s="32">
        <v>3</v>
      </c>
      <c r="R4" s="32">
        <v>5</v>
      </c>
      <c r="S4" s="32">
        <v>3</v>
      </c>
      <c r="T4" s="33">
        <f t="shared" ref="T4:T16" si="0">SUM(N4:S4)</f>
        <v>40</v>
      </c>
      <c r="U4" s="32">
        <v>6</v>
      </c>
      <c r="V4" s="32">
        <v>2</v>
      </c>
      <c r="W4" s="32">
        <v>7</v>
      </c>
      <c r="X4" s="32">
        <v>8</v>
      </c>
      <c r="Y4" s="32">
        <v>3</v>
      </c>
      <c r="Z4" s="32">
        <v>6</v>
      </c>
      <c r="AA4" s="32">
        <v>6</v>
      </c>
      <c r="AB4" s="34">
        <f>SUM(U4:AA4)</f>
        <v>38</v>
      </c>
      <c r="AC4" s="32">
        <v>4</v>
      </c>
      <c r="AD4" s="32">
        <v>4</v>
      </c>
      <c r="AE4" s="32">
        <v>9</v>
      </c>
      <c r="AF4" s="32">
        <v>8</v>
      </c>
      <c r="AG4" s="32">
        <v>0</v>
      </c>
      <c r="AH4" s="32">
        <v>0</v>
      </c>
      <c r="AI4" s="32"/>
      <c r="AJ4" s="34">
        <f>SUM(AC4:AI4)</f>
        <v>25</v>
      </c>
      <c r="AK4" s="32"/>
      <c r="AL4" s="32"/>
      <c r="AM4" s="32"/>
      <c r="AN4" s="32"/>
      <c r="AO4" s="32"/>
      <c r="AP4" s="32"/>
      <c r="AQ4" s="32"/>
      <c r="AR4" s="34">
        <f>SUM(AK4:AQ4)</f>
        <v>0</v>
      </c>
      <c r="AS4" s="32"/>
      <c r="AT4" s="32"/>
      <c r="AU4" s="32"/>
      <c r="AV4" s="32"/>
      <c r="AW4" s="32"/>
      <c r="AX4" s="32"/>
      <c r="AY4" s="32"/>
      <c r="AZ4" s="34">
        <f t="shared" ref="AZ4:AZ15" si="1">SUM(AS4:AY4)</f>
        <v>0</v>
      </c>
      <c r="BA4" s="32"/>
      <c r="BB4" s="32"/>
      <c r="BC4" s="32"/>
      <c r="BD4" s="32"/>
      <c r="BE4" s="32"/>
      <c r="BF4" s="32"/>
      <c r="BG4" s="32"/>
      <c r="BH4" s="34">
        <f t="shared" ref="BH4:BH15" si="2">SUM(BA4:BG4)</f>
        <v>0</v>
      </c>
      <c r="BI4" s="32"/>
      <c r="BJ4" s="32"/>
      <c r="BK4" s="32"/>
      <c r="BL4" s="32"/>
      <c r="BM4" s="32"/>
      <c r="BN4" s="32"/>
      <c r="BO4" s="32"/>
      <c r="BP4" s="34">
        <f>SUM(BI4:BO4)</f>
        <v>0</v>
      </c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6"/>
      <c r="HB4" s="26"/>
      <c r="HC4" s="26"/>
      <c r="HD4" s="26"/>
      <c r="HE4" s="26"/>
      <c r="HF4" s="26"/>
      <c r="HG4" s="26"/>
      <c r="HH4" s="26"/>
      <c r="HI4" s="26"/>
      <c r="HJ4" s="26"/>
      <c r="HK4" s="26"/>
      <c r="HL4" s="26"/>
      <c r="HM4" s="26"/>
      <c r="HN4" s="26"/>
      <c r="HO4" s="26"/>
      <c r="HP4" s="26"/>
      <c r="HQ4" s="26"/>
      <c r="HR4" s="26"/>
      <c r="HS4" s="26"/>
      <c r="HT4" s="26"/>
      <c r="HU4" s="26"/>
      <c r="HV4" s="26"/>
      <c r="HW4" s="26"/>
      <c r="HX4" s="26"/>
      <c r="HY4" s="26"/>
      <c r="HZ4" s="26"/>
      <c r="IA4" s="26"/>
      <c r="IB4" s="26"/>
      <c r="IC4" s="26"/>
      <c r="ID4" s="26"/>
      <c r="IE4" s="26"/>
      <c r="IF4" s="26"/>
      <c r="IG4" s="26"/>
      <c r="IH4" s="26"/>
      <c r="II4" s="26"/>
      <c r="IJ4" s="26"/>
      <c r="IK4" s="26"/>
      <c r="IL4" s="26"/>
      <c r="IM4" s="26"/>
      <c r="IN4" s="26"/>
      <c r="IO4" s="26"/>
      <c r="IP4" s="26"/>
      <c r="IQ4" s="26"/>
    </row>
    <row r="5" spans="1:251" ht="19.5" customHeight="1" x14ac:dyDescent="0.25">
      <c r="A5" s="27"/>
      <c r="B5" s="28">
        <v>18000</v>
      </c>
      <c r="C5" s="29" t="s">
        <v>14</v>
      </c>
      <c r="D5" s="30">
        <f t="shared" ref="D5:D8" si="3">SUM(L5+T5+AB5+AJ5+AR5)</f>
        <v>231</v>
      </c>
      <c r="E5" s="31">
        <v>7</v>
      </c>
      <c r="F5" s="31">
        <v>8</v>
      </c>
      <c r="G5" s="31">
        <v>14</v>
      </c>
      <c r="H5" s="32">
        <v>14</v>
      </c>
      <c r="I5" s="32">
        <v>8</v>
      </c>
      <c r="J5" s="32">
        <v>8</v>
      </c>
      <c r="K5" s="32">
        <v>8</v>
      </c>
      <c r="L5" s="33">
        <f t="shared" ref="L5:L16" si="4">SUM(E5:K5)</f>
        <v>67</v>
      </c>
      <c r="M5" s="32">
        <v>8</v>
      </c>
      <c r="N5" s="32">
        <v>8</v>
      </c>
      <c r="O5" s="32">
        <v>12</v>
      </c>
      <c r="P5" s="32">
        <v>12</v>
      </c>
      <c r="Q5" s="32">
        <v>6</v>
      </c>
      <c r="R5" s="32">
        <v>2</v>
      </c>
      <c r="S5" s="32">
        <v>8</v>
      </c>
      <c r="T5" s="33">
        <f t="shared" si="0"/>
        <v>48</v>
      </c>
      <c r="U5" s="32">
        <v>4</v>
      </c>
      <c r="V5" s="32">
        <v>4</v>
      </c>
      <c r="W5" s="32">
        <v>10</v>
      </c>
      <c r="X5" s="32">
        <v>8</v>
      </c>
      <c r="Y5" s="32">
        <v>5</v>
      </c>
      <c r="Z5" s="32">
        <v>7</v>
      </c>
      <c r="AA5" s="32">
        <v>0</v>
      </c>
      <c r="AB5" s="34">
        <f t="shared" ref="AB5:AB16" si="5">SUM(U5:AA5)</f>
        <v>38</v>
      </c>
      <c r="AC5" s="32">
        <v>0</v>
      </c>
      <c r="AD5" s="32">
        <v>8</v>
      </c>
      <c r="AE5" s="32">
        <v>8</v>
      </c>
      <c r="AF5" s="32">
        <v>7</v>
      </c>
      <c r="AG5" s="32">
        <v>4</v>
      </c>
      <c r="AH5" s="32">
        <v>2</v>
      </c>
      <c r="AI5" s="32">
        <v>7</v>
      </c>
      <c r="AJ5" s="34">
        <f t="shared" ref="AJ5:AJ16" si="6">SUM(AC5:AI5)</f>
        <v>36</v>
      </c>
      <c r="AK5" s="32">
        <v>8</v>
      </c>
      <c r="AL5" s="32">
        <v>8</v>
      </c>
      <c r="AM5" s="32">
        <v>8</v>
      </c>
      <c r="AN5" s="32">
        <v>5</v>
      </c>
      <c r="AO5" s="32">
        <v>5</v>
      </c>
      <c r="AP5" s="32">
        <v>2</v>
      </c>
      <c r="AQ5" s="32">
        <v>6</v>
      </c>
      <c r="AR5" s="34">
        <f t="shared" ref="AR5:AR15" si="7">SUM(AK5:AQ5)</f>
        <v>42</v>
      </c>
      <c r="AS5" s="32">
        <v>6</v>
      </c>
      <c r="AT5" s="32">
        <v>6</v>
      </c>
      <c r="AU5" s="32">
        <v>8</v>
      </c>
      <c r="AV5" s="32">
        <v>0</v>
      </c>
      <c r="AW5" s="32">
        <v>8</v>
      </c>
      <c r="AX5" s="32">
        <v>6</v>
      </c>
      <c r="AY5" s="32">
        <v>4</v>
      </c>
      <c r="AZ5" s="34">
        <f t="shared" si="1"/>
        <v>38</v>
      </c>
      <c r="BA5" s="32">
        <v>6</v>
      </c>
      <c r="BB5" s="32">
        <v>4</v>
      </c>
      <c r="BC5" s="32">
        <v>0</v>
      </c>
      <c r="BD5" s="32">
        <v>7</v>
      </c>
      <c r="BE5" s="32"/>
      <c r="BF5" s="32">
        <v>4</v>
      </c>
      <c r="BG5" s="32">
        <v>5</v>
      </c>
      <c r="BH5" s="34">
        <f t="shared" si="2"/>
        <v>26</v>
      </c>
      <c r="BI5" s="32">
        <v>6</v>
      </c>
      <c r="BJ5" s="32">
        <v>6</v>
      </c>
      <c r="BK5" s="32"/>
      <c r="BL5" s="32"/>
      <c r="BM5" s="32"/>
      <c r="BN5" s="32"/>
      <c r="BO5" s="32"/>
      <c r="BP5" s="34">
        <f t="shared" ref="BP5:BP15" si="8">SUM(BI5:BO5)</f>
        <v>12</v>
      </c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</row>
    <row r="6" spans="1:251" ht="19.5" customHeight="1" x14ac:dyDescent="0.25">
      <c r="A6" s="27"/>
      <c r="B6" s="28">
        <v>21000</v>
      </c>
      <c r="C6" s="29" t="s">
        <v>15</v>
      </c>
      <c r="D6" s="30">
        <f t="shared" si="3"/>
        <v>222</v>
      </c>
      <c r="E6" s="31">
        <v>8</v>
      </c>
      <c r="F6" s="31">
        <v>7</v>
      </c>
      <c r="G6" s="31">
        <v>6</v>
      </c>
      <c r="H6" s="32">
        <v>9</v>
      </c>
      <c r="I6" s="32">
        <v>8</v>
      </c>
      <c r="J6" s="32">
        <v>8</v>
      </c>
      <c r="K6" s="32">
        <v>6</v>
      </c>
      <c r="L6" s="33">
        <f t="shared" si="4"/>
        <v>52</v>
      </c>
      <c r="M6" s="32">
        <v>7</v>
      </c>
      <c r="N6" s="32">
        <v>8</v>
      </c>
      <c r="O6" s="32">
        <v>9</v>
      </c>
      <c r="P6" s="32">
        <v>18</v>
      </c>
      <c r="Q6" s="32">
        <v>4</v>
      </c>
      <c r="R6" s="32">
        <v>3</v>
      </c>
      <c r="S6" s="32">
        <v>8</v>
      </c>
      <c r="T6" s="33">
        <f t="shared" si="0"/>
        <v>50</v>
      </c>
      <c r="U6" s="32">
        <v>5</v>
      </c>
      <c r="V6" s="32">
        <v>2</v>
      </c>
      <c r="W6" s="32">
        <v>9</v>
      </c>
      <c r="X6" s="32">
        <v>8</v>
      </c>
      <c r="Y6" s="32">
        <v>6</v>
      </c>
      <c r="Z6" s="32">
        <v>7</v>
      </c>
      <c r="AA6" s="32">
        <v>8</v>
      </c>
      <c r="AB6" s="34">
        <f t="shared" si="5"/>
        <v>45</v>
      </c>
      <c r="AC6" s="32">
        <v>3</v>
      </c>
      <c r="AD6" s="32">
        <v>0</v>
      </c>
      <c r="AE6" s="32">
        <v>0</v>
      </c>
      <c r="AF6" s="32">
        <v>10</v>
      </c>
      <c r="AG6" s="32">
        <v>7</v>
      </c>
      <c r="AH6" s="32">
        <v>5</v>
      </c>
      <c r="AI6" s="32">
        <v>1</v>
      </c>
      <c r="AJ6" s="34">
        <f t="shared" si="6"/>
        <v>26</v>
      </c>
      <c r="AK6" s="32">
        <v>6</v>
      </c>
      <c r="AL6" s="32">
        <v>8</v>
      </c>
      <c r="AM6" s="32">
        <v>10</v>
      </c>
      <c r="AN6" s="32">
        <v>8</v>
      </c>
      <c r="AO6" s="32">
        <v>6</v>
      </c>
      <c r="AP6" s="32">
        <v>6</v>
      </c>
      <c r="AQ6" s="32">
        <v>5</v>
      </c>
      <c r="AR6" s="34">
        <f t="shared" si="7"/>
        <v>49</v>
      </c>
      <c r="AS6" s="32">
        <v>0</v>
      </c>
      <c r="AT6" s="32">
        <v>6</v>
      </c>
      <c r="AU6" s="32">
        <v>9</v>
      </c>
      <c r="AV6" s="32">
        <v>10</v>
      </c>
      <c r="AW6" s="32">
        <v>10</v>
      </c>
      <c r="AX6" s="32">
        <v>4</v>
      </c>
      <c r="AY6" s="32">
        <v>0</v>
      </c>
      <c r="AZ6" s="34">
        <f t="shared" si="1"/>
        <v>39</v>
      </c>
      <c r="BA6" s="32">
        <v>0</v>
      </c>
      <c r="BB6" s="32">
        <v>0</v>
      </c>
      <c r="BC6" s="32">
        <v>0</v>
      </c>
      <c r="BD6" s="32"/>
      <c r="BE6" s="32"/>
      <c r="BF6" s="32"/>
      <c r="BG6" s="32"/>
      <c r="BH6" s="34">
        <f t="shared" si="2"/>
        <v>0</v>
      </c>
      <c r="BI6" s="32"/>
      <c r="BJ6" s="32"/>
      <c r="BK6" s="32"/>
      <c r="BL6" s="32"/>
      <c r="BM6" s="32"/>
      <c r="BN6" s="32"/>
      <c r="BO6" s="32"/>
      <c r="BP6" s="34">
        <f t="shared" si="8"/>
        <v>0</v>
      </c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</row>
    <row r="7" spans="1:251" ht="19.5" customHeight="1" x14ac:dyDescent="0.25">
      <c r="A7" s="27"/>
      <c r="B7" s="28">
        <v>22000</v>
      </c>
      <c r="C7" s="29" t="s">
        <v>16</v>
      </c>
      <c r="D7" s="30">
        <f t="shared" si="3"/>
        <v>267</v>
      </c>
      <c r="E7" s="31">
        <v>5</v>
      </c>
      <c r="F7" s="31">
        <v>7</v>
      </c>
      <c r="G7" s="31">
        <v>9</v>
      </c>
      <c r="H7" s="32">
        <v>17</v>
      </c>
      <c r="I7" s="32">
        <v>20</v>
      </c>
      <c r="J7" s="32">
        <v>8</v>
      </c>
      <c r="K7" s="32">
        <v>7</v>
      </c>
      <c r="L7" s="33">
        <f t="shared" si="4"/>
        <v>73</v>
      </c>
      <c r="M7" s="32">
        <v>6</v>
      </c>
      <c r="N7" s="32">
        <v>8</v>
      </c>
      <c r="O7" s="32">
        <v>10</v>
      </c>
      <c r="P7" s="32">
        <v>20</v>
      </c>
      <c r="Q7" s="32">
        <v>5</v>
      </c>
      <c r="R7" s="32">
        <v>2</v>
      </c>
      <c r="S7" s="32">
        <v>8</v>
      </c>
      <c r="T7" s="33">
        <f t="shared" si="0"/>
        <v>53</v>
      </c>
      <c r="U7" s="32">
        <v>3</v>
      </c>
      <c r="V7" s="32">
        <v>5</v>
      </c>
      <c r="W7" s="32">
        <v>6</v>
      </c>
      <c r="X7" s="32">
        <v>4</v>
      </c>
      <c r="Y7" s="32">
        <v>2</v>
      </c>
      <c r="Z7" s="32">
        <v>8</v>
      </c>
      <c r="AA7" s="32">
        <v>7</v>
      </c>
      <c r="AB7" s="34">
        <f t="shared" si="5"/>
        <v>35</v>
      </c>
      <c r="AC7" s="32">
        <v>8</v>
      </c>
      <c r="AD7" s="32">
        <v>8</v>
      </c>
      <c r="AE7" s="32">
        <v>9</v>
      </c>
      <c r="AF7" s="32">
        <v>12</v>
      </c>
      <c r="AG7" s="32">
        <v>5</v>
      </c>
      <c r="AH7" s="32">
        <v>4</v>
      </c>
      <c r="AI7" s="32">
        <v>5</v>
      </c>
      <c r="AJ7" s="34">
        <f t="shared" si="6"/>
        <v>51</v>
      </c>
      <c r="AK7" s="32">
        <v>7</v>
      </c>
      <c r="AL7" s="32">
        <v>7</v>
      </c>
      <c r="AM7" s="32">
        <v>9</v>
      </c>
      <c r="AN7" s="32">
        <v>14</v>
      </c>
      <c r="AO7" s="32">
        <v>8</v>
      </c>
      <c r="AP7" s="32">
        <v>4</v>
      </c>
      <c r="AQ7" s="32">
        <v>6</v>
      </c>
      <c r="AR7" s="34">
        <f t="shared" si="7"/>
        <v>55</v>
      </c>
      <c r="AS7" s="32">
        <v>6</v>
      </c>
      <c r="AT7" s="32">
        <v>0</v>
      </c>
      <c r="AU7" s="32">
        <v>19</v>
      </c>
      <c r="AV7" s="32">
        <v>22</v>
      </c>
      <c r="AW7" s="32">
        <v>20</v>
      </c>
      <c r="AX7" s="32">
        <v>6</v>
      </c>
      <c r="AY7" s="32">
        <v>6</v>
      </c>
      <c r="AZ7" s="34">
        <f t="shared" si="1"/>
        <v>79</v>
      </c>
      <c r="BA7" s="32">
        <v>6</v>
      </c>
      <c r="BB7" s="32">
        <v>6</v>
      </c>
      <c r="BC7" s="32">
        <v>15</v>
      </c>
      <c r="BD7" s="32">
        <v>22</v>
      </c>
      <c r="BE7" s="32">
        <v>24</v>
      </c>
      <c r="BF7" s="32">
        <v>3</v>
      </c>
      <c r="BG7" s="32">
        <v>2</v>
      </c>
      <c r="BH7" s="34">
        <f t="shared" si="2"/>
        <v>78</v>
      </c>
      <c r="BI7" s="32">
        <v>6</v>
      </c>
      <c r="BJ7" s="32">
        <v>6</v>
      </c>
      <c r="BK7" s="32"/>
      <c r="BL7" s="32"/>
      <c r="BM7" s="32"/>
      <c r="BN7" s="32"/>
      <c r="BO7" s="32"/>
      <c r="BP7" s="34">
        <f t="shared" si="8"/>
        <v>12</v>
      </c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</row>
    <row r="8" spans="1:251" ht="19.5" customHeight="1" x14ac:dyDescent="0.25">
      <c r="A8" s="27"/>
      <c r="B8" s="28">
        <v>13000</v>
      </c>
      <c r="C8" s="29" t="s">
        <v>17</v>
      </c>
      <c r="D8" s="30">
        <f t="shared" si="3"/>
        <v>244</v>
      </c>
      <c r="E8" s="31">
        <v>8</v>
      </c>
      <c r="F8" s="31">
        <v>4</v>
      </c>
      <c r="G8" s="31">
        <v>11</v>
      </c>
      <c r="H8" s="32">
        <v>15</v>
      </c>
      <c r="I8" s="32">
        <v>9</v>
      </c>
      <c r="J8" s="32">
        <v>10</v>
      </c>
      <c r="K8" s="32">
        <v>9</v>
      </c>
      <c r="L8" s="33">
        <f t="shared" si="4"/>
        <v>66</v>
      </c>
      <c r="M8" s="32">
        <v>7</v>
      </c>
      <c r="N8" s="32">
        <v>8</v>
      </c>
      <c r="O8" s="32">
        <v>10</v>
      </c>
      <c r="P8" s="32">
        <v>12</v>
      </c>
      <c r="Q8" s="32">
        <v>3</v>
      </c>
      <c r="R8" s="32">
        <v>8</v>
      </c>
      <c r="S8" s="32">
        <v>6</v>
      </c>
      <c r="T8" s="33">
        <f t="shared" si="0"/>
        <v>47</v>
      </c>
      <c r="U8" s="32">
        <v>6</v>
      </c>
      <c r="V8" s="32">
        <v>4</v>
      </c>
      <c r="W8" s="32">
        <v>9</v>
      </c>
      <c r="X8" s="32">
        <v>12</v>
      </c>
      <c r="Y8" s="32">
        <v>6</v>
      </c>
      <c r="Z8" s="32">
        <v>7</v>
      </c>
      <c r="AA8" s="32">
        <v>6</v>
      </c>
      <c r="AB8" s="34">
        <f t="shared" si="5"/>
        <v>50</v>
      </c>
      <c r="AC8" s="32">
        <v>2</v>
      </c>
      <c r="AD8" s="32">
        <v>0</v>
      </c>
      <c r="AE8" s="32">
        <v>7</v>
      </c>
      <c r="AF8" s="32">
        <v>8</v>
      </c>
      <c r="AG8" s="32">
        <v>6</v>
      </c>
      <c r="AH8" s="32">
        <v>6</v>
      </c>
      <c r="AI8" s="32">
        <v>6</v>
      </c>
      <c r="AJ8" s="34">
        <f t="shared" si="6"/>
        <v>35</v>
      </c>
      <c r="AK8" s="32">
        <v>5</v>
      </c>
      <c r="AL8" s="32">
        <v>5</v>
      </c>
      <c r="AM8" s="32">
        <v>9</v>
      </c>
      <c r="AN8" s="32">
        <v>11</v>
      </c>
      <c r="AO8" s="32">
        <v>4</v>
      </c>
      <c r="AP8" s="32">
        <v>6</v>
      </c>
      <c r="AQ8" s="32">
        <v>6</v>
      </c>
      <c r="AR8" s="34">
        <f t="shared" si="7"/>
        <v>46</v>
      </c>
      <c r="AS8" s="32">
        <v>6</v>
      </c>
      <c r="AT8" s="32">
        <v>5</v>
      </c>
      <c r="AU8" s="32">
        <v>10</v>
      </c>
      <c r="AV8" s="32">
        <v>12</v>
      </c>
      <c r="AW8" s="32">
        <v>12</v>
      </c>
      <c r="AX8" s="32">
        <v>6</v>
      </c>
      <c r="AY8" s="32">
        <v>6</v>
      </c>
      <c r="AZ8" s="34">
        <f t="shared" si="1"/>
        <v>57</v>
      </c>
      <c r="BA8" s="32">
        <v>6</v>
      </c>
      <c r="BB8" s="32">
        <v>6</v>
      </c>
      <c r="BC8" s="32">
        <v>10</v>
      </c>
      <c r="BD8" s="32">
        <v>11</v>
      </c>
      <c r="BE8" s="32">
        <v>12</v>
      </c>
      <c r="BF8" s="32">
        <v>5</v>
      </c>
      <c r="BG8" s="32">
        <v>3</v>
      </c>
      <c r="BH8" s="34">
        <f t="shared" si="2"/>
        <v>53</v>
      </c>
      <c r="BI8" s="32">
        <v>6</v>
      </c>
      <c r="BJ8" s="32">
        <v>6</v>
      </c>
      <c r="BK8" s="32"/>
      <c r="BL8" s="32"/>
      <c r="BM8" s="32"/>
      <c r="BN8" s="32"/>
      <c r="BO8" s="32"/>
      <c r="BP8" s="34">
        <f t="shared" si="8"/>
        <v>12</v>
      </c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</row>
    <row r="9" spans="1:251" ht="20.100000000000001" customHeight="1" x14ac:dyDescent="0.25">
      <c r="A9" s="27"/>
      <c r="B9" s="28">
        <v>13000</v>
      </c>
      <c r="C9" s="29" t="s">
        <v>18</v>
      </c>
      <c r="D9" s="30">
        <f>SUM(L9+T9+AB9+AJ9+AR9)</f>
        <v>264</v>
      </c>
      <c r="E9" s="31">
        <v>5</v>
      </c>
      <c r="F9" s="31">
        <v>8</v>
      </c>
      <c r="G9" s="31">
        <v>8</v>
      </c>
      <c r="H9" s="32">
        <v>12</v>
      </c>
      <c r="I9" s="32">
        <v>10</v>
      </c>
      <c r="J9" s="32">
        <v>10</v>
      </c>
      <c r="K9" s="32">
        <v>9</v>
      </c>
      <c r="L9" s="33">
        <f t="shared" si="4"/>
        <v>62</v>
      </c>
      <c r="M9" s="32">
        <v>7</v>
      </c>
      <c r="N9" s="32">
        <v>8</v>
      </c>
      <c r="O9" s="32">
        <v>10</v>
      </c>
      <c r="P9" s="32">
        <v>12</v>
      </c>
      <c r="Q9" s="32">
        <v>8</v>
      </c>
      <c r="R9" s="32">
        <v>8</v>
      </c>
      <c r="S9" s="32">
        <v>8</v>
      </c>
      <c r="T9" s="33">
        <f t="shared" si="0"/>
        <v>54</v>
      </c>
      <c r="U9" s="32">
        <v>6</v>
      </c>
      <c r="V9" s="32">
        <v>6</v>
      </c>
      <c r="W9" s="32">
        <v>10</v>
      </c>
      <c r="X9" s="32">
        <v>12</v>
      </c>
      <c r="Y9" s="32">
        <v>5</v>
      </c>
      <c r="Z9" s="32">
        <v>6</v>
      </c>
      <c r="AA9" s="32">
        <v>6</v>
      </c>
      <c r="AB9" s="34">
        <f t="shared" si="5"/>
        <v>51</v>
      </c>
      <c r="AC9" s="32">
        <v>6</v>
      </c>
      <c r="AD9" s="32">
        <v>6</v>
      </c>
      <c r="AE9" s="32">
        <v>9</v>
      </c>
      <c r="AF9" s="32">
        <v>10</v>
      </c>
      <c r="AG9" s="32">
        <v>6</v>
      </c>
      <c r="AH9" s="32">
        <v>6</v>
      </c>
      <c r="AI9" s="32">
        <v>5</v>
      </c>
      <c r="AJ9" s="34">
        <f t="shared" si="6"/>
        <v>48</v>
      </c>
      <c r="AK9" s="32">
        <v>5</v>
      </c>
      <c r="AL9" s="32">
        <v>6</v>
      </c>
      <c r="AM9" s="32">
        <v>9</v>
      </c>
      <c r="AN9" s="32">
        <v>11</v>
      </c>
      <c r="AO9" s="32">
        <v>6</v>
      </c>
      <c r="AP9" s="32">
        <v>6</v>
      </c>
      <c r="AQ9" s="32">
        <v>6</v>
      </c>
      <c r="AR9" s="34">
        <f t="shared" si="7"/>
        <v>49</v>
      </c>
      <c r="AS9" s="32">
        <v>6</v>
      </c>
      <c r="AT9" s="32">
        <v>6</v>
      </c>
      <c r="AU9" s="32">
        <v>10</v>
      </c>
      <c r="AV9" s="32">
        <v>12</v>
      </c>
      <c r="AW9" s="32">
        <v>12</v>
      </c>
      <c r="AX9" s="32">
        <v>6</v>
      </c>
      <c r="AY9" s="32">
        <v>6</v>
      </c>
      <c r="AZ9" s="34">
        <f t="shared" si="1"/>
        <v>58</v>
      </c>
      <c r="BA9" s="32">
        <v>6</v>
      </c>
      <c r="BB9" s="32">
        <v>6</v>
      </c>
      <c r="BC9" s="32">
        <v>10</v>
      </c>
      <c r="BD9" s="32">
        <v>12</v>
      </c>
      <c r="BE9" s="32">
        <v>12</v>
      </c>
      <c r="BF9" s="32">
        <v>6</v>
      </c>
      <c r="BG9" s="32">
        <v>6</v>
      </c>
      <c r="BH9" s="34">
        <f t="shared" si="2"/>
        <v>58</v>
      </c>
      <c r="BI9" s="32">
        <v>6</v>
      </c>
      <c r="BJ9" s="32">
        <v>6</v>
      </c>
      <c r="BK9" s="32"/>
      <c r="BL9" s="32"/>
      <c r="BM9" s="32"/>
      <c r="BN9" s="32"/>
      <c r="BO9" s="32"/>
      <c r="BP9" s="34">
        <f t="shared" si="8"/>
        <v>12</v>
      </c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</row>
    <row r="10" spans="1:251" ht="20.100000000000001" customHeight="1" x14ac:dyDescent="0.25">
      <c r="A10" s="27"/>
      <c r="B10" s="28">
        <v>13000</v>
      </c>
      <c r="C10" s="29" t="s">
        <v>19</v>
      </c>
      <c r="D10" s="30">
        <f t="shared" ref="D10:D21" si="9">SUM(L10+T10+AB10+AJ10+AR10)</f>
        <v>274</v>
      </c>
      <c r="E10" s="31">
        <v>11</v>
      </c>
      <c r="F10" s="31">
        <v>4</v>
      </c>
      <c r="G10" s="31">
        <v>11</v>
      </c>
      <c r="H10" s="32">
        <v>15</v>
      </c>
      <c r="I10" s="32">
        <v>9</v>
      </c>
      <c r="J10" s="32">
        <v>10</v>
      </c>
      <c r="K10" s="32">
        <v>10</v>
      </c>
      <c r="L10" s="33">
        <f t="shared" si="4"/>
        <v>70</v>
      </c>
      <c r="M10" s="32">
        <v>7</v>
      </c>
      <c r="N10" s="32">
        <v>8</v>
      </c>
      <c r="O10" s="32">
        <v>10</v>
      </c>
      <c r="P10" s="32">
        <v>12</v>
      </c>
      <c r="Q10" s="32">
        <v>8</v>
      </c>
      <c r="R10" s="32">
        <v>8</v>
      </c>
      <c r="S10" s="32">
        <v>8</v>
      </c>
      <c r="T10" s="33">
        <f t="shared" si="0"/>
        <v>54</v>
      </c>
      <c r="U10" s="32">
        <v>6</v>
      </c>
      <c r="V10" s="32">
        <v>6</v>
      </c>
      <c r="W10" s="32">
        <v>10</v>
      </c>
      <c r="X10" s="32">
        <v>12</v>
      </c>
      <c r="Y10" s="32">
        <v>5</v>
      </c>
      <c r="Z10" s="32">
        <v>6</v>
      </c>
      <c r="AA10" s="32">
        <v>6</v>
      </c>
      <c r="AB10" s="34">
        <f t="shared" si="5"/>
        <v>51</v>
      </c>
      <c r="AC10" s="32">
        <v>5</v>
      </c>
      <c r="AD10" s="32">
        <v>7</v>
      </c>
      <c r="AE10" s="32">
        <v>8</v>
      </c>
      <c r="AF10" s="32">
        <v>9</v>
      </c>
      <c r="AG10" s="32">
        <v>6</v>
      </c>
      <c r="AH10" s="32">
        <v>6</v>
      </c>
      <c r="AI10" s="32">
        <v>7</v>
      </c>
      <c r="AJ10" s="34">
        <f t="shared" si="6"/>
        <v>48</v>
      </c>
      <c r="AK10" s="32">
        <v>7</v>
      </c>
      <c r="AL10" s="32">
        <v>7</v>
      </c>
      <c r="AM10" s="32">
        <v>10</v>
      </c>
      <c r="AN10" s="32">
        <v>11</v>
      </c>
      <c r="AO10" s="32">
        <v>4</v>
      </c>
      <c r="AP10" s="32">
        <v>6</v>
      </c>
      <c r="AQ10" s="32">
        <v>6</v>
      </c>
      <c r="AR10" s="34">
        <f t="shared" si="7"/>
        <v>51</v>
      </c>
      <c r="AS10" s="32">
        <v>5</v>
      </c>
      <c r="AT10" s="32">
        <v>7</v>
      </c>
      <c r="AU10" s="32">
        <v>10</v>
      </c>
      <c r="AV10" s="32">
        <v>12</v>
      </c>
      <c r="AW10" s="32">
        <v>12</v>
      </c>
      <c r="AX10" s="32">
        <v>6</v>
      </c>
      <c r="AY10" s="32">
        <v>6</v>
      </c>
      <c r="AZ10" s="34">
        <f t="shared" si="1"/>
        <v>58</v>
      </c>
      <c r="BA10" s="32">
        <v>6</v>
      </c>
      <c r="BB10" s="32">
        <v>6</v>
      </c>
      <c r="BC10" s="32">
        <v>10</v>
      </c>
      <c r="BD10" s="32">
        <v>12</v>
      </c>
      <c r="BE10" s="32">
        <v>12</v>
      </c>
      <c r="BF10" s="32">
        <v>6</v>
      </c>
      <c r="BG10" s="32">
        <v>6</v>
      </c>
      <c r="BH10" s="34">
        <f t="shared" si="2"/>
        <v>58</v>
      </c>
      <c r="BI10" s="32">
        <v>6</v>
      </c>
      <c r="BJ10" s="32">
        <v>6</v>
      </c>
      <c r="BK10" s="32"/>
      <c r="BL10" s="32"/>
      <c r="BM10" s="32"/>
      <c r="BN10" s="32"/>
      <c r="BO10" s="32"/>
      <c r="BP10" s="34">
        <f t="shared" si="8"/>
        <v>12</v>
      </c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  <c r="IL10" s="26"/>
      <c r="IM10" s="26"/>
      <c r="IN10" s="26"/>
      <c r="IO10" s="26"/>
      <c r="IP10" s="26"/>
      <c r="IQ10" s="26"/>
    </row>
    <row r="11" spans="1:251" ht="20.100000000000001" customHeight="1" x14ac:dyDescent="0.25">
      <c r="A11" s="27"/>
      <c r="B11" s="28">
        <v>13000</v>
      </c>
      <c r="C11" s="29" t="s">
        <v>20</v>
      </c>
      <c r="D11" s="30">
        <f t="shared" si="9"/>
        <v>671</v>
      </c>
      <c r="E11" s="31">
        <v>20</v>
      </c>
      <c r="F11" s="31">
        <v>20</v>
      </c>
      <c r="G11" s="31">
        <v>20</v>
      </c>
      <c r="H11" s="32">
        <v>42</v>
      </c>
      <c r="I11" s="32">
        <v>20</v>
      </c>
      <c r="J11" s="32">
        <v>20</v>
      </c>
      <c r="K11" s="32">
        <v>20</v>
      </c>
      <c r="L11" s="33">
        <f t="shared" si="4"/>
        <v>162</v>
      </c>
      <c r="M11" s="32">
        <v>20</v>
      </c>
      <c r="N11" s="32">
        <v>20</v>
      </c>
      <c r="O11" s="32">
        <v>38</v>
      </c>
      <c r="P11" s="32">
        <v>36</v>
      </c>
      <c r="Q11" s="32">
        <v>15</v>
      </c>
      <c r="R11" s="32">
        <v>5</v>
      </c>
      <c r="S11" s="32">
        <v>18</v>
      </c>
      <c r="T11" s="33">
        <f t="shared" si="0"/>
        <v>132</v>
      </c>
      <c r="U11" s="32">
        <v>11</v>
      </c>
      <c r="V11" s="32">
        <v>16</v>
      </c>
      <c r="W11" s="32">
        <v>18</v>
      </c>
      <c r="X11" s="32">
        <v>34</v>
      </c>
      <c r="Y11" s="32">
        <v>6</v>
      </c>
      <c r="Z11" s="32">
        <v>17</v>
      </c>
      <c r="AA11" s="32">
        <v>16</v>
      </c>
      <c r="AB11" s="34">
        <f t="shared" si="5"/>
        <v>118</v>
      </c>
      <c r="AC11" s="32">
        <v>14</v>
      </c>
      <c r="AD11" s="32">
        <v>11</v>
      </c>
      <c r="AE11" s="32">
        <v>38</v>
      </c>
      <c r="AF11" s="32">
        <v>26</v>
      </c>
      <c r="AG11" s="32">
        <v>11</v>
      </c>
      <c r="AH11" s="32">
        <v>13</v>
      </c>
      <c r="AI11" s="32">
        <v>8</v>
      </c>
      <c r="AJ11" s="34">
        <f t="shared" si="6"/>
        <v>121</v>
      </c>
      <c r="AK11" s="32">
        <v>9</v>
      </c>
      <c r="AL11" s="32">
        <v>20</v>
      </c>
      <c r="AM11" s="32">
        <v>36</v>
      </c>
      <c r="AN11" s="32">
        <v>18</v>
      </c>
      <c r="AO11" s="32">
        <v>18</v>
      </c>
      <c r="AP11" s="32">
        <v>20</v>
      </c>
      <c r="AQ11" s="32">
        <v>17</v>
      </c>
      <c r="AR11" s="34">
        <f t="shared" si="7"/>
        <v>138</v>
      </c>
      <c r="AS11" s="32">
        <v>20</v>
      </c>
      <c r="AT11" s="32">
        <v>15</v>
      </c>
      <c r="AU11" s="32">
        <v>30</v>
      </c>
      <c r="AV11" s="32">
        <v>50</v>
      </c>
      <c r="AW11" s="32">
        <v>30</v>
      </c>
      <c r="AX11" s="32">
        <v>17</v>
      </c>
      <c r="AY11" s="32">
        <v>20</v>
      </c>
      <c r="AZ11" s="34">
        <f t="shared" si="1"/>
        <v>182</v>
      </c>
      <c r="BA11" s="32">
        <v>20</v>
      </c>
      <c r="BB11" s="32">
        <v>20</v>
      </c>
      <c r="BC11" s="32">
        <v>34</v>
      </c>
      <c r="BD11" s="32">
        <v>50</v>
      </c>
      <c r="BE11" s="32">
        <v>42</v>
      </c>
      <c r="BF11" s="32">
        <v>10</v>
      </c>
      <c r="BG11" s="32">
        <v>14</v>
      </c>
      <c r="BH11" s="34">
        <f t="shared" si="2"/>
        <v>190</v>
      </c>
      <c r="BI11" s="32">
        <v>15</v>
      </c>
      <c r="BJ11" s="32">
        <v>20</v>
      </c>
      <c r="BK11" s="32"/>
      <c r="BL11" s="32"/>
      <c r="BM11" s="32"/>
      <c r="BN11" s="32"/>
      <c r="BO11" s="32"/>
      <c r="BP11" s="34">
        <f t="shared" si="8"/>
        <v>35</v>
      </c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</row>
    <row r="12" spans="1:251" ht="20.100000000000001" hidden="1" customHeight="1" x14ac:dyDescent="0.25">
      <c r="A12" s="27"/>
      <c r="B12" s="28">
        <v>35000</v>
      </c>
      <c r="C12" s="29" t="s">
        <v>21</v>
      </c>
      <c r="D12" s="30">
        <f>SUM(L12+T12+AB12+AJ12+AR12)</f>
        <v>68</v>
      </c>
      <c r="E12" s="31">
        <v>5</v>
      </c>
      <c r="F12" s="31">
        <v>7</v>
      </c>
      <c r="G12" s="31">
        <v>1</v>
      </c>
      <c r="H12" s="32">
        <v>4</v>
      </c>
      <c r="I12" s="32">
        <v>3</v>
      </c>
      <c r="J12" s="32">
        <v>2</v>
      </c>
      <c r="K12" s="32">
        <v>1</v>
      </c>
      <c r="L12" s="33">
        <f t="shared" si="4"/>
        <v>23</v>
      </c>
      <c r="M12" s="32">
        <v>3</v>
      </c>
      <c r="N12" s="32">
        <v>1</v>
      </c>
      <c r="O12" s="32">
        <v>3</v>
      </c>
      <c r="P12" s="32">
        <v>3</v>
      </c>
      <c r="Q12" s="32">
        <v>5</v>
      </c>
      <c r="R12" s="32">
        <v>1</v>
      </c>
      <c r="S12" s="32">
        <v>1</v>
      </c>
      <c r="T12" s="33">
        <f t="shared" si="0"/>
        <v>14</v>
      </c>
      <c r="U12" s="32">
        <v>5</v>
      </c>
      <c r="V12" s="32">
        <v>0</v>
      </c>
      <c r="W12" s="32">
        <v>0</v>
      </c>
      <c r="X12" s="32">
        <v>5</v>
      </c>
      <c r="Y12" s="32">
        <v>0</v>
      </c>
      <c r="Z12" s="32">
        <v>2</v>
      </c>
      <c r="AA12" s="32">
        <v>4</v>
      </c>
      <c r="AB12" s="34">
        <f t="shared" si="5"/>
        <v>16</v>
      </c>
      <c r="AC12" s="32">
        <v>0</v>
      </c>
      <c r="AD12" s="32">
        <v>1</v>
      </c>
      <c r="AE12" s="32">
        <v>3</v>
      </c>
      <c r="AF12" s="32">
        <v>4</v>
      </c>
      <c r="AG12" s="32">
        <v>3</v>
      </c>
      <c r="AH12" s="32">
        <v>4</v>
      </c>
      <c r="AI12" s="32">
        <v>0</v>
      </c>
      <c r="AJ12" s="34">
        <f t="shared" si="6"/>
        <v>15</v>
      </c>
      <c r="AK12" s="32"/>
      <c r="AL12" s="32"/>
      <c r="AM12" s="32"/>
      <c r="AN12" s="32"/>
      <c r="AO12" s="32"/>
      <c r="AP12" s="32">
        <v>0</v>
      </c>
      <c r="AQ12" s="32"/>
      <c r="AR12" s="34">
        <f t="shared" si="7"/>
        <v>0</v>
      </c>
      <c r="AS12" s="32"/>
      <c r="AT12" s="32"/>
      <c r="AU12" s="32"/>
      <c r="AV12" s="32"/>
      <c r="AW12" s="32"/>
      <c r="AX12" s="32"/>
      <c r="AY12" s="32"/>
      <c r="AZ12" s="34">
        <f t="shared" si="1"/>
        <v>0</v>
      </c>
      <c r="BA12" s="32"/>
      <c r="BB12" s="32"/>
      <c r="BC12" s="32"/>
      <c r="BD12" s="32"/>
      <c r="BE12" s="32"/>
      <c r="BF12" s="32"/>
      <c r="BG12" s="32"/>
      <c r="BH12" s="34">
        <f t="shared" si="2"/>
        <v>0</v>
      </c>
      <c r="BI12" s="32"/>
      <c r="BJ12" s="32"/>
      <c r="BK12" s="32"/>
      <c r="BL12" s="32"/>
      <c r="BM12" s="32"/>
      <c r="BN12" s="32"/>
      <c r="BO12" s="32"/>
      <c r="BP12" s="34">
        <f t="shared" si="8"/>
        <v>0</v>
      </c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</row>
    <row r="13" spans="1:251" ht="20.100000000000001" hidden="1" customHeight="1" x14ac:dyDescent="0.25">
      <c r="A13" s="27"/>
      <c r="B13" s="28">
        <v>490000</v>
      </c>
      <c r="C13" s="29" t="s">
        <v>51</v>
      </c>
      <c r="D13" s="30"/>
      <c r="E13" s="31"/>
      <c r="F13" s="31"/>
      <c r="G13" s="31"/>
      <c r="H13" s="32"/>
      <c r="I13" s="32"/>
      <c r="J13" s="32"/>
      <c r="K13" s="32"/>
      <c r="L13" s="33"/>
      <c r="M13" s="32"/>
      <c r="N13" s="32"/>
      <c r="O13" s="32"/>
      <c r="P13" s="32"/>
      <c r="Q13" s="32"/>
      <c r="R13" s="32"/>
      <c r="S13" s="32"/>
      <c r="T13" s="33"/>
      <c r="U13" s="32"/>
      <c r="V13" s="32"/>
      <c r="W13" s="32"/>
      <c r="X13" s="32"/>
      <c r="Y13" s="32">
        <v>0</v>
      </c>
      <c r="Z13" s="32">
        <v>0</v>
      </c>
      <c r="AA13" s="32">
        <v>1</v>
      </c>
      <c r="AB13" s="34">
        <f t="shared" si="5"/>
        <v>1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/>
      <c r="AJ13" s="34">
        <f t="shared" si="6"/>
        <v>0</v>
      </c>
      <c r="AK13" s="32"/>
      <c r="AL13" s="32"/>
      <c r="AM13" s="32"/>
      <c r="AN13" s="32"/>
      <c r="AO13" s="32"/>
      <c r="AP13" s="32"/>
      <c r="AQ13" s="32"/>
      <c r="AR13" s="34"/>
      <c r="AS13" s="32"/>
      <c r="AT13" s="32"/>
      <c r="AU13" s="32"/>
      <c r="AV13" s="32"/>
      <c r="AW13" s="32"/>
      <c r="AX13" s="32"/>
      <c r="AY13" s="32"/>
      <c r="AZ13" s="34"/>
      <c r="BA13" s="32"/>
      <c r="BB13" s="32"/>
      <c r="BC13" s="32"/>
      <c r="BD13" s="32"/>
      <c r="BE13" s="32"/>
      <c r="BF13" s="32"/>
      <c r="BG13" s="32"/>
      <c r="BH13" s="34"/>
      <c r="BI13" s="32"/>
      <c r="BJ13" s="32"/>
      <c r="BK13" s="32"/>
      <c r="BL13" s="32"/>
      <c r="BM13" s="32"/>
      <c r="BN13" s="32"/>
      <c r="BO13" s="32"/>
      <c r="BP13" s="34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  <c r="IK13" s="26"/>
      <c r="IL13" s="26"/>
      <c r="IM13" s="26"/>
      <c r="IN13" s="26"/>
      <c r="IO13" s="26"/>
      <c r="IP13" s="26"/>
      <c r="IQ13" s="26"/>
    </row>
    <row r="14" spans="1:251" ht="20.100000000000001" customHeight="1" x14ac:dyDescent="0.25">
      <c r="A14" s="27"/>
      <c r="B14" s="28">
        <v>350000</v>
      </c>
      <c r="C14" s="29" t="s">
        <v>22</v>
      </c>
      <c r="D14" s="30">
        <f t="shared" si="9"/>
        <v>25</v>
      </c>
      <c r="E14" s="31">
        <v>0</v>
      </c>
      <c r="F14" s="31">
        <v>1</v>
      </c>
      <c r="G14" s="31">
        <v>1</v>
      </c>
      <c r="H14" s="32">
        <v>3</v>
      </c>
      <c r="I14" s="32">
        <v>3</v>
      </c>
      <c r="J14" s="32">
        <v>1</v>
      </c>
      <c r="K14" s="32">
        <v>1</v>
      </c>
      <c r="L14" s="33">
        <f t="shared" si="4"/>
        <v>10</v>
      </c>
      <c r="M14" s="32">
        <v>1</v>
      </c>
      <c r="N14" s="32">
        <v>2</v>
      </c>
      <c r="O14" s="32">
        <v>0</v>
      </c>
      <c r="P14" s="32">
        <v>1</v>
      </c>
      <c r="Q14" s="32">
        <v>0</v>
      </c>
      <c r="R14" s="32">
        <v>0</v>
      </c>
      <c r="S14" s="32">
        <v>1</v>
      </c>
      <c r="T14" s="33">
        <f t="shared" si="0"/>
        <v>4</v>
      </c>
      <c r="U14" s="32">
        <v>0</v>
      </c>
      <c r="V14" s="32">
        <v>0</v>
      </c>
      <c r="W14" s="32">
        <v>1</v>
      </c>
      <c r="X14" s="32">
        <v>2</v>
      </c>
      <c r="Y14" s="32">
        <v>1</v>
      </c>
      <c r="Z14" s="32">
        <v>0</v>
      </c>
      <c r="AA14" s="32">
        <v>1</v>
      </c>
      <c r="AB14" s="34">
        <f t="shared" si="5"/>
        <v>5</v>
      </c>
      <c r="AC14" s="32">
        <v>0</v>
      </c>
      <c r="AD14" s="32">
        <v>0</v>
      </c>
      <c r="AE14" s="32">
        <v>1</v>
      </c>
      <c r="AF14" s="32">
        <v>0</v>
      </c>
      <c r="AG14" s="32">
        <v>0</v>
      </c>
      <c r="AH14" s="32">
        <v>1</v>
      </c>
      <c r="AI14" s="32">
        <v>0</v>
      </c>
      <c r="AJ14" s="34">
        <f t="shared" si="6"/>
        <v>2</v>
      </c>
      <c r="AK14" s="32">
        <v>1</v>
      </c>
      <c r="AL14" s="32">
        <v>0</v>
      </c>
      <c r="AM14" s="32">
        <v>1</v>
      </c>
      <c r="AN14" s="32">
        <v>2</v>
      </c>
      <c r="AO14" s="32"/>
      <c r="AP14" s="32">
        <v>0</v>
      </c>
      <c r="AQ14" s="32">
        <v>0</v>
      </c>
      <c r="AR14" s="34">
        <f t="shared" si="7"/>
        <v>4</v>
      </c>
      <c r="AS14" s="32">
        <v>1</v>
      </c>
      <c r="AT14" s="32">
        <v>0</v>
      </c>
      <c r="AU14" s="32">
        <v>0</v>
      </c>
      <c r="AV14" s="32">
        <v>1</v>
      </c>
      <c r="AW14" s="32">
        <v>1</v>
      </c>
      <c r="AX14" s="32">
        <v>0</v>
      </c>
      <c r="AY14" s="32">
        <v>0</v>
      </c>
      <c r="AZ14" s="34">
        <f t="shared" si="1"/>
        <v>3</v>
      </c>
      <c r="BA14" s="32">
        <v>0</v>
      </c>
      <c r="BB14" s="32">
        <v>0</v>
      </c>
      <c r="BC14" s="32">
        <v>0</v>
      </c>
      <c r="BD14" s="32"/>
      <c r="BE14" s="32"/>
      <c r="BF14" s="32"/>
      <c r="BG14" s="32"/>
      <c r="BH14" s="34">
        <f t="shared" si="2"/>
        <v>0</v>
      </c>
      <c r="BI14" s="32">
        <v>1</v>
      </c>
      <c r="BJ14" s="32"/>
      <c r="BK14" s="32"/>
      <c r="BL14" s="32"/>
      <c r="BM14" s="32"/>
      <c r="BN14" s="32"/>
      <c r="BO14" s="32"/>
      <c r="BP14" s="34">
        <f t="shared" si="8"/>
        <v>1</v>
      </c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</row>
    <row r="15" spans="1:251" ht="20.100000000000001" hidden="1" customHeight="1" x14ac:dyDescent="0.25">
      <c r="A15" s="27"/>
      <c r="B15" s="28">
        <v>350000</v>
      </c>
      <c r="C15" s="29" t="s">
        <v>23</v>
      </c>
      <c r="D15" s="30">
        <f t="shared" si="9"/>
        <v>0</v>
      </c>
      <c r="E15" s="31">
        <v>0</v>
      </c>
      <c r="F15" s="31">
        <v>0</v>
      </c>
      <c r="G15" s="31">
        <v>0</v>
      </c>
      <c r="H15" s="32">
        <v>0</v>
      </c>
      <c r="I15" s="32">
        <v>0</v>
      </c>
      <c r="J15" s="32">
        <v>0</v>
      </c>
      <c r="K15" s="32">
        <v>0</v>
      </c>
      <c r="L15" s="33">
        <f t="shared" si="4"/>
        <v>0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  <c r="S15" s="32">
        <v>0</v>
      </c>
      <c r="T15" s="33">
        <f t="shared" si="0"/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  <c r="AA15" s="32">
        <v>0</v>
      </c>
      <c r="AB15" s="34">
        <f t="shared" si="5"/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2">
        <v>0</v>
      </c>
      <c r="AI15" s="32"/>
      <c r="AJ15" s="34">
        <f t="shared" si="6"/>
        <v>0</v>
      </c>
      <c r="AK15" s="32"/>
      <c r="AL15" s="32"/>
      <c r="AM15" s="32"/>
      <c r="AN15" s="32"/>
      <c r="AO15" s="32"/>
      <c r="AP15" s="32"/>
      <c r="AQ15" s="32"/>
      <c r="AR15" s="34">
        <f t="shared" si="7"/>
        <v>0</v>
      </c>
      <c r="AS15" s="32"/>
      <c r="AT15" s="32"/>
      <c r="AU15" s="32"/>
      <c r="AV15" s="32"/>
      <c r="AW15" s="32"/>
      <c r="AX15" s="32"/>
      <c r="AY15" s="32"/>
      <c r="AZ15" s="34">
        <f t="shared" si="1"/>
        <v>0</v>
      </c>
      <c r="BA15" s="32"/>
      <c r="BB15" s="32"/>
      <c r="BC15" s="32"/>
      <c r="BD15" s="32"/>
      <c r="BE15" s="32"/>
      <c r="BF15" s="32"/>
      <c r="BG15" s="32"/>
      <c r="BH15" s="34">
        <f t="shared" si="2"/>
        <v>0</v>
      </c>
      <c r="BI15" s="32"/>
      <c r="BJ15" s="32"/>
      <c r="BK15" s="32"/>
      <c r="BL15" s="32"/>
      <c r="BM15" s="32"/>
      <c r="BN15" s="32"/>
      <c r="BO15" s="32"/>
      <c r="BP15" s="34">
        <f t="shared" si="8"/>
        <v>0</v>
      </c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</row>
    <row r="16" spans="1:251" ht="20.100000000000001" customHeight="1" x14ac:dyDescent="0.25">
      <c r="A16" s="27"/>
      <c r="B16" s="28"/>
      <c r="C16" s="29" t="s">
        <v>24</v>
      </c>
      <c r="D16" s="30"/>
      <c r="E16" s="31">
        <v>0</v>
      </c>
      <c r="F16" s="31">
        <v>14</v>
      </c>
      <c r="G16" s="31">
        <v>12</v>
      </c>
      <c r="H16" s="32">
        <v>25</v>
      </c>
      <c r="I16" s="32">
        <v>13</v>
      </c>
      <c r="J16" s="32">
        <v>3</v>
      </c>
      <c r="K16" s="32">
        <v>5</v>
      </c>
      <c r="L16" s="33">
        <f t="shared" si="4"/>
        <v>72</v>
      </c>
      <c r="M16" s="32">
        <v>6</v>
      </c>
      <c r="N16" s="32">
        <v>13</v>
      </c>
      <c r="O16" s="32">
        <v>13</v>
      </c>
      <c r="P16" s="32">
        <v>29</v>
      </c>
      <c r="Q16" s="32">
        <v>2</v>
      </c>
      <c r="R16" s="32">
        <v>0</v>
      </c>
      <c r="S16" s="32">
        <v>5</v>
      </c>
      <c r="T16" s="33">
        <f t="shared" si="0"/>
        <v>62</v>
      </c>
      <c r="U16" s="32">
        <v>4</v>
      </c>
      <c r="V16" s="32">
        <v>7</v>
      </c>
      <c r="W16" s="32">
        <v>10</v>
      </c>
      <c r="X16" s="32">
        <v>7</v>
      </c>
      <c r="Y16" s="32">
        <v>4</v>
      </c>
      <c r="Z16" s="32">
        <v>7</v>
      </c>
      <c r="AA16" s="32">
        <v>8</v>
      </c>
      <c r="AB16" s="34">
        <f t="shared" si="5"/>
        <v>47</v>
      </c>
      <c r="AC16" s="32">
        <v>6</v>
      </c>
      <c r="AD16" s="32">
        <v>4</v>
      </c>
      <c r="AE16" s="32">
        <v>16</v>
      </c>
      <c r="AF16" s="32">
        <v>17</v>
      </c>
      <c r="AG16" s="32">
        <v>4</v>
      </c>
      <c r="AH16" s="32">
        <v>8</v>
      </c>
      <c r="AI16" s="32">
        <v>6</v>
      </c>
      <c r="AJ16" s="34">
        <f t="shared" si="6"/>
        <v>61</v>
      </c>
      <c r="AK16" s="32">
        <v>8</v>
      </c>
      <c r="AL16" s="32">
        <v>8</v>
      </c>
      <c r="AM16" s="32">
        <v>15</v>
      </c>
      <c r="AN16" s="32">
        <v>0</v>
      </c>
      <c r="AO16" s="32">
        <v>0</v>
      </c>
      <c r="AP16" s="32">
        <v>0</v>
      </c>
      <c r="AQ16" s="32">
        <v>0</v>
      </c>
      <c r="AR16" s="34"/>
      <c r="AS16" s="32">
        <v>0</v>
      </c>
      <c r="AT16" s="32">
        <v>0</v>
      </c>
      <c r="AU16" s="32">
        <v>0</v>
      </c>
      <c r="AV16" s="32">
        <v>0</v>
      </c>
      <c r="AW16" s="32">
        <v>0</v>
      </c>
      <c r="AX16" s="32">
        <v>0</v>
      </c>
      <c r="AY16" s="32">
        <v>0</v>
      </c>
      <c r="AZ16" s="34"/>
      <c r="BA16" s="32">
        <v>0</v>
      </c>
      <c r="BB16" s="32">
        <v>0</v>
      </c>
      <c r="BC16" s="32">
        <v>0</v>
      </c>
      <c r="BD16" s="32"/>
      <c r="BE16" s="32"/>
      <c r="BF16" s="32"/>
      <c r="BG16" s="32"/>
      <c r="BH16" s="34"/>
      <c r="BI16" s="32"/>
      <c r="BJ16" s="32"/>
      <c r="BK16" s="32"/>
      <c r="BL16" s="32"/>
      <c r="BM16" s="32"/>
      <c r="BN16" s="32"/>
      <c r="BO16" s="32"/>
      <c r="BP16" s="34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</row>
    <row r="17" spans="1:251" ht="20.100000000000001" customHeight="1" x14ac:dyDescent="0.25">
      <c r="A17" s="27"/>
      <c r="B17" s="35"/>
      <c r="C17" s="36" t="s">
        <v>25</v>
      </c>
      <c r="D17" s="30">
        <f t="shared" si="9"/>
        <v>2449</v>
      </c>
      <c r="E17" s="37">
        <f t="shared" ref="E17" si="10">SUM(E4:E14)</f>
        <v>76</v>
      </c>
      <c r="F17" s="37">
        <f>SUM(F4:F14)</f>
        <v>72</v>
      </c>
      <c r="G17" s="37">
        <f>SUM(G4:G14)</f>
        <v>93</v>
      </c>
      <c r="H17" s="38">
        <f t="shared" ref="H17:BP17" si="11">SUM(H4:H14)</f>
        <v>151</v>
      </c>
      <c r="I17" s="38">
        <f t="shared" si="11"/>
        <v>98</v>
      </c>
      <c r="J17" s="38">
        <f t="shared" si="11"/>
        <v>95</v>
      </c>
      <c r="K17" s="38">
        <f t="shared" si="11"/>
        <v>79</v>
      </c>
      <c r="L17" s="39">
        <f t="shared" si="11"/>
        <v>664</v>
      </c>
      <c r="M17" s="38">
        <f>SUM(M4:M14)</f>
        <v>74</v>
      </c>
      <c r="N17" s="38">
        <f>SUM(N4:N14)</f>
        <v>78</v>
      </c>
      <c r="O17" s="38">
        <f t="shared" si="11"/>
        <v>112</v>
      </c>
      <c r="P17" s="38">
        <f t="shared" si="11"/>
        <v>138</v>
      </c>
      <c r="Q17" s="38">
        <f t="shared" si="11"/>
        <v>57</v>
      </c>
      <c r="R17" s="38">
        <f t="shared" si="11"/>
        <v>42</v>
      </c>
      <c r="S17" s="38">
        <f t="shared" si="11"/>
        <v>69</v>
      </c>
      <c r="T17" s="39">
        <f t="shared" si="11"/>
        <v>496</v>
      </c>
      <c r="U17" s="38">
        <f t="shared" si="11"/>
        <v>52</v>
      </c>
      <c r="V17" s="38">
        <f t="shared" si="11"/>
        <v>45</v>
      </c>
      <c r="W17" s="38">
        <f t="shared" si="11"/>
        <v>80</v>
      </c>
      <c r="X17" s="38">
        <f t="shared" si="11"/>
        <v>105</v>
      </c>
      <c r="Y17" s="38">
        <f t="shared" si="11"/>
        <v>39</v>
      </c>
      <c r="Z17" s="38">
        <f t="shared" si="11"/>
        <v>66</v>
      </c>
      <c r="AA17" s="38">
        <f t="shared" si="11"/>
        <v>61</v>
      </c>
      <c r="AB17" s="40">
        <f t="shared" si="11"/>
        <v>448</v>
      </c>
      <c r="AC17" s="38">
        <f t="shared" si="11"/>
        <v>42</v>
      </c>
      <c r="AD17" s="38">
        <f t="shared" si="11"/>
        <v>45</v>
      </c>
      <c r="AE17" s="38">
        <f t="shared" si="11"/>
        <v>92</v>
      </c>
      <c r="AF17" s="38">
        <f t="shared" si="11"/>
        <v>94</v>
      </c>
      <c r="AG17" s="38">
        <f t="shared" si="11"/>
        <v>48</v>
      </c>
      <c r="AH17" s="38">
        <f t="shared" si="11"/>
        <v>47</v>
      </c>
      <c r="AI17" s="38">
        <f t="shared" si="11"/>
        <v>39</v>
      </c>
      <c r="AJ17" s="40">
        <f t="shared" si="11"/>
        <v>407</v>
      </c>
      <c r="AK17" s="38">
        <f t="shared" si="11"/>
        <v>48</v>
      </c>
      <c r="AL17" s="38">
        <f t="shared" si="11"/>
        <v>61</v>
      </c>
      <c r="AM17" s="38">
        <f t="shared" si="11"/>
        <v>92</v>
      </c>
      <c r="AN17" s="38">
        <f t="shared" si="11"/>
        <v>80</v>
      </c>
      <c r="AO17" s="38">
        <f t="shared" si="11"/>
        <v>51</v>
      </c>
      <c r="AP17" s="38">
        <f t="shared" si="11"/>
        <v>50</v>
      </c>
      <c r="AQ17" s="38">
        <f t="shared" si="11"/>
        <v>52</v>
      </c>
      <c r="AR17" s="40">
        <f t="shared" si="11"/>
        <v>434</v>
      </c>
      <c r="AS17" s="38">
        <f t="shared" si="11"/>
        <v>50</v>
      </c>
      <c r="AT17" s="38">
        <f t="shared" si="11"/>
        <v>45</v>
      </c>
      <c r="AU17" s="38">
        <f t="shared" si="11"/>
        <v>96</v>
      </c>
      <c r="AV17" s="38">
        <f t="shared" si="11"/>
        <v>119</v>
      </c>
      <c r="AW17" s="38">
        <f t="shared" si="11"/>
        <v>105</v>
      </c>
      <c r="AX17" s="38">
        <f t="shared" si="11"/>
        <v>51</v>
      </c>
      <c r="AY17" s="38">
        <f t="shared" si="11"/>
        <v>48</v>
      </c>
      <c r="AZ17" s="40">
        <f t="shared" si="11"/>
        <v>514</v>
      </c>
      <c r="BA17" s="38">
        <f t="shared" si="11"/>
        <v>50</v>
      </c>
      <c r="BB17" s="38">
        <f t="shared" si="11"/>
        <v>48</v>
      </c>
      <c r="BC17" s="38">
        <f t="shared" si="11"/>
        <v>79</v>
      </c>
      <c r="BD17" s="38">
        <f t="shared" si="11"/>
        <v>114</v>
      </c>
      <c r="BE17" s="38">
        <f t="shared" si="11"/>
        <v>102</v>
      </c>
      <c r="BF17" s="38">
        <f t="shared" si="11"/>
        <v>34</v>
      </c>
      <c r="BG17" s="38">
        <f t="shared" si="11"/>
        <v>36</v>
      </c>
      <c r="BH17" s="40">
        <f t="shared" si="11"/>
        <v>463</v>
      </c>
      <c r="BI17" s="38">
        <f t="shared" si="11"/>
        <v>46</v>
      </c>
      <c r="BJ17" s="38">
        <f t="shared" si="11"/>
        <v>50</v>
      </c>
      <c r="BK17" s="38">
        <f t="shared" si="11"/>
        <v>0</v>
      </c>
      <c r="BL17" s="38">
        <f t="shared" si="11"/>
        <v>0</v>
      </c>
      <c r="BM17" s="38">
        <f t="shared" si="11"/>
        <v>0</v>
      </c>
      <c r="BN17" s="38">
        <f t="shared" si="11"/>
        <v>0</v>
      </c>
      <c r="BO17" s="38">
        <f t="shared" si="11"/>
        <v>0</v>
      </c>
      <c r="BP17" s="40">
        <f t="shared" si="11"/>
        <v>96</v>
      </c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  <c r="IA17" s="26"/>
      <c r="IB17" s="26"/>
      <c r="IC17" s="26"/>
      <c r="ID17" s="26"/>
      <c r="IE17" s="26"/>
      <c r="IF17" s="26"/>
      <c r="IG17" s="26"/>
      <c r="IH17" s="26"/>
      <c r="II17" s="26"/>
      <c r="IJ17" s="26"/>
      <c r="IK17" s="26"/>
      <c r="IL17" s="26"/>
      <c r="IM17" s="26"/>
      <c r="IN17" s="26"/>
      <c r="IO17" s="26"/>
      <c r="IP17" s="26"/>
      <c r="IQ17" s="26"/>
    </row>
    <row r="18" spans="1:251" s="45" customFormat="1" ht="24.75" customHeight="1" x14ac:dyDescent="0.25">
      <c r="A18" s="41"/>
      <c r="B18" s="117"/>
      <c r="C18" s="118" t="s">
        <v>26</v>
      </c>
      <c r="D18" s="42">
        <f>SUM(L18+T18+AB18+AJ18+AR18)</f>
        <v>47443000</v>
      </c>
      <c r="E18" s="43">
        <f>E4*$B$4+E5*$B$5+E6*$B$6+E7*$B$7+E8*$B$8+E9*$B$9+E10*$B$10+E11*$B$11+E12*$B$12+E14*$B$14+E15*$B$15</f>
        <v>1256000</v>
      </c>
      <c r="F18" s="43">
        <f>F4*$B$4+F5*$B$5+F6*$B$6+F7*$B$7+F8*$B$8+F9*$B$9+F10*$B$10+F11*$B$11+F12*$B$12+F14*$B$14+F15*$B$15</f>
        <v>1598000</v>
      </c>
      <c r="G18" s="43">
        <f t="shared" ref="G18:BP18" si="12">G4*$B$4+G5*$B$5+G6*$B$6+G7*$B$7+G8*$B$8+G9*$B$9+G10*$B$10+G11*$B$11+G12*$B$12+G14*$B$14+G15*$B$15</f>
        <v>1791000</v>
      </c>
      <c r="H18" s="43">
        <f t="shared" si="12"/>
        <v>3397000</v>
      </c>
      <c r="I18" s="43">
        <f t="shared" si="12"/>
        <v>2651000</v>
      </c>
      <c r="J18" s="43">
        <f t="shared" si="12"/>
        <v>1828000</v>
      </c>
      <c r="K18" s="43">
        <f t="shared" si="12"/>
        <v>1553000</v>
      </c>
      <c r="L18" s="43">
        <f>L4*$B$4+L5*$B$5+L6*$B$6+L7*$B$7+L8*$B$8+L9*$B$9+L10*$B$10+L11*$B$11+L12*$B$12+L14*$B$14+L15*$B$15</f>
        <v>14074000</v>
      </c>
      <c r="M18" s="43">
        <f>M4*$B$4+M5*$B$5+M6*$B$6+M7*$B$7+M8*$B$8+M9*$B$9+M10*$B$10+M11*$B$11+M12*$B$12+M14*$B$14+M15*$B$15</f>
        <v>1531000</v>
      </c>
      <c r="N18" s="43">
        <f>N4*$B$4+N5*$B$5+N6*$B$6+N7*$B$7+N8*$B$8+N9*$B$9+N10*$B$10+N11*$B$11+N12*$B$12+N14*$B$14+N15*$B$15</f>
        <v>1900000</v>
      </c>
      <c r="O18" s="43">
        <f t="shared" si="12"/>
        <v>1764000</v>
      </c>
      <c r="P18" s="43">
        <f t="shared" si="12"/>
        <v>2605000</v>
      </c>
      <c r="Q18" s="43">
        <f t="shared" si="12"/>
        <v>964000</v>
      </c>
      <c r="R18" s="43">
        <f t="shared" si="12"/>
        <v>630000</v>
      </c>
      <c r="S18" s="43">
        <f t="shared" si="12"/>
        <v>1438000</v>
      </c>
      <c r="T18" s="43">
        <f t="shared" si="12"/>
        <v>9301000</v>
      </c>
      <c r="U18" s="43">
        <f t="shared" si="12"/>
        <v>885000</v>
      </c>
      <c r="V18" s="43">
        <f t="shared" si="12"/>
        <v>670000</v>
      </c>
      <c r="W18" s="43">
        <f t="shared" si="12"/>
        <v>1567000</v>
      </c>
      <c r="X18" s="43">
        <f t="shared" si="12"/>
        <v>2305000</v>
      </c>
      <c r="Y18" s="43">
        <f t="shared" si="12"/>
        <v>941000</v>
      </c>
      <c r="Z18" s="43">
        <f t="shared" si="12"/>
        <v>1077000</v>
      </c>
      <c r="AA18" s="43">
        <f t="shared" si="12"/>
        <v>1344000</v>
      </c>
      <c r="AB18" s="43">
        <f t="shared" si="12"/>
        <v>8789000</v>
      </c>
      <c r="AC18" s="43">
        <f t="shared" si="12"/>
        <v>650000</v>
      </c>
      <c r="AD18" s="43">
        <f t="shared" si="12"/>
        <v>727000</v>
      </c>
      <c r="AE18" s="43">
        <f t="shared" si="12"/>
        <v>1738000</v>
      </c>
      <c r="AF18" s="43">
        <f t="shared" si="12"/>
        <v>1549000</v>
      </c>
      <c r="AG18" s="43">
        <f t="shared" si="12"/>
        <v>811000</v>
      </c>
      <c r="AH18" s="43">
        <f t="shared" si="12"/>
        <v>1122000</v>
      </c>
      <c r="AI18" s="43">
        <f t="shared" si="12"/>
        <v>595000</v>
      </c>
      <c r="AJ18" s="43">
        <f t="shared" si="12"/>
        <v>7192000</v>
      </c>
      <c r="AK18" s="43">
        <f t="shared" si="12"/>
        <v>1112000</v>
      </c>
      <c r="AL18" s="43">
        <f t="shared" si="12"/>
        <v>960000</v>
      </c>
      <c r="AM18" s="43">
        <f t="shared" si="12"/>
        <v>1734000</v>
      </c>
      <c r="AN18" s="43">
        <f t="shared" si="12"/>
        <v>1929000</v>
      </c>
      <c r="AO18" s="43">
        <f t="shared" si="12"/>
        <v>808000</v>
      </c>
      <c r="AP18" s="43">
        <f t="shared" si="12"/>
        <v>744000</v>
      </c>
      <c r="AQ18" s="43">
        <f t="shared" si="12"/>
        <v>800000</v>
      </c>
      <c r="AR18" s="43">
        <f t="shared" si="12"/>
        <v>8087000</v>
      </c>
      <c r="AS18" s="43">
        <f t="shared" si="12"/>
        <v>1071000</v>
      </c>
      <c r="AT18" s="43">
        <f t="shared" si="12"/>
        <v>663000</v>
      </c>
      <c r="AU18" s="43">
        <f t="shared" si="12"/>
        <v>1531000</v>
      </c>
      <c r="AV18" s="43">
        <f t="shared" si="12"/>
        <v>2162000</v>
      </c>
      <c r="AW18" s="43">
        <f t="shared" si="12"/>
        <v>2002000</v>
      </c>
      <c r="AX18" s="43">
        <f t="shared" si="12"/>
        <v>779000</v>
      </c>
      <c r="AY18" s="43">
        <f t="shared" si="12"/>
        <v>698000</v>
      </c>
      <c r="AZ18" s="43">
        <f t="shared" si="12"/>
        <v>8906000</v>
      </c>
      <c r="BA18" s="43">
        <f t="shared" si="12"/>
        <v>734000</v>
      </c>
      <c r="BB18" s="43">
        <f t="shared" si="12"/>
        <v>698000</v>
      </c>
      <c r="BC18" s="43">
        <f t="shared" si="12"/>
        <v>1162000</v>
      </c>
      <c r="BD18" s="43">
        <f t="shared" si="12"/>
        <v>1715000</v>
      </c>
      <c r="BE18" s="43">
        <f t="shared" si="12"/>
        <v>1542000</v>
      </c>
      <c r="BF18" s="43">
        <f t="shared" si="12"/>
        <v>489000</v>
      </c>
      <c r="BG18" s="43">
        <f t="shared" si="12"/>
        <v>511000</v>
      </c>
      <c r="BH18" s="43">
        <f t="shared" si="12"/>
        <v>6851000</v>
      </c>
      <c r="BI18" s="43">
        <f t="shared" si="12"/>
        <v>1019000</v>
      </c>
      <c r="BJ18" s="43">
        <f t="shared" si="12"/>
        <v>734000</v>
      </c>
      <c r="BK18" s="43">
        <f t="shared" si="12"/>
        <v>0</v>
      </c>
      <c r="BL18" s="43">
        <f t="shared" si="12"/>
        <v>0</v>
      </c>
      <c r="BM18" s="43">
        <f t="shared" si="12"/>
        <v>0</v>
      </c>
      <c r="BN18" s="43">
        <f t="shared" si="12"/>
        <v>0</v>
      </c>
      <c r="BO18" s="43">
        <f t="shared" si="12"/>
        <v>0</v>
      </c>
      <c r="BP18" s="43">
        <f t="shared" si="12"/>
        <v>1753000</v>
      </c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  <c r="GI18" s="44"/>
      <c r="GJ18" s="44"/>
      <c r="GK18" s="44"/>
      <c r="GL18" s="44"/>
      <c r="GM18" s="44"/>
      <c r="GN18" s="44"/>
      <c r="GO18" s="44"/>
      <c r="GP18" s="44"/>
      <c r="GQ18" s="44"/>
      <c r="GR18" s="44"/>
      <c r="GS18" s="44"/>
      <c r="GT18" s="44"/>
      <c r="GU18" s="44"/>
      <c r="GV18" s="44"/>
      <c r="GW18" s="44"/>
      <c r="GX18" s="44"/>
      <c r="GY18" s="44"/>
      <c r="GZ18" s="44"/>
      <c r="HA18" s="44"/>
      <c r="HB18" s="44"/>
      <c r="HC18" s="44"/>
      <c r="HD18" s="44"/>
      <c r="HE18" s="44"/>
      <c r="HF18" s="44"/>
      <c r="HG18" s="44"/>
      <c r="HH18" s="44"/>
      <c r="HI18" s="44"/>
      <c r="HJ18" s="44"/>
      <c r="HK18" s="44"/>
      <c r="HL18" s="44"/>
      <c r="HM18" s="44"/>
      <c r="HN18" s="44"/>
      <c r="HO18" s="44"/>
      <c r="HP18" s="44"/>
      <c r="HQ18" s="44"/>
      <c r="HR18" s="44"/>
      <c r="HS18" s="44"/>
      <c r="HT18" s="44"/>
      <c r="HU18" s="44"/>
      <c r="HV18" s="44"/>
      <c r="HW18" s="44"/>
      <c r="HX18" s="44"/>
      <c r="HY18" s="44"/>
      <c r="HZ18" s="44"/>
      <c r="IA18" s="44"/>
      <c r="IB18" s="44"/>
      <c r="IC18" s="44"/>
      <c r="ID18" s="44"/>
      <c r="IE18" s="44"/>
      <c r="IF18" s="44"/>
      <c r="IG18" s="44"/>
      <c r="IH18" s="44"/>
      <c r="II18" s="44"/>
      <c r="IJ18" s="44"/>
      <c r="IK18" s="44"/>
      <c r="IL18" s="44"/>
      <c r="IM18" s="44"/>
      <c r="IN18" s="44"/>
      <c r="IO18" s="44"/>
      <c r="IP18" s="44"/>
      <c r="IQ18" s="44"/>
    </row>
    <row r="19" spans="1:251" s="55" customFormat="1" ht="19.5" customHeight="1" x14ac:dyDescent="0.25">
      <c r="A19" s="46"/>
      <c r="B19" s="47"/>
      <c r="C19" s="48" t="s">
        <v>27</v>
      </c>
      <c r="D19" s="49">
        <f t="shared" si="9"/>
        <v>637343000</v>
      </c>
      <c r="E19" s="50">
        <v>10669000</v>
      </c>
      <c r="F19" s="51">
        <v>12184000</v>
      </c>
      <c r="G19" s="51">
        <v>21327000</v>
      </c>
      <c r="H19" s="51">
        <v>25211000</v>
      </c>
      <c r="I19" s="51">
        <v>21776000</v>
      </c>
      <c r="J19" s="51">
        <v>9227000</v>
      </c>
      <c r="K19" s="52">
        <v>9704000</v>
      </c>
      <c r="L19" s="53">
        <f>SUM(E19:K19)</f>
        <v>110098000</v>
      </c>
      <c r="M19" s="50">
        <v>12275000</v>
      </c>
      <c r="N19" s="51">
        <v>19392000</v>
      </c>
      <c r="O19" s="51">
        <v>26358000</v>
      </c>
      <c r="P19" s="51">
        <v>31740000</v>
      </c>
      <c r="Q19" s="51">
        <v>9137000</v>
      </c>
      <c r="R19" s="51">
        <v>7703000</v>
      </c>
      <c r="S19" s="52">
        <v>11316000</v>
      </c>
      <c r="T19" s="53">
        <f>SUM(M19:S19)</f>
        <v>117921000</v>
      </c>
      <c r="U19" s="50">
        <v>11255000</v>
      </c>
      <c r="V19" s="51">
        <v>10505000</v>
      </c>
      <c r="W19" s="51">
        <v>21067000</v>
      </c>
      <c r="X19" s="51">
        <v>25555000</v>
      </c>
      <c r="Y19" s="51">
        <v>8247000</v>
      </c>
      <c r="Z19" s="51">
        <v>10943000</v>
      </c>
      <c r="AA19" s="52">
        <v>11743000</v>
      </c>
      <c r="AB19" s="53">
        <f>SUM(U19:AA19)</f>
        <v>99315000</v>
      </c>
      <c r="AC19" s="50">
        <v>10325000</v>
      </c>
      <c r="AD19" s="51">
        <v>10658000</v>
      </c>
      <c r="AE19" s="51">
        <v>25095000</v>
      </c>
      <c r="AF19" s="51">
        <v>25108000</v>
      </c>
      <c r="AG19" s="51">
        <v>8866000</v>
      </c>
      <c r="AH19" s="51">
        <v>109898000</v>
      </c>
      <c r="AI19" s="52">
        <v>11247000</v>
      </c>
      <c r="AJ19" s="53">
        <f>SUM(AC19:AI19)</f>
        <v>201197000</v>
      </c>
      <c r="AK19" s="50">
        <v>10877000</v>
      </c>
      <c r="AL19" s="51">
        <v>12455000</v>
      </c>
      <c r="AM19" s="51">
        <v>23315000</v>
      </c>
      <c r="AN19" s="51">
        <v>24589000</v>
      </c>
      <c r="AO19" s="51">
        <v>11947000</v>
      </c>
      <c r="AP19" s="51">
        <v>12749000</v>
      </c>
      <c r="AQ19" s="52">
        <v>12880000</v>
      </c>
      <c r="AR19" s="53">
        <f>SUM(AK19:AQ19)</f>
        <v>108812000</v>
      </c>
      <c r="AS19" s="50">
        <v>12666000</v>
      </c>
      <c r="AT19" s="51">
        <v>14102000</v>
      </c>
      <c r="AU19" s="51">
        <v>27662500</v>
      </c>
      <c r="AV19" s="51">
        <v>38605000</v>
      </c>
      <c r="AW19" s="51">
        <v>24876000</v>
      </c>
      <c r="AX19" s="51">
        <v>10025000</v>
      </c>
      <c r="AY19" s="52">
        <v>14173000</v>
      </c>
      <c r="AZ19" s="53">
        <f t="shared" ref="AZ19:AZ20" si="13">SUM(AS19:AY19)</f>
        <v>142109500</v>
      </c>
      <c r="BA19" s="50">
        <v>10958000</v>
      </c>
      <c r="BB19" s="51">
        <v>12080000</v>
      </c>
      <c r="BC19" s="51">
        <v>22426000</v>
      </c>
      <c r="BD19" s="51">
        <v>30743000</v>
      </c>
      <c r="BE19" s="51">
        <v>38023500</v>
      </c>
      <c r="BF19" s="51">
        <v>10806500</v>
      </c>
      <c r="BG19" s="52">
        <v>10022000</v>
      </c>
      <c r="BH19" s="53">
        <f t="shared" ref="BH19:BH20" si="14">SUM(BA19:BG19)</f>
        <v>135059000</v>
      </c>
      <c r="BI19" s="50">
        <v>10826000</v>
      </c>
      <c r="BJ19" s="51">
        <v>12707000</v>
      </c>
      <c r="BK19" s="51"/>
      <c r="BL19" s="51"/>
      <c r="BM19" s="51"/>
      <c r="BN19" s="51"/>
      <c r="BO19" s="52"/>
      <c r="BP19" s="53">
        <f>SUM(BI19:BO19)</f>
        <v>23533000</v>
      </c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  <c r="FZ19" s="54"/>
      <c r="GA19" s="54"/>
      <c r="GB19" s="54"/>
      <c r="GC19" s="54"/>
      <c r="GD19" s="54"/>
      <c r="GE19" s="54"/>
      <c r="GF19" s="54"/>
      <c r="GG19" s="54"/>
      <c r="GH19" s="54"/>
      <c r="GI19" s="54"/>
      <c r="GJ19" s="54"/>
      <c r="GK19" s="54"/>
      <c r="GL19" s="54"/>
      <c r="GM19" s="54"/>
      <c r="GN19" s="54"/>
      <c r="GO19" s="54"/>
      <c r="GP19" s="54"/>
      <c r="GQ19" s="54"/>
      <c r="GR19" s="54"/>
      <c r="GS19" s="54"/>
      <c r="GT19" s="54"/>
      <c r="GU19" s="54"/>
      <c r="GV19" s="54"/>
      <c r="GW19" s="54"/>
      <c r="GX19" s="54"/>
      <c r="GY19" s="54"/>
      <c r="GZ19" s="54"/>
      <c r="HA19" s="54"/>
      <c r="HB19" s="54"/>
      <c r="HC19" s="54"/>
      <c r="HD19" s="54"/>
      <c r="HE19" s="54"/>
      <c r="HF19" s="54"/>
      <c r="HG19" s="54"/>
      <c r="HH19" s="54"/>
      <c r="HI19" s="54"/>
      <c r="HJ19" s="54"/>
      <c r="HK19" s="54"/>
      <c r="HL19" s="54"/>
      <c r="HM19" s="54"/>
      <c r="HN19" s="54"/>
      <c r="HO19" s="54"/>
      <c r="HP19" s="54"/>
      <c r="HQ19" s="54"/>
      <c r="HR19" s="54"/>
      <c r="HS19" s="54"/>
      <c r="HT19" s="54"/>
      <c r="HU19" s="54"/>
      <c r="HV19" s="54"/>
      <c r="HW19" s="54"/>
      <c r="HX19" s="54"/>
      <c r="HY19" s="54"/>
      <c r="HZ19" s="54"/>
      <c r="IA19" s="54"/>
      <c r="IB19" s="54"/>
      <c r="IC19" s="54"/>
      <c r="ID19" s="54"/>
      <c r="IE19" s="54"/>
      <c r="IF19" s="54"/>
      <c r="IG19" s="54"/>
      <c r="IH19" s="54"/>
      <c r="II19" s="54"/>
      <c r="IJ19" s="54"/>
      <c r="IK19" s="54"/>
      <c r="IL19" s="54"/>
      <c r="IM19" s="54"/>
      <c r="IN19" s="54"/>
      <c r="IO19" s="54"/>
      <c r="IP19" s="54"/>
      <c r="IQ19" s="54"/>
    </row>
    <row r="20" spans="1:251" s="63" customFormat="1" ht="20.100000000000001" customHeight="1" x14ac:dyDescent="0.25">
      <c r="A20" s="56"/>
      <c r="B20" s="57"/>
      <c r="C20" s="48" t="s">
        <v>28</v>
      </c>
      <c r="D20" s="58">
        <f>SUM(L20+T20+AB20+AJ20+AR20)</f>
        <v>7171</v>
      </c>
      <c r="E20" s="59">
        <v>132</v>
      </c>
      <c r="F20" s="60">
        <v>151</v>
      </c>
      <c r="G20" s="60">
        <v>277</v>
      </c>
      <c r="H20" s="51">
        <v>352</v>
      </c>
      <c r="I20" s="51">
        <v>299</v>
      </c>
      <c r="J20" s="51">
        <v>110</v>
      </c>
      <c r="K20" s="52">
        <v>141</v>
      </c>
      <c r="L20" s="53">
        <f t="shared" ref="L20" si="15">SUM(E20:K20)</f>
        <v>1462</v>
      </c>
      <c r="M20" s="50">
        <v>177</v>
      </c>
      <c r="N20" s="51">
        <v>264</v>
      </c>
      <c r="O20" s="51">
        <v>357</v>
      </c>
      <c r="P20" s="51">
        <v>439</v>
      </c>
      <c r="Q20" s="51">
        <v>131</v>
      </c>
      <c r="R20" s="51">
        <v>116</v>
      </c>
      <c r="S20" s="52">
        <v>151</v>
      </c>
      <c r="T20" s="61">
        <f>SUM(M20:S20)</f>
        <v>1635</v>
      </c>
      <c r="U20" s="50">
        <v>164</v>
      </c>
      <c r="V20" s="51">
        <v>128</v>
      </c>
      <c r="W20" s="51">
        <v>270</v>
      </c>
      <c r="X20" s="51">
        <v>332</v>
      </c>
      <c r="Y20" s="51">
        <v>118</v>
      </c>
      <c r="Z20" s="51">
        <v>142</v>
      </c>
      <c r="AA20" s="52">
        <v>164</v>
      </c>
      <c r="AB20" s="61">
        <f t="shared" ref="AB20" si="16">SUM(U20:AA20)</f>
        <v>1318</v>
      </c>
      <c r="AC20" s="50">
        <v>137</v>
      </c>
      <c r="AD20" s="51">
        <v>153</v>
      </c>
      <c r="AE20" s="51">
        <v>316</v>
      </c>
      <c r="AF20" s="51">
        <v>352</v>
      </c>
      <c r="AG20" s="51">
        <v>128</v>
      </c>
      <c r="AH20" s="51">
        <v>143</v>
      </c>
      <c r="AI20" s="52">
        <v>141</v>
      </c>
      <c r="AJ20" s="61">
        <f t="shared" ref="AJ20" si="17">SUM(AC20:AI20)</f>
        <v>1370</v>
      </c>
      <c r="AK20" s="50">
        <v>128</v>
      </c>
      <c r="AL20" s="51">
        <v>157</v>
      </c>
      <c r="AM20" s="51">
        <v>306</v>
      </c>
      <c r="AN20" s="51">
        <v>328</v>
      </c>
      <c r="AO20" s="51">
        <v>150</v>
      </c>
      <c r="AP20" s="51">
        <v>159</v>
      </c>
      <c r="AQ20" s="52">
        <v>158</v>
      </c>
      <c r="AR20" s="61">
        <f t="shared" ref="AR20" si="18">SUM(AK20:AQ20)</f>
        <v>1386</v>
      </c>
      <c r="AS20" s="50">
        <v>143</v>
      </c>
      <c r="AT20" s="51">
        <v>208</v>
      </c>
      <c r="AU20" s="51">
        <v>318</v>
      </c>
      <c r="AV20" s="51">
        <v>452</v>
      </c>
      <c r="AW20" s="51">
        <v>297</v>
      </c>
      <c r="AX20" s="51">
        <v>149</v>
      </c>
      <c r="AY20" s="52">
        <v>170</v>
      </c>
      <c r="AZ20" s="61">
        <f t="shared" si="13"/>
        <v>1737</v>
      </c>
      <c r="BA20" s="50">
        <v>150</v>
      </c>
      <c r="BB20" s="51">
        <v>179</v>
      </c>
      <c r="BC20" s="51">
        <v>308</v>
      </c>
      <c r="BD20" s="51">
        <v>359</v>
      </c>
      <c r="BE20" s="51">
        <v>475</v>
      </c>
      <c r="BF20" s="51">
        <v>130</v>
      </c>
      <c r="BG20" s="52">
        <v>154</v>
      </c>
      <c r="BH20" s="61">
        <f t="shared" si="14"/>
        <v>1755</v>
      </c>
      <c r="BI20" s="50">
        <v>155</v>
      </c>
      <c r="BJ20" s="51">
        <v>160</v>
      </c>
      <c r="BK20" s="51"/>
      <c r="BL20" s="51"/>
      <c r="BM20" s="51"/>
      <c r="BN20" s="51"/>
      <c r="BO20" s="52"/>
      <c r="BP20" s="61">
        <f t="shared" ref="BP20" si="19">SUM(BI20:BO20)</f>
        <v>315</v>
      </c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  <c r="GW20" s="62"/>
      <c r="GX20" s="62"/>
      <c r="GY20" s="62"/>
      <c r="GZ20" s="62"/>
      <c r="HA20" s="62"/>
      <c r="HB20" s="62"/>
      <c r="HC20" s="62"/>
      <c r="HD20" s="62"/>
      <c r="HE20" s="62"/>
      <c r="HF20" s="62"/>
      <c r="HG20" s="62"/>
      <c r="HH20" s="62"/>
      <c r="HI20" s="62"/>
      <c r="HJ20" s="62"/>
      <c r="HK20" s="62"/>
      <c r="HL20" s="62"/>
      <c r="HM20" s="62"/>
      <c r="HN20" s="62"/>
      <c r="HO20" s="62"/>
      <c r="HP20" s="62"/>
      <c r="HQ20" s="62"/>
      <c r="HR20" s="62"/>
      <c r="HS20" s="62"/>
      <c r="HT20" s="62"/>
      <c r="HU20" s="62"/>
      <c r="HV20" s="62"/>
      <c r="HW20" s="62"/>
      <c r="HX20" s="62"/>
      <c r="HY20" s="62"/>
      <c r="HZ20" s="62"/>
      <c r="IA20" s="62"/>
      <c r="IB20" s="62"/>
      <c r="IC20" s="62"/>
      <c r="ID20" s="62"/>
      <c r="IE20" s="62"/>
      <c r="IF20" s="62"/>
      <c r="IG20" s="62"/>
      <c r="IH20" s="62"/>
      <c r="II20" s="62"/>
      <c r="IJ20" s="62"/>
      <c r="IK20" s="62"/>
      <c r="IL20" s="62"/>
      <c r="IM20" s="62"/>
      <c r="IN20" s="62"/>
      <c r="IO20" s="62"/>
      <c r="IP20" s="62"/>
      <c r="IQ20" s="62"/>
    </row>
    <row r="21" spans="1:251" s="63" customFormat="1" ht="20.100000000000001" customHeight="1" x14ac:dyDescent="0.25">
      <c r="A21" s="56"/>
      <c r="B21" s="57"/>
      <c r="C21" s="48" t="s">
        <v>29</v>
      </c>
      <c r="D21" s="58">
        <f t="shared" si="9"/>
        <v>376939.14285714284</v>
      </c>
      <c r="E21" s="59">
        <v>80826</v>
      </c>
      <c r="F21" s="60">
        <v>80689</v>
      </c>
      <c r="G21" s="60">
        <v>77155</v>
      </c>
      <c r="H21" s="51">
        <v>71622</v>
      </c>
      <c r="I21" s="51">
        <v>72829</v>
      </c>
      <c r="J21" s="51">
        <v>83882</v>
      </c>
      <c r="K21" s="52">
        <v>68823</v>
      </c>
      <c r="L21" s="53">
        <f>SUM(E21:K21)/7</f>
        <v>76546.571428571435</v>
      </c>
      <c r="M21" s="50">
        <v>69350</v>
      </c>
      <c r="N21" s="51">
        <v>73455</v>
      </c>
      <c r="O21" s="51">
        <v>73832</v>
      </c>
      <c r="P21" s="51">
        <v>72301</v>
      </c>
      <c r="Q21" s="51">
        <v>69748</v>
      </c>
      <c r="R21" s="51">
        <v>66405</v>
      </c>
      <c r="S21" s="52">
        <v>74940</v>
      </c>
      <c r="T21" s="61">
        <f>SUM(M21:S21)/7</f>
        <v>71433</v>
      </c>
      <c r="U21" s="50">
        <v>68628</v>
      </c>
      <c r="V21" s="51">
        <v>82070</v>
      </c>
      <c r="W21" s="51">
        <v>78026</v>
      </c>
      <c r="X21" s="51">
        <v>76973</v>
      </c>
      <c r="Y21" s="51">
        <v>69890</v>
      </c>
      <c r="Z21" s="51">
        <v>77063</v>
      </c>
      <c r="AA21" s="52">
        <v>71604</v>
      </c>
      <c r="AB21" s="61">
        <f>SUM(U21:AA21)/7</f>
        <v>74893.428571428565</v>
      </c>
      <c r="AC21" s="50">
        <v>75365</v>
      </c>
      <c r="AD21" s="51">
        <v>69660</v>
      </c>
      <c r="AE21" s="51">
        <v>79415</v>
      </c>
      <c r="AF21" s="51">
        <v>71330</v>
      </c>
      <c r="AG21" s="51">
        <v>69266</v>
      </c>
      <c r="AH21" s="51">
        <v>76846</v>
      </c>
      <c r="AI21" s="52">
        <v>79766</v>
      </c>
      <c r="AJ21" s="61">
        <f>SUM(AC21:AI21)/7</f>
        <v>74521.142857142855</v>
      </c>
      <c r="AK21" s="50">
        <v>84977</v>
      </c>
      <c r="AL21" s="51">
        <v>79331</v>
      </c>
      <c r="AM21" s="51">
        <v>76193</v>
      </c>
      <c r="AN21" s="51">
        <v>74966</v>
      </c>
      <c r="AO21" s="51">
        <v>79647</v>
      </c>
      <c r="AP21" s="51">
        <v>80182</v>
      </c>
      <c r="AQ21" s="52">
        <v>81519</v>
      </c>
      <c r="AR21" s="61">
        <f>SUM(AK21:AQ21)/7</f>
        <v>79545</v>
      </c>
      <c r="AS21" s="50">
        <v>88573</v>
      </c>
      <c r="AT21" s="51">
        <v>67798</v>
      </c>
      <c r="AU21" s="51">
        <v>86989</v>
      </c>
      <c r="AV21" s="51">
        <v>85409</v>
      </c>
      <c r="AW21" s="51">
        <v>83758</v>
      </c>
      <c r="AX21" s="51">
        <v>67282</v>
      </c>
      <c r="AY21" s="52">
        <v>83371</v>
      </c>
      <c r="AZ21" s="61">
        <f t="shared" ref="AZ21" si="20">SUM(AS21:AY21)/7</f>
        <v>80454.28571428571</v>
      </c>
      <c r="BA21" s="50">
        <v>73053</v>
      </c>
      <c r="BB21" s="51">
        <v>67486</v>
      </c>
      <c r="BC21" s="51">
        <v>72812</v>
      </c>
      <c r="BD21" s="51">
        <v>85635</v>
      </c>
      <c r="BE21" s="51">
        <v>80050</v>
      </c>
      <c r="BF21" s="51">
        <v>83129</v>
      </c>
      <c r="BG21" s="52">
        <v>65078</v>
      </c>
      <c r="BH21" s="61">
        <f t="shared" ref="BH21" si="21">SUM(BA21:BG21)/7</f>
        <v>75320.428571428565</v>
      </c>
      <c r="BI21" s="50">
        <v>69845</v>
      </c>
      <c r="BJ21" s="51">
        <v>79419</v>
      </c>
      <c r="BK21" s="51"/>
      <c r="BL21" s="51"/>
      <c r="BM21" s="51"/>
      <c r="BN21" s="51"/>
      <c r="BO21" s="52"/>
      <c r="BP21" s="61">
        <f>SUM(BI21:BO21)/7</f>
        <v>21323.428571428572</v>
      </c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  <c r="DW21" s="62"/>
      <c r="DX21" s="62"/>
      <c r="DY21" s="62"/>
      <c r="DZ21" s="62"/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  <c r="GH21" s="62"/>
      <c r="GI21" s="62"/>
      <c r="GJ21" s="62"/>
      <c r="GK21" s="62"/>
      <c r="GL21" s="62"/>
      <c r="GM21" s="62"/>
      <c r="GN21" s="62"/>
      <c r="GO21" s="62"/>
      <c r="GP21" s="62"/>
      <c r="GQ21" s="62"/>
      <c r="GR21" s="62"/>
      <c r="GS21" s="62"/>
      <c r="GT21" s="62"/>
      <c r="GU21" s="62"/>
      <c r="GV21" s="62"/>
      <c r="GW21" s="62"/>
      <c r="GX21" s="62"/>
      <c r="GY21" s="62"/>
      <c r="GZ21" s="62"/>
      <c r="HA21" s="62"/>
      <c r="HB21" s="62"/>
      <c r="HC21" s="62"/>
      <c r="HD21" s="62"/>
      <c r="HE21" s="62"/>
      <c r="HF21" s="62"/>
      <c r="HG21" s="62"/>
      <c r="HH21" s="62"/>
      <c r="HI21" s="62"/>
      <c r="HJ21" s="62"/>
      <c r="HK21" s="62"/>
      <c r="HL21" s="62"/>
      <c r="HM21" s="62"/>
      <c r="HN21" s="62"/>
      <c r="HO21" s="62"/>
      <c r="HP21" s="62"/>
      <c r="HQ21" s="62"/>
      <c r="HR21" s="62"/>
      <c r="HS21" s="62"/>
      <c r="HT21" s="62"/>
      <c r="HU21" s="62"/>
      <c r="HV21" s="62"/>
      <c r="HW21" s="62"/>
      <c r="HX21" s="62"/>
      <c r="HY21" s="62"/>
      <c r="HZ21" s="62"/>
      <c r="IA21" s="62"/>
      <c r="IB21" s="62"/>
      <c r="IC21" s="62"/>
      <c r="ID21" s="62"/>
      <c r="IE21" s="62"/>
      <c r="IF21" s="62"/>
      <c r="IG21" s="62"/>
      <c r="IH21" s="62"/>
      <c r="II21" s="62"/>
      <c r="IJ21" s="62"/>
      <c r="IK21" s="62"/>
      <c r="IL21" s="62"/>
      <c r="IM21" s="62"/>
      <c r="IN21" s="62"/>
      <c r="IO21" s="62"/>
      <c r="IP21" s="62"/>
      <c r="IQ21" s="62"/>
    </row>
    <row r="22" spans="1:251" s="71" customFormat="1" ht="20.100000000000001" customHeight="1" x14ac:dyDescent="0.25">
      <c r="A22" s="64"/>
      <c r="B22" s="65"/>
      <c r="C22" s="66" t="s">
        <v>30</v>
      </c>
      <c r="D22" s="67">
        <f>SUM(L22+T22+AB22+AJ22+AR22)</f>
        <v>0.40526951393462607</v>
      </c>
      <c r="E22" s="68">
        <f>E18/E19</f>
        <v>0.1177242478207892</v>
      </c>
      <c r="F22" s="68">
        <f t="shared" ref="F22:BP22" si="22">F18/F19</f>
        <v>0.13115561391989494</v>
      </c>
      <c r="G22" s="68">
        <f t="shared" si="22"/>
        <v>8.3978055985370656E-2</v>
      </c>
      <c r="H22" s="69">
        <f t="shared" si="22"/>
        <v>0.1347427710126532</v>
      </c>
      <c r="I22" s="69">
        <f t="shared" si="22"/>
        <v>0.12173952975753123</v>
      </c>
      <c r="J22" s="69">
        <f t="shared" si="22"/>
        <v>0.19811422997724071</v>
      </c>
      <c r="K22" s="69">
        <f t="shared" si="22"/>
        <v>0.1600370981038747</v>
      </c>
      <c r="L22" s="69">
        <f t="shared" si="22"/>
        <v>0.12783156823920508</v>
      </c>
      <c r="M22" s="69">
        <f t="shared" si="22"/>
        <v>0.12472505091649695</v>
      </c>
      <c r="N22" s="69">
        <f t="shared" si="22"/>
        <v>9.7978547854785478E-2</v>
      </c>
      <c r="O22" s="69">
        <f t="shared" si="22"/>
        <v>6.692465285681766E-2</v>
      </c>
      <c r="P22" s="69">
        <f t="shared" si="22"/>
        <v>8.2073093887838691E-2</v>
      </c>
      <c r="Q22" s="69">
        <f t="shared" si="22"/>
        <v>0.10550508919776731</v>
      </c>
      <c r="R22" s="69">
        <f t="shared" si="22"/>
        <v>8.1786317019343108E-2</v>
      </c>
      <c r="S22" s="69">
        <f t="shared" si="22"/>
        <v>0.12707670554966419</v>
      </c>
      <c r="T22" s="69">
        <f t="shared" si="22"/>
        <v>7.8874839935210855E-2</v>
      </c>
      <c r="U22" s="69">
        <f t="shared" si="22"/>
        <v>7.8631719235895153E-2</v>
      </c>
      <c r="V22" s="69">
        <f t="shared" si="22"/>
        <v>6.3779152784388393E-2</v>
      </c>
      <c r="W22" s="69">
        <f t="shared" si="22"/>
        <v>7.4381734466226798E-2</v>
      </c>
      <c r="X22" s="69">
        <f t="shared" si="22"/>
        <v>9.0197612991586767E-2</v>
      </c>
      <c r="Y22" s="69">
        <f t="shared" si="22"/>
        <v>0.11410209773250879</v>
      </c>
      <c r="Z22" s="69">
        <f t="shared" si="22"/>
        <v>9.8419080690852603E-2</v>
      </c>
      <c r="AA22" s="69">
        <f t="shared" si="22"/>
        <v>0.11445116239461807</v>
      </c>
      <c r="AB22" s="69">
        <f t="shared" si="22"/>
        <v>8.8496198962895831E-2</v>
      </c>
      <c r="AC22" s="69">
        <f t="shared" si="22"/>
        <v>6.2953995157384993E-2</v>
      </c>
      <c r="AD22" s="69">
        <f t="shared" si="22"/>
        <v>6.8211671983486585E-2</v>
      </c>
      <c r="AE22" s="69">
        <f t="shared" si="22"/>
        <v>6.9256824068539544E-2</v>
      </c>
      <c r="AF22" s="69">
        <f t="shared" si="22"/>
        <v>6.169348414847857E-2</v>
      </c>
      <c r="AG22" s="69">
        <f t="shared" si="22"/>
        <v>9.147304308594631E-2</v>
      </c>
      <c r="AH22" s="69">
        <f t="shared" si="22"/>
        <v>1.0209466960272253E-2</v>
      </c>
      <c r="AI22" s="69">
        <f t="shared" si="22"/>
        <v>5.2902996354583447E-2</v>
      </c>
      <c r="AJ22" s="69">
        <f t="shared" si="22"/>
        <v>3.5746059831906041E-2</v>
      </c>
      <c r="AK22" s="69">
        <f t="shared" si="22"/>
        <v>0.10223407189482395</v>
      </c>
      <c r="AL22" s="69">
        <f t="shared" si="22"/>
        <v>7.7077478924126863E-2</v>
      </c>
      <c r="AM22" s="69">
        <f t="shared" si="22"/>
        <v>7.4372721423975982E-2</v>
      </c>
      <c r="AN22" s="69">
        <f t="shared" si="22"/>
        <v>7.8449713286428885E-2</v>
      </c>
      <c r="AO22" s="69">
        <f t="shared" si="22"/>
        <v>6.7632041516698757E-2</v>
      </c>
      <c r="AP22" s="69">
        <f t="shared" si="22"/>
        <v>5.835751823672445E-2</v>
      </c>
      <c r="AQ22" s="69">
        <f t="shared" si="22"/>
        <v>6.2111801242236024E-2</v>
      </c>
      <c r="AR22" s="69">
        <f t="shared" si="22"/>
        <v>7.4320846965408222E-2</v>
      </c>
      <c r="AS22" s="69">
        <f t="shared" si="22"/>
        <v>8.455708195168167E-2</v>
      </c>
      <c r="AT22" s="69">
        <f t="shared" si="22"/>
        <v>4.7014607857041556E-2</v>
      </c>
      <c r="AU22" s="69">
        <f t="shared" si="22"/>
        <v>5.5345684591052872E-2</v>
      </c>
      <c r="AV22" s="69">
        <f t="shared" si="22"/>
        <v>5.6003108405646936E-2</v>
      </c>
      <c r="AW22" s="69">
        <f t="shared" si="22"/>
        <v>8.0479176716513903E-2</v>
      </c>
      <c r="AX22" s="69">
        <f t="shared" si="22"/>
        <v>7.7705735660847874E-2</v>
      </c>
      <c r="AY22" s="69">
        <f t="shared" si="22"/>
        <v>4.9248571226980876E-2</v>
      </c>
      <c r="AZ22" s="69">
        <f t="shared" si="22"/>
        <v>6.2669983357903594E-2</v>
      </c>
      <c r="BA22" s="69">
        <f t="shared" si="22"/>
        <v>6.6983026099653217E-2</v>
      </c>
      <c r="BB22" s="69">
        <f t="shared" si="22"/>
        <v>5.7781456953642382E-2</v>
      </c>
      <c r="BC22" s="69">
        <f t="shared" si="22"/>
        <v>5.1814857754392221E-2</v>
      </c>
      <c r="BD22" s="69">
        <f t="shared" si="22"/>
        <v>5.5785056760888657E-2</v>
      </c>
      <c r="BE22" s="69">
        <f t="shared" si="22"/>
        <v>4.0553868002682548E-2</v>
      </c>
      <c r="BF22" s="69">
        <f t="shared" si="22"/>
        <v>4.5250543654282147E-2</v>
      </c>
      <c r="BG22" s="69">
        <f t="shared" si="22"/>
        <v>5.0987826781081623E-2</v>
      </c>
      <c r="BH22" s="69">
        <f t="shared" si="22"/>
        <v>5.0725979016577938E-2</v>
      </c>
      <c r="BI22" s="69">
        <f t="shared" si="22"/>
        <v>9.4125254018104565E-2</v>
      </c>
      <c r="BJ22" s="69">
        <f t="shared" si="22"/>
        <v>5.7763437475407256E-2</v>
      </c>
      <c r="BK22" s="69" t="e">
        <f t="shared" si="22"/>
        <v>#DIV/0!</v>
      </c>
      <c r="BL22" s="69" t="e">
        <f t="shared" si="22"/>
        <v>#DIV/0!</v>
      </c>
      <c r="BM22" s="69" t="e">
        <f t="shared" si="22"/>
        <v>#DIV/0!</v>
      </c>
      <c r="BN22" s="69" t="e">
        <f t="shared" si="22"/>
        <v>#DIV/0!</v>
      </c>
      <c r="BO22" s="69" t="e">
        <f t="shared" si="22"/>
        <v>#DIV/0!</v>
      </c>
      <c r="BP22" s="69">
        <f t="shared" si="22"/>
        <v>7.449114010113457E-2</v>
      </c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70"/>
      <c r="CQ22" s="70"/>
      <c r="CR22" s="70"/>
      <c r="CS22" s="70"/>
      <c r="CT22" s="70"/>
      <c r="CU22" s="70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70"/>
      <c r="FD22" s="70"/>
      <c r="FE22" s="70"/>
      <c r="FF22" s="70"/>
      <c r="FG22" s="70"/>
      <c r="FH22" s="70"/>
      <c r="FI22" s="70"/>
      <c r="FJ22" s="70"/>
      <c r="FK22" s="70"/>
      <c r="FL22" s="70"/>
      <c r="FM22" s="70"/>
      <c r="FN22" s="70"/>
      <c r="FO22" s="70"/>
      <c r="FP22" s="70"/>
      <c r="FQ22" s="70"/>
      <c r="FR22" s="70"/>
      <c r="FS22" s="70"/>
      <c r="FT22" s="70"/>
      <c r="FU22" s="70"/>
      <c r="FV22" s="70"/>
      <c r="FW22" s="70"/>
      <c r="FX22" s="70"/>
      <c r="FY22" s="70"/>
      <c r="FZ22" s="70"/>
      <c r="GA22" s="70"/>
      <c r="GB22" s="70"/>
      <c r="GC22" s="70"/>
      <c r="GD22" s="70"/>
      <c r="GE22" s="70"/>
      <c r="GF22" s="70"/>
      <c r="GG22" s="70"/>
      <c r="GH22" s="70"/>
      <c r="GI22" s="70"/>
      <c r="GJ22" s="70"/>
      <c r="GK22" s="70"/>
      <c r="GL22" s="70"/>
      <c r="GM22" s="70"/>
      <c r="GN22" s="70"/>
      <c r="GO22" s="70"/>
      <c r="GP22" s="70"/>
      <c r="GQ22" s="70"/>
      <c r="GR22" s="70"/>
      <c r="GS22" s="70"/>
      <c r="GT22" s="70"/>
      <c r="GU22" s="70"/>
      <c r="GV22" s="70"/>
      <c r="GW22" s="70"/>
      <c r="GX22" s="70"/>
      <c r="GY22" s="70"/>
      <c r="GZ22" s="70"/>
      <c r="HA22" s="70"/>
      <c r="HB22" s="70"/>
      <c r="HC22" s="70"/>
      <c r="HD22" s="70"/>
      <c r="HE22" s="70"/>
      <c r="HF22" s="70"/>
      <c r="HG22" s="70"/>
      <c r="HH22" s="70"/>
      <c r="HI22" s="70"/>
      <c r="HJ22" s="70"/>
      <c r="HK22" s="70"/>
      <c r="HL22" s="70"/>
      <c r="HM22" s="70"/>
      <c r="HN22" s="70"/>
      <c r="HO22" s="70"/>
      <c r="HP22" s="70"/>
      <c r="HQ22" s="70"/>
      <c r="HR22" s="70"/>
      <c r="HS22" s="70"/>
      <c r="HT22" s="70"/>
      <c r="HU22" s="70"/>
      <c r="HV22" s="70"/>
      <c r="HW22" s="70"/>
      <c r="HX22" s="70"/>
      <c r="HY22" s="70"/>
      <c r="HZ22" s="70"/>
      <c r="IA22" s="70"/>
      <c r="IB22" s="70"/>
      <c r="IC22" s="70"/>
      <c r="ID22" s="70"/>
      <c r="IE22" s="70"/>
      <c r="IF22" s="70"/>
      <c r="IG22" s="70"/>
      <c r="IH22" s="70"/>
      <c r="II22" s="70"/>
      <c r="IJ22" s="70"/>
      <c r="IK22" s="70"/>
      <c r="IL22" s="70"/>
      <c r="IM22" s="70"/>
      <c r="IN22" s="70"/>
      <c r="IO22" s="70"/>
      <c r="IP22" s="70"/>
      <c r="IQ22" s="70"/>
    </row>
    <row r="23" spans="1:251" s="80" customFormat="1" ht="47.25" x14ac:dyDescent="0.25">
      <c r="A23" s="72"/>
      <c r="B23" s="73" t="s">
        <v>31</v>
      </c>
      <c r="C23" s="74" t="s">
        <v>32</v>
      </c>
      <c r="D23" s="75">
        <f>SUM(L23+T23+AB23+AJ23+AR23)</f>
        <v>-0.40472886329048258</v>
      </c>
      <c r="E23" s="76">
        <f>(E19-E27)/E19</f>
        <v>-5.1644952666604182E-2</v>
      </c>
      <c r="F23" s="76">
        <f t="shared" ref="F23:K23" si="23">(F19-F27)/F19</f>
        <v>5.3841103086014447E-2</v>
      </c>
      <c r="G23" s="76">
        <f t="shared" si="23"/>
        <v>-0.25165283443522296</v>
      </c>
      <c r="H23" s="76">
        <f t="shared" si="23"/>
        <v>3.2525484907381698E-3</v>
      </c>
      <c r="I23" s="76">
        <f t="shared" si="23"/>
        <v>0.68079537105069798</v>
      </c>
      <c r="J23" s="76">
        <f t="shared" si="23"/>
        <v>4.7252628156497237E-2</v>
      </c>
      <c r="K23" s="77">
        <f t="shared" si="23"/>
        <v>-6.9352844187963725E-2</v>
      </c>
      <c r="L23" s="78">
        <f>SUM(E23:K23)/7</f>
        <v>5.892728849916528E-2</v>
      </c>
      <c r="M23" s="79">
        <f>(M19-E19)/M19</f>
        <v>0.13083503054989817</v>
      </c>
      <c r="N23" s="79">
        <f t="shared" ref="N23:BP25" si="24">(N19-F19)/N19</f>
        <v>0.37169966996699672</v>
      </c>
      <c r="O23" s="79">
        <f t="shared" si="24"/>
        <v>0.19087184156612794</v>
      </c>
      <c r="P23" s="79">
        <f t="shared" si="24"/>
        <v>0.20570258349086326</v>
      </c>
      <c r="Q23" s="79">
        <f t="shared" si="24"/>
        <v>-1.3832767866914741</v>
      </c>
      <c r="R23" s="79">
        <f t="shared" si="24"/>
        <v>-0.19784499545631573</v>
      </c>
      <c r="S23" s="79">
        <f t="shared" si="24"/>
        <v>0.14245316366207139</v>
      </c>
      <c r="T23" s="79">
        <f>(T19-L19)/T19</f>
        <v>6.6341024923465705E-2</v>
      </c>
      <c r="U23" s="79">
        <f t="shared" si="24"/>
        <v>-9.062638827187916E-2</v>
      </c>
      <c r="V23" s="79">
        <f t="shared" si="24"/>
        <v>-0.84597810566396958</v>
      </c>
      <c r="W23" s="79">
        <f t="shared" si="24"/>
        <v>-0.25115108938149711</v>
      </c>
      <c r="X23" s="79">
        <f t="shared" si="24"/>
        <v>-0.24202700058696927</v>
      </c>
      <c r="Y23" s="79">
        <f t="shared" si="24"/>
        <v>-0.10791803079907845</v>
      </c>
      <c r="Z23" s="79">
        <f t="shared" si="24"/>
        <v>0.29607968564379056</v>
      </c>
      <c r="AA23" s="79">
        <f t="shared" si="24"/>
        <v>3.6362088052456783E-2</v>
      </c>
      <c r="AB23" s="79">
        <f t="shared" si="24"/>
        <v>-0.18734330161607007</v>
      </c>
      <c r="AC23" s="79">
        <f t="shared" si="24"/>
        <v>-9.0072639225181592E-2</v>
      </c>
      <c r="AD23" s="79">
        <f t="shared" si="24"/>
        <v>1.4355413773691124E-2</v>
      </c>
      <c r="AE23" s="79">
        <f t="shared" si="24"/>
        <v>0.16051006176529189</v>
      </c>
      <c r="AF23" s="79">
        <f t="shared" si="24"/>
        <v>-1.7803090648398915E-2</v>
      </c>
      <c r="AG23" s="79">
        <f t="shared" si="24"/>
        <v>6.9817279494698847E-2</v>
      </c>
      <c r="AH23" s="79">
        <f t="shared" si="24"/>
        <v>0.90042584942401138</v>
      </c>
      <c r="AI23" s="79">
        <f t="shared" si="24"/>
        <v>-4.4100649061972079E-2</v>
      </c>
      <c r="AJ23" s="79">
        <f t="shared" si="24"/>
        <v>0.50637931977116957</v>
      </c>
      <c r="AK23" s="79">
        <f t="shared" si="24"/>
        <v>5.0749287487358644E-2</v>
      </c>
      <c r="AL23" s="79">
        <f t="shared" si="24"/>
        <v>0.14427940586109997</v>
      </c>
      <c r="AM23" s="79">
        <f t="shared" si="24"/>
        <v>-7.6345700193008792E-2</v>
      </c>
      <c r="AN23" s="79">
        <f t="shared" si="24"/>
        <v>-2.1106999064622392E-2</v>
      </c>
      <c r="AO23" s="79">
        <f t="shared" si="24"/>
        <v>0.25788900979325352</v>
      </c>
      <c r="AP23" s="79">
        <f t="shared" si="24"/>
        <v>-7.6201270687897091</v>
      </c>
      <c r="AQ23" s="79">
        <f t="shared" si="24"/>
        <v>0.12678571428571428</v>
      </c>
      <c r="AR23" s="79">
        <f t="shared" si="24"/>
        <v>-0.84903319486821305</v>
      </c>
      <c r="AS23" s="79">
        <f t="shared" si="24"/>
        <v>0.14124427601452708</v>
      </c>
      <c r="AT23" s="79">
        <f t="shared" si="24"/>
        <v>0.11679194440504893</v>
      </c>
      <c r="AU23" s="79">
        <f t="shared" si="24"/>
        <v>0.15716222322638951</v>
      </c>
      <c r="AV23" s="79">
        <f t="shared" si="24"/>
        <v>0.36306177956223284</v>
      </c>
      <c r="AW23" s="79">
        <f t="shared" si="24"/>
        <v>0.51973789998392028</v>
      </c>
      <c r="AX23" s="79">
        <f t="shared" si="24"/>
        <v>-0.27172069825436407</v>
      </c>
      <c r="AY23" s="79">
        <f t="shared" si="24"/>
        <v>9.1229803146828478E-2</v>
      </c>
      <c r="AZ23" s="79">
        <f t="shared" si="24"/>
        <v>0.23430875486860483</v>
      </c>
      <c r="BA23" s="79">
        <f t="shared" si="24"/>
        <v>-0.15586785909837561</v>
      </c>
      <c r="BB23" s="79">
        <f t="shared" si="24"/>
        <v>-0.1673841059602649</v>
      </c>
      <c r="BC23" s="79">
        <f t="shared" si="24"/>
        <v>-0.23350129314188889</v>
      </c>
      <c r="BD23" s="79">
        <f t="shared" si="24"/>
        <v>-0.25573301239306506</v>
      </c>
      <c r="BE23" s="79">
        <f t="shared" si="24"/>
        <v>0.34577300879719119</v>
      </c>
      <c r="BF23" s="79">
        <f t="shared" si="24"/>
        <v>7.2317586637671766E-2</v>
      </c>
      <c r="BG23" s="79">
        <f t="shared" si="24"/>
        <v>-0.41418878467371784</v>
      </c>
      <c r="BH23" s="79">
        <f t="shared" si="24"/>
        <v>-5.2203111232868596E-2</v>
      </c>
      <c r="BI23" s="79">
        <f t="shared" si="24"/>
        <v>-1.2192869019028265E-2</v>
      </c>
      <c r="BJ23" s="79">
        <f t="shared" si="24"/>
        <v>4.9342881876131263E-2</v>
      </c>
      <c r="BK23" s="79" t="e">
        <f t="shared" si="24"/>
        <v>#DIV/0!</v>
      </c>
      <c r="BL23" s="79" t="e">
        <f t="shared" si="24"/>
        <v>#DIV/0!</v>
      </c>
      <c r="BM23" s="79" t="e">
        <f t="shared" si="24"/>
        <v>#DIV/0!</v>
      </c>
      <c r="BN23" s="79" t="e">
        <f t="shared" si="24"/>
        <v>#DIV/0!</v>
      </c>
      <c r="BO23" s="79" t="e">
        <f t="shared" si="24"/>
        <v>#DIV/0!</v>
      </c>
      <c r="BP23" s="79">
        <f t="shared" si="24"/>
        <v>-4.7391322823269455</v>
      </c>
    </row>
    <row r="24" spans="1:251" s="80" customFormat="1" ht="15.75" x14ac:dyDescent="0.25">
      <c r="A24" s="72"/>
      <c r="B24" s="73"/>
      <c r="C24" s="74" t="s">
        <v>28</v>
      </c>
      <c r="D24" s="75">
        <f>SUM(L24+T24+AB24+AJ24+AR24)</f>
        <v>-1.176694912497759E-2</v>
      </c>
      <c r="E24" s="81">
        <f>(E20-E30)/E20</f>
        <v>-6.8181818181818177E-2</v>
      </c>
      <c r="F24" s="81">
        <f t="shared" ref="F24:K25" si="25">(F20-F30)/F20</f>
        <v>0.13907284768211919</v>
      </c>
      <c r="G24" s="81">
        <f t="shared" si="25"/>
        <v>-0.20938628158844766</v>
      </c>
      <c r="H24" s="81">
        <f t="shared" si="25"/>
        <v>4.261363636363636E-2</v>
      </c>
      <c r="I24" s="81">
        <f t="shared" si="25"/>
        <v>0.67558528428093645</v>
      </c>
      <c r="J24" s="81">
        <f t="shared" si="25"/>
        <v>-7.2727272727272724E-2</v>
      </c>
      <c r="K24" s="82">
        <f t="shared" si="25"/>
        <v>7.0921985815602835E-3</v>
      </c>
      <c r="L24" s="78">
        <f>SUM(E24:K24)/7</f>
        <v>7.343837063010196E-2</v>
      </c>
      <c r="M24" s="79">
        <f t="shared" ref="M24:M25" si="26">(M20-E20)/M20</f>
        <v>0.25423728813559321</v>
      </c>
      <c r="N24" s="79">
        <f t="shared" si="24"/>
        <v>0.42803030303030304</v>
      </c>
      <c r="O24" s="79">
        <f t="shared" si="24"/>
        <v>0.22408963585434175</v>
      </c>
      <c r="P24" s="79">
        <f t="shared" si="24"/>
        <v>0.19817767653758542</v>
      </c>
      <c r="Q24" s="79">
        <f t="shared" si="24"/>
        <v>-1.282442748091603</v>
      </c>
      <c r="R24" s="79">
        <f t="shared" si="24"/>
        <v>5.1724137931034482E-2</v>
      </c>
      <c r="S24" s="79">
        <f t="shared" si="24"/>
        <v>6.6225165562913912E-2</v>
      </c>
      <c r="T24" s="79">
        <f>(T20-L20)/T20</f>
        <v>0.10581039755351682</v>
      </c>
      <c r="U24" s="79">
        <f t="shared" si="24"/>
        <v>-7.926829268292683E-2</v>
      </c>
      <c r="V24" s="79">
        <f t="shared" si="24"/>
        <v>-1.0625</v>
      </c>
      <c r="W24" s="79">
        <f t="shared" si="24"/>
        <v>-0.32222222222222224</v>
      </c>
      <c r="X24" s="79">
        <f t="shared" si="24"/>
        <v>-0.32228915662650603</v>
      </c>
      <c r="Y24" s="79">
        <f t="shared" si="24"/>
        <v>-0.11016949152542373</v>
      </c>
      <c r="Z24" s="79">
        <f t="shared" si="24"/>
        <v>0.18309859154929578</v>
      </c>
      <c r="AA24" s="79">
        <f t="shared" si="24"/>
        <v>7.926829268292683E-2</v>
      </c>
      <c r="AB24" s="79">
        <f t="shared" si="24"/>
        <v>-0.24051593323216997</v>
      </c>
      <c r="AC24" s="79">
        <f t="shared" si="24"/>
        <v>-0.19708029197080293</v>
      </c>
      <c r="AD24" s="79">
        <f t="shared" si="24"/>
        <v>0.16339869281045752</v>
      </c>
      <c r="AE24" s="79">
        <f t="shared" si="24"/>
        <v>0.14556962025316456</v>
      </c>
      <c r="AF24" s="79">
        <f t="shared" si="24"/>
        <v>5.6818181818181816E-2</v>
      </c>
      <c r="AG24" s="79">
        <f t="shared" si="24"/>
        <v>7.8125E-2</v>
      </c>
      <c r="AH24" s="79">
        <f t="shared" si="24"/>
        <v>6.993006993006993E-3</v>
      </c>
      <c r="AI24" s="79">
        <f t="shared" si="24"/>
        <v>-0.16312056737588654</v>
      </c>
      <c r="AJ24" s="79">
        <f t="shared" si="24"/>
        <v>3.7956204379562042E-2</v>
      </c>
      <c r="AK24" s="79">
        <f t="shared" si="24"/>
        <v>-7.03125E-2</v>
      </c>
      <c r="AL24" s="79">
        <f t="shared" si="24"/>
        <v>2.5477707006369428E-2</v>
      </c>
      <c r="AM24" s="79">
        <f t="shared" si="24"/>
        <v>-3.2679738562091505E-2</v>
      </c>
      <c r="AN24" s="79">
        <f t="shared" si="24"/>
        <v>-7.3170731707317069E-2</v>
      </c>
      <c r="AO24" s="79">
        <f t="shared" si="24"/>
        <v>0.14666666666666667</v>
      </c>
      <c r="AP24" s="79">
        <f t="shared" si="24"/>
        <v>0.10062893081761007</v>
      </c>
      <c r="AQ24" s="79">
        <f t="shared" si="24"/>
        <v>0.10759493670886076</v>
      </c>
      <c r="AR24" s="79">
        <f t="shared" si="24"/>
        <v>1.1544011544011544E-2</v>
      </c>
      <c r="AS24" s="79">
        <f t="shared" si="24"/>
        <v>0.1048951048951049</v>
      </c>
      <c r="AT24" s="79">
        <f t="shared" si="24"/>
        <v>0.24519230769230768</v>
      </c>
      <c r="AU24" s="79">
        <f t="shared" si="24"/>
        <v>3.7735849056603772E-2</v>
      </c>
      <c r="AV24" s="79">
        <f t="shared" si="24"/>
        <v>0.27433628318584069</v>
      </c>
      <c r="AW24" s="79">
        <f t="shared" si="24"/>
        <v>0.49494949494949497</v>
      </c>
      <c r="AX24" s="79">
        <f t="shared" si="24"/>
        <v>-6.7114093959731544E-2</v>
      </c>
      <c r="AY24" s="79">
        <f t="shared" si="24"/>
        <v>7.0588235294117646E-2</v>
      </c>
      <c r="AZ24" s="79">
        <f t="shared" si="24"/>
        <v>0.20207253886010362</v>
      </c>
      <c r="BA24" s="79">
        <f t="shared" si="24"/>
        <v>4.6666666666666669E-2</v>
      </c>
      <c r="BB24" s="79">
        <f t="shared" si="24"/>
        <v>-0.16201117318435754</v>
      </c>
      <c r="BC24" s="79">
        <f t="shared" si="24"/>
        <v>-3.2467532467532464E-2</v>
      </c>
      <c r="BD24" s="79">
        <f t="shared" si="24"/>
        <v>-0.25905292479108633</v>
      </c>
      <c r="BE24" s="79">
        <f t="shared" si="24"/>
        <v>0.37473684210526315</v>
      </c>
      <c r="BF24" s="79">
        <f t="shared" si="24"/>
        <v>-0.14615384615384616</v>
      </c>
      <c r="BG24" s="79">
        <f t="shared" si="24"/>
        <v>-0.1038961038961039</v>
      </c>
      <c r="BH24" s="79">
        <f t="shared" si="24"/>
        <v>1.0256410256410256E-2</v>
      </c>
      <c r="BI24" s="79">
        <f t="shared" si="24"/>
        <v>3.2258064516129031E-2</v>
      </c>
      <c r="BJ24" s="79">
        <f t="shared" si="24"/>
        <v>-0.11874999999999999</v>
      </c>
      <c r="BK24" s="79" t="e">
        <f t="shared" si="24"/>
        <v>#DIV/0!</v>
      </c>
      <c r="BL24" s="79" t="e">
        <f t="shared" si="24"/>
        <v>#DIV/0!</v>
      </c>
      <c r="BM24" s="79" t="e">
        <f t="shared" si="24"/>
        <v>#DIV/0!</v>
      </c>
      <c r="BN24" s="79" t="e">
        <f t="shared" si="24"/>
        <v>#DIV/0!</v>
      </c>
      <c r="BO24" s="79" t="e">
        <f t="shared" si="24"/>
        <v>#DIV/0!</v>
      </c>
      <c r="BP24" s="79">
        <f t="shared" si="24"/>
        <v>-4.5714285714285712</v>
      </c>
    </row>
    <row r="25" spans="1:251" s="80" customFormat="1" ht="16.5" thickBot="1" x14ac:dyDescent="0.3">
      <c r="A25" s="72"/>
      <c r="B25" s="83"/>
      <c r="C25" s="84" t="s">
        <v>29</v>
      </c>
      <c r="D25" s="85">
        <f>SUM(L25+T25+AB25+AJ25+AR25)</f>
        <v>1.7562439644755866E-2</v>
      </c>
      <c r="E25" s="81">
        <f>(E21-E31)/E21</f>
        <v>1.5490065078068938E-2</v>
      </c>
      <c r="F25" s="81">
        <f t="shared" si="25"/>
        <v>-9.8997385021502307E-2</v>
      </c>
      <c r="G25" s="81">
        <f t="shared" si="25"/>
        <v>-3.2778173805974989E-2</v>
      </c>
      <c r="H25" s="81">
        <f t="shared" si="25"/>
        <v>-4.1118650693920865E-2</v>
      </c>
      <c r="I25" s="81">
        <f t="shared" si="25"/>
        <v>1.6051298246577601E-2</v>
      </c>
      <c r="J25" s="81">
        <f t="shared" si="25"/>
        <v>0.11184759543167783</v>
      </c>
      <c r="K25" s="82">
        <f t="shared" si="25"/>
        <v>-7.7023669412841639E-2</v>
      </c>
      <c r="L25" s="86">
        <f>SUM(E25:K25)/7</f>
        <v>-1.5218417168273633E-2</v>
      </c>
      <c r="M25" s="79">
        <f t="shared" si="26"/>
        <v>-0.16547945205479453</v>
      </c>
      <c r="N25" s="79">
        <f t="shared" si="24"/>
        <v>-9.8482063848614798E-2</v>
      </c>
      <c r="O25" s="79">
        <f t="shared" si="24"/>
        <v>-4.5007584787084193E-2</v>
      </c>
      <c r="P25" s="79">
        <f t="shared" si="24"/>
        <v>9.3912947262140226E-3</v>
      </c>
      <c r="Q25" s="79">
        <f t="shared" si="24"/>
        <v>-4.4173309628949935E-2</v>
      </c>
      <c r="R25" s="79">
        <f t="shared" si="24"/>
        <v>-0.263188012950832</v>
      </c>
      <c r="S25" s="79">
        <f t="shared" si="24"/>
        <v>8.1625300240192156E-2</v>
      </c>
      <c r="T25" s="79">
        <f>(T21-L21)/T21</f>
        <v>-7.1585561695174993E-2</v>
      </c>
      <c r="U25" s="79">
        <f t="shared" si="24"/>
        <v>-1.0520487264673311E-2</v>
      </c>
      <c r="V25" s="79">
        <f t="shared" si="24"/>
        <v>0.10497136590715243</v>
      </c>
      <c r="W25" s="79">
        <f t="shared" si="24"/>
        <v>5.3751313664675879E-2</v>
      </c>
      <c r="X25" s="79">
        <f t="shared" si="24"/>
        <v>6.0696607901471945E-2</v>
      </c>
      <c r="Y25" s="79">
        <f t="shared" si="24"/>
        <v>2.0317642008871083E-3</v>
      </c>
      <c r="Z25" s="79">
        <f t="shared" si="24"/>
        <v>0.13830242788367958</v>
      </c>
      <c r="AA25" s="79">
        <f t="shared" si="24"/>
        <v>-4.6589576001340706E-2</v>
      </c>
      <c r="AB25" s="79">
        <f t="shared" si="24"/>
        <v>4.620470230079305E-2</v>
      </c>
      <c r="AC25" s="79">
        <f t="shared" si="24"/>
        <v>8.9391627413255487E-2</v>
      </c>
      <c r="AD25" s="79">
        <f t="shared" si="24"/>
        <v>-0.17815101923629056</v>
      </c>
      <c r="AE25" s="79">
        <f t="shared" si="24"/>
        <v>1.7490398539318767E-2</v>
      </c>
      <c r="AF25" s="79">
        <f t="shared" si="24"/>
        <v>-7.9111173419318656E-2</v>
      </c>
      <c r="AG25" s="79">
        <f t="shared" si="24"/>
        <v>-9.0087488811249391E-3</v>
      </c>
      <c r="AH25" s="79">
        <f t="shared" si="24"/>
        <v>-2.8238294771360905E-3</v>
      </c>
      <c r="AI25" s="79">
        <f t="shared" si="24"/>
        <v>0.10232429857332698</v>
      </c>
      <c r="AJ25" s="79">
        <f t="shared" si="24"/>
        <v>-4.9957059166333834E-3</v>
      </c>
      <c r="AK25" s="79">
        <f t="shared" si="24"/>
        <v>0.11311295997740566</v>
      </c>
      <c r="AL25" s="79">
        <f t="shared" si="24"/>
        <v>0.12190694684297437</v>
      </c>
      <c r="AM25" s="79">
        <f t="shared" si="24"/>
        <v>-4.2287349231556706E-2</v>
      </c>
      <c r="AN25" s="79">
        <f t="shared" si="24"/>
        <v>4.8501987567697358E-2</v>
      </c>
      <c r="AO25" s="79">
        <f t="shared" si="24"/>
        <v>0.13033761472497396</v>
      </c>
      <c r="AP25" s="79">
        <f t="shared" si="24"/>
        <v>4.1605347833678384E-2</v>
      </c>
      <c r="AQ25" s="79">
        <f t="shared" si="24"/>
        <v>2.1504189207424036E-2</v>
      </c>
      <c r="AR25" s="79">
        <f t="shared" si="24"/>
        <v>6.3157422124044821E-2</v>
      </c>
      <c r="AS25" s="79">
        <f t="shared" si="24"/>
        <v>4.0599279690199046E-2</v>
      </c>
      <c r="AT25" s="79">
        <f t="shared" si="24"/>
        <v>-0.170108262780613</v>
      </c>
      <c r="AU25" s="79">
        <f t="shared" si="24"/>
        <v>0.12410764579429583</v>
      </c>
      <c r="AV25" s="79">
        <f t="shared" si="24"/>
        <v>0.12227048671685654</v>
      </c>
      <c r="AW25" s="79">
        <f t="shared" si="24"/>
        <v>4.9081878745910835E-2</v>
      </c>
      <c r="AX25" s="79">
        <f t="shared" si="24"/>
        <v>-0.19173032906275081</v>
      </c>
      <c r="AY25" s="79">
        <f t="shared" si="24"/>
        <v>2.221395929040074E-2</v>
      </c>
      <c r="AZ25" s="79">
        <f t="shared" si="24"/>
        <v>1.130189282289849E-2</v>
      </c>
      <c r="BA25" s="79">
        <f t="shared" si="24"/>
        <v>-0.21244849629720888</v>
      </c>
      <c r="BB25" s="79">
        <f t="shared" si="24"/>
        <v>-4.6231811042290252E-3</v>
      </c>
      <c r="BC25" s="79">
        <f t="shared" si="24"/>
        <v>-0.19470691644234467</v>
      </c>
      <c r="BD25" s="79">
        <f t="shared" si="24"/>
        <v>2.63910784141998E-3</v>
      </c>
      <c r="BE25" s="79">
        <f t="shared" si="24"/>
        <v>-4.6321049344159898E-2</v>
      </c>
      <c r="BF25" s="79">
        <f t="shared" si="24"/>
        <v>0.19063142826209867</v>
      </c>
      <c r="BG25" s="79">
        <f t="shared" si="24"/>
        <v>-0.28109345708227051</v>
      </c>
      <c r="BH25" s="79">
        <f t="shared" si="24"/>
        <v>-6.8160222136661883E-2</v>
      </c>
      <c r="BI25" s="79">
        <f t="shared" si="24"/>
        <v>-4.5930274178538191E-2</v>
      </c>
      <c r="BJ25" s="79">
        <f t="shared" si="24"/>
        <v>0.15025371762424608</v>
      </c>
      <c r="BK25" s="79" t="e">
        <f t="shared" si="24"/>
        <v>#DIV/0!</v>
      </c>
      <c r="BL25" s="79" t="e">
        <f t="shared" si="24"/>
        <v>#DIV/0!</v>
      </c>
      <c r="BM25" s="79" t="e">
        <f t="shared" si="24"/>
        <v>#DIV/0!</v>
      </c>
      <c r="BN25" s="79" t="e">
        <f t="shared" si="24"/>
        <v>#DIV/0!</v>
      </c>
      <c r="BO25" s="79" t="e">
        <f t="shared" si="24"/>
        <v>#DIV/0!</v>
      </c>
      <c r="BP25" s="79">
        <f t="shared" si="24"/>
        <v>-2.5322850787865789</v>
      </c>
    </row>
    <row r="26" spans="1:251" s="95" customFormat="1" ht="29.25" customHeight="1" x14ac:dyDescent="0.25">
      <c r="A26" s="87"/>
      <c r="B26" s="88"/>
      <c r="C26" s="88"/>
      <c r="D26" s="89"/>
      <c r="E26" s="90">
        <v>43048</v>
      </c>
      <c r="F26" s="90">
        <v>43049</v>
      </c>
      <c r="G26" s="90">
        <v>43050</v>
      </c>
      <c r="H26" s="90">
        <v>43051</v>
      </c>
      <c r="I26" s="90">
        <v>43052</v>
      </c>
      <c r="J26" s="90">
        <v>43053</v>
      </c>
      <c r="K26" s="90">
        <v>43054</v>
      </c>
      <c r="L26" s="91"/>
      <c r="M26" s="92"/>
      <c r="N26" s="92"/>
      <c r="O26" s="92"/>
      <c r="P26" s="92"/>
      <c r="Q26" s="92"/>
      <c r="R26" s="92"/>
      <c r="S26" s="92"/>
      <c r="T26" s="93"/>
      <c r="U26" s="92"/>
      <c r="V26" s="92"/>
      <c r="W26" s="92"/>
      <c r="X26" s="92"/>
      <c r="Y26" s="92"/>
      <c r="Z26" s="92"/>
      <c r="AA26" s="92"/>
      <c r="AB26" s="94"/>
      <c r="AC26" s="92"/>
      <c r="AD26" s="92"/>
      <c r="AE26" s="92"/>
      <c r="AF26" s="92"/>
      <c r="AG26" s="92"/>
      <c r="AH26" s="92"/>
      <c r="AI26" s="92"/>
      <c r="AJ26" s="94"/>
      <c r="AK26" s="92"/>
      <c r="AL26" s="92"/>
      <c r="AM26" s="92"/>
      <c r="AN26" s="92"/>
      <c r="AO26" s="92"/>
      <c r="AP26" s="92"/>
      <c r="AQ26" s="92"/>
      <c r="AR26" s="94"/>
      <c r="AS26" s="92"/>
      <c r="AT26" s="92"/>
      <c r="AU26" s="92"/>
      <c r="AV26" s="92"/>
      <c r="AW26" s="92"/>
      <c r="AX26" s="92"/>
      <c r="AY26" s="92"/>
      <c r="AZ26" s="94"/>
      <c r="BA26" s="92"/>
      <c r="BB26" s="92"/>
      <c r="BC26" s="92"/>
      <c r="BD26" s="92"/>
      <c r="BE26" s="92"/>
      <c r="BF26" s="92"/>
      <c r="BG26" s="92"/>
      <c r="BH26" s="94"/>
      <c r="BI26" s="92"/>
      <c r="BJ26" s="92"/>
      <c r="BK26" s="92"/>
      <c r="BL26" s="92"/>
      <c r="BM26" s="92"/>
      <c r="BN26" s="92"/>
      <c r="BO26" s="92"/>
      <c r="BP26" s="94"/>
    </row>
    <row r="27" spans="1:251" s="97" customFormat="1" ht="40.5" customHeight="1" x14ac:dyDescent="0.25">
      <c r="A27" s="96"/>
      <c r="C27" s="116" t="s">
        <v>33</v>
      </c>
      <c r="D27" s="98">
        <f>SUM(E27:K27)</f>
        <v>100690000</v>
      </c>
      <c r="E27" s="99">
        <v>11220000</v>
      </c>
      <c r="F27" s="99">
        <v>11528000</v>
      </c>
      <c r="G27" s="99">
        <v>26694000</v>
      </c>
      <c r="H27" s="99">
        <v>25129000</v>
      </c>
      <c r="I27" s="99">
        <v>6951000</v>
      </c>
      <c r="J27" s="99">
        <v>8791000</v>
      </c>
      <c r="K27" s="99">
        <v>10377000</v>
      </c>
      <c r="L27" s="100"/>
      <c r="M27" s="101"/>
      <c r="N27" s="101"/>
      <c r="O27" s="101"/>
      <c r="P27" s="101"/>
      <c r="Q27" s="101"/>
      <c r="R27" s="101"/>
      <c r="S27" s="101"/>
      <c r="T27" s="102"/>
      <c r="U27" s="101"/>
      <c r="V27" s="101"/>
      <c r="W27" s="101"/>
      <c r="X27" s="101"/>
      <c r="Y27" s="101"/>
      <c r="Z27" s="101"/>
      <c r="AA27" s="101"/>
      <c r="AC27" s="101"/>
      <c r="AD27" s="101"/>
      <c r="AE27" s="101"/>
      <c r="AF27" s="101"/>
      <c r="AG27" s="101"/>
      <c r="AH27" s="101"/>
      <c r="AI27" s="101"/>
      <c r="AK27" s="101"/>
      <c r="AL27" s="101"/>
      <c r="AM27" s="101"/>
      <c r="AN27" s="101"/>
      <c r="AO27" s="101"/>
      <c r="AP27" s="101"/>
      <c r="AQ27" s="101"/>
      <c r="AS27" s="101"/>
      <c r="AT27" s="101"/>
      <c r="AU27" s="101"/>
      <c r="AV27" s="101"/>
      <c r="AW27" s="101"/>
      <c r="AX27" s="101"/>
      <c r="AY27" s="101"/>
      <c r="BA27" s="101"/>
      <c r="BB27" s="101"/>
      <c r="BC27" s="101"/>
      <c r="BD27" s="101"/>
      <c r="BE27" s="101"/>
      <c r="BF27" s="101"/>
      <c r="BG27" s="101"/>
      <c r="BI27" s="101"/>
      <c r="BJ27" s="101"/>
      <c r="BK27" s="101"/>
      <c r="BL27" s="101"/>
      <c r="BM27" s="101"/>
      <c r="BN27" s="101"/>
      <c r="BO27" s="101"/>
    </row>
    <row r="28" spans="1:251" s="104" customFormat="1" ht="24.75" customHeight="1" x14ac:dyDescent="0.25">
      <c r="A28" s="103"/>
      <c r="D28" s="105"/>
      <c r="E28" s="106"/>
      <c r="F28" s="107"/>
      <c r="G28" s="107"/>
      <c r="J28" s="108" t="s">
        <v>34</v>
      </c>
      <c r="K28" s="109"/>
      <c r="L28" s="110">
        <f>L19/D27-1</f>
        <v>9.3435296454464245E-2</v>
      </c>
      <c r="M28" s="111"/>
      <c r="R28" s="108" t="s">
        <v>35</v>
      </c>
      <c r="S28" s="109"/>
      <c r="T28" s="110">
        <f>T19/L19-1</f>
        <v>7.1054878381078712E-2</v>
      </c>
      <c r="U28" s="111"/>
      <c r="Z28" s="108" t="s">
        <v>36</v>
      </c>
      <c r="AA28" s="109"/>
      <c r="AB28" s="110">
        <f>AB19/T19-1</f>
        <v>-0.15778360088533849</v>
      </c>
      <c r="AC28" s="111"/>
      <c r="AH28" s="108" t="s">
        <v>37</v>
      </c>
      <c r="AI28" s="109"/>
      <c r="AJ28" s="110">
        <f>AJ19/AB19-1</f>
        <v>1.0258470523083121</v>
      </c>
      <c r="AK28" s="111"/>
      <c r="AP28" s="108" t="s">
        <v>38</v>
      </c>
      <c r="AQ28" s="109"/>
      <c r="AR28" s="110">
        <f>AR19/AJ19-1</f>
        <v>-0.45917682669224691</v>
      </c>
      <c r="AS28" s="111"/>
      <c r="AX28" s="108" t="s">
        <v>39</v>
      </c>
      <c r="AY28" s="109"/>
      <c r="AZ28" s="110">
        <f>AZ19/AR19-1</f>
        <v>0.30600944748740955</v>
      </c>
      <c r="BA28" s="111"/>
      <c r="BF28" s="108" t="s">
        <v>40</v>
      </c>
      <c r="BG28" s="109"/>
      <c r="BH28" s="110">
        <f>BH19/AZ19-1</f>
        <v>-4.9613150422737395E-2</v>
      </c>
      <c r="BI28" s="111"/>
      <c r="BN28" s="108" t="s">
        <v>41</v>
      </c>
      <c r="BO28" s="109"/>
      <c r="BP28" s="110">
        <f>BP19/BH19-1</f>
        <v>-0.82575763184978412</v>
      </c>
    </row>
    <row r="29" spans="1:251" ht="30.75" customHeight="1" x14ac:dyDescent="0.25">
      <c r="J29" s="108"/>
      <c r="K29" s="109"/>
      <c r="L29" s="112"/>
      <c r="R29" s="108" t="s">
        <v>42</v>
      </c>
      <c r="S29" s="109"/>
      <c r="T29" s="113">
        <f>T19/D27-1</f>
        <v>0.17112920846161495</v>
      </c>
      <c r="Z29" s="108" t="s">
        <v>43</v>
      </c>
      <c r="AA29" s="109"/>
      <c r="AB29" s="112">
        <f>AB19/D27-1</f>
        <v>-1.3655775151454996E-2</v>
      </c>
      <c r="AH29" s="108" t="s">
        <v>44</v>
      </c>
      <c r="AI29" s="109"/>
      <c r="AJ29" s="112">
        <f>AJ19/D27-1</f>
        <v>0.99818254047075183</v>
      </c>
      <c r="AP29" s="108" t="s">
        <v>45</v>
      </c>
      <c r="AQ29" s="109"/>
      <c r="AR29" s="112">
        <f>AQ19/D27-1</f>
        <v>-0.87208262985400742</v>
      </c>
      <c r="AS29" s="17"/>
      <c r="AX29" s="108" t="s">
        <v>46</v>
      </c>
      <c r="AY29" s="109"/>
      <c r="AZ29" s="112">
        <f>AZ19/D27-1</f>
        <v>0.41135663918959176</v>
      </c>
      <c r="BA29" s="17"/>
      <c r="BF29" s="108" t="s">
        <v>47</v>
      </c>
      <c r="BG29" s="109"/>
      <c r="BH29" s="112">
        <f>BH19/D27-1</f>
        <v>0.34133478994934952</v>
      </c>
      <c r="BI29" s="17"/>
      <c r="BN29" s="108" t="s">
        <v>48</v>
      </c>
      <c r="BO29" s="109"/>
      <c r="BP29" s="112">
        <f>BO19/D27-1</f>
        <v>-1</v>
      </c>
    </row>
    <row r="30" spans="1:251" ht="15.75" x14ac:dyDescent="0.25">
      <c r="C30" s="114"/>
      <c r="D30" s="4" t="s">
        <v>28</v>
      </c>
      <c r="E30" s="50">
        <v>141</v>
      </c>
      <c r="F30" s="51">
        <v>130</v>
      </c>
      <c r="G30" s="51">
        <v>335</v>
      </c>
      <c r="H30" s="51">
        <v>337</v>
      </c>
      <c r="I30" s="51">
        <v>97</v>
      </c>
      <c r="J30" s="51">
        <v>118</v>
      </c>
      <c r="K30" s="52">
        <v>140</v>
      </c>
    </row>
    <row r="31" spans="1:251" ht="33" customHeight="1" x14ac:dyDescent="0.25">
      <c r="C31" s="115" t="s">
        <v>49</v>
      </c>
      <c r="D31" s="4" t="s">
        <v>29</v>
      </c>
      <c r="E31" s="50">
        <v>79574</v>
      </c>
      <c r="F31" s="51">
        <v>88677</v>
      </c>
      <c r="G31" s="51">
        <v>79684</v>
      </c>
      <c r="H31" s="51">
        <v>74567</v>
      </c>
      <c r="I31" s="51">
        <v>71660</v>
      </c>
      <c r="J31" s="51">
        <v>74500</v>
      </c>
      <c r="K31" s="52">
        <v>74124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dcterms:created xsi:type="dcterms:W3CDTF">2017-11-21T08:07:48Z</dcterms:created>
  <dcterms:modified xsi:type="dcterms:W3CDTF">2018-01-06T14:22:29Z</dcterms:modified>
</cp:coreProperties>
</file>